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5605" windowHeight="16065" tabRatio="911" firstSheet="1"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Backlog!$E$5:$N$148</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3" i="2" l="1"/>
  <c r="E144" i="2"/>
  <c r="E145" i="2"/>
  <c r="A140" i="2"/>
  <c r="A141" i="2"/>
  <c r="A142" i="2"/>
  <c r="A143" i="2"/>
  <c r="A144" i="2"/>
  <c r="A145" i="2"/>
  <c r="A146" i="2"/>
  <c r="A147" i="2"/>
  <c r="E142" i="2"/>
  <c r="O142" i="2"/>
  <c r="E141" i="2"/>
  <c r="O141" i="2"/>
  <c r="E16" i="2"/>
  <c r="E19" i="2"/>
  <c r="E47" i="2"/>
  <c r="O47" i="2"/>
  <c r="E46" i="2"/>
  <c r="O46" i="2"/>
  <c r="A46" i="2"/>
  <c r="E100" i="2"/>
  <c r="O100" i="2"/>
  <c r="B3" i="5"/>
  <c r="B2" i="5"/>
  <c r="CC4" i="5"/>
  <c r="E6" i="2"/>
  <c r="D7" i="2"/>
  <c r="E7" i="2"/>
  <c r="D8" i="2"/>
  <c r="E8" i="2"/>
  <c r="D9" i="2"/>
  <c r="E9" i="2"/>
  <c r="D10" i="2"/>
  <c r="E10" i="2"/>
  <c r="D11" i="2"/>
  <c r="E11" i="2"/>
  <c r="D12" i="2"/>
  <c r="E12" i="2"/>
  <c r="D13" i="2"/>
  <c r="E13" i="2"/>
  <c r="D14" i="2"/>
  <c r="E14" i="2"/>
  <c r="D15" i="2"/>
  <c r="E15" i="2"/>
  <c r="D17" i="2"/>
  <c r="E17" i="2"/>
  <c r="D18" i="2"/>
  <c r="E18" i="2"/>
  <c r="D20" i="2"/>
  <c r="E20" i="2"/>
  <c r="D21" i="2"/>
  <c r="E21" i="2"/>
  <c r="D22" i="2"/>
  <c r="E22" i="2"/>
  <c r="D23" i="2"/>
  <c r="E23" i="2"/>
  <c r="D24" i="2"/>
  <c r="E24" i="2"/>
  <c r="D25" i="2"/>
  <c r="E25" i="2"/>
  <c r="D26" i="2"/>
  <c r="E26" i="2"/>
  <c r="E27" i="2"/>
  <c r="E28"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78" i="2"/>
  <c r="E78" i="2"/>
  <c r="D79" i="2"/>
  <c r="E79" i="2"/>
  <c r="D80" i="2"/>
  <c r="E8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E115" i="2"/>
  <c r="D114" i="2"/>
  <c r="E114"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6" i="2"/>
  <c r="E146" i="2"/>
  <c r="D147" i="2"/>
  <c r="E147" i="2"/>
  <c r="D148" i="2"/>
  <c r="E148" i="2"/>
  <c r="D149" i="2"/>
  <c r="E149" i="2"/>
  <c r="D150" i="2"/>
  <c r="E150" i="2"/>
  <c r="D151" i="2"/>
  <c r="E151" i="2"/>
  <c r="D152" i="2"/>
  <c r="E152" i="2"/>
  <c r="D153" i="2"/>
  <c r="E153" i="2"/>
  <c r="D154" i="2"/>
  <c r="E154" i="2"/>
  <c r="D155" i="2"/>
  <c r="E155" i="2"/>
  <c r="D156" i="2"/>
  <c r="E156" i="2"/>
  <c r="D157" i="2"/>
  <c r="E157" i="2"/>
  <c r="D158" i="2"/>
  <c r="E158" i="2"/>
  <c r="D159" i="2"/>
  <c r="E159" i="2"/>
  <c r="D160" i="2"/>
  <c r="E160" i="2"/>
  <c r="C2" i="4"/>
  <c r="CB6" i="5"/>
  <c r="CC6" i="5"/>
  <c r="CD7" i="5"/>
  <c r="CE7" i="5"/>
  <c r="CA7" i="5"/>
  <c r="CB7" i="5"/>
  <c r="CC7" i="5"/>
  <c r="CD8" i="5"/>
  <c r="CE8" i="5"/>
  <c r="CA8" i="5"/>
  <c r="A8" i="5"/>
  <c r="B6" i="5"/>
  <c r="B5" i="5"/>
  <c r="B8" i="5"/>
  <c r="G6" i="5"/>
  <c r="G5" i="5"/>
  <c r="G8" i="5"/>
  <c r="B3" i="25"/>
  <c r="B2" i="25"/>
  <c r="CB6" i="25"/>
  <c r="CC4" i="25"/>
  <c r="CC6" i="25"/>
  <c r="CD7" i="25"/>
  <c r="CE7" i="25"/>
  <c r="CA7" i="25"/>
  <c r="A7" i="25"/>
  <c r="B6" i="25"/>
  <c r="B5" i="25"/>
  <c r="B7" i="25"/>
  <c r="G6" i="25"/>
  <c r="G5" i="25"/>
  <c r="G7" i="25"/>
  <c r="CB7" i="25"/>
  <c r="CC7" i="25"/>
  <c r="CD8" i="25"/>
  <c r="CE8" i="25"/>
  <c r="CA8" i="25"/>
  <c r="A8" i="25"/>
  <c r="B8" i="25"/>
  <c r="G8" i="25"/>
  <c r="CB8" i="25"/>
  <c r="CC8" i="25"/>
  <c r="CD9" i="25"/>
  <c r="CE9" i="25"/>
  <c r="CA9" i="25"/>
  <c r="A9" i="25"/>
  <c r="B9" i="25"/>
  <c r="G9" i="25"/>
  <c r="CB9" i="25"/>
  <c r="CC9" i="25"/>
  <c r="CD10" i="25"/>
  <c r="CE10" i="25"/>
  <c r="CA10" i="25"/>
  <c r="A10" i="25"/>
  <c r="B10" i="25"/>
  <c r="G10" i="25"/>
  <c r="CB10" i="25"/>
  <c r="CC10" i="25"/>
  <c r="CD11" i="25"/>
  <c r="CE11" i="25"/>
  <c r="CA11" i="25"/>
  <c r="A11" i="25"/>
  <c r="B11" i="25"/>
  <c r="G11" i="25"/>
  <c r="CB11" i="25"/>
  <c r="CC11" i="25"/>
  <c r="CD12" i="25"/>
  <c r="CE12" i="25"/>
  <c r="CA12" i="25"/>
  <c r="A12" i="25"/>
  <c r="B12" i="25"/>
  <c r="G12" i="25"/>
  <c r="CB12" i="25"/>
  <c r="CC12" i="25"/>
  <c r="CD13" i="25"/>
  <c r="CE13" i="25"/>
  <c r="CA13" i="25"/>
  <c r="A13" i="25"/>
  <c r="B13" i="25"/>
  <c r="G13" i="25"/>
  <c r="CB13" i="25"/>
  <c r="CC13" i="25"/>
  <c r="CD14" i="25"/>
  <c r="CE14" i="25"/>
  <c r="CA14" i="25"/>
  <c r="A14" i="25"/>
  <c r="B14" i="25"/>
  <c r="G14" i="25"/>
  <c r="CB14" i="25"/>
  <c r="CC14" i="25"/>
  <c r="CD15" i="25"/>
  <c r="CE15" i="25"/>
  <c r="CA15" i="25"/>
  <c r="A15" i="25"/>
  <c r="B15" i="25"/>
  <c r="G15" i="25"/>
  <c r="CB15" i="25"/>
  <c r="CC15" i="25"/>
  <c r="CD16" i="25"/>
  <c r="CE16" i="25"/>
  <c r="CA16" i="25"/>
  <c r="A16" i="25"/>
  <c r="B16" i="25"/>
  <c r="G16" i="25"/>
  <c r="CB16" i="25"/>
  <c r="CC16" i="25"/>
  <c r="CD17" i="25"/>
  <c r="CE17" i="25"/>
  <c r="CA17" i="25"/>
  <c r="A17" i="25"/>
  <c r="B17" i="25"/>
  <c r="G17" i="25"/>
  <c r="CB17" i="25"/>
  <c r="CC17" i="25"/>
  <c r="CD18" i="25"/>
  <c r="CE18" i="25"/>
  <c r="CA18" i="25"/>
  <c r="A18" i="25"/>
  <c r="B18" i="25"/>
  <c r="G18" i="25"/>
  <c r="CB18" i="25"/>
  <c r="CC18" i="25"/>
  <c r="CD19" i="25"/>
  <c r="CE19" i="25"/>
  <c r="CA19" i="25"/>
  <c r="A19" i="25"/>
  <c r="B19" i="25"/>
  <c r="G19" i="25"/>
  <c r="CB19" i="25"/>
  <c r="CC19" i="25"/>
  <c r="CD20" i="25"/>
  <c r="CE20" i="25"/>
  <c r="CA20" i="25"/>
  <c r="A20" i="25"/>
  <c r="B20" i="25"/>
  <c r="G20" i="25"/>
  <c r="CB20" i="25"/>
  <c r="CC20" i="25"/>
  <c r="CD21" i="25"/>
  <c r="CE21" i="25"/>
  <c r="CA21" i="25"/>
  <c r="A21" i="25"/>
  <c r="B21" i="25"/>
  <c r="G21" i="25"/>
  <c r="CB21" i="25"/>
  <c r="CC21" i="25"/>
  <c r="CD22" i="25"/>
  <c r="CE22" i="25"/>
  <c r="CA22" i="25"/>
  <c r="A22" i="25"/>
  <c r="B22" i="25"/>
  <c r="G22" i="25"/>
  <c r="CB22" i="25"/>
  <c r="CC22" i="25"/>
  <c r="CD23" i="25"/>
  <c r="CE23" i="25"/>
  <c r="CA23" i="25"/>
  <c r="A23" i="25"/>
  <c r="B23" i="25"/>
  <c r="G23" i="25"/>
  <c r="CB23" i="25"/>
  <c r="CC23" i="25"/>
  <c r="CD24" i="25"/>
  <c r="CE24" i="25"/>
  <c r="CA24" i="25"/>
  <c r="A24" i="25"/>
  <c r="B24" i="25"/>
  <c r="G24" i="25"/>
  <c r="CB24" i="25"/>
  <c r="CC24" i="25"/>
  <c r="CD25" i="25"/>
  <c r="CE25" i="25"/>
  <c r="CA25" i="25"/>
  <c r="A25" i="25"/>
  <c r="B25" i="25"/>
  <c r="G25" i="25"/>
  <c r="CB25" i="25"/>
  <c r="CC25" i="25"/>
  <c r="CD26" i="25"/>
  <c r="CE26" i="25"/>
  <c r="CA26" i="25"/>
  <c r="A26" i="25"/>
  <c r="B26" i="25"/>
  <c r="G26" i="25"/>
  <c r="CB26" i="25"/>
  <c r="CC26" i="25"/>
  <c r="CD27" i="25"/>
  <c r="CE27" i="25"/>
  <c r="CA27" i="25"/>
  <c r="A27" i="25"/>
  <c r="B27" i="25"/>
  <c r="G27" i="25"/>
  <c r="CB27" i="25"/>
  <c r="CC27" i="25"/>
  <c r="CD28" i="25"/>
  <c r="CE28" i="25"/>
  <c r="CA28" i="25"/>
  <c r="A28" i="25"/>
  <c r="B28" i="25"/>
  <c r="G28" i="25"/>
  <c r="CB28" i="25"/>
  <c r="CC28" i="25"/>
  <c r="CD29" i="25"/>
  <c r="CE29" i="25"/>
  <c r="CA29" i="25"/>
  <c r="A29" i="25"/>
  <c r="B29" i="25"/>
  <c r="G29" i="25"/>
  <c r="CB29" i="25"/>
  <c r="CC29" i="25"/>
  <c r="CD30" i="25"/>
  <c r="CE30" i="25"/>
  <c r="CA30" i="25"/>
  <c r="A30" i="25"/>
  <c r="B30" i="25"/>
  <c r="G30" i="25"/>
  <c r="CB30" i="25"/>
  <c r="CC30" i="25"/>
  <c r="CD31" i="25"/>
  <c r="CE31" i="25"/>
  <c r="CA31" i="25"/>
  <c r="A31" i="25"/>
  <c r="B31" i="25"/>
  <c r="G31" i="25"/>
  <c r="CB31" i="25"/>
  <c r="CC31" i="25"/>
  <c r="CD32" i="25"/>
  <c r="CE32" i="25"/>
  <c r="CA32" i="25"/>
  <c r="A32" i="25"/>
  <c r="B32" i="25"/>
  <c r="G32" i="25"/>
  <c r="CB32" i="25"/>
  <c r="CC32" i="25"/>
  <c r="CD33" i="25"/>
  <c r="CE33" i="25"/>
  <c r="CA33" i="25"/>
  <c r="A33" i="25"/>
  <c r="B33" i="25"/>
  <c r="G33" i="25"/>
  <c r="CB33" i="25"/>
  <c r="CC33" i="25"/>
  <c r="CD34" i="25"/>
  <c r="CE34" i="25"/>
  <c r="CA34" i="25"/>
  <c r="A34" i="25"/>
  <c r="B34" i="25"/>
  <c r="G34" i="25"/>
  <c r="CB34" i="25"/>
  <c r="CC34" i="25"/>
  <c r="CD35" i="25"/>
  <c r="CE35" i="25"/>
  <c r="CA35" i="25"/>
  <c r="A35" i="25"/>
  <c r="B35" i="25"/>
  <c r="G35" i="25"/>
  <c r="CB35" i="25"/>
  <c r="CC35" i="25"/>
  <c r="CD36" i="25"/>
  <c r="CE36" i="25"/>
  <c r="CA36" i="25"/>
  <c r="A36" i="25"/>
  <c r="B36" i="25"/>
  <c r="G36" i="25"/>
  <c r="CB36" i="25"/>
  <c r="CC36" i="25"/>
  <c r="CD37" i="25"/>
  <c r="CE37" i="25"/>
  <c r="CA37" i="25"/>
  <c r="A37" i="25"/>
  <c r="B37" i="25"/>
  <c r="G37" i="25"/>
  <c r="CB37" i="25"/>
  <c r="CC37" i="25"/>
  <c r="CD38" i="25"/>
  <c r="CE38" i="25"/>
  <c r="CA38" i="25"/>
  <c r="A38" i="25"/>
  <c r="B38" i="25"/>
  <c r="G38" i="25"/>
  <c r="CB38" i="25"/>
  <c r="CC38" i="25"/>
  <c r="CD39" i="25"/>
  <c r="CE39" i="25"/>
  <c r="CA39" i="25"/>
  <c r="A39" i="25"/>
  <c r="B39" i="25"/>
  <c r="G39" i="25"/>
  <c r="CB39" i="25"/>
  <c r="CC39" i="25"/>
  <c r="CD40" i="25"/>
  <c r="CE40" i="25"/>
  <c r="CA40" i="25"/>
  <c r="A40" i="25"/>
  <c r="B40" i="25"/>
  <c r="G40" i="25"/>
  <c r="CB40" i="25"/>
  <c r="CC40" i="25"/>
  <c r="CD41" i="25"/>
  <c r="CE41" i="25"/>
  <c r="CA41" i="25"/>
  <c r="A41" i="25"/>
  <c r="B41" i="25"/>
  <c r="G41" i="25"/>
  <c r="CB41" i="25"/>
  <c r="CC41" i="25"/>
  <c r="CD42" i="25"/>
  <c r="CE42" i="25"/>
  <c r="CA42" i="25"/>
  <c r="A42" i="25"/>
  <c r="B42" i="25"/>
  <c r="G42" i="25"/>
  <c r="CB42" i="25"/>
  <c r="CC42" i="25"/>
  <c r="CD43" i="25"/>
  <c r="CE43" i="25"/>
  <c r="CA43" i="25"/>
  <c r="A43" i="25"/>
  <c r="B43" i="25"/>
  <c r="G43" i="25"/>
  <c r="CB43" i="25"/>
  <c r="CC43" i="25"/>
  <c r="CD44" i="25"/>
  <c r="CE44" i="25"/>
  <c r="CA44" i="25"/>
  <c r="A44" i="25"/>
  <c r="B44" i="25"/>
  <c r="G44" i="25"/>
  <c r="CB44" i="25"/>
  <c r="CC44" i="25"/>
  <c r="CD45" i="25"/>
  <c r="CE45" i="25"/>
  <c r="CA45" i="25"/>
  <c r="A45" i="25"/>
  <c r="B45" i="25"/>
  <c r="G45" i="25"/>
  <c r="CB45" i="25"/>
  <c r="CC45" i="25"/>
  <c r="CD46" i="25"/>
  <c r="CE46" i="25"/>
  <c r="CA46" i="25"/>
  <c r="A46" i="25"/>
  <c r="B46" i="25"/>
  <c r="G46" i="25"/>
  <c r="CB46" i="25"/>
  <c r="CC46" i="25"/>
  <c r="CD47" i="25"/>
  <c r="CE47" i="25"/>
  <c r="CA47" i="25"/>
  <c r="A47" i="25"/>
  <c r="B47" i="25"/>
  <c r="G47" i="25"/>
  <c r="CB47" i="25"/>
  <c r="CC47" i="25"/>
  <c r="CD48" i="25"/>
  <c r="CE48" i="25"/>
  <c r="CA48" i="25"/>
  <c r="A48" i="25"/>
  <c r="B48" i="25"/>
  <c r="G48" i="25"/>
  <c r="CB48" i="25"/>
  <c r="CC48" i="25"/>
  <c r="CD49" i="25"/>
  <c r="CE49" i="25"/>
  <c r="CA49" i="25"/>
  <c r="A49" i="25"/>
  <c r="B49" i="25"/>
  <c r="G49" i="25"/>
  <c r="CB49" i="25"/>
  <c r="CC49" i="25"/>
  <c r="CD50" i="25"/>
  <c r="CE50" i="25"/>
  <c r="CA50" i="25"/>
  <c r="A50" i="25"/>
  <c r="B50" i="25"/>
  <c r="G50" i="25"/>
  <c r="CB50" i="25"/>
  <c r="CC50" i="25"/>
  <c r="CD51" i="25"/>
  <c r="CE51" i="25"/>
  <c r="CA51" i="25"/>
  <c r="A51" i="25"/>
  <c r="B51" i="25"/>
  <c r="G51" i="25"/>
  <c r="CB51" i="25"/>
  <c r="CC51" i="25"/>
  <c r="CD52" i="25"/>
  <c r="CE52" i="25"/>
  <c r="CA52" i="25"/>
  <c r="A52" i="25"/>
  <c r="B52" i="25"/>
  <c r="G52" i="25"/>
  <c r="CB52" i="25"/>
  <c r="CC52" i="25"/>
  <c r="CD53" i="25"/>
  <c r="CE53" i="25"/>
  <c r="CA53" i="25"/>
  <c r="A53" i="25"/>
  <c r="B53" i="25"/>
  <c r="G53" i="25"/>
  <c r="CB53" i="25"/>
  <c r="CC53" i="25"/>
  <c r="CD54" i="25"/>
  <c r="CE54" i="25"/>
  <c r="CA54" i="25"/>
  <c r="A54" i="25"/>
  <c r="B54" i="25"/>
  <c r="G54" i="25"/>
  <c r="CB54" i="25"/>
  <c r="CC54" i="25"/>
  <c r="CD55" i="25"/>
  <c r="CE55" i="25"/>
  <c r="CA55" i="25"/>
  <c r="A55" i="25"/>
  <c r="B55" i="25"/>
  <c r="G55" i="25"/>
  <c r="CB55" i="25"/>
  <c r="CC55" i="25"/>
  <c r="CD56" i="25"/>
  <c r="CE56" i="25"/>
  <c r="CA56" i="25"/>
  <c r="A56" i="25"/>
  <c r="B56" i="25"/>
  <c r="G56" i="25"/>
  <c r="CB56" i="25"/>
  <c r="CC56" i="25"/>
  <c r="CD57" i="25"/>
  <c r="CE57" i="25"/>
  <c r="CA57" i="25"/>
  <c r="A57" i="25"/>
  <c r="B57" i="25"/>
  <c r="G57" i="25"/>
  <c r="CB57" i="25"/>
  <c r="CC57" i="25"/>
  <c r="CD58" i="25"/>
  <c r="CE58" i="25"/>
  <c r="CA58" i="25"/>
  <c r="A58" i="25"/>
  <c r="B58" i="25"/>
  <c r="G58" i="25"/>
  <c r="CB58" i="25"/>
  <c r="CC58" i="25"/>
  <c r="CD59" i="25"/>
  <c r="CE59" i="25"/>
  <c r="CA59" i="25"/>
  <c r="A59" i="25"/>
  <c r="B59" i="25"/>
  <c r="G59" i="25"/>
  <c r="CB59" i="25"/>
  <c r="CC59" i="25"/>
  <c r="CD60" i="25"/>
  <c r="CE60" i="25"/>
  <c r="CA60" i="25"/>
  <c r="A60" i="25"/>
  <c r="B60" i="25"/>
  <c r="G60" i="25"/>
  <c r="CB60" i="25"/>
  <c r="CC60" i="25"/>
  <c r="CD61" i="25"/>
  <c r="CE61" i="25"/>
  <c r="CA61" i="25"/>
  <c r="A61" i="25"/>
  <c r="B61" i="25"/>
  <c r="G61" i="25"/>
  <c r="CB61" i="25"/>
  <c r="CC61" i="25"/>
  <c r="CD62" i="25"/>
  <c r="CE62" i="25"/>
  <c r="CA62" i="25"/>
  <c r="A62" i="25"/>
  <c r="B62" i="25"/>
  <c r="G62" i="25"/>
  <c r="CB62" i="25"/>
  <c r="CC62" i="25"/>
  <c r="CD63" i="25"/>
  <c r="CE63" i="25"/>
  <c r="CA63" i="25"/>
  <c r="A63" i="25"/>
  <c r="B63" i="25"/>
  <c r="G63" i="25"/>
  <c r="CB63" i="25"/>
  <c r="CC63" i="25"/>
  <c r="CD64" i="25"/>
  <c r="CE64" i="25"/>
  <c r="CA64" i="25"/>
  <c r="A64" i="25"/>
  <c r="B64" i="25"/>
  <c r="G64" i="25"/>
  <c r="CB64" i="25"/>
  <c r="CC64" i="25"/>
  <c r="CD65" i="25"/>
  <c r="CE65" i="25"/>
  <c r="CA65" i="25"/>
  <c r="A65" i="25"/>
  <c r="B65" i="25"/>
  <c r="G65" i="25"/>
  <c r="CB65" i="25"/>
  <c r="CC65" i="25"/>
  <c r="CD66" i="25"/>
  <c r="CE66" i="25"/>
  <c r="CA66" i="25"/>
  <c r="A66" i="25"/>
  <c r="B66" i="25"/>
  <c r="G66" i="25"/>
  <c r="CB66" i="25"/>
  <c r="CC66" i="25"/>
  <c r="CD67" i="25"/>
  <c r="CE67" i="25"/>
  <c r="CA67" i="25"/>
  <c r="A67" i="25"/>
  <c r="B67" i="25"/>
  <c r="G67" i="25"/>
  <c r="CB67" i="25"/>
  <c r="CC67" i="25"/>
  <c r="CD68" i="25"/>
  <c r="CE68" i="25"/>
  <c r="CA68" i="25"/>
  <c r="A68" i="25"/>
  <c r="B68" i="25"/>
  <c r="G68" i="25"/>
  <c r="CB68" i="25"/>
  <c r="CC68" i="25"/>
  <c r="CD69" i="25"/>
  <c r="CE69" i="25"/>
  <c r="CA69" i="25"/>
  <c r="A69" i="25"/>
  <c r="B69" i="25"/>
  <c r="G69" i="25"/>
  <c r="CB69" i="25"/>
  <c r="CC69" i="25"/>
  <c r="CD70" i="25"/>
  <c r="CE70" i="25"/>
  <c r="CA70" i="25"/>
  <c r="A70" i="25"/>
  <c r="B70" i="25"/>
  <c r="G70" i="25"/>
  <c r="CB70" i="25"/>
  <c r="CC70" i="25"/>
  <c r="CD71" i="25"/>
  <c r="CE71" i="25"/>
  <c r="CA71" i="25"/>
  <c r="A71" i="25"/>
  <c r="B71" i="25"/>
  <c r="G71" i="25"/>
  <c r="CB71" i="25"/>
  <c r="CC71" i="25"/>
  <c r="CD72" i="25"/>
  <c r="CE72" i="25"/>
  <c r="CA72" i="25"/>
  <c r="A72" i="25"/>
  <c r="B72" i="25"/>
  <c r="G72" i="25"/>
  <c r="CB72" i="25"/>
  <c r="CC72" i="25"/>
  <c r="CD73" i="25"/>
  <c r="CE73" i="25"/>
  <c r="CA73" i="25"/>
  <c r="A73" i="25"/>
  <c r="B73" i="25"/>
  <c r="G73" i="25"/>
  <c r="CB73" i="25"/>
  <c r="CC73" i="25"/>
  <c r="CD74" i="25"/>
  <c r="CE74" i="25"/>
  <c r="CA74" i="25"/>
  <c r="A74" i="25"/>
  <c r="B74" i="25"/>
  <c r="G74" i="25"/>
  <c r="CB74" i="25"/>
  <c r="CC74" i="25"/>
  <c r="CD75" i="25"/>
  <c r="CE75" i="25"/>
  <c r="CA75" i="25"/>
  <c r="A75" i="25"/>
  <c r="B75" i="25"/>
  <c r="G75" i="25"/>
  <c r="CB75" i="25"/>
  <c r="CC75" i="25"/>
  <c r="CD76" i="25"/>
  <c r="CE76" i="25"/>
  <c r="CA76" i="25"/>
  <c r="A76" i="25"/>
  <c r="B76" i="25"/>
  <c r="G76" i="25"/>
  <c r="CB76" i="25"/>
  <c r="CC76" i="25"/>
  <c r="CD77" i="25"/>
  <c r="CE77" i="25"/>
  <c r="CA77" i="25"/>
  <c r="A77" i="25"/>
  <c r="B77" i="25"/>
  <c r="G77" i="25"/>
  <c r="CB77" i="25"/>
  <c r="CC77" i="25"/>
  <c r="CD78" i="25"/>
  <c r="CE78" i="25"/>
  <c r="CA78" i="25"/>
  <c r="A78" i="25"/>
  <c r="B78" i="25"/>
  <c r="G78" i="25"/>
  <c r="CB78" i="25"/>
  <c r="CC78" i="25"/>
  <c r="CD79" i="25"/>
  <c r="CE79" i="25"/>
  <c r="CA79" i="25"/>
  <c r="A79" i="25"/>
  <c r="B79" i="25"/>
  <c r="G79" i="25"/>
  <c r="CB79" i="25"/>
  <c r="CC79" i="25"/>
  <c r="CD80" i="25"/>
  <c r="CE80" i="25"/>
  <c r="CA80" i="25"/>
  <c r="A80" i="25"/>
  <c r="B80" i="25"/>
  <c r="G80" i="25"/>
  <c r="CB80" i="25"/>
  <c r="CC80" i="25"/>
  <c r="CD81" i="25"/>
  <c r="CE81" i="25"/>
  <c r="CA81" i="25"/>
  <c r="A81" i="25"/>
  <c r="B81" i="25"/>
  <c r="G81" i="25"/>
  <c r="CB81" i="25"/>
  <c r="CC81" i="25"/>
  <c r="CD82" i="25"/>
  <c r="CE82" i="25"/>
  <c r="CA82" i="25"/>
  <c r="A82" i="25"/>
  <c r="B82" i="25"/>
  <c r="G82" i="25"/>
  <c r="CB82" i="25"/>
  <c r="CC82" i="25"/>
  <c r="CD83" i="25"/>
  <c r="CE83" i="25"/>
  <c r="CA83" i="25"/>
  <c r="A83" i="25"/>
  <c r="B83" i="25"/>
  <c r="G83" i="25"/>
  <c r="CB83" i="25"/>
  <c r="CC83" i="25"/>
  <c r="CD84" i="25"/>
  <c r="CE84" i="25"/>
  <c r="CA84" i="25"/>
  <c r="A84" i="25"/>
  <c r="B84" i="25"/>
  <c r="G84" i="25"/>
  <c r="CB84" i="25"/>
  <c r="CC84" i="25"/>
  <c r="CD85" i="25"/>
  <c r="CE85" i="25"/>
  <c r="CA85" i="25"/>
  <c r="A85" i="25"/>
  <c r="B85" i="25"/>
  <c r="G85" i="25"/>
  <c r="CB85" i="25"/>
  <c r="CC85" i="25"/>
  <c r="CD86" i="25"/>
  <c r="CE86" i="25"/>
  <c r="CA86" i="25"/>
  <c r="A86" i="25"/>
  <c r="B86" i="25"/>
  <c r="G86" i="25"/>
  <c r="CB86" i="25"/>
  <c r="CC86" i="25"/>
  <c r="CD87" i="25"/>
  <c r="CE87" i="25"/>
  <c r="CA87" i="25"/>
  <c r="A87" i="25"/>
  <c r="B87" i="25"/>
  <c r="G87" i="25"/>
  <c r="CB87" i="25"/>
  <c r="CC87" i="25"/>
  <c r="CD88" i="25"/>
  <c r="CE88" i="25"/>
  <c r="CA88" i="25"/>
  <c r="A88" i="25"/>
  <c r="B88" i="25"/>
  <c r="G88" i="25"/>
  <c r="CB88" i="25"/>
  <c r="CC88" i="25"/>
  <c r="CD89" i="25"/>
  <c r="CE89" i="25"/>
  <c r="CA89" i="25"/>
  <c r="A89" i="25"/>
  <c r="B89" i="25"/>
  <c r="G89" i="25"/>
  <c r="CB89" i="25"/>
  <c r="CC89" i="25"/>
  <c r="CD90" i="25"/>
  <c r="CE90" i="25"/>
  <c r="CA90" i="25"/>
  <c r="A90" i="25"/>
  <c r="B90" i="25"/>
  <c r="G90" i="25"/>
  <c r="CB90" i="25"/>
  <c r="CC90" i="25"/>
  <c r="CD91" i="25"/>
  <c r="CE91" i="25"/>
  <c r="CA91" i="25"/>
  <c r="A91" i="25"/>
  <c r="B91" i="25"/>
  <c r="G91" i="25"/>
  <c r="CB91" i="25"/>
  <c r="CC91" i="25"/>
  <c r="CD92" i="25"/>
  <c r="CE92" i="25"/>
  <c r="CA92" i="25"/>
  <c r="A92" i="25"/>
  <c r="B92" i="25"/>
  <c r="G92" i="25"/>
  <c r="CB92" i="25"/>
  <c r="CC92" i="25"/>
  <c r="CD93" i="25"/>
  <c r="CE93" i="25"/>
  <c r="CA93" i="25"/>
  <c r="A93" i="25"/>
  <c r="B93" i="25"/>
  <c r="G93" i="25"/>
  <c r="CB93" i="25"/>
  <c r="CC93" i="25"/>
  <c r="CD94" i="25"/>
  <c r="CE94" i="25"/>
  <c r="CA94" i="25"/>
  <c r="A94" i="25"/>
  <c r="B94" i="25"/>
  <c r="G94" i="25"/>
  <c r="CB94" i="25"/>
  <c r="CC94" i="25"/>
  <c r="CD95" i="25"/>
  <c r="CE95" i="25"/>
  <c r="CA95" i="25"/>
  <c r="A95" i="25"/>
  <c r="B95" i="25"/>
  <c r="G95" i="25"/>
  <c r="CB95" i="25"/>
  <c r="CC95" i="25"/>
  <c r="CD96" i="25"/>
  <c r="CE96" i="25"/>
  <c r="CA96" i="25"/>
  <c r="A96" i="25"/>
  <c r="B96" i="25"/>
  <c r="G96" i="25"/>
  <c r="CB96" i="25"/>
  <c r="CC96" i="25"/>
  <c r="CD97" i="25"/>
  <c r="CE97" i="25"/>
  <c r="CA97" i="25"/>
  <c r="A97" i="25"/>
  <c r="B97" i="25"/>
  <c r="G97" i="25"/>
  <c r="CB97" i="25"/>
  <c r="CC97" i="25"/>
  <c r="CD98" i="25"/>
  <c r="CE98" i="25"/>
  <c r="CA98" i="25"/>
  <c r="A98" i="25"/>
  <c r="B98" i="25"/>
  <c r="G98" i="25"/>
  <c r="CB98" i="25"/>
  <c r="CC98" i="25"/>
  <c r="CD99" i="25"/>
  <c r="CE99" i="25"/>
  <c r="CA99" i="25"/>
  <c r="A99" i="25"/>
  <c r="B99" i="25"/>
  <c r="G99" i="25"/>
  <c r="CB99" i="25"/>
  <c r="CC99" i="25"/>
  <c r="CD100" i="25"/>
  <c r="CE100" i="25"/>
  <c r="CA100" i="25"/>
  <c r="A100" i="25"/>
  <c r="B100" i="25"/>
  <c r="G100" i="25"/>
  <c r="CB100" i="25"/>
  <c r="CC100" i="25"/>
  <c r="CD101" i="25"/>
  <c r="CE101" i="25"/>
  <c r="CA101" i="25"/>
  <c r="A101" i="25"/>
  <c r="B101" i="25"/>
  <c r="G101" i="25"/>
  <c r="CB101" i="25"/>
  <c r="CC101" i="25"/>
  <c r="CD102" i="25"/>
  <c r="CE102" i="25"/>
  <c r="CA102" i="25"/>
  <c r="A102" i="25"/>
  <c r="B102" i="25"/>
  <c r="G102" i="25"/>
  <c r="CB102" i="25"/>
  <c r="CC102" i="25"/>
  <c r="CD103" i="25"/>
  <c r="CE103" i="25"/>
  <c r="CA103" i="25"/>
  <c r="A103" i="25"/>
  <c r="B103" i="25"/>
  <c r="G103" i="25"/>
  <c r="CB103" i="25"/>
  <c r="CC103" i="25"/>
  <c r="CD104" i="25"/>
  <c r="CE104" i="25"/>
  <c r="CA104" i="25"/>
  <c r="A104" i="25"/>
  <c r="B104" i="25"/>
  <c r="G104" i="25"/>
  <c r="CB104" i="25"/>
  <c r="CC104" i="25"/>
  <c r="CD105" i="25"/>
  <c r="CE105" i="25"/>
  <c r="CA105" i="25"/>
  <c r="A105" i="25"/>
  <c r="B105" i="25"/>
  <c r="G105" i="25"/>
  <c r="CB105" i="25"/>
  <c r="CC105" i="25"/>
  <c r="CD106" i="25"/>
  <c r="CE106" i="25"/>
  <c r="CA106" i="25"/>
  <c r="A106" i="25"/>
  <c r="B106" i="25"/>
  <c r="G106" i="25"/>
  <c r="CB106" i="25"/>
  <c r="CC106" i="25"/>
  <c r="CD107" i="25"/>
  <c r="CE107" i="25"/>
  <c r="CA107" i="25"/>
  <c r="A107" i="25"/>
  <c r="B107" i="25"/>
  <c r="G107" i="25"/>
  <c r="CB107" i="25"/>
  <c r="CC107" i="25"/>
  <c r="CD108" i="25"/>
  <c r="CE108" i="25"/>
  <c r="CA108" i="25"/>
  <c r="A108" i="25"/>
  <c r="B108" i="25"/>
  <c r="G108" i="25"/>
  <c r="CB108" i="25"/>
  <c r="CC108" i="25"/>
  <c r="CD109" i="25"/>
  <c r="CE109" i="25"/>
  <c r="CA109" i="25"/>
  <c r="A109" i="25"/>
  <c r="B109" i="25"/>
  <c r="G109" i="25"/>
  <c r="CB109" i="25"/>
  <c r="CC109" i="25"/>
  <c r="CD110" i="25"/>
  <c r="CE110" i="25"/>
  <c r="CA110" i="25"/>
  <c r="A110" i="25"/>
  <c r="B110" i="25"/>
  <c r="G110" i="25"/>
  <c r="CB110" i="25"/>
  <c r="CC110" i="25"/>
  <c r="CD111" i="25"/>
  <c r="CE111" i="25"/>
  <c r="CA111" i="25"/>
  <c r="A111" i="25"/>
  <c r="B111" i="25"/>
  <c r="G111" i="25"/>
  <c r="CB111" i="25"/>
  <c r="CC111" i="25"/>
  <c r="CD112" i="25"/>
  <c r="CE112" i="25"/>
  <c r="CA112" i="25"/>
  <c r="A112" i="25"/>
  <c r="B112" i="25"/>
  <c r="G112" i="25"/>
  <c r="CB112" i="25"/>
  <c r="CC112" i="25"/>
  <c r="CD113" i="25"/>
  <c r="CE113" i="25"/>
  <c r="CA113" i="25"/>
  <c r="A113" i="25"/>
  <c r="B113" i="25"/>
  <c r="G113" i="25"/>
  <c r="CB113" i="25"/>
  <c r="CC113" i="25"/>
  <c r="CD114" i="25"/>
  <c r="CE114" i="25"/>
  <c r="CA114" i="25"/>
  <c r="A114" i="25"/>
  <c r="B114" i="25"/>
  <c r="G114" i="25"/>
  <c r="CB114" i="25"/>
  <c r="CC114" i="25"/>
  <c r="CD115" i="25"/>
  <c r="CE115" i="25"/>
  <c r="CA115" i="25"/>
  <c r="A115" i="25"/>
  <c r="B115" i="25"/>
  <c r="G115" i="25"/>
  <c r="CB115" i="25"/>
  <c r="CC115" i="25"/>
  <c r="CD116" i="25"/>
  <c r="CE116" i="25"/>
  <c r="CA116" i="25"/>
  <c r="A116" i="25"/>
  <c r="B116" i="25"/>
  <c r="G116" i="25"/>
  <c r="CB116" i="25"/>
  <c r="CC116" i="25"/>
  <c r="CD117" i="25"/>
  <c r="CE117" i="25"/>
  <c r="CA117" i="25"/>
  <c r="A117" i="25"/>
  <c r="B117" i="25"/>
  <c r="G117" i="25"/>
  <c r="CB117" i="25"/>
  <c r="CC117" i="25"/>
  <c r="CD118" i="25"/>
  <c r="CE118" i="25"/>
  <c r="CA118" i="25"/>
  <c r="A118" i="25"/>
  <c r="B118" i="25"/>
  <c r="G118" i="25"/>
  <c r="CB118" i="25"/>
  <c r="CC118" i="25"/>
  <c r="CD119" i="25"/>
  <c r="CE119" i="25"/>
  <c r="CA119" i="25"/>
  <c r="A119" i="25"/>
  <c r="B119" i="25"/>
  <c r="G119" i="25"/>
  <c r="CB119" i="25"/>
  <c r="CC119" i="25"/>
  <c r="CD120" i="25"/>
  <c r="CE120" i="25"/>
  <c r="CA120" i="25"/>
  <c r="A120" i="25"/>
  <c r="B120" i="25"/>
  <c r="G120" i="25"/>
  <c r="CB120" i="25"/>
  <c r="CC120" i="25"/>
  <c r="CD121" i="25"/>
  <c r="CE121" i="25"/>
  <c r="CA121" i="25"/>
  <c r="A121" i="25"/>
  <c r="B121" i="25"/>
  <c r="G121" i="25"/>
  <c r="CB121" i="25"/>
  <c r="CC121" i="25"/>
  <c r="CD122" i="25"/>
  <c r="CE122" i="25"/>
  <c r="CA122" i="25"/>
  <c r="A122" i="25"/>
  <c r="B122" i="25"/>
  <c r="G122" i="25"/>
  <c r="CB122" i="25"/>
  <c r="CC122" i="25"/>
  <c r="CD123" i="25"/>
  <c r="CE123" i="25"/>
  <c r="CA123" i="25"/>
  <c r="A123" i="25"/>
  <c r="B123" i="25"/>
  <c r="G123" i="25"/>
  <c r="CB123" i="25"/>
  <c r="CC123" i="25"/>
  <c r="CD124" i="25"/>
  <c r="CE124" i="25"/>
  <c r="CA124" i="25"/>
  <c r="A124" i="25"/>
  <c r="B124" i="25"/>
  <c r="G124" i="25"/>
  <c r="CB124" i="25"/>
  <c r="CC124" i="25"/>
  <c r="CD125" i="25"/>
  <c r="CE125" i="25"/>
  <c r="CA125" i="25"/>
  <c r="A125" i="25"/>
  <c r="B125" i="25"/>
  <c r="G125" i="25"/>
  <c r="CB125" i="25"/>
  <c r="CC125" i="25"/>
  <c r="CD126" i="25"/>
  <c r="CE126" i="25"/>
  <c r="CA126" i="25"/>
  <c r="A126" i="25"/>
  <c r="B126" i="25"/>
  <c r="G126" i="25"/>
  <c r="CB126" i="25"/>
  <c r="CC126" i="25"/>
  <c r="CD127" i="25"/>
  <c r="CE127" i="25"/>
  <c r="CA127" i="25"/>
  <c r="A127" i="25"/>
  <c r="B127" i="25"/>
  <c r="G127" i="25"/>
  <c r="CB127" i="25"/>
  <c r="CC127" i="25"/>
  <c r="CD128" i="25"/>
  <c r="CE128" i="25"/>
  <c r="CA128" i="25"/>
  <c r="A128" i="25"/>
  <c r="B128" i="25"/>
  <c r="G128" i="25"/>
  <c r="CB128" i="25"/>
  <c r="CC128" i="25"/>
  <c r="CD129" i="25"/>
  <c r="CE129" i="25"/>
  <c r="CA129" i="25"/>
  <c r="A129" i="25"/>
  <c r="B129" i="25"/>
  <c r="G129" i="25"/>
  <c r="CB129" i="25"/>
  <c r="CC129" i="25"/>
  <c r="CD130" i="25"/>
  <c r="CE130" i="25"/>
  <c r="CA130" i="25"/>
  <c r="A130" i="25"/>
  <c r="B130" i="25"/>
  <c r="G130" i="25"/>
  <c r="CB130" i="25"/>
  <c r="CC130" i="25"/>
  <c r="CD131" i="25"/>
  <c r="CE131" i="25"/>
  <c r="CA131" i="25"/>
  <c r="A131" i="25"/>
  <c r="B131" i="25"/>
  <c r="G131" i="25"/>
  <c r="CB131" i="25"/>
  <c r="CC131" i="25"/>
  <c r="CD132" i="25"/>
  <c r="CE132" i="25"/>
  <c r="CA132" i="25"/>
  <c r="A132" i="25"/>
  <c r="B132" i="25"/>
  <c r="G132" i="25"/>
  <c r="CB132" i="25"/>
  <c r="CC132" i="25"/>
  <c r="CD133" i="25"/>
  <c r="CE133" i="25"/>
  <c r="CA133" i="25"/>
  <c r="A133" i="25"/>
  <c r="B133" i="25"/>
  <c r="G133" i="25"/>
  <c r="CB133" i="25"/>
  <c r="CC133" i="25"/>
  <c r="CD134" i="25"/>
  <c r="CE134" i="25"/>
  <c r="CA134" i="25"/>
  <c r="A134" i="25"/>
  <c r="B134" i="25"/>
  <c r="G134" i="25"/>
  <c r="CB134" i="25"/>
  <c r="CC134" i="25"/>
  <c r="CD135" i="25"/>
  <c r="CE135" i="25"/>
  <c r="CA135" i="25"/>
  <c r="A135" i="25"/>
  <c r="B135" i="25"/>
  <c r="G135" i="25"/>
  <c r="CB135" i="25"/>
  <c r="CC135" i="25"/>
  <c r="CD136" i="25"/>
  <c r="CE136" i="25"/>
  <c r="CA136" i="25"/>
  <c r="A136" i="25"/>
  <c r="B136" i="25"/>
  <c r="G136" i="25"/>
  <c r="CB136" i="25"/>
  <c r="CC136" i="25"/>
  <c r="CD137" i="25"/>
  <c r="CE137" i="25"/>
  <c r="CA137" i="25"/>
  <c r="A137" i="25"/>
  <c r="B137" i="25"/>
  <c r="G137" i="25"/>
  <c r="CB137" i="25"/>
  <c r="CC137" i="25"/>
  <c r="CD138" i="25"/>
  <c r="CE138" i="25"/>
  <c r="CA138" i="25"/>
  <c r="A138" i="25"/>
  <c r="B138" i="25"/>
  <c r="G138" i="25"/>
  <c r="CB138" i="25"/>
  <c r="CC138" i="25"/>
  <c r="CD139" i="25"/>
  <c r="CE139" i="25"/>
  <c r="CA139" i="25"/>
  <c r="A139" i="25"/>
  <c r="B139" i="25"/>
  <c r="G139" i="25"/>
  <c r="CB139" i="25"/>
  <c r="CC139" i="25"/>
  <c r="CD140" i="25"/>
  <c r="CE140" i="25"/>
  <c r="CA140" i="25"/>
  <c r="A140" i="25"/>
  <c r="B140" i="25"/>
  <c r="G140" i="25"/>
  <c r="CB140" i="25"/>
  <c r="CC140" i="25"/>
  <c r="CD141" i="25"/>
  <c r="CE141" i="25"/>
  <c r="CA141" i="25"/>
  <c r="A141" i="25"/>
  <c r="B141" i="25"/>
  <c r="G141" i="25"/>
  <c r="CB141" i="25"/>
  <c r="CC141" i="25"/>
  <c r="CD142" i="25"/>
  <c r="CE142" i="25"/>
  <c r="CA142" i="25"/>
  <c r="A142" i="25"/>
  <c r="B142" i="25"/>
  <c r="G142" i="25"/>
  <c r="CB142" i="25"/>
  <c r="CC142" i="25"/>
  <c r="CD143" i="25"/>
  <c r="CE143" i="25"/>
  <c r="CA143" i="25"/>
  <c r="A143" i="25"/>
  <c r="B143" i="25"/>
  <c r="G143" i="25"/>
  <c r="CB143" i="25"/>
  <c r="CC143" i="25"/>
  <c r="CD144" i="25"/>
  <c r="CE144" i="25"/>
  <c r="CA144" i="25"/>
  <c r="A144" i="25"/>
  <c r="B144" i="25"/>
  <c r="G144" i="25"/>
  <c r="CB144" i="25"/>
  <c r="CC144" i="25"/>
  <c r="CD145" i="25"/>
  <c r="CE145" i="25"/>
  <c r="CA145" i="25"/>
  <c r="A145" i="25"/>
  <c r="B145" i="25"/>
  <c r="G145" i="25"/>
  <c r="CB145" i="25"/>
  <c r="CC145" i="25"/>
  <c r="CD146" i="25"/>
  <c r="CE146" i="25"/>
  <c r="CA146" i="25"/>
  <c r="A146" i="25"/>
  <c r="B146" i="25"/>
  <c r="G146" i="25"/>
  <c r="CB146" i="25"/>
  <c r="CC146" i="25"/>
  <c r="CD147" i="25"/>
  <c r="CE147" i="25"/>
  <c r="CA147" i="25"/>
  <c r="A147" i="25"/>
  <c r="B147" i="25"/>
  <c r="G147" i="25"/>
  <c r="CB147" i="25"/>
  <c r="CC147" i="25"/>
  <c r="CD148" i="25"/>
  <c r="CE148" i="25"/>
  <c r="CA148" i="25"/>
  <c r="A148" i="25"/>
  <c r="B148" i="25"/>
  <c r="G148" i="25"/>
  <c r="CB148" i="25"/>
  <c r="CC148" i="25"/>
  <c r="CD149" i="25"/>
  <c r="CE149" i="25"/>
  <c r="CA149" i="25"/>
  <c r="A149" i="25"/>
  <c r="B149" i="25"/>
  <c r="G149" i="25"/>
  <c r="CB149" i="25"/>
  <c r="CC149" i="25"/>
  <c r="CD150" i="25"/>
  <c r="CE150" i="25"/>
  <c r="CA150" i="25"/>
  <c r="A150" i="25"/>
  <c r="B150" i="25"/>
  <c r="G150" i="25"/>
  <c r="CB150" i="25"/>
  <c r="CC150" i="25"/>
  <c r="CD151" i="25"/>
  <c r="CE151" i="25"/>
  <c r="CA151" i="25"/>
  <c r="A151" i="25"/>
  <c r="B151" i="25"/>
  <c r="G151" i="25"/>
  <c r="CB151" i="25"/>
  <c r="CC151" i="25"/>
  <c r="CD152" i="25"/>
  <c r="CE152" i="25"/>
  <c r="CA152" i="25"/>
  <c r="A152" i="25"/>
  <c r="B152" i="25"/>
  <c r="G152" i="25"/>
  <c r="CB152" i="25"/>
  <c r="CC152" i="25"/>
  <c r="CD153" i="25"/>
  <c r="CE153" i="25"/>
  <c r="CA153" i="25"/>
  <c r="A153" i="25"/>
  <c r="B153" i="25"/>
  <c r="G153" i="25"/>
  <c r="CB153" i="25"/>
  <c r="CC153" i="25"/>
  <c r="CD154" i="25"/>
  <c r="CE154" i="25"/>
  <c r="CA154" i="25"/>
  <c r="A154" i="25"/>
  <c r="B154" i="25"/>
  <c r="G154" i="25"/>
  <c r="CB154" i="25"/>
  <c r="CC154" i="25"/>
  <c r="CD155" i="25"/>
  <c r="CE155" i="25"/>
  <c r="CA155" i="25"/>
  <c r="A155" i="25"/>
  <c r="B155" i="25"/>
  <c r="G155" i="25"/>
  <c r="CB155" i="25"/>
  <c r="CC155" i="25"/>
  <c r="CD156" i="25"/>
  <c r="CE156" i="25"/>
  <c r="CA156" i="25"/>
  <c r="A156" i="25"/>
  <c r="B156" i="25"/>
  <c r="G156" i="25"/>
  <c r="CB156" i="25"/>
  <c r="CC156" i="25"/>
  <c r="CD157" i="25"/>
  <c r="CE157" i="25"/>
  <c r="CA157" i="25"/>
  <c r="A157" i="25"/>
  <c r="B157" i="25"/>
  <c r="G157" i="25"/>
  <c r="CB157" i="25"/>
  <c r="CC157" i="25"/>
  <c r="CD158" i="25"/>
  <c r="CE158" i="25"/>
  <c r="CA158" i="25"/>
  <c r="A158" i="25"/>
  <c r="B158" i="25"/>
  <c r="G158" i="25"/>
  <c r="CB158" i="25"/>
  <c r="CC158" i="25"/>
  <c r="CD159" i="25"/>
  <c r="CE159" i="25"/>
  <c r="CA159" i="25"/>
  <c r="A159" i="25"/>
  <c r="B159" i="25"/>
  <c r="G159" i="25"/>
  <c r="CB159" i="25"/>
  <c r="CC159" i="25"/>
  <c r="CD160" i="25"/>
  <c r="CE160" i="25"/>
  <c r="CA160" i="25"/>
  <c r="A160" i="25"/>
  <c r="B160" i="25"/>
  <c r="G160" i="25"/>
  <c r="CB160" i="25"/>
  <c r="CC160" i="25"/>
  <c r="CD161" i="25"/>
  <c r="CE161" i="25"/>
  <c r="CA161" i="25"/>
  <c r="A161" i="25"/>
  <c r="B161" i="25"/>
  <c r="G161" i="25"/>
  <c r="CB161" i="25"/>
  <c r="CC161" i="25"/>
  <c r="CD162" i="25"/>
  <c r="CE162" i="25"/>
  <c r="CA162" i="25"/>
  <c r="A162" i="25"/>
  <c r="B162" i="25"/>
  <c r="G162" i="25"/>
  <c r="CB162" i="25"/>
  <c r="CC162" i="25"/>
  <c r="CD163" i="25"/>
  <c r="CE163" i="25"/>
  <c r="CA163" i="25"/>
  <c r="A163" i="25"/>
  <c r="B163" i="25"/>
  <c r="G163" i="25"/>
  <c r="CB163" i="25"/>
  <c r="CC163" i="25"/>
  <c r="CD164" i="25"/>
  <c r="CE164" i="25"/>
  <c r="CA164" i="25"/>
  <c r="A164" i="25"/>
  <c r="B164" i="25"/>
  <c r="G164" i="25"/>
  <c r="CB164" i="25"/>
  <c r="CC164" i="25"/>
  <c r="CD165" i="25"/>
  <c r="CE165" i="25"/>
  <c r="CA165" i="25"/>
  <c r="A165" i="25"/>
  <c r="B165" i="25"/>
  <c r="G165" i="25"/>
  <c r="CB165" i="25"/>
  <c r="CC165" i="25"/>
  <c r="CD166" i="25"/>
  <c r="CE166" i="25"/>
  <c r="CA166" i="25"/>
  <c r="A166" i="25"/>
  <c r="B166" i="25"/>
  <c r="G166" i="25"/>
  <c r="CB166" i="25"/>
  <c r="CC166" i="25"/>
  <c r="CD167" i="25"/>
  <c r="CE167" i="25"/>
  <c r="CA167" i="25"/>
  <c r="A167" i="25"/>
  <c r="B167" i="25"/>
  <c r="G167" i="25"/>
  <c r="CB167" i="25"/>
  <c r="CC167" i="25"/>
  <c r="CD168" i="25"/>
  <c r="CE168" i="25"/>
  <c r="CA168" i="25"/>
  <c r="A168" i="25"/>
  <c r="B168" i="25"/>
  <c r="G168" i="25"/>
  <c r="CB168" i="25"/>
  <c r="CC168" i="25"/>
  <c r="CD169" i="25"/>
  <c r="CE169" i="25"/>
  <c r="CA169" i="25"/>
  <c r="A169" i="25"/>
  <c r="B169" i="25"/>
  <c r="G169" i="25"/>
  <c r="CB169" i="25"/>
  <c r="CC169" i="25"/>
  <c r="CD170" i="25"/>
  <c r="CE170" i="25"/>
  <c r="CA170" i="25"/>
  <c r="A170" i="25"/>
  <c r="B170" i="25"/>
  <c r="G170" i="25"/>
  <c r="CB170" i="25"/>
  <c r="CC170" i="25"/>
  <c r="CD171" i="25"/>
  <c r="CE171" i="25"/>
  <c r="CA171" i="25"/>
  <c r="A171" i="25"/>
  <c r="B171" i="25"/>
  <c r="G171" i="25"/>
  <c r="CB171" i="25"/>
  <c r="CC171" i="25"/>
  <c r="CD172" i="25"/>
  <c r="CE172" i="25"/>
  <c r="CA172" i="25"/>
  <c r="A172" i="25"/>
  <c r="B172" i="25"/>
  <c r="G172" i="25"/>
  <c r="CB172" i="25"/>
  <c r="CC172" i="25"/>
  <c r="CD173" i="25"/>
  <c r="CE173" i="25"/>
  <c r="CA173" i="25"/>
  <c r="A173" i="25"/>
  <c r="B173" i="25"/>
  <c r="G173" i="25"/>
  <c r="CB173" i="25"/>
  <c r="CC173" i="25"/>
  <c r="CD174" i="25"/>
  <c r="CE174" i="25"/>
  <c r="CA174" i="25"/>
  <c r="A174" i="25"/>
  <c r="B174" i="25"/>
  <c r="G174" i="25"/>
  <c r="CB174" i="25"/>
  <c r="CC174" i="25"/>
  <c r="CD175" i="25"/>
  <c r="CE175" i="25"/>
  <c r="CA175" i="25"/>
  <c r="A175" i="25"/>
  <c r="B175" i="25"/>
  <c r="G175" i="25"/>
  <c r="CB175" i="25"/>
  <c r="CC175" i="25"/>
  <c r="CD176" i="25"/>
  <c r="CE176" i="25"/>
  <c r="CA176" i="25"/>
  <c r="A176" i="25"/>
  <c r="B176" i="25"/>
  <c r="G176" i="25"/>
  <c r="CB176" i="25"/>
  <c r="CC176" i="25"/>
  <c r="CD177" i="25"/>
  <c r="CE177" i="25"/>
  <c r="CA177" i="25"/>
  <c r="A177" i="25"/>
  <c r="B177" i="25"/>
  <c r="G177" i="25"/>
  <c r="CB177" i="25"/>
  <c r="CC177" i="25"/>
  <c r="CD178" i="25"/>
  <c r="CE178" i="25"/>
  <c r="CA178" i="25"/>
  <c r="A178" i="25"/>
  <c r="B178" i="25"/>
  <c r="G178" i="25"/>
  <c r="CB178" i="25"/>
  <c r="CC178" i="25"/>
  <c r="CD179" i="25"/>
  <c r="CE179" i="25"/>
  <c r="CA179" i="25"/>
  <c r="A179" i="25"/>
  <c r="B179" i="25"/>
  <c r="G179" i="25"/>
  <c r="CB179" i="25"/>
  <c r="CC179" i="25"/>
  <c r="CD180" i="25"/>
  <c r="CE180" i="25"/>
  <c r="CA180" i="25"/>
  <c r="A180" i="25"/>
  <c r="B180" i="25"/>
  <c r="G180" i="25"/>
  <c r="CB180" i="25"/>
  <c r="CC180" i="25"/>
  <c r="CD181" i="25"/>
  <c r="CE181" i="25"/>
  <c r="CA181" i="25"/>
  <c r="A181" i="25"/>
  <c r="B181" i="25"/>
  <c r="G181" i="25"/>
  <c r="CB181" i="25"/>
  <c r="CC181" i="25"/>
  <c r="CD182" i="25"/>
  <c r="CE182" i="25"/>
  <c r="CA182" i="25"/>
  <c r="A182" i="25"/>
  <c r="B182" i="25"/>
  <c r="G182" i="25"/>
  <c r="CB182" i="25"/>
  <c r="CC182" i="25"/>
  <c r="CD183" i="25"/>
  <c r="CE183" i="25"/>
  <c r="CA183" i="25"/>
  <c r="A183" i="25"/>
  <c r="B183" i="25"/>
  <c r="G183" i="25"/>
  <c r="CB183" i="25"/>
  <c r="CC183" i="25"/>
  <c r="CD184" i="25"/>
  <c r="CE184" i="25"/>
  <c r="CA184" i="25"/>
  <c r="A184" i="25"/>
  <c r="B184" i="25"/>
  <c r="G184" i="25"/>
  <c r="CB184" i="25"/>
  <c r="CC184" i="25"/>
  <c r="CD185" i="25"/>
  <c r="CE185" i="25"/>
  <c r="CA185" i="25"/>
  <c r="A185" i="25"/>
  <c r="B185" i="25"/>
  <c r="G185" i="25"/>
  <c r="CB185" i="25"/>
  <c r="CC185" i="25"/>
  <c r="CD186" i="25"/>
  <c r="CE186" i="25"/>
  <c r="CA186" i="25"/>
  <c r="A186" i="25"/>
  <c r="B186" i="25"/>
  <c r="G186" i="25"/>
  <c r="CB186" i="25"/>
  <c r="CC186" i="25"/>
  <c r="CD187" i="25"/>
  <c r="CE187" i="25"/>
  <c r="CA187" i="25"/>
  <c r="A187" i="25"/>
  <c r="B187" i="25"/>
  <c r="G187" i="25"/>
  <c r="CB187" i="25"/>
  <c r="CC187" i="25"/>
  <c r="CD188" i="25"/>
  <c r="CE188" i="25"/>
  <c r="CA188" i="25"/>
  <c r="A188" i="25"/>
  <c r="B188" i="25"/>
  <c r="G188" i="25"/>
  <c r="CB188" i="25"/>
  <c r="CC188" i="25"/>
  <c r="CD189" i="25"/>
  <c r="CE189" i="25"/>
  <c r="CA189" i="25"/>
  <c r="A189" i="25"/>
  <c r="B189" i="25"/>
  <c r="G189" i="25"/>
  <c r="CB189" i="25"/>
  <c r="CC189" i="25"/>
  <c r="CD190" i="25"/>
  <c r="CE190" i="25"/>
  <c r="CA190" i="25"/>
  <c r="A190" i="25"/>
  <c r="B190" i="25"/>
  <c r="G190" i="25"/>
  <c r="CB190" i="25"/>
  <c r="CC190" i="25"/>
  <c r="CD191" i="25"/>
  <c r="CE191" i="25"/>
  <c r="CA191" i="25"/>
  <c r="A191" i="25"/>
  <c r="B191" i="25"/>
  <c r="G191" i="25"/>
  <c r="CB191" i="25"/>
  <c r="CC191" i="25"/>
  <c r="CD192" i="25"/>
  <c r="CE192" i="25"/>
  <c r="CA192" i="25"/>
  <c r="A192" i="25"/>
  <c r="B192" i="25"/>
  <c r="G192" i="25"/>
  <c r="CB192" i="25"/>
  <c r="CC192" i="25"/>
  <c r="CD193" i="25"/>
  <c r="CE193" i="25"/>
  <c r="CA193" i="25"/>
  <c r="A193" i="25"/>
  <c r="B193" i="25"/>
  <c r="G193" i="25"/>
  <c r="CB193" i="25"/>
  <c r="CC193" i="25"/>
  <c r="CD194" i="25"/>
  <c r="CE194" i="25"/>
  <c r="CA194" i="25"/>
  <c r="A194" i="25"/>
  <c r="B194" i="25"/>
  <c r="G194" i="25"/>
  <c r="CB194" i="25"/>
  <c r="CC194" i="25"/>
  <c r="CD195" i="25"/>
  <c r="CE195" i="25"/>
  <c r="CA195" i="25"/>
  <c r="A195" i="25"/>
  <c r="B195" i="25"/>
  <c r="G195" i="25"/>
  <c r="CB195" i="25"/>
  <c r="CC195" i="25"/>
  <c r="CD196" i="25"/>
  <c r="CE196" i="25"/>
  <c r="CA196" i="25"/>
  <c r="A196" i="25"/>
  <c r="B196" i="25"/>
  <c r="G196" i="25"/>
  <c r="CB196" i="25"/>
  <c r="CC196" i="25"/>
  <c r="CD197" i="25"/>
  <c r="CE197" i="25"/>
  <c r="CA197" i="25"/>
  <c r="A197" i="25"/>
  <c r="B197" i="25"/>
  <c r="G197" i="25"/>
  <c r="CB197" i="25"/>
  <c r="CC197" i="25"/>
  <c r="CD198" i="25"/>
  <c r="CE198" i="25"/>
  <c r="CA198" i="25"/>
  <c r="A198" i="25"/>
  <c r="B198" i="25"/>
  <c r="G198" i="25"/>
  <c r="CB198" i="25"/>
  <c r="CC198" i="25"/>
  <c r="CD199" i="25"/>
  <c r="CE199" i="25"/>
  <c r="CA199" i="25"/>
  <c r="A199" i="25"/>
  <c r="B199" i="25"/>
  <c r="G199" i="25"/>
  <c r="CB199" i="25"/>
  <c r="CC199" i="25"/>
  <c r="CD200" i="25"/>
  <c r="CE200" i="25"/>
  <c r="CA200" i="25"/>
  <c r="A200" i="25"/>
  <c r="B200" i="25"/>
  <c r="G200" i="25"/>
  <c r="CB200" i="25"/>
  <c r="CC200" i="25"/>
  <c r="CD201" i="25"/>
  <c r="CE201" i="25"/>
  <c r="CA201" i="25"/>
  <c r="A201" i="25"/>
  <c r="B201" i="25"/>
  <c r="G201" i="25"/>
  <c r="CB201" i="25"/>
  <c r="CC201" i="25"/>
  <c r="CD202" i="25"/>
  <c r="CE202" i="25"/>
  <c r="CA202" i="25"/>
  <c r="A202" i="25"/>
  <c r="B202" i="25"/>
  <c r="G202" i="25"/>
  <c r="CB202" i="25"/>
  <c r="CC202" i="25"/>
  <c r="CD203" i="25"/>
  <c r="CE203" i="25"/>
  <c r="CA203" i="25"/>
  <c r="A203" i="25"/>
  <c r="B203" i="25"/>
  <c r="G203" i="25"/>
  <c r="CB203" i="25"/>
  <c r="CC203" i="25"/>
  <c r="CD204" i="25"/>
  <c r="CE204" i="25"/>
  <c r="CA204" i="25"/>
  <c r="A204" i="25"/>
  <c r="B204" i="25"/>
  <c r="G204" i="25"/>
  <c r="CB204" i="25"/>
  <c r="CC204" i="25"/>
  <c r="CD205" i="25"/>
  <c r="CE205" i="25"/>
  <c r="CA205" i="25"/>
  <c r="A205" i="25"/>
  <c r="B205" i="25"/>
  <c r="G205" i="25"/>
  <c r="CB205" i="25"/>
  <c r="CC205" i="25"/>
  <c r="CD206" i="25"/>
  <c r="CE206" i="25"/>
  <c r="CA206" i="25"/>
  <c r="A206" i="25"/>
  <c r="B206" i="25"/>
  <c r="G206" i="25"/>
  <c r="CB206" i="25"/>
  <c r="CC206" i="25"/>
  <c r="CD207" i="25"/>
  <c r="CE207" i="25"/>
  <c r="CA207" i="25"/>
  <c r="A207" i="25"/>
  <c r="B207" i="25"/>
  <c r="G207" i="25"/>
  <c r="G4" i="25"/>
  <c r="C6" i="25"/>
  <c r="C5" i="25"/>
  <c r="C43" i="25"/>
  <c r="D6" i="25"/>
  <c r="D5" i="25"/>
  <c r="D43" i="25"/>
  <c r="E6" i="25"/>
  <c r="E5" i="25"/>
  <c r="E43" i="25"/>
  <c r="F6" i="25"/>
  <c r="F5" i="25"/>
  <c r="F43" i="25"/>
  <c r="C44" i="25"/>
  <c r="D44" i="25"/>
  <c r="E44" i="25"/>
  <c r="F44" i="25"/>
  <c r="C45" i="25"/>
  <c r="D45" i="25"/>
  <c r="E45" i="25"/>
  <c r="F45" i="25"/>
  <c r="C46" i="25"/>
  <c r="D46" i="25"/>
  <c r="E46" i="25"/>
  <c r="F46" i="25"/>
  <c r="C47" i="25"/>
  <c r="D47" i="25"/>
  <c r="E47" i="25"/>
  <c r="F47" i="25"/>
  <c r="C48" i="25"/>
  <c r="D48" i="25"/>
  <c r="E48" i="25"/>
  <c r="F48" i="25"/>
  <c r="C49" i="25"/>
  <c r="D49" i="25"/>
  <c r="E49" i="25"/>
  <c r="F49" i="25"/>
  <c r="C50" i="25"/>
  <c r="D50" i="25"/>
  <c r="E50" i="25"/>
  <c r="F50" i="25"/>
  <c r="C51" i="25"/>
  <c r="D51" i="25"/>
  <c r="E51" i="25"/>
  <c r="F51" i="25"/>
  <c r="C52" i="25"/>
  <c r="D52" i="25"/>
  <c r="E52" i="25"/>
  <c r="F52" i="25"/>
  <c r="C53" i="25"/>
  <c r="D53" i="25"/>
  <c r="E53" i="25"/>
  <c r="F53" i="25"/>
  <c r="C54" i="25"/>
  <c r="D54" i="25"/>
  <c r="E54" i="25"/>
  <c r="F54" i="25"/>
  <c r="C55" i="25"/>
  <c r="D55" i="25"/>
  <c r="E55" i="25"/>
  <c r="F55" i="25"/>
  <c r="C56" i="25"/>
  <c r="D56" i="25"/>
  <c r="E56" i="25"/>
  <c r="F56" i="25"/>
  <c r="C57" i="25"/>
  <c r="D57" i="25"/>
  <c r="E57" i="25"/>
  <c r="F57" i="25"/>
  <c r="C58" i="25"/>
  <c r="D58" i="25"/>
  <c r="E58" i="25"/>
  <c r="F58" i="25"/>
  <c r="C59" i="25"/>
  <c r="D59" i="25"/>
  <c r="E59" i="25"/>
  <c r="F59" i="25"/>
  <c r="C60" i="25"/>
  <c r="D60" i="25"/>
  <c r="E60" i="25"/>
  <c r="F60" i="25"/>
  <c r="C61" i="25"/>
  <c r="D61" i="25"/>
  <c r="E61" i="25"/>
  <c r="F61" i="25"/>
  <c r="C62" i="25"/>
  <c r="D62" i="25"/>
  <c r="E62" i="25"/>
  <c r="F62" i="25"/>
  <c r="C63" i="25"/>
  <c r="D63" i="25"/>
  <c r="E63" i="25"/>
  <c r="F63" i="25"/>
  <c r="C64" i="25"/>
  <c r="D64" i="25"/>
  <c r="E64" i="25"/>
  <c r="F64" i="25"/>
  <c r="C65" i="25"/>
  <c r="D65" i="25"/>
  <c r="E65" i="25"/>
  <c r="F65" i="25"/>
  <c r="C66" i="25"/>
  <c r="D66" i="25"/>
  <c r="E66" i="25"/>
  <c r="F66" i="25"/>
  <c r="C67" i="25"/>
  <c r="D67" i="25"/>
  <c r="E67" i="25"/>
  <c r="F67" i="25"/>
  <c r="C68" i="25"/>
  <c r="D68" i="25"/>
  <c r="E68" i="25"/>
  <c r="F68" i="25"/>
  <c r="C69" i="25"/>
  <c r="D69" i="25"/>
  <c r="E69" i="25"/>
  <c r="F69" i="25"/>
  <c r="C70" i="25"/>
  <c r="D70" i="25"/>
  <c r="E70" i="25"/>
  <c r="F70" i="25"/>
  <c r="C71" i="25"/>
  <c r="D71" i="25"/>
  <c r="E71" i="25"/>
  <c r="F71" i="25"/>
  <c r="C72" i="25"/>
  <c r="D72" i="25"/>
  <c r="E72" i="25"/>
  <c r="F72" i="25"/>
  <c r="C73" i="25"/>
  <c r="D73" i="25"/>
  <c r="E73" i="25"/>
  <c r="F73" i="25"/>
  <c r="C74" i="25"/>
  <c r="D74" i="25"/>
  <c r="E74" i="25"/>
  <c r="F74" i="25"/>
  <c r="C75" i="25"/>
  <c r="D75" i="25"/>
  <c r="E75" i="25"/>
  <c r="F75" i="25"/>
  <c r="C76" i="25"/>
  <c r="D76" i="25"/>
  <c r="E76" i="25"/>
  <c r="F76" i="25"/>
  <c r="C77" i="25"/>
  <c r="D77" i="25"/>
  <c r="E77" i="25"/>
  <c r="F77" i="25"/>
  <c r="C78" i="25"/>
  <c r="D78" i="25"/>
  <c r="E78" i="25"/>
  <c r="F78" i="25"/>
  <c r="C79" i="25"/>
  <c r="D79" i="25"/>
  <c r="E79" i="25"/>
  <c r="F79" i="25"/>
  <c r="C80" i="25"/>
  <c r="D80" i="25"/>
  <c r="E80" i="25"/>
  <c r="F80" i="25"/>
  <c r="C81" i="25"/>
  <c r="D81" i="25"/>
  <c r="E81" i="25"/>
  <c r="F81" i="25"/>
  <c r="C82" i="25"/>
  <c r="D82" i="25"/>
  <c r="E82" i="25"/>
  <c r="F82" i="25"/>
  <c r="C83" i="25"/>
  <c r="D83" i="25"/>
  <c r="E83" i="25"/>
  <c r="F83" i="25"/>
  <c r="C84" i="25"/>
  <c r="D84" i="25"/>
  <c r="E84" i="25"/>
  <c r="F84" i="25"/>
  <c r="C85" i="25"/>
  <c r="D85" i="25"/>
  <c r="E85" i="25"/>
  <c r="F85" i="25"/>
  <c r="C86" i="25"/>
  <c r="D86" i="25"/>
  <c r="E86" i="25"/>
  <c r="F86" i="25"/>
  <c r="C87" i="25"/>
  <c r="D87" i="25"/>
  <c r="E87" i="25"/>
  <c r="F87" i="25"/>
  <c r="C88" i="25"/>
  <c r="D88" i="25"/>
  <c r="E88" i="25"/>
  <c r="F88" i="25"/>
  <c r="C89" i="25"/>
  <c r="D89" i="25"/>
  <c r="E89" i="25"/>
  <c r="F89" i="25"/>
  <c r="C90" i="25"/>
  <c r="D90" i="25"/>
  <c r="E90" i="25"/>
  <c r="F90" i="25"/>
  <c r="C91" i="25"/>
  <c r="D91" i="25"/>
  <c r="E91" i="25"/>
  <c r="F91" i="25"/>
  <c r="C92" i="25"/>
  <c r="D92" i="25"/>
  <c r="E92" i="25"/>
  <c r="F92" i="25"/>
  <c r="C93" i="25"/>
  <c r="D93" i="25"/>
  <c r="E93" i="25"/>
  <c r="F93" i="25"/>
  <c r="C94" i="25"/>
  <c r="D94" i="25"/>
  <c r="E94" i="25"/>
  <c r="F94" i="25"/>
  <c r="C95" i="25"/>
  <c r="D95" i="25"/>
  <c r="E95" i="25"/>
  <c r="F95" i="25"/>
  <c r="C96" i="25"/>
  <c r="D96" i="25"/>
  <c r="E96" i="25"/>
  <c r="F96" i="25"/>
  <c r="C97" i="25"/>
  <c r="D97" i="25"/>
  <c r="E97" i="25"/>
  <c r="F97" i="25"/>
  <c r="C98" i="25"/>
  <c r="D98" i="25"/>
  <c r="E98" i="25"/>
  <c r="F98" i="25"/>
  <c r="C99" i="25"/>
  <c r="D99" i="25"/>
  <c r="E99" i="25"/>
  <c r="F99" i="25"/>
  <c r="C100" i="25"/>
  <c r="D100" i="25"/>
  <c r="E100" i="25"/>
  <c r="F100" i="25"/>
  <c r="C101" i="25"/>
  <c r="D101" i="25"/>
  <c r="E101" i="25"/>
  <c r="F101" i="25"/>
  <c r="C102" i="25"/>
  <c r="D102" i="25"/>
  <c r="E102" i="25"/>
  <c r="F102" i="25"/>
  <c r="C103" i="25"/>
  <c r="D103" i="25"/>
  <c r="E103" i="25"/>
  <c r="F103" i="25"/>
  <c r="C104" i="25"/>
  <c r="D104" i="25"/>
  <c r="E104" i="25"/>
  <c r="F104" i="25"/>
  <c r="C105" i="25"/>
  <c r="D105" i="25"/>
  <c r="E105" i="25"/>
  <c r="F105" i="25"/>
  <c r="C106" i="25"/>
  <c r="D106" i="25"/>
  <c r="E106" i="25"/>
  <c r="F106" i="25"/>
  <c r="C107" i="25"/>
  <c r="D107" i="25"/>
  <c r="E107" i="25"/>
  <c r="F107" i="25"/>
  <c r="C108" i="25"/>
  <c r="D108" i="25"/>
  <c r="E108" i="25"/>
  <c r="F108" i="25"/>
  <c r="C109" i="25"/>
  <c r="D109" i="25"/>
  <c r="E109" i="25"/>
  <c r="F109" i="25"/>
  <c r="C110" i="25"/>
  <c r="D110" i="25"/>
  <c r="E110" i="25"/>
  <c r="F110" i="25"/>
  <c r="C111" i="25"/>
  <c r="D111" i="25"/>
  <c r="E111" i="25"/>
  <c r="F111" i="25"/>
  <c r="C112" i="25"/>
  <c r="D112" i="25"/>
  <c r="E112" i="25"/>
  <c r="F112" i="25"/>
  <c r="C113" i="25"/>
  <c r="D113" i="25"/>
  <c r="E113" i="25"/>
  <c r="F113" i="25"/>
  <c r="C114" i="25"/>
  <c r="D114" i="25"/>
  <c r="E114" i="25"/>
  <c r="F114" i="25"/>
  <c r="C115" i="25"/>
  <c r="D115" i="25"/>
  <c r="E115" i="25"/>
  <c r="F115" i="25"/>
  <c r="C116" i="25"/>
  <c r="D116" i="25"/>
  <c r="E116" i="25"/>
  <c r="F116" i="25"/>
  <c r="C117" i="25"/>
  <c r="D117" i="25"/>
  <c r="E117" i="25"/>
  <c r="F117" i="25"/>
  <c r="C118" i="25"/>
  <c r="D118" i="25"/>
  <c r="E118" i="25"/>
  <c r="F118" i="25"/>
  <c r="C119" i="25"/>
  <c r="D119" i="25"/>
  <c r="E119" i="25"/>
  <c r="F119" i="25"/>
  <c r="C120" i="25"/>
  <c r="D120" i="25"/>
  <c r="E120" i="25"/>
  <c r="F120" i="25"/>
  <c r="C121" i="25"/>
  <c r="D121" i="25"/>
  <c r="E121" i="25"/>
  <c r="F121" i="25"/>
  <c r="C122" i="25"/>
  <c r="D122" i="25"/>
  <c r="E122" i="25"/>
  <c r="F122" i="25"/>
  <c r="C123" i="25"/>
  <c r="D123" i="25"/>
  <c r="E123" i="25"/>
  <c r="F123" i="25"/>
  <c r="C124" i="25"/>
  <c r="D124" i="25"/>
  <c r="E124" i="25"/>
  <c r="F124" i="25"/>
  <c r="C125" i="25"/>
  <c r="D125" i="25"/>
  <c r="E125" i="25"/>
  <c r="F125" i="25"/>
  <c r="C126" i="25"/>
  <c r="D126" i="25"/>
  <c r="E126" i="25"/>
  <c r="F126" i="25"/>
  <c r="C127" i="25"/>
  <c r="D127" i="25"/>
  <c r="E127" i="25"/>
  <c r="F127" i="25"/>
  <c r="C128" i="25"/>
  <c r="D128" i="25"/>
  <c r="E128" i="25"/>
  <c r="F128" i="25"/>
  <c r="C129" i="25"/>
  <c r="D129" i="25"/>
  <c r="E129" i="25"/>
  <c r="F129" i="25"/>
  <c r="C130" i="25"/>
  <c r="D130" i="25"/>
  <c r="E130" i="25"/>
  <c r="F130" i="25"/>
  <c r="C131" i="25"/>
  <c r="D131" i="25"/>
  <c r="E131" i="25"/>
  <c r="F131" i="25"/>
  <c r="C132" i="25"/>
  <c r="D132" i="25"/>
  <c r="E132" i="25"/>
  <c r="F132" i="25"/>
  <c r="C133" i="25"/>
  <c r="D133" i="25"/>
  <c r="E133" i="25"/>
  <c r="F133" i="25"/>
  <c r="C134" i="25"/>
  <c r="D134" i="25"/>
  <c r="E134" i="25"/>
  <c r="F134" i="25"/>
  <c r="C135" i="25"/>
  <c r="D135" i="25"/>
  <c r="E135" i="25"/>
  <c r="F135" i="25"/>
  <c r="C136" i="25"/>
  <c r="D136" i="25"/>
  <c r="E136" i="25"/>
  <c r="F136" i="25"/>
  <c r="C137" i="25"/>
  <c r="D137" i="25"/>
  <c r="E137" i="25"/>
  <c r="F137" i="25"/>
  <c r="C138" i="25"/>
  <c r="D138" i="25"/>
  <c r="E138" i="25"/>
  <c r="F138" i="25"/>
  <c r="C139" i="25"/>
  <c r="D139" i="25"/>
  <c r="E139" i="25"/>
  <c r="F139" i="25"/>
  <c r="C140" i="25"/>
  <c r="D140" i="25"/>
  <c r="E140" i="25"/>
  <c r="F140" i="25"/>
  <c r="C141" i="25"/>
  <c r="D141" i="25"/>
  <c r="E141" i="25"/>
  <c r="F141" i="25"/>
  <c r="C142" i="25"/>
  <c r="D142" i="25"/>
  <c r="E142" i="25"/>
  <c r="F142" i="25"/>
  <c r="C143" i="25"/>
  <c r="D143" i="25"/>
  <c r="E143" i="25"/>
  <c r="F143" i="25"/>
  <c r="C144" i="25"/>
  <c r="D144" i="25"/>
  <c r="E144" i="25"/>
  <c r="F144" i="25"/>
  <c r="C145" i="25"/>
  <c r="D145" i="25"/>
  <c r="E145" i="25"/>
  <c r="F145" i="25"/>
  <c r="C146" i="25"/>
  <c r="D146" i="25"/>
  <c r="E146" i="25"/>
  <c r="F146" i="25"/>
  <c r="C147" i="25"/>
  <c r="D147" i="25"/>
  <c r="E147" i="25"/>
  <c r="F147" i="25"/>
  <c r="C148" i="25"/>
  <c r="D148" i="25"/>
  <c r="E148" i="25"/>
  <c r="F148" i="25"/>
  <c r="C149" i="25"/>
  <c r="D149" i="25"/>
  <c r="E149" i="25"/>
  <c r="F149" i="25"/>
  <c r="C150" i="25"/>
  <c r="D150" i="25"/>
  <c r="E150" i="25"/>
  <c r="F150" i="25"/>
  <c r="C151" i="25"/>
  <c r="D151" i="25"/>
  <c r="E151" i="25"/>
  <c r="F151" i="25"/>
  <c r="C152" i="25"/>
  <c r="D152" i="25"/>
  <c r="E152" i="25"/>
  <c r="F152" i="25"/>
  <c r="C153" i="25"/>
  <c r="D153" i="25"/>
  <c r="E153" i="25"/>
  <c r="F153" i="25"/>
  <c r="C154" i="25"/>
  <c r="D154" i="25"/>
  <c r="E154" i="25"/>
  <c r="F154" i="25"/>
  <c r="C155" i="25"/>
  <c r="D155" i="25"/>
  <c r="E155" i="25"/>
  <c r="F155" i="25"/>
  <c r="C156" i="25"/>
  <c r="D156" i="25"/>
  <c r="E156" i="25"/>
  <c r="F156" i="25"/>
  <c r="C157" i="25"/>
  <c r="D157" i="25"/>
  <c r="E157" i="25"/>
  <c r="F157" i="25"/>
  <c r="C158" i="25"/>
  <c r="D158" i="25"/>
  <c r="E158" i="25"/>
  <c r="F158" i="25"/>
  <c r="C159" i="25"/>
  <c r="D159" i="25"/>
  <c r="E159" i="25"/>
  <c r="F159" i="25"/>
  <c r="C160" i="25"/>
  <c r="D160" i="25"/>
  <c r="E160" i="25"/>
  <c r="F160" i="25"/>
  <c r="C161" i="25"/>
  <c r="D161" i="25"/>
  <c r="E161" i="25"/>
  <c r="F161" i="25"/>
  <c r="C162" i="25"/>
  <c r="D162" i="25"/>
  <c r="E162" i="25"/>
  <c r="F162" i="25"/>
  <c r="C163" i="25"/>
  <c r="D163" i="25"/>
  <c r="E163" i="25"/>
  <c r="F163" i="25"/>
  <c r="C164" i="25"/>
  <c r="D164" i="25"/>
  <c r="E164" i="25"/>
  <c r="F164" i="25"/>
  <c r="C165" i="25"/>
  <c r="D165" i="25"/>
  <c r="E165" i="25"/>
  <c r="F165" i="25"/>
  <c r="C166" i="25"/>
  <c r="D166" i="25"/>
  <c r="E166" i="25"/>
  <c r="F166" i="25"/>
  <c r="C167" i="25"/>
  <c r="D167" i="25"/>
  <c r="E167" i="25"/>
  <c r="F167" i="25"/>
  <c r="C168" i="25"/>
  <c r="D168" i="25"/>
  <c r="E168" i="25"/>
  <c r="F168" i="25"/>
  <c r="C169" i="25"/>
  <c r="D169" i="25"/>
  <c r="E169" i="25"/>
  <c r="F169" i="25"/>
  <c r="C170" i="25"/>
  <c r="D170" i="25"/>
  <c r="E170" i="25"/>
  <c r="F170" i="25"/>
  <c r="C171" i="25"/>
  <c r="D171" i="25"/>
  <c r="E171" i="25"/>
  <c r="F171" i="25"/>
  <c r="C172" i="25"/>
  <c r="D172" i="25"/>
  <c r="E172" i="25"/>
  <c r="F172" i="25"/>
  <c r="C173" i="25"/>
  <c r="D173" i="25"/>
  <c r="E173" i="25"/>
  <c r="F173" i="25"/>
  <c r="C174" i="25"/>
  <c r="D174" i="25"/>
  <c r="E174" i="25"/>
  <c r="F174" i="25"/>
  <c r="C175" i="25"/>
  <c r="D175" i="25"/>
  <c r="E175" i="25"/>
  <c r="F175" i="25"/>
  <c r="C176" i="25"/>
  <c r="D176" i="25"/>
  <c r="E176" i="25"/>
  <c r="F176" i="25"/>
  <c r="C177" i="25"/>
  <c r="D177" i="25"/>
  <c r="E177" i="25"/>
  <c r="F177" i="25"/>
  <c r="C178" i="25"/>
  <c r="D178" i="25"/>
  <c r="E178" i="25"/>
  <c r="F178" i="25"/>
  <c r="C179" i="25"/>
  <c r="D179" i="25"/>
  <c r="E179" i="25"/>
  <c r="F179" i="25"/>
  <c r="C180" i="25"/>
  <c r="D180" i="25"/>
  <c r="E180" i="25"/>
  <c r="F180" i="25"/>
  <c r="C181" i="25"/>
  <c r="D181" i="25"/>
  <c r="E181" i="25"/>
  <c r="F181" i="25"/>
  <c r="C182" i="25"/>
  <c r="D182" i="25"/>
  <c r="E182" i="25"/>
  <c r="F182" i="25"/>
  <c r="C183" i="25"/>
  <c r="D183" i="25"/>
  <c r="E183" i="25"/>
  <c r="F183" i="25"/>
  <c r="C184" i="25"/>
  <c r="D184" i="25"/>
  <c r="E184" i="25"/>
  <c r="F184" i="25"/>
  <c r="C185" i="25"/>
  <c r="D185" i="25"/>
  <c r="E185" i="25"/>
  <c r="F185" i="25"/>
  <c r="C186" i="25"/>
  <c r="D186" i="25"/>
  <c r="E186" i="25"/>
  <c r="F186" i="25"/>
  <c r="C187" i="25"/>
  <c r="D187" i="25"/>
  <c r="E187" i="25"/>
  <c r="F187" i="25"/>
  <c r="C188" i="25"/>
  <c r="D188" i="25"/>
  <c r="E188" i="25"/>
  <c r="F188" i="25"/>
  <c r="C189" i="25"/>
  <c r="D189" i="25"/>
  <c r="E189" i="25"/>
  <c r="F189" i="25"/>
  <c r="C190" i="25"/>
  <c r="D190" i="25"/>
  <c r="E190" i="25"/>
  <c r="F190" i="25"/>
  <c r="C191" i="25"/>
  <c r="D191" i="25"/>
  <c r="E191" i="25"/>
  <c r="F191" i="25"/>
  <c r="C192" i="25"/>
  <c r="D192" i="25"/>
  <c r="E192" i="25"/>
  <c r="F192" i="25"/>
  <c r="C193" i="25"/>
  <c r="D193" i="25"/>
  <c r="E193" i="25"/>
  <c r="F193" i="25"/>
  <c r="C194" i="25"/>
  <c r="D194" i="25"/>
  <c r="E194" i="25"/>
  <c r="F194" i="25"/>
  <c r="C195" i="25"/>
  <c r="D195" i="25"/>
  <c r="E195" i="25"/>
  <c r="F195" i="25"/>
  <c r="C196" i="25"/>
  <c r="D196" i="25"/>
  <c r="E196" i="25"/>
  <c r="F196" i="25"/>
  <c r="C197" i="25"/>
  <c r="D197" i="25"/>
  <c r="E197" i="25"/>
  <c r="F197" i="25"/>
  <c r="C198" i="25"/>
  <c r="D198" i="25"/>
  <c r="E198" i="25"/>
  <c r="F198" i="25"/>
  <c r="C199" i="25"/>
  <c r="D199" i="25"/>
  <c r="E199" i="25"/>
  <c r="F199" i="25"/>
  <c r="C200" i="25"/>
  <c r="D200" i="25"/>
  <c r="E200" i="25"/>
  <c r="F200" i="25"/>
  <c r="C201" i="25"/>
  <c r="D201" i="25"/>
  <c r="E201" i="25"/>
  <c r="F201" i="25"/>
  <c r="C202" i="25"/>
  <c r="D202" i="25"/>
  <c r="E202" i="25"/>
  <c r="F202" i="25"/>
  <c r="C203" i="25"/>
  <c r="D203" i="25"/>
  <c r="E203" i="25"/>
  <c r="F203" i="25"/>
  <c r="C204" i="25"/>
  <c r="D204" i="25"/>
  <c r="E204" i="25"/>
  <c r="F204" i="25"/>
  <c r="C205" i="25"/>
  <c r="D205" i="25"/>
  <c r="E205" i="25"/>
  <c r="F205" i="25"/>
  <c r="C206" i="25"/>
  <c r="D206" i="25"/>
  <c r="E206" i="25"/>
  <c r="F206" i="25"/>
  <c r="C207" i="25"/>
  <c r="D207" i="25"/>
  <c r="E207" i="25"/>
  <c r="F207" i="25"/>
  <c r="CB207" i="25"/>
  <c r="CC207" i="25"/>
  <c r="O27" i="2"/>
  <c r="A27" i="2"/>
  <c r="A7" i="2"/>
  <c r="A8" i="2"/>
  <c r="A9" i="2"/>
  <c r="A10" i="2"/>
  <c r="A11" i="2"/>
  <c r="A12" i="2"/>
  <c r="A13" i="2"/>
  <c r="A14" i="2"/>
  <c r="A15" i="2"/>
  <c r="A17" i="2"/>
  <c r="A18" i="2"/>
  <c r="A20" i="2"/>
  <c r="A21" i="2"/>
  <c r="A22" i="2"/>
  <c r="A23" i="2"/>
  <c r="A24" i="2"/>
  <c r="A25" i="2"/>
  <c r="A26" i="2"/>
  <c r="A28" i="2"/>
  <c r="A29" i="2"/>
  <c r="A30" i="2"/>
  <c r="A31" i="2"/>
  <c r="A32" i="2"/>
  <c r="A33" i="2"/>
  <c r="A34" i="2"/>
  <c r="A35" i="2"/>
  <c r="A36" i="2"/>
  <c r="A37" i="2"/>
  <c r="A38" i="2"/>
  <c r="A39" i="2"/>
  <c r="A40" i="2"/>
  <c r="A41" i="2"/>
  <c r="A42" i="2"/>
  <c r="A43" i="2"/>
  <c r="A44" i="2"/>
  <c r="A45"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81" i="2"/>
  <c r="A82" i="2"/>
  <c r="A83" i="2"/>
  <c r="A84" i="2"/>
  <c r="A85" i="2"/>
  <c r="A86" i="2"/>
  <c r="A87" i="2"/>
  <c r="A88" i="2"/>
  <c r="A89" i="2"/>
  <c r="A90" i="2"/>
  <c r="A91" i="2"/>
  <c r="A92" i="2"/>
  <c r="A93" i="2"/>
  <c r="A94" i="2"/>
  <c r="A95" i="2"/>
  <c r="A96" i="2"/>
  <c r="A97" i="2"/>
  <c r="A98" i="2"/>
  <c r="A99" i="2"/>
  <c r="A78" i="2"/>
  <c r="A79" i="2"/>
  <c r="A80" i="2"/>
  <c r="A115" i="2"/>
  <c r="A101" i="2"/>
  <c r="A102" i="2"/>
  <c r="A103" i="2"/>
  <c r="A104" i="2"/>
  <c r="A105" i="2"/>
  <c r="A106" i="2"/>
  <c r="A107" i="2"/>
  <c r="A108" i="2"/>
  <c r="A109" i="2"/>
  <c r="A110" i="2"/>
  <c r="A111" i="2"/>
  <c r="A112" i="2"/>
  <c r="A113" i="2"/>
  <c r="A114" i="2"/>
  <c r="A116" i="2"/>
  <c r="A117" i="2"/>
  <c r="A118" i="2"/>
  <c r="A119" i="2"/>
  <c r="A120" i="2"/>
  <c r="A121" i="2"/>
  <c r="A122" i="2"/>
  <c r="A123" i="2"/>
  <c r="A124" i="2"/>
  <c r="A125" i="2"/>
  <c r="A126" i="2"/>
  <c r="A127" i="2"/>
  <c r="A128" i="2"/>
  <c r="A129" i="2"/>
  <c r="A130" i="2"/>
  <c r="A131" i="2"/>
  <c r="A132" i="2"/>
  <c r="A133" i="2"/>
  <c r="A134" i="2"/>
  <c r="A135" i="2"/>
  <c r="A136" i="2"/>
  <c r="A137" i="2"/>
  <c r="A138" i="2"/>
  <c r="A139" i="2"/>
  <c r="A148" i="2"/>
  <c r="A149" i="2"/>
  <c r="A150" i="2"/>
  <c r="A151" i="2"/>
  <c r="A152" i="2"/>
  <c r="A153" i="2"/>
  <c r="A154" i="2"/>
  <c r="A155" i="2"/>
  <c r="A156" i="2"/>
  <c r="A157" i="2"/>
  <c r="A158" i="2"/>
  <c r="A159" i="2"/>
  <c r="A160" i="2"/>
  <c r="O99" i="2"/>
  <c r="O98" i="2"/>
  <c r="O69" i="2"/>
  <c r="O68" i="2"/>
  <c r="O67" i="2"/>
  <c r="O114" i="2"/>
  <c r="O113" i="2"/>
  <c r="O112" i="2"/>
  <c r="O111" i="2"/>
  <c r="O110" i="2"/>
  <c r="O77" i="2"/>
  <c r="O51" i="2"/>
  <c r="O57" i="2"/>
  <c r="O54" i="2"/>
  <c r="O103" i="2"/>
  <c r="O115"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F6" i="5"/>
  <c r="E6" i="5"/>
  <c r="D6" i="5"/>
  <c r="C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F5" i="5"/>
  <c r="E5" i="5"/>
  <c r="D5" i="5"/>
  <c r="C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76" i="2"/>
  <c r="A175" i="2"/>
  <c r="A174" i="2"/>
  <c r="A173" i="2"/>
  <c r="A172" i="2"/>
  <c r="A171" i="2"/>
  <c r="A170" i="2"/>
  <c r="A169" i="2"/>
  <c r="A168" i="2"/>
  <c r="A167" i="2"/>
  <c r="O166" i="2"/>
  <c r="A166" i="2"/>
  <c r="O165" i="2"/>
  <c r="A165" i="2"/>
  <c r="O164" i="2"/>
  <c r="A164" i="2"/>
  <c r="O163" i="2"/>
  <c r="A163" i="2"/>
  <c r="O162" i="2"/>
  <c r="A162" i="2"/>
  <c r="O161" i="2"/>
  <c r="A161" i="2"/>
  <c r="O160" i="2"/>
  <c r="O159" i="2"/>
  <c r="O158" i="2"/>
  <c r="O157" i="2"/>
  <c r="O156" i="2"/>
  <c r="O155" i="2"/>
  <c r="O154" i="2"/>
  <c r="O153" i="2"/>
  <c r="O152" i="2"/>
  <c r="O151" i="2"/>
  <c r="O150" i="2"/>
  <c r="O149" i="2"/>
  <c r="O148" i="2"/>
  <c r="O147" i="2"/>
  <c r="O146"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09" i="2"/>
  <c r="O108" i="2"/>
  <c r="O107" i="2"/>
  <c r="O106" i="2"/>
  <c r="O105" i="2"/>
  <c r="O104" i="2"/>
  <c r="O102" i="2"/>
  <c r="O101" i="2"/>
  <c r="O80" i="2"/>
  <c r="O79" i="2"/>
  <c r="O78" i="2"/>
  <c r="O97" i="2"/>
  <c r="O96" i="2"/>
  <c r="O95" i="2"/>
  <c r="O94" i="2"/>
  <c r="O93" i="2"/>
  <c r="O92" i="2"/>
  <c r="O91" i="2"/>
  <c r="O90" i="2"/>
  <c r="O89" i="2"/>
  <c r="O88" i="2"/>
  <c r="O87" i="2"/>
  <c r="O86" i="2"/>
  <c r="O85" i="2"/>
  <c r="O84" i="2"/>
  <c r="O83" i="2"/>
  <c r="O82" i="2"/>
  <c r="O81" i="2"/>
  <c r="O76" i="2"/>
  <c r="O75" i="2"/>
  <c r="O74" i="2"/>
  <c r="O73" i="2"/>
  <c r="O72" i="2"/>
  <c r="O71" i="2"/>
  <c r="O70" i="2"/>
  <c r="O66" i="2"/>
  <c r="O65" i="2"/>
  <c r="O64" i="2"/>
  <c r="O63" i="2"/>
  <c r="O62" i="2"/>
  <c r="O61" i="2"/>
  <c r="O60" i="2"/>
  <c r="O59" i="2"/>
  <c r="O58" i="2"/>
  <c r="O56" i="2"/>
  <c r="O55" i="2"/>
  <c r="O53" i="2"/>
  <c r="O52" i="2"/>
  <c r="O50" i="2"/>
  <c r="O49" i="2"/>
  <c r="O48" i="2"/>
  <c r="O45" i="2"/>
  <c r="O44" i="2"/>
  <c r="O43" i="2"/>
  <c r="O42" i="2"/>
  <c r="O41" i="2"/>
  <c r="O40" i="2"/>
  <c r="O39" i="2"/>
  <c r="O38" i="2"/>
  <c r="O37" i="2"/>
  <c r="O36" i="2"/>
  <c r="O35" i="2"/>
  <c r="O34" i="2"/>
  <c r="O33" i="2"/>
  <c r="O32" i="2"/>
  <c r="O31" i="2"/>
  <c r="O30" i="2"/>
  <c r="O29" i="2"/>
  <c r="O28" i="2"/>
  <c r="O26" i="2"/>
  <c r="O25" i="2"/>
  <c r="O24" i="2"/>
  <c r="O23" i="2"/>
  <c r="O22" i="2"/>
  <c r="O21" i="2"/>
  <c r="O20" i="2"/>
  <c r="O18" i="2"/>
  <c r="O17" i="2"/>
  <c r="O15" i="2"/>
  <c r="O14" i="2"/>
  <c r="O13" i="2"/>
  <c r="O12" i="2"/>
  <c r="O11" i="2"/>
  <c r="O10" i="2"/>
  <c r="O9" i="2"/>
  <c r="O8" i="2"/>
  <c r="O7" i="2"/>
  <c r="O6" i="2"/>
  <c r="A6" i="2"/>
  <c r="G14" i="6"/>
  <c r="J12" i="6"/>
  <c r="AC11" i="6"/>
  <c r="AC10" i="6"/>
  <c r="AC9" i="6"/>
  <c r="AC8" i="6"/>
  <c r="AC7" i="6"/>
  <c r="AD7" i="6"/>
  <c r="AD9" i="6"/>
  <c r="AD11" i="6"/>
  <c r="AD10" i="6"/>
  <c r="CD7" i="24"/>
  <c r="AD8" i="6"/>
  <c r="CD7" i="27"/>
  <c r="CD7" i="26"/>
  <c r="CE7" i="24"/>
  <c r="CE7" i="26"/>
  <c r="CE7" i="27"/>
  <c r="C7" i="6"/>
  <c r="D7" i="6"/>
  <c r="D9" i="6"/>
  <c r="C8" i="6"/>
  <c r="C9" i="6"/>
  <c r="D11" i="6"/>
  <c r="C11" i="6"/>
  <c r="C10" i="6"/>
  <c r="D8" i="6"/>
  <c r="D10" i="6"/>
  <c r="AE9" i="6"/>
  <c r="F9" i="6"/>
  <c r="AF7" i="6"/>
  <c r="E7" i="6"/>
  <c r="F11" i="6"/>
  <c r="AE11" i="6"/>
  <c r="AE10" i="6"/>
  <c r="F10" i="6"/>
  <c r="AF8" i="6"/>
  <c r="E8" i="6"/>
  <c r="E11" i="6"/>
  <c r="AF11" i="6"/>
  <c r="E10" i="6"/>
  <c r="AF10" i="6"/>
  <c r="E9" i="6"/>
  <c r="AF9" i="6"/>
  <c r="AE8" i="6"/>
  <c r="AG8" i="6"/>
  <c r="F8" i="6"/>
  <c r="AE7" i="6"/>
  <c r="AG7" i="6"/>
  <c r="F7" i="6"/>
  <c r="CB7" i="24"/>
  <c r="CA7" i="24"/>
  <c r="CA7" i="27"/>
  <c r="CB7" i="27"/>
  <c r="CA7" i="26"/>
  <c r="CB7" i="26"/>
  <c r="I7" i="6"/>
  <c r="I8" i="6"/>
  <c r="A7" i="24"/>
  <c r="B7" i="24"/>
  <c r="CC7" i="24"/>
  <c r="CC7" i="26"/>
  <c r="A7" i="26"/>
  <c r="B7" i="26"/>
  <c r="CC7" i="27"/>
  <c r="A7" i="27"/>
  <c r="B7" i="27"/>
  <c r="A7" i="5"/>
  <c r="B7" i="5"/>
  <c r="AG10" i="6"/>
  <c r="AG9" i="6"/>
  <c r="AG11" i="6"/>
  <c r="CD8" i="26"/>
  <c r="I9" i="6"/>
  <c r="I11" i="6"/>
  <c r="CD8" i="27"/>
  <c r="CD8" i="24"/>
  <c r="I10" i="6"/>
  <c r="I12" i="6"/>
  <c r="CE8" i="24"/>
  <c r="CE8" i="27"/>
  <c r="CE8" i="26"/>
  <c r="F7" i="5"/>
  <c r="D7" i="5"/>
  <c r="G7" i="5"/>
  <c r="E7" i="5"/>
  <c r="C7" i="5"/>
  <c r="F7" i="27"/>
  <c r="D7" i="27"/>
  <c r="G7" i="27"/>
  <c r="E7" i="27"/>
  <c r="C7" i="27"/>
  <c r="F7" i="26"/>
  <c r="D7" i="26"/>
  <c r="G7" i="26"/>
  <c r="E7" i="26"/>
  <c r="C7" i="26"/>
  <c r="G7" i="24"/>
  <c r="E7" i="24"/>
  <c r="C7" i="24"/>
  <c r="F7" i="24"/>
  <c r="D7" i="24"/>
  <c r="E7" i="25"/>
  <c r="C7" i="25"/>
  <c r="F7" i="25"/>
  <c r="D7" i="25"/>
  <c r="CA8" i="27"/>
  <c r="CB8" i="27"/>
  <c r="CA8" i="26"/>
  <c r="CB8" i="26"/>
  <c r="CB8" i="5"/>
  <c r="CB8" i="24"/>
  <c r="CA8" i="24"/>
  <c r="CC8" i="5"/>
  <c r="A8" i="24"/>
  <c r="B8" i="24"/>
  <c r="CC8" i="24"/>
  <c r="CC8" i="27"/>
  <c r="A8" i="27"/>
  <c r="B8" i="27"/>
  <c r="CC8" i="26"/>
  <c r="A8" i="26"/>
  <c r="B8" i="26"/>
  <c r="CD9" i="24"/>
  <c r="CD9" i="26"/>
  <c r="CD9" i="27"/>
  <c r="CD9" i="5"/>
  <c r="CE9" i="26"/>
  <c r="CE9" i="27"/>
  <c r="CE9" i="5"/>
  <c r="CE9" i="24"/>
  <c r="E8" i="25"/>
  <c r="C8" i="25"/>
  <c r="F8" i="25"/>
  <c r="D8" i="25"/>
  <c r="G8" i="24"/>
  <c r="E8" i="24"/>
  <c r="C8" i="24"/>
  <c r="F8" i="24"/>
  <c r="D8" i="24"/>
  <c r="F8" i="26"/>
  <c r="D8" i="26"/>
  <c r="G8" i="26"/>
  <c r="E8" i="26"/>
  <c r="C8" i="26"/>
  <c r="F8" i="27"/>
  <c r="D8" i="27"/>
  <c r="G8" i="27"/>
  <c r="E8" i="27"/>
  <c r="C8" i="27"/>
  <c r="F8" i="5"/>
  <c r="D8" i="5"/>
  <c r="E8" i="5"/>
  <c r="C8" i="5"/>
  <c r="CB9" i="24"/>
  <c r="CA9" i="24"/>
  <c r="CA9" i="5"/>
  <c r="CB9" i="5"/>
  <c r="CA9" i="26"/>
  <c r="CB9" i="26"/>
  <c r="CA9" i="27"/>
  <c r="CB9" i="27"/>
  <c r="CC9" i="27"/>
  <c r="A9" i="27"/>
  <c r="B9" i="27"/>
  <c r="CC9" i="26"/>
  <c r="A9" i="26"/>
  <c r="B9" i="26"/>
  <c r="CC9" i="5"/>
  <c r="A9" i="5"/>
  <c r="B9" i="5"/>
  <c r="A9" i="24"/>
  <c r="B9" i="24"/>
  <c r="CC9" i="24"/>
  <c r="CD10" i="27"/>
  <c r="CD10" i="5"/>
  <c r="CD10" i="26"/>
  <c r="CD10" i="24"/>
  <c r="CE10" i="5"/>
  <c r="CE10" i="26"/>
  <c r="CE10" i="27"/>
  <c r="CE10" i="24"/>
  <c r="G9" i="24"/>
  <c r="E9" i="24"/>
  <c r="C9" i="24"/>
  <c r="F9" i="24"/>
  <c r="D9" i="24"/>
  <c r="E9" i="25"/>
  <c r="C9" i="25"/>
  <c r="F9" i="25"/>
  <c r="D9" i="25"/>
  <c r="F9" i="5"/>
  <c r="D9" i="5"/>
  <c r="G9" i="5"/>
  <c r="E9" i="5"/>
  <c r="C9" i="5"/>
  <c r="F9" i="26"/>
  <c r="D9" i="26"/>
  <c r="G9" i="26"/>
  <c r="E9" i="26"/>
  <c r="C9" i="26"/>
  <c r="F9" i="27"/>
  <c r="D9" i="27"/>
  <c r="G9" i="27"/>
  <c r="E9" i="27"/>
  <c r="C9" i="27"/>
  <c r="CA10" i="27"/>
  <c r="CB10" i="27"/>
  <c r="CA10" i="5"/>
  <c r="CB10" i="5"/>
  <c r="CB10" i="24"/>
  <c r="CA10" i="24"/>
  <c r="CA10" i="26"/>
  <c r="CB10" i="26"/>
  <c r="CC10" i="26"/>
  <c r="A10" i="26"/>
  <c r="B10" i="26"/>
  <c r="CC10" i="5"/>
  <c r="A10" i="5"/>
  <c r="B10" i="5"/>
  <c r="CC10" i="27"/>
  <c r="A10" i="27"/>
  <c r="B10" i="27"/>
  <c r="A10" i="24"/>
  <c r="B10" i="24"/>
  <c r="CC10" i="24"/>
  <c r="CD11" i="27"/>
  <c r="CD11" i="26"/>
  <c r="CD11" i="24"/>
  <c r="CD11" i="5"/>
  <c r="CE11" i="27"/>
  <c r="CE11" i="5"/>
  <c r="CE11" i="26"/>
  <c r="CE11" i="24"/>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A11" i="5"/>
  <c r="CB11" i="5"/>
  <c r="CC11" i="5"/>
  <c r="A11" i="5"/>
  <c r="B11" i="5"/>
  <c r="CC11" i="27"/>
  <c r="A11" i="27"/>
  <c r="B11" i="27"/>
  <c r="CC11" i="26"/>
  <c r="A11" i="26"/>
  <c r="B11" i="26"/>
  <c r="A11" i="24"/>
  <c r="B11" i="24"/>
  <c r="CC11" i="24"/>
  <c r="CD12" i="27"/>
  <c r="CD12" i="24"/>
  <c r="CD12" i="5"/>
  <c r="CD12" i="26"/>
  <c r="CE12" i="26"/>
  <c r="CE12" i="27"/>
  <c r="CE12" i="5"/>
  <c r="CE12" i="24"/>
  <c r="G11" i="24"/>
  <c r="E11" i="24"/>
  <c r="C11" i="24"/>
  <c r="F11" i="24"/>
  <c r="D11" i="24"/>
  <c r="E11" i="25"/>
  <c r="C11" i="25"/>
  <c r="F11" i="25"/>
  <c r="D11" i="25"/>
  <c r="F11" i="26"/>
  <c r="D11" i="26"/>
  <c r="G11" i="26"/>
  <c r="E11" i="26"/>
  <c r="C11" i="26"/>
  <c r="F11" i="27"/>
  <c r="D11" i="27"/>
  <c r="G11" i="27"/>
  <c r="E11" i="27"/>
  <c r="C11" i="27"/>
  <c r="F11" i="5"/>
  <c r="D11" i="5"/>
  <c r="G11" i="5"/>
  <c r="E11" i="5"/>
  <c r="C11" i="5"/>
  <c r="CA12" i="5"/>
  <c r="CB12" i="5"/>
  <c r="CA12" i="26"/>
  <c r="CB12" i="26"/>
  <c r="CB12" i="24"/>
  <c r="CA12" i="24"/>
  <c r="CA12" i="27"/>
  <c r="CB12" i="27"/>
  <c r="CC12" i="27"/>
  <c r="A12" i="27"/>
  <c r="B12" i="27"/>
  <c r="CC12" i="26"/>
  <c r="A12" i="26"/>
  <c r="B12" i="26"/>
  <c r="CC12" i="5"/>
  <c r="A12" i="5"/>
  <c r="B12" i="5"/>
  <c r="A12" i="24"/>
  <c r="B12" i="24"/>
  <c r="CC12" i="24"/>
  <c r="CD13" i="27"/>
  <c r="CD13" i="5"/>
  <c r="CD13" i="26"/>
  <c r="CD13" i="24"/>
  <c r="CE13" i="5"/>
  <c r="CE13" i="26"/>
  <c r="CE13" i="27"/>
  <c r="CE13" i="24"/>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A13" i="26"/>
  <c r="CB13" i="26"/>
  <c r="CC13" i="26"/>
  <c r="A13" i="26"/>
  <c r="B13" i="26"/>
  <c r="CC13" i="5"/>
  <c r="A13" i="5"/>
  <c r="B13" i="5"/>
  <c r="CC13" i="27"/>
  <c r="A13" i="27"/>
  <c r="B13" i="27"/>
  <c r="A13" i="24"/>
  <c r="B13" i="24"/>
  <c r="CC13" i="24"/>
  <c r="CD14" i="26"/>
  <c r="CD14" i="5"/>
  <c r="CD14" i="27"/>
  <c r="CD14" i="24"/>
  <c r="CE14" i="27"/>
  <c r="CE14" i="5"/>
  <c r="CE14" i="26"/>
  <c r="CE14" i="24"/>
  <c r="G13" i="24"/>
  <c r="E13" i="24"/>
  <c r="C13" i="24"/>
  <c r="F13" i="24"/>
  <c r="D13" i="24"/>
  <c r="E13" i="25"/>
  <c r="C13" i="25"/>
  <c r="F13" i="25"/>
  <c r="D13" i="25"/>
  <c r="F13" i="27"/>
  <c r="D13" i="27"/>
  <c r="G13" i="27"/>
  <c r="E13" i="27"/>
  <c r="C13" i="27"/>
  <c r="F13" i="5"/>
  <c r="D13" i="5"/>
  <c r="G13" i="5"/>
  <c r="E13" i="5"/>
  <c r="C13" i="5"/>
  <c r="F13" i="26"/>
  <c r="D13" i="26"/>
  <c r="G13" i="26"/>
  <c r="E13" i="26"/>
  <c r="C13" i="26"/>
  <c r="CA14" i="26"/>
  <c r="CB14" i="26"/>
  <c r="CA14" i="27"/>
  <c r="CB14" i="27"/>
  <c r="CB14" i="24"/>
  <c r="CA14" i="24"/>
  <c r="CA14" i="5"/>
  <c r="CB14" i="5"/>
  <c r="A14" i="24"/>
  <c r="B14" i="24"/>
  <c r="CC14" i="24"/>
  <c r="CC14" i="5"/>
  <c r="A14" i="5"/>
  <c r="B14" i="5"/>
  <c r="CC14" i="27"/>
  <c r="A14" i="27"/>
  <c r="B14" i="27"/>
  <c r="CC14" i="26"/>
  <c r="A14" i="26"/>
  <c r="B14" i="26"/>
  <c r="CD15" i="27"/>
  <c r="CD15" i="24"/>
  <c r="CD15" i="26"/>
  <c r="CD15" i="5"/>
  <c r="CE15" i="26"/>
  <c r="CE15" i="27"/>
  <c r="CE15" i="5"/>
  <c r="CE15" i="24"/>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A15" i="5"/>
  <c r="CB15" i="5"/>
  <c r="CA15" i="26"/>
  <c r="CB15" i="26"/>
  <c r="CC15" i="26"/>
  <c r="A15" i="26"/>
  <c r="B15" i="26"/>
  <c r="CC15" i="5"/>
  <c r="A15" i="5"/>
  <c r="B15" i="5"/>
  <c r="CC15" i="27"/>
  <c r="A15" i="27"/>
  <c r="B15" i="27"/>
  <c r="A15" i="24"/>
  <c r="B15" i="24"/>
  <c r="CC15" i="24"/>
  <c r="CD16" i="27"/>
  <c r="CD16" i="24"/>
  <c r="CD16" i="26"/>
  <c r="CD16" i="5"/>
  <c r="CE16" i="27"/>
  <c r="CE16" i="5"/>
  <c r="CE16" i="26"/>
  <c r="CE16" i="24"/>
  <c r="G15" i="24"/>
  <c r="E15" i="24"/>
  <c r="C15" i="24"/>
  <c r="F15" i="24"/>
  <c r="D15" i="24"/>
  <c r="E15" i="25"/>
  <c r="C15" i="25"/>
  <c r="F15" i="25"/>
  <c r="D15" i="25"/>
  <c r="F15" i="27"/>
  <c r="D15" i="27"/>
  <c r="G15" i="27"/>
  <c r="E15" i="27"/>
  <c r="C15" i="27"/>
  <c r="F15" i="5"/>
  <c r="D15" i="5"/>
  <c r="G15" i="5"/>
  <c r="E15" i="5"/>
  <c r="C15" i="5"/>
  <c r="F15" i="26"/>
  <c r="D15" i="26"/>
  <c r="G15" i="26"/>
  <c r="E15" i="26"/>
  <c r="C15" i="26"/>
  <c r="CA16" i="26"/>
  <c r="CB16" i="26"/>
  <c r="CA16" i="27"/>
  <c r="CB16" i="27"/>
  <c r="CB16" i="24"/>
  <c r="CA16" i="24"/>
  <c r="CA16" i="5"/>
  <c r="CB16" i="5"/>
  <c r="A16" i="24"/>
  <c r="B16" i="24"/>
  <c r="CC16" i="24"/>
  <c r="CC16" i="5"/>
  <c r="A16" i="5"/>
  <c r="B16" i="5"/>
  <c r="CC16" i="27"/>
  <c r="A16" i="27"/>
  <c r="B16" i="27"/>
  <c r="CC16" i="26"/>
  <c r="A16" i="26"/>
  <c r="B16" i="26"/>
  <c r="CD17" i="26"/>
  <c r="CD17" i="5"/>
  <c r="CD17" i="24"/>
  <c r="CD17" i="27"/>
  <c r="CE17" i="26"/>
  <c r="CE17" i="27"/>
  <c r="CE17" i="5"/>
  <c r="CE17" i="24"/>
  <c r="F16" i="26"/>
  <c r="D16" i="26"/>
  <c r="G16" i="26"/>
  <c r="E16" i="26"/>
  <c r="C16" i="26"/>
  <c r="E16" i="25"/>
  <c r="C16" i="25"/>
  <c r="F16" i="25"/>
  <c r="D16" i="25"/>
  <c r="G16" i="24"/>
  <c r="E16" i="24"/>
  <c r="C16" i="24"/>
  <c r="F16" i="24"/>
  <c r="D16" i="24"/>
  <c r="F16" i="27"/>
  <c r="D16" i="27"/>
  <c r="G16" i="27"/>
  <c r="E16" i="27"/>
  <c r="C16" i="27"/>
  <c r="F16" i="5"/>
  <c r="D16" i="5"/>
  <c r="G16" i="5"/>
  <c r="E16" i="5"/>
  <c r="C16" i="5"/>
  <c r="CB17" i="24"/>
  <c r="CA17" i="24"/>
  <c r="CA17" i="5"/>
  <c r="CB17" i="5"/>
  <c r="CA17" i="26"/>
  <c r="CB17" i="26"/>
  <c r="CA17" i="27"/>
  <c r="CB17" i="27"/>
  <c r="CC17" i="27"/>
  <c r="A17" i="27"/>
  <c r="B17" i="27"/>
  <c r="CC17" i="26"/>
  <c r="A17" i="26"/>
  <c r="B17" i="26"/>
  <c r="CC17" i="5"/>
  <c r="A17" i="5"/>
  <c r="B17" i="5"/>
  <c r="A17" i="24"/>
  <c r="B17" i="24"/>
  <c r="CC17" i="24"/>
  <c r="CD18" i="5"/>
  <c r="CD18" i="26"/>
  <c r="CD18" i="27"/>
  <c r="CD18" i="24"/>
  <c r="CE18" i="5"/>
  <c r="CE18" i="26"/>
  <c r="CE18" i="27"/>
  <c r="CE18" i="24"/>
  <c r="G17" i="24"/>
  <c r="E17" i="24"/>
  <c r="C17" i="24"/>
  <c r="F17" i="24"/>
  <c r="D17" i="24"/>
  <c r="E17" i="25"/>
  <c r="C17" i="25"/>
  <c r="F17" i="25"/>
  <c r="D17" i="25"/>
  <c r="F17" i="5"/>
  <c r="D17" i="5"/>
  <c r="G17" i="5"/>
  <c r="E17" i="5"/>
  <c r="C17" i="5"/>
  <c r="F17" i="26"/>
  <c r="D17" i="26"/>
  <c r="G17" i="26"/>
  <c r="E17" i="26"/>
  <c r="C17" i="26"/>
  <c r="F17" i="27"/>
  <c r="D17" i="27"/>
  <c r="G17" i="27"/>
  <c r="E17" i="27"/>
  <c r="C17" i="27"/>
  <c r="CA18" i="27"/>
  <c r="CB18" i="27"/>
  <c r="CA18" i="5"/>
  <c r="CB18" i="5"/>
  <c r="CB18" i="24"/>
  <c r="CA18" i="24"/>
  <c r="CA18" i="26"/>
  <c r="CB18" i="26"/>
  <c r="CC18" i="26"/>
  <c r="A18" i="26"/>
  <c r="B18" i="26"/>
  <c r="CC18" i="5"/>
  <c r="A18" i="5"/>
  <c r="B18" i="5"/>
  <c r="CC18" i="27"/>
  <c r="A18" i="27"/>
  <c r="B18" i="27"/>
  <c r="A18" i="24"/>
  <c r="B18" i="24"/>
  <c r="CC18" i="24"/>
  <c r="CD19" i="24"/>
  <c r="CD19" i="5"/>
  <c r="CD19" i="27"/>
  <c r="CD19" i="26"/>
  <c r="CE19" i="27"/>
  <c r="CE19" i="5"/>
  <c r="CE19" i="26"/>
  <c r="CE19" i="24"/>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A19" i="5"/>
  <c r="CB19" i="5"/>
  <c r="CC19" i="5"/>
  <c r="A19" i="5"/>
  <c r="B19" i="5"/>
  <c r="CC19" i="27"/>
  <c r="A19" i="27"/>
  <c r="B19" i="27"/>
  <c r="CC19" i="26"/>
  <c r="A19" i="26"/>
  <c r="B19" i="26"/>
  <c r="A19" i="24"/>
  <c r="B19" i="24"/>
  <c r="CC19" i="24"/>
  <c r="CD20" i="5"/>
  <c r="CD20" i="26"/>
  <c r="CD20" i="27"/>
  <c r="CD20" i="24"/>
  <c r="CE20" i="26"/>
  <c r="CE20" i="27"/>
  <c r="CE20" i="5"/>
  <c r="CE20" i="24"/>
  <c r="G19" i="24"/>
  <c r="E19" i="24"/>
  <c r="C19" i="24"/>
  <c r="F19" i="24"/>
  <c r="D19" i="24"/>
  <c r="E19" i="25"/>
  <c r="C19" i="25"/>
  <c r="F19" i="25"/>
  <c r="D19" i="25"/>
  <c r="F19" i="26"/>
  <c r="D19" i="26"/>
  <c r="G19" i="26"/>
  <c r="E19" i="26"/>
  <c r="C19" i="26"/>
  <c r="F19" i="27"/>
  <c r="D19" i="27"/>
  <c r="G19" i="27"/>
  <c r="E19" i="27"/>
  <c r="C19" i="27"/>
  <c r="F19" i="5"/>
  <c r="D19" i="5"/>
  <c r="G19" i="5"/>
  <c r="E19" i="5"/>
  <c r="C19" i="5"/>
  <c r="CA20" i="5"/>
  <c r="CB20" i="5"/>
  <c r="CA20" i="26"/>
  <c r="CB20" i="26"/>
  <c r="CB20" i="24"/>
  <c r="CA20" i="24"/>
  <c r="CA20" i="27"/>
  <c r="CB20" i="27"/>
  <c r="CC20" i="27"/>
  <c r="A20" i="27"/>
  <c r="B20" i="27"/>
  <c r="CC20" i="26"/>
  <c r="A20" i="26"/>
  <c r="B20" i="26"/>
  <c r="CC20" i="5"/>
  <c r="A20" i="5"/>
  <c r="B20" i="5"/>
  <c r="A20" i="24"/>
  <c r="B20" i="24"/>
  <c r="CC20" i="24"/>
  <c r="CD21" i="24"/>
  <c r="CD21" i="5"/>
  <c r="CD21" i="26"/>
  <c r="CD21" i="27"/>
  <c r="CE21" i="5"/>
  <c r="CE21" i="26"/>
  <c r="CE21" i="27"/>
  <c r="CE21" i="24"/>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A21" i="26"/>
  <c r="CB21" i="26"/>
  <c r="CC21" i="26"/>
  <c r="CD22" i="26"/>
  <c r="CE22" i="26"/>
  <c r="A21" i="26"/>
  <c r="B21" i="26"/>
  <c r="CC21" i="5"/>
  <c r="A21" i="5"/>
  <c r="B21" i="5"/>
  <c r="CC21" i="27"/>
  <c r="A21" i="27"/>
  <c r="B21" i="27"/>
  <c r="A21" i="24"/>
  <c r="B21" i="24"/>
  <c r="CC21" i="24"/>
  <c r="CD22" i="24"/>
  <c r="CD22" i="5"/>
  <c r="CD22" i="27"/>
  <c r="CE22" i="27"/>
  <c r="CE22" i="5"/>
  <c r="CE22" i="24"/>
  <c r="G21" i="24"/>
  <c r="E21" i="24"/>
  <c r="C21" i="24"/>
  <c r="F21" i="24"/>
  <c r="D21" i="24"/>
  <c r="CA22" i="26"/>
  <c r="CB22" i="26"/>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A22" i="5"/>
  <c r="CB22" i="5"/>
  <c r="CC22" i="5"/>
  <c r="A22" i="5"/>
  <c r="B22" i="5"/>
  <c r="CA23" i="26"/>
  <c r="CB23" i="26"/>
  <c r="CC22" i="27"/>
  <c r="A22" i="27"/>
  <c r="B22" i="27"/>
  <c r="F22" i="26"/>
  <c r="D22" i="26"/>
  <c r="G22" i="26"/>
  <c r="E22" i="26"/>
  <c r="C22" i="26"/>
  <c r="A22" i="24"/>
  <c r="B22" i="24"/>
  <c r="CC22" i="24"/>
  <c r="CD23" i="27"/>
  <c r="CD23" i="24"/>
  <c r="CD23" i="5"/>
  <c r="CE23" i="24"/>
  <c r="CE23" i="27"/>
  <c r="CE23" i="5"/>
  <c r="CC23" i="26"/>
  <c r="CD24" i="26"/>
  <c r="CE24" i="26"/>
  <c r="A23" i="26"/>
  <c r="B23" i="26"/>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A23" i="27"/>
  <c r="CB23" i="27"/>
  <c r="CC23" i="5"/>
  <c r="A23" i="5"/>
  <c r="B23" i="5"/>
  <c r="CC24" i="26"/>
  <c r="CD25" i="26"/>
  <c r="CE25" i="26"/>
  <c r="A24" i="26"/>
  <c r="B24" i="26"/>
  <c r="CC23" i="27"/>
  <c r="A23" i="27"/>
  <c r="B23" i="27"/>
  <c r="A23" i="24"/>
  <c r="B23" i="24"/>
  <c r="CC23" i="24"/>
  <c r="CD24" i="24"/>
  <c r="CD24" i="27"/>
  <c r="CD24" i="5"/>
  <c r="CE24" i="24"/>
  <c r="CE24" i="27"/>
  <c r="CE24" i="5"/>
  <c r="G23" i="24"/>
  <c r="E23" i="24"/>
  <c r="C23" i="24"/>
  <c r="F23" i="24"/>
  <c r="D23" i="24"/>
  <c r="CA25" i="26"/>
  <c r="CB25" i="26"/>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A24" i="27"/>
  <c r="CB24" i="27"/>
  <c r="CC24" i="27"/>
  <c r="A24" i="27"/>
  <c r="B24" i="27"/>
  <c r="CA26" i="26"/>
  <c r="CB26" i="26"/>
  <c r="CC24" i="5"/>
  <c r="A24" i="5"/>
  <c r="B24" i="5"/>
  <c r="F25" i="26"/>
  <c r="D25" i="26"/>
  <c r="G25" i="26"/>
  <c r="E25" i="26"/>
  <c r="C25" i="26"/>
  <c r="A24" i="24"/>
  <c r="B24" i="24"/>
  <c r="CC24" i="24"/>
  <c r="CD25" i="5"/>
  <c r="CD25" i="27"/>
  <c r="CD25" i="24"/>
  <c r="CE25" i="24"/>
  <c r="CE25" i="5"/>
  <c r="CE25" i="27"/>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A25" i="5"/>
  <c r="CB25" i="5"/>
  <c r="A25" i="24"/>
  <c r="B25" i="24"/>
  <c r="CC25" i="24"/>
  <c r="CC25" i="5"/>
  <c r="A25" i="5"/>
  <c r="B25" i="5"/>
  <c r="CC27" i="26"/>
  <c r="CD28" i="26"/>
  <c r="CE28" i="26"/>
  <c r="A27" i="26"/>
  <c r="B27" i="26"/>
  <c r="CC25" i="27"/>
  <c r="A25" i="27"/>
  <c r="B25" i="27"/>
  <c r="CD26" i="5"/>
  <c r="CD26" i="27"/>
  <c r="CD26" i="24"/>
  <c r="CE26" i="27"/>
  <c r="CE26" i="5"/>
  <c r="CE26" i="24"/>
  <c r="F27" i="26"/>
  <c r="D27" i="26"/>
  <c r="G27" i="26"/>
  <c r="E27" i="26"/>
  <c r="C27" i="26"/>
  <c r="CA28" i="26"/>
  <c r="CB28" i="26"/>
  <c r="G25" i="24"/>
  <c r="E25" i="24"/>
  <c r="C25" i="24"/>
  <c r="F25" i="24"/>
  <c r="D25" i="24"/>
  <c r="E25" i="25"/>
  <c r="C25" i="25"/>
  <c r="F25" i="25"/>
  <c r="D25" i="25"/>
  <c r="F25" i="27"/>
  <c r="D25" i="27"/>
  <c r="G25" i="27"/>
  <c r="E25" i="27"/>
  <c r="C25" i="27"/>
  <c r="F25" i="5"/>
  <c r="D25" i="5"/>
  <c r="G25" i="5"/>
  <c r="E25" i="5"/>
  <c r="C25" i="5"/>
  <c r="CB26" i="24"/>
  <c r="CA26" i="24"/>
  <c r="CA26" i="27"/>
  <c r="CB26" i="27"/>
  <c r="CC28" i="26"/>
  <c r="CD29" i="26"/>
  <c r="CE29" i="26"/>
  <c r="A28" i="26"/>
  <c r="B28" i="26"/>
  <c r="CB26" i="5"/>
  <c r="CA26" i="5"/>
  <c r="CC26" i="5"/>
  <c r="CD27" i="5"/>
  <c r="CE27" i="5"/>
  <c r="A26" i="5"/>
  <c r="B26" i="5"/>
  <c r="CA29" i="26"/>
  <c r="CB29" i="26"/>
  <c r="CC26" i="27"/>
  <c r="A26" i="27"/>
  <c r="B26" i="27"/>
  <c r="F28" i="26"/>
  <c r="D28" i="26"/>
  <c r="G28" i="26"/>
  <c r="E28" i="26"/>
  <c r="C28" i="26"/>
  <c r="A26" i="24"/>
  <c r="B26" i="24"/>
  <c r="CC26" i="24"/>
  <c r="CD27" i="27"/>
  <c r="CD27" i="24"/>
  <c r="CE27" i="24"/>
  <c r="CE27" i="27"/>
  <c r="CC29" i="26"/>
  <c r="CD30" i="26"/>
  <c r="CE30" i="26"/>
  <c r="A29" i="26"/>
  <c r="B29" i="26"/>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4"/>
  <c r="CA27" i="24"/>
  <c r="A27" i="5"/>
  <c r="B27" i="5"/>
  <c r="CC27" i="5"/>
  <c r="CD28" i="5"/>
  <c r="CE28" i="5"/>
  <c r="CA30" i="26"/>
  <c r="CB30" i="26"/>
  <c r="CA27" i="27"/>
  <c r="CB27" i="27"/>
  <c r="CC30" i="26"/>
  <c r="CD31" i="26"/>
  <c r="CE31" i="26"/>
  <c r="A30" i="26"/>
  <c r="B30" i="26"/>
  <c r="CB28" i="5"/>
  <c r="CA28" i="5"/>
  <c r="A27" i="24"/>
  <c r="B27" i="24"/>
  <c r="CC27" i="24"/>
  <c r="CC27" i="27"/>
  <c r="A27" i="27"/>
  <c r="B27" i="27"/>
  <c r="G27" i="5"/>
  <c r="E27" i="5"/>
  <c r="C27" i="5"/>
  <c r="D27" i="5"/>
  <c r="F27" i="5"/>
  <c r="CD28" i="24"/>
  <c r="CD28" i="27"/>
  <c r="CE28" i="24"/>
  <c r="CE28" i="27"/>
  <c r="F27" i="27"/>
  <c r="D27" i="27"/>
  <c r="G27" i="27"/>
  <c r="E27" i="27"/>
  <c r="C27" i="27"/>
  <c r="A28" i="5"/>
  <c r="B28" i="5"/>
  <c r="CC28" i="5"/>
  <c r="CD29" i="5"/>
  <c r="CE29" i="5"/>
  <c r="F30" i="26"/>
  <c r="D30" i="26"/>
  <c r="G30" i="26"/>
  <c r="E30" i="26"/>
  <c r="C30" i="26"/>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C28" i="27"/>
  <c r="A28" i="27"/>
  <c r="B28" i="27"/>
  <c r="A28" i="24"/>
  <c r="B28" i="24"/>
  <c r="CC28" i="24"/>
  <c r="A29" i="5"/>
  <c r="B29" i="5"/>
  <c r="CC29" i="5"/>
  <c r="CD30" i="5"/>
  <c r="CE30" i="5"/>
  <c r="CA32" i="26"/>
  <c r="CB32" i="26"/>
  <c r="F31" i="26"/>
  <c r="D31" i="26"/>
  <c r="G31" i="26"/>
  <c r="E31" i="26"/>
  <c r="C31" i="26"/>
  <c r="CD29" i="24"/>
  <c r="CD29" i="27"/>
  <c r="CE29" i="27"/>
  <c r="CE29" i="24"/>
  <c r="CB30" i="5"/>
  <c r="CA30" i="5"/>
  <c r="CC32" i="26"/>
  <c r="CD33" i="26"/>
  <c r="CE33" i="26"/>
  <c r="A32" i="26"/>
  <c r="B32" i="26"/>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C33" i="26"/>
  <c r="CD34" i="26"/>
  <c r="CE34" i="26"/>
  <c r="A33" i="26"/>
  <c r="B33" i="26"/>
  <c r="CC29" i="27"/>
  <c r="A29" i="27"/>
  <c r="B29" i="27"/>
  <c r="A29" i="24"/>
  <c r="B29" i="24"/>
  <c r="CC29" i="24"/>
  <c r="CD30" i="24"/>
  <c r="CE30" i="24"/>
  <c r="CB31" i="5"/>
  <c r="CA31" i="5"/>
  <c r="G30" i="5"/>
  <c r="E30" i="5"/>
  <c r="C30" i="5"/>
  <c r="D30" i="5"/>
  <c r="F30" i="5"/>
  <c r="CD30" i="27"/>
  <c r="CE30" i="27"/>
  <c r="A31" i="5"/>
  <c r="B31" i="5"/>
  <c r="CC31" i="5"/>
  <c r="CD32" i="5"/>
  <c r="CE32" i="5"/>
  <c r="G29" i="24"/>
  <c r="E29" i="24"/>
  <c r="C29" i="24"/>
  <c r="F29" i="24"/>
  <c r="D29" i="24"/>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A32" i="5"/>
  <c r="B32" i="5"/>
  <c r="CC32" i="5"/>
  <c r="CD33" i="5"/>
  <c r="CE33" i="5"/>
  <c r="CB31" i="24"/>
  <c r="CA31" i="24"/>
  <c r="CA35" i="26"/>
  <c r="CB35" i="26"/>
  <c r="G30" i="24"/>
  <c r="E30" i="24"/>
  <c r="C30" i="24"/>
  <c r="F30" i="24"/>
  <c r="D30" i="24"/>
  <c r="CC30" i="27"/>
  <c r="A30" i="27"/>
  <c r="B30" i="27"/>
  <c r="F34" i="26"/>
  <c r="D34" i="26"/>
  <c r="G34" i="26"/>
  <c r="E34" i="26"/>
  <c r="C34" i="26"/>
  <c r="CD31" i="27"/>
  <c r="CE31" i="27"/>
  <c r="F30" i="27"/>
  <c r="D30" i="27"/>
  <c r="G30" i="27"/>
  <c r="E30" i="27"/>
  <c r="C30" i="27"/>
  <c r="CC35" i="26"/>
  <c r="CD36" i="26"/>
  <c r="CE36" i="26"/>
  <c r="A35" i="26"/>
  <c r="B35" i="26"/>
  <c r="G32" i="5"/>
  <c r="E32" i="5"/>
  <c r="C32" i="5"/>
  <c r="D32" i="5"/>
  <c r="F32" i="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E31" i="25"/>
  <c r="C31" i="25"/>
  <c r="F31" i="25"/>
  <c r="D31" i="25"/>
  <c r="A34" i="5"/>
  <c r="B34" i="5"/>
  <c r="CC34" i="5"/>
  <c r="CD35" i="5"/>
  <c r="CE35" i="5"/>
  <c r="CB33" i="24"/>
  <c r="CA33" i="24"/>
  <c r="F31" i="27"/>
  <c r="D31" i="27"/>
  <c r="G31" i="27"/>
  <c r="E31" i="27"/>
  <c r="C31" i="27"/>
  <c r="F36" i="26"/>
  <c r="D36" i="26"/>
  <c r="G36" i="26"/>
  <c r="E36" i="26"/>
  <c r="C36" i="26"/>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E32" i="25"/>
  <c r="C32" i="25"/>
  <c r="F32" i="25"/>
  <c r="D32" i="25"/>
  <c r="F37" i="26"/>
  <c r="D37" i="26"/>
  <c r="G37" i="26"/>
  <c r="E37" i="26"/>
  <c r="C37" i="26"/>
  <c r="A35" i="5"/>
  <c r="B35" i="5"/>
  <c r="CC35" i="5"/>
  <c r="CD36" i="5"/>
  <c r="CE36" i="5"/>
  <c r="CB34" i="24"/>
  <c r="CA34" i="24"/>
  <c r="CD33" i="27"/>
  <c r="CE33" i="27"/>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A33" i="27"/>
  <c r="CB33" i="27"/>
  <c r="G38" i="26"/>
  <c r="E38" i="26"/>
  <c r="C38" i="26"/>
  <c r="F38" i="26"/>
  <c r="D38" i="26"/>
  <c r="G34" i="24"/>
  <c r="E34" i="24"/>
  <c r="C34" i="24"/>
  <c r="F34" i="24"/>
  <c r="D34" i="24"/>
  <c r="E33" i="25"/>
  <c r="C33" i="25"/>
  <c r="F33" i="25"/>
  <c r="D33" i="25"/>
  <c r="CC33" i="27"/>
  <c r="A33" i="27"/>
  <c r="B33" i="27"/>
  <c r="G36" i="5"/>
  <c r="E36" i="5"/>
  <c r="C36" i="5"/>
  <c r="F36" i="5"/>
  <c r="D36" i="5"/>
  <c r="A35" i="24"/>
  <c r="B35" i="24"/>
  <c r="CC35" i="24"/>
  <c r="CD36" i="24"/>
  <c r="CE36" i="24"/>
  <c r="CB37" i="5"/>
  <c r="CA37" i="5"/>
  <c r="A39" i="26"/>
  <c r="B39" i="26"/>
  <c r="CC39" i="26"/>
  <c r="CD40" i="26"/>
  <c r="CE40" i="26"/>
  <c r="CD34" i="27"/>
  <c r="CE34" i="27"/>
  <c r="CB40" i="26"/>
  <c r="CA40" i="26"/>
  <c r="A37" i="5"/>
  <c r="B37" i="5"/>
  <c r="CC37" i="5"/>
  <c r="CD38" i="5"/>
  <c r="CE38" i="5"/>
  <c r="CB36" i="24"/>
  <c r="CA36" i="24"/>
  <c r="G39" i="26"/>
  <c r="E39" i="26"/>
  <c r="C39" i="26"/>
  <c r="F39" i="26"/>
  <c r="D39" i="26"/>
  <c r="G35" i="24"/>
  <c r="E35" i="24"/>
  <c r="C35" i="24"/>
  <c r="F35" i="24"/>
  <c r="D35" i="24"/>
  <c r="E34" i="25"/>
  <c r="C34" i="25"/>
  <c r="F34" i="25"/>
  <c r="D34" i="25"/>
  <c r="F33" i="27"/>
  <c r="D33" i="27"/>
  <c r="G33" i="27"/>
  <c r="E33" i="27"/>
  <c r="C33" i="27"/>
  <c r="A36" i="24"/>
  <c r="B36" i="24"/>
  <c r="CC36" i="24"/>
  <c r="CD37" i="24"/>
  <c r="CE37" i="24"/>
  <c r="CB38" i="5"/>
  <c r="CA38" i="5"/>
  <c r="A40" i="26"/>
  <c r="B40" i="26"/>
  <c r="CC40" i="26"/>
  <c r="CD41" i="26"/>
  <c r="CE41" i="26"/>
  <c r="CA34" i="27"/>
  <c r="CB34" i="27"/>
  <c r="G37" i="5"/>
  <c r="E37" i="5"/>
  <c r="C37" i="5"/>
  <c r="F37" i="5"/>
  <c r="D37" i="5"/>
  <c r="E35" i="25"/>
  <c r="C35" i="25"/>
  <c r="F35" i="25"/>
  <c r="D35"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F36" i="25"/>
  <c r="D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G39" i="5"/>
  <c r="E39" i="5"/>
  <c r="C39" i="5"/>
  <c r="F39" i="5"/>
  <c r="D39" i="5"/>
  <c r="CC35" i="27"/>
  <c r="A35" i="27"/>
  <c r="B35" i="27"/>
  <c r="CD36" i="27"/>
  <c r="CE36" i="27"/>
  <c r="F35" i="27"/>
  <c r="D35" i="27"/>
  <c r="G35" i="27"/>
  <c r="E35" i="27"/>
  <c r="C35" i="27"/>
  <c r="G42" i="26"/>
  <c r="G4" i="26"/>
  <c r="E42" i="26"/>
  <c r="C42" i="26"/>
  <c r="F42" i="26"/>
  <c r="D42" i="26"/>
  <c r="G38" i="24"/>
  <c r="E38" i="24"/>
  <c r="C38" i="24"/>
  <c r="F38" i="24"/>
  <c r="D38" i="24"/>
  <c r="F37" i="25"/>
  <c r="D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A36" i="27"/>
  <c r="CB36" i="27"/>
  <c r="A39" i="24"/>
  <c r="B39" i="24"/>
  <c r="CC39" i="24"/>
  <c r="CD40" i="24"/>
  <c r="CE40" i="24"/>
  <c r="G40" i="5"/>
  <c r="E40" i="5"/>
  <c r="C40" i="5"/>
  <c r="F40" i="5"/>
  <c r="D40" i="5"/>
  <c r="H10" i="6"/>
  <c r="G39" i="24"/>
  <c r="E39" i="24"/>
  <c r="C39" i="24"/>
  <c r="F39" i="24"/>
  <c r="D39" i="24"/>
  <c r="CC36" i="27"/>
  <c r="A36" i="27"/>
  <c r="B36" i="27"/>
  <c r="CB40" i="24"/>
  <c r="CA40" i="24"/>
  <c r="F38" i="25"/>
  <c r="D38" i="25"/>
  <c r="E38" i="25"/>
  <c r="C38" i="25"/>
  <c r="A41" i="5"/>
  <c r="B41" i="5"/>
  <c r="CC41" i="5"/>
  <c r="CD42" i="5"/>
  <c r="CE42" i="5"/>
  <c r="CD37" i="27"/>
  <c r="CE37" i="27"/>
  <c r="CB42" i="5"/>
  <c r="CA42" i="5"/>
  <c r="G41" i="5"/>
  <c r="E41" i="5"/>
  <c r="C41" i="5"/>
  <c r="F41" i="5"/>
  <c r="D41" i="5"/>
  <c r="A40" i="24"/>
  <c r="B40" i="24"/>
  <c r="CC40" i="24"/>
  <c r="CD41" i="24"/>
  <c r="CE41" i="24"/>
  <c r="F36" i="27"/>
  <c r="D36" i="27"/>
  <c r="G36" i="27"/>
  <c r="E36" i="27"/>
  <c r="C36" i="27"/>
  <c r="G40" i="24"/>
  <c r="E40" i="24"/>
  <c r="C40" i="24"/>
  <c r="F40" i="24"/>
  <c r="D40" i="24"/>
  <c r="F39" i="25"/>
  <c r="D39" i="25"/>
  <c r="E39" i="25"/>
  <c r="C39" i="25"/>
  <c r="A42" i="5"/>
  <c r="B42" i="5"/>
  <c r="CC42" i="5"/>
  <c r="CA37" i="27"/>
  <c r="CB37" i="27"/>
  <c r="CB41" i="24"/>
  <c r="CA41" i="24"/>
  <c r="A41" i="24"/>
  <c r="B41" i="24"/>
  <c r="CC41" i="24"/>
  <c r="CD42" i="24"/>
  <c r="CE42" i="24"/>
  <c r="CC37" i="27"/>
  <c r="A37" i="27"/>
  <c r="B37" i="27"/>
  <c r="G42" i="5"/>
  <c r="G4" i="5"/>
  <c r="E42" i="5"/>
  <c r="C42" i="5"/>
  <c r="F42" i="5"/>
  <c r="D42" i="5"/>
  <c r="G7" i="6"/>
  <c r="CD38" i="27"/>
  <c r="CE38" i="27"/>
  <c r="D4" i="5"/>
  <c r="H5" i="5"/>
  <c r="I5" i="5"/>
  <c r="J5" i="5"/>
  <c r="K5" i="5"/>
  <c r="L5" i="5"/>
  <c r="M5" i="5"/>
  <c r="N5" i="5"/>
  <c r="O5" i="5"/>
  <c r="P5" i="5"/>
  <c r="Q5" i="5"/>
  <c r="R5" i="5"/>
  <c r="S5" i="5"/>
  <c r="T5" i="5"/>
  <c r="U5" i="5"/>
  <c r="V5" i="5"/>
  <c r="G41" i="24"/>
  <c r="E41" i="24"/>
  <c r="C41" i="24"/>
  <c r="F41" i="24"/>
  <c r="D41" i="24"/>
  <c r="F37" i="27"/>
  <c r="D37" i="27"/>
  <c r="G37" i="27"/>
  <c r="E37" i="27"/>
  <c r="C37" i="27"/>
  <c r="F40" i="25"/>
  <c r="D40" i="25"/>
  <c r="E40" i="25"/>
  <c r="C40" i="25"/>
  <c r="CB42" i="24"/>
  <c r="CA42" i="24"/>
  <c r="H7" i="6"/>
  <c r="A42" i="24"/>
  <c r="B42" i="24"/>
  <c r="CC42" i="24"/>
  <c r="CA38" i="27"/>
  <c r="CB38" i="27"/>
  <c r="CC38" i="27"/>
  <c r="A38" i="27"/>
  <c r="B38" i="27"/>
  <c r="F41" i="25"/>
  <c r="D41" i="25"/>
  <c r="E41" i="25"/>
  <c r="C41"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F38" i="27"/>
  <c r="D38" i="27"/>
  <c r="G38" i="27"/>
  <c r="E38" i="27"/>
  <c r="C38" i="27"/>
  <c r="H8" i="6"/>
  <c r="CA39" i="27"/>
  <c r="CB39" i="27"/>
  <c r="F42" i="25"/>
  <c r="D42"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<sst xmlns="http://schemas.openxmlformats.org/spreadsheetml/2006/main" count="597" uniqueCount="261">
  <si>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</si>
  <si>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</si>
  <si>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</si>
  <si>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</si>
  <si>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</si>
  <si>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</si>
  <si>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</si>
  <si>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</si>
  <si>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</si>
  <si>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</si>
  <si>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</si>
  <si>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</si>
  <si>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</si>
  <si>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</si>
  <si>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</si>
  <si>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</si>
  <si>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</si>
  <si>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</si>
  <si>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</si>
  <si>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</si>
  <si>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</si>
  <si>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</si>
  <si>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</si>
  <si>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</si>
  <si>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</si>
  <si>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</si>
  <si>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</si>
  <si>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</si>
  <si>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</si>
  <si>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</si>
  <si>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</si>
  <si>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</si>
  <si>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</si>
  <si>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</si>
  <si>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</si>
  <si>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</si>
  <si>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</si>
  <si>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</si>
  <si>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</si>
  <si>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</si>
  <si>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</si>
  <si>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</si>
  <si>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</si>
  <si>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</si>
  <si>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</si>
  <si>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</si>
  <si>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</si>
  <si>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</si>
  <si>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</si>
  <si>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</si>
  <si>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</si>
  <si>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</si>
  <si>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</si>
  <si>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</si>
  <si>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</si>
  <si>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</si>
  <si>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</si>
  <si>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</si>
  <si>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</si>
  <si>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</si>
  <si>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</si>
  <si>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</si>
  <si>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</si>
  <si>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</si>
  <si>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</si>
  <si>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</si>
  <si>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</si>
  <si>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</si>
  <si>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</si>
  <si>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</si>
  <si>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</si>
  <si>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</si>
  <si>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</si>
  <si>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</si>
  <si>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</si>
  <si>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</si>
  <si>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</si>
  <si>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</si>
  <si>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</si>
  <si>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</si>
  <si>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</si>
  <si>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</si>
  <si>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</si>
  <si>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</si>
  <si>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</si>
  <si>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</si>
  <si>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</si>
  <si>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</si>
  <si>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</si>
  <si>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</si>
  <si>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</si>
  <si>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</si>
  <si>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 parcours du BO</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</si>
  <si>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</si>
  <si>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</si>
  <si>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</si>
  <si>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</si>
  <si>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</si>
  <si>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</si>
  <si>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</si>
  <si>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</si>
  <si>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</si>
  <si>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</si>
  <si>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</si>
  <si>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</si>
  <si>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</si>
  <si>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</si>
  <si>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</si>
  <si>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</si>
  <si>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</si>
  <si>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</si>
  <si>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</si>
  <si>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</si>
  <si>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</si>
  <si>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</si>
  <si>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</si>
  <si>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</si>
  <si>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</si>
  <si>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</si>
  <si>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</si>
  <si>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</si>
  <si>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</si>
  <si>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</si>
  <si>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</si>
  <si>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</si>
  <si>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</si>
  <si>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</si>
  <si>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</si>
  <si>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</si>
  <si>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</si>
  <si>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</si>
  <si>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</si>
  <si>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</si>
  <si>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</si>
  <si>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</si>
  <si>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</si>
  <si>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</si>
  <si>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</si>
  <si>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</si>
  <si>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</si>
  <si>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</si>
  <si>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</si>
  <si>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</si>
  <si>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</si>
  <si>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</si>
  <si>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</si>
  <si>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</si>
  <si>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</si>
  <si>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</si>
  <si>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</si>
  <si>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</si>
  <si>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</si>
  <si>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</si>
  <si>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</si>
  <si>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</si>
  <si>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</si>
  <si>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</si>
  <si>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</si>
  <si>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</si>
  <si>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</si>
  <si>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</si>
  <si>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</si>
  <si>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</si>
  <si>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</si>
  <si>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</si>
  <si>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</si>
  <si>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</si>
  <si>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</si>
  <si>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</si>
  <si>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</si>
  <si>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</si>
  <si>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</si>
  <si>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</si>
  <si>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</si>
  <si>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</si>
  <si>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</si>
  <si>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</si>
  <si>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</si>
  <si>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</si>
  <si>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</si>
  <si>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</si>
  <si>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</si>
  <si>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</si>
  <si>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</si>
  <si>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</si>
  <si>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</si>
  <si>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</si>
  <si>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</si>
  <si>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</si>
  <si>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</si>
  <si>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</si>
  <si>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</si>
  <si>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</si>
  <si>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</si>
  <si>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</si>
  <si>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</si>
  <si>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</si>
  <si>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</si>
  <si>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</si>
  <si>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</si>
  <si>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</si>
  <si>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</si>
  <si>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</si>
  <si>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</si>
  <si>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</si>
  <si>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</si>
  <si>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</si>
  <si>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</si>
  <si>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</si>
  <si>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</si>
  <si>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</si>
  <si>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</si>
  <si>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Intégration API Post</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</si>
  <si>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</si>
  <si>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</si>
  <si>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</si>
  <si>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</si>
  <si>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</si>
  <si>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</si>
  <si>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</si>
  <si>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</si>
  <si>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</si>
  <si>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</si>
  <si>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</si>
  <si>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</si>
  <si>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</si>
  <si>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</si>
  <si>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</si>
  <si>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</si>
  <si>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</si>
  <si>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</si>
  <si>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</si>
  <si>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</si>
  <si>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</si>
  <si>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</si>
  <si>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</si>
  <si>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</si>
  <si>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</si>
  <si>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</si>
  <si>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</si>
  <si>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</si>
  <si>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</si>
  <si>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</si>
  <si>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</si>
  <si>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Android Contribution</t>
  </si>
  <si>
    <t xml:space="preserve">Fonctions </t>
  </si>
  <si>
    <t>Navigation</t>
  </si>
  <si>
    <t>Afficher une scène/artefact du BO</t>
  </si>
  <si>
    <t>Favoris</t>
  </si>
  <si>
    <t>BontonFavoris</t>
  </si>
  <si>
    <t>Architecture BDD Favoris</t>
  </si>
  <si>
    <t>Système de gestion des favoris</t>
  </si>
  <si>
    <t>Fonction postFavoris</t>
  </si>
  <si>
    <t>Fonction getFavoris</t>
  </si>
  <si>
    <t>Modifications BDDMedia/Core: Validation de contribution(état brouillon, contribué, public)</t>
  </si>
  <si>
    <t>Wiki Tuleap</t>
  </si>
  <si>
    <t>Gestion et completion du wiki itération 1</t>
  </si>
  <si>
    <t>Gestion et completion du wiki itération 2</t>
  </si>
  <si>
    <t>Gestion et completion du wiki itération 3</t>
  </si>
  <si>
    <t>Gestion et completion du wiki itération 4</t>
  </si>
  <si>
    <t>Gestion et completion du wiki itération 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</si>
</sst>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5">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3"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5">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Normal" xfId="0" builtinId="0"/>
    <cellStyle name="Pourcentage" xfId="1" builtinId="5"/>
    <cellStyle name="Sortie" xfId="2" builtinId="21"/>
  </cellStyles>
  <dxfs count="10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FF0000"/>
      </font>
      <fill>
        <patternFill>
          <bgColor rgb="FFFFFF00"/>
        </patternFill>
      </fill>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FF0000"/>
      </font>
      <fill>
        <patternFill>
          <bgColor rgb="FFFFFF00"/>
        </patternFill>
      </fill>
    </dxf>
    <dxf>
      <fill>
        <patternFill>
          <bgColor theme="4" tint="0.79998168889431442"/>
        </patternFill>
      </fill>
    </dxf>
    <dxf>
      <fill>
        <patternFill>
          <bgColor theme="4" tint="0.79998168889431442"/>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FF0000"/>
      </font>
      <fill>
        <patternFill>
          <bgColor rgb="FFFFFF00"/>
        </patternFill>
      </fill>
    </dxf>
    <dxf>
      <fill>
        <patternFill>
          <bgColor theme="4" tint="0.79998168889431442"/>
        </patternFill>
      </fill>
    </dxf>
    <dxf>
      <font>
        <color rgb="FFFF000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39</c:v>
                </c:pt>
                <c:pt idx="1">
                  <c:v>36.4</c:v>
                </c:pt>
                <c:pt idx="2">
                  <c:v>33.799999999999997</c:v>
                </c:pt>
                <c:pt idx="3">
                  <c:v>31.199999999999996</c:v>
                </c:pt>
                <c:pt idx="4">
                  <c:v>28.599999999999994</c:v>
                </c:pt>
                <c:pt idx="5">
                  <c:v>25.999999999999993</c:v>
                </c:pt>
                <c:pt idx="6">
                  <c:v>23.399999999999991</c:v>
                </c:pt>
                <c:pt idx="7">
                  <c:v>20.79999999999999</c:v>
                </c:pt>
                <c:pt idx="8">
                  <c:v>18.199999999999989</c:v>
                </c:pt>
                <c:pt idx="9">
                  <c:v>15.599999999999989</c:v>
                </c:pt>
                <c:pt idx="10">
                  <c:v>12.999999999999989</c:v>
                </c:pt>
                <c:pt idx="11">
                  <c:v>10.39999999999999</c:v>
                </c:pt>
                <c:pt idx="12">
                  <c:v>7.7999999999999901</c:v>
                </c:pt>
                <c:pt idx="13">
                  <c:v>5.1999999999999904</c:v>
                </c:pt>
                <c:pt idx="14">
                  <c:v>2.5999999999999903</c:v>
                </c:pt>
              </c:numCache>
            </c:numRef>
          </c:val>
          <c:smooth val="0"/>
        </c:ser>
        <c:ser>
          <c:idx val="1"/>
          <c:order val="1"/>
          <c:tx>
            <c:v>RAF</c:v>
          </c:tx>
          <c:marker>
            <c:symbol val="none"/>
          </c:marker>
          <c:val>
            <c:numRef>
              <c:f>'SPRINT N°1'!test_reel</c:f>
              <c:numCache>
                <c:formatCode>General</c:formatCode>
                <c:ptCount val="16"/>
                <c:pt idx="0">
                  <c:v>38</c:v>
                </c:pt>
                <c:pt idx="1">
                  <c:v>35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156115584"/>
        <c:axId val="156115968"/>
      </c:lineChart>
      <c:catAx>
        <c:axId val="156115584"/>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6115968"/>
        <c:crosses val="autoZero"/>
        <c:auto val="1"/>
        <c:lblAlgn val="ctr"/>
        <c:lblOffset val="100"/>
        <c:noMultiLvlLbl val="0"/>
      </c:catAx>
      <c:valAx>
        <c:axId val="15611596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5611558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46</c:v>
                </c:pt>
                <c:pt idx="1">
                  <c:v>43.578947368421055</c:v>
                </c:pt>
                <c:pt idx="2">
                  <c:v>41.15789473684211</c:v>
                </c:pt>
                <c:pt idx="3">
                  <c:v>38.736842105263165</c:v>
                </c:pt>
                <c:pt idx="4">
                  <c:v>36.31578947368422</c:v>
                </c:pt>
                <c:pt idx="5">
                  <c:v>33.894736842105274</c:v>
                </c:pt>
                <c:pt idx="6">
                  <c:v>31.473684210526326</c:v>
                </c:pt>
                <c:pt idx="7">
                  <c:v>29.052631578947377</c:v>
                </c:pt>
                <c:pt idx="8">
                  <c:v>26.631578947368428</c:v>
                </c:pt>
                <c:pt idx="9">
                  <c:v>24.21052631578948</c:v>
                </c:pt>
                <c:pt idx="10">
                  <c:v>21.789473684210531</c:v>
                </c:pt>
                <c:pt idx="11">
                  <c:v>19.368421052631582</c:v>
                </c:pt>
                <c:pt idx="12">
                  <c:v>16.947368421052634</c:v>
                </c:pt>
                <c:pt idx="13">
                  <c:v>14.526315789473687</c:v>
                </c:pt>
                <c:pt idx="14">
                  <c:v>12.10526315789474</c:v>
                </c:pt>
                <c:pt idx="15">
                  <c:v>9.6842105263157929</c:v>
                </c:pt>
                <c:pt idx="16">
                  <c:v>7.263157894736846</c:v>
                </c:pt>
                <c:pt idx="17">
                  <c:v>4.8421052631578991</c:v>
                </c:pt>
                <c:pt idx="18">
                  <c:v>2.4210526315789518</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190926208"/>
        <c:axId val="155033088"/>
      </c:lineChart>
      <c:dateAx>
        <c:axId val="190926208"/>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5033088"/>
        <c:crosses val="autoZero"/>
        <c:auto val="1"/>
        <c:lblOffset val="100"/>
        <c:baseTimeUnit val="days"/>
      </c:dateAx>
      <c:valAx>
        <c:axId val="15503308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092620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79</c:v>
                </c:pt>
                <c:pt idx="1">
                  <c:v>74.84210526315789</c:v>
                </c:pt>
                <c:pt idx="2">
                  <c:v>70.68421052631578</c:v>
                </c:pt>
                <c:pt idx="3">
                  <c:v>66.526315789473671</c:v>
                </c:pt>
                <c:pt idx="4">
                  <c:v>62.368421052631568</c:v>
                </c:pt>
                <c:pt idx="5">
                  <c:v>58.210526315789465</c:v>
                </c:pt>
                <c:pt idx="6">
                  <c:v>54.052631578947363</c:v>
                </c:pt>
                <c:pt idx="7">
                  <c:v>49.89473684210526</c:v>
                </c:pt>
                <c:pt idx="8">
                  <c:v>45.736842105263158</c:v>
                </c:pt>
                <c:pt idx="9">
                  <c:v>41.578947368421055</c:v>
                </c:pt>
                <c:pt idx="10">
                  <c:v>37.421052631578952</c:v>
                </c:pt>
                <c:pt idx="11">
                  <c:v>33.26315789473685</c:v>
                </c:pt>
                <c:pt idx="12">
                  <c:v>29.105263157894743</c:v>
                </c:pt>
                <c:pt idx="13">
                  <c:v>24.947368421052637</c:v>
                </c:pt>
                <c:pt idx="14">
                  <c:v>20.789473684210531</c:v>
                </c:pt>
                <c:pt idx="15">
                  <c:v>16.631578947368425</c:v>
                </c:pt>
                <c:pt idx="16">
                  <c:v>12.473684210526319</c:v>
                </c:pt>
                <c:pt idx="17">
                  <c:v>8.3157894736842124</c:v>
                </c:pt>
                <c:pt idx="18">
                  <c:v>4.1578947368421071</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191150112"/>
        <c:axId val="139648280"/>
      </c:lineChart>
      <c:dateAx>
        <c:axId val="191150112"/>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39648280"/>
        <c:crosses val="autoZero"/>
        <c:auto val="1"/>
        <c:lblOffset val="100"/>
        <c:baseTimeUnit val="days"/>
      </c:dateAx>
      <c:valAx>
        <c:axId val="13964828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115011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77</c:v>
                </c:pt>
                <c:pt idx="1">
                  <c:v>72.94736842105263</c:v>
                </c:pt>
                <c:pt idx="2">
                  <c:v>68.89473684210526</c:v>
                </c:pt>
                <c:pt idx="3">
                  <c:v>64.84210526315789</c:v>
                </c:pt>
                <c:pt idx="4">
                  <c:v>60.78947368421052</c:v>
                </c:pt>
                <c:pt idx="5">
                  <c:v>56.73684210526315</c:v>
                </c:pt>
                <c:pt idx="6">
                  <c:v>52.68421052631578</c:v>
                </c:pt>
                <c:pt idx="7">
                  <c:v>48.631578947368411</c:v>
                </c:pt>
                <c:pt idx="8">
                  <c:v>44.578947368421041</c:v>
                </c:pt>
                <c:pt idx="9">
                  <c:v>40.526315789473671</c:v>
                </c:pt>
                <c:pt idx="10">
                  <c:v>36.473684210526301</c:v>
                </c:pt>
                <c:pt idx="11">
                  <c:v>32.421052631578931</c:v>
                </c:pt>
                <c:pt idx="12">
                  <c:v>28.368421052631561</c:v>
                </c:pt>
                <c:pt idx="13">
                  <c:v>24.315789473684191</c:v>
                </c:pt>
                <c:pt idx="14">
                  <c:v>20.263157894736821</c:v>
                </c:pt>
                <c:pt idx="15">
                  <c:v>16.210526315789451</c:v>
                </c:pt>
                <c:pt idx="16">
                  <c:v>12.157894736842083</c:v>
                </c:pt>
                <c:pt idx="17">
                  <c:v>8.105263157894715</c:v>
                </c:pt>
                <c:pt idx="18">
                  <c:v>4.0526315789473468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91814192"/>
        <c:axId val="197230168"/>
      </c:lineChart>
      <c:dateAx>
        <c:axId val="191814192"/>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7230168"/>
        <c:crosses val="autoZero"/>
        <c:auto val="1"/>
        <c:lblOffset val="100"/>
        <c:baseTimeUnit val="days"/>
      </c:dateAx>
      <c:valAx>
        <c:axId val="19723016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181419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63</c:v>
                </c:pt>
                <c:pt idx="1">
                  <c:v>59.684210526315788</c:v>
                </c:pt>
                <c:pt idx="2">
                  <c:v>56.368421052631575</c:v>
                </c:pt>
                <c:pt idx="3">
                  <c:v>53.052631578947363</c:v>
                </c:pt>
                <c:pt idx="4">
                  <c:v>49.73684210526315</c:v>
                </c:pt>
                <c:pt idx="5">
                  <c:v>46.421052631578938</c:v>
                </c:pt>
                <c:pt idx="6">
                  <c:v>43.105263157894726</c:v>
                </c:pt>
                <c:pt idx="7">
                  <c:v>39.789473684210513</c:v>
                </c:pt>
                <c:pt idx="8">
                  <c:v>36.473684210526301</c:v>
                </c:pt>
                <c:pt idx="9">
                  <c:v>33.157894736842088</c:v>
                </c:pt>
                <c:pt idx="10">
                  <c:v>29.842105263157876</c:v>
                </c:pt>
                <c:pt idx="11">
                  <c:v>26.526315789473664</c:v>
                </c:pt>
                <c:pt idx="12">
                  <c:v>23.210526315789451</c:v>
                </c:pt>
                <c:pt idx="13">
                  <c:v>19.894736842105239</c:v>
                </c:pt>
                <c:pt idx="14">
                  <c:v>16.578947368421026</c:v>
                </c:pt>
                <c:pt idx="15">
                  <c:v>13.263157894736816</c:v>
                </c:pt>
                <c:pt idx="16">
                  <c:v>9.9473684210526052</c:v>
                </c:pt>
                <c:pt idx="17">
                  <c:v>6.6315789473683946</c:v>
                </c:pt>
                <c:pt idx="18">
                  <c:v>3.315789473684184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97527000"/>
        <c:axId val="154577928"/>
      </c:lineChart>
      <c:dateAx>
        <c:axId val="19752700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4577928"/>
        <c:crosses val="autoZero"/>
        <c:auto val="1"/>
        <c:lblOffset val="100"/>
        <c:baseTimeUnit val="days"/>
      </c:dateAx>
      <c:valAx>
        <c:axId val="15457792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752700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28575</xdr:rowOff>
    </xdr:from>
    <xdr:to>
      <xdr:col>6</xdr:col>
      <xdr:colOff>1130300</xdr:colOff>
      <xdr:row>97</xdr:row>
      <xdr:rowOff>144462</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7" t="s">
        <v>239</v>
      </c>
      <c r="F3" s="167"/>
      <c r="G3" s="167"/>
      <c r="H3" s="167"/>
      <c r="I3" s="167"/>
      <c r="J3" s="167"/>
      <c r="K3" s="167"/>
      <c r="L3" s="167"/>
      <c r="M3" s="167"/>
      <c r="N3" s="6"/>
      <c r="O3" s="6"/>
      <c r="P3" s="7"/>
    </row>
    <row r="4" spans="2:16" x14ac:dyDescent="0.2">
      <c r="B4" s="5"/>
      <c r="C4" s="6"/>
      <c r="D4" s="6"/>
      <c r="E4" s="167"/>
      <c r="F4" s="167"/>
      <c r="G4" s="167"/>
      <c r="H4" s="167"/>
      <c r="I4" s="167"/>
      <c r="J4" s="167"/>
      <c r="K4" s="167"/>
      <c r="L4" s="167"/>
      <c r="M4" s="167"/>
      <c r="N4" s="6"/>
      <c r="O4" s="6"/>
      <c r="P4" s="7"/>
    </row>
    <row r="5" spans="2:16" x14ac:dyDescent="0.2">
      <c r="B5" s="5"/>
      <c r="C5" s="6"/>
      <c r="D5" s="6"/>
      <c r="E5" s="167"/>
      <c r="F5" s="167"/>
      <c r="G5" s="167"/>
      <c r="H5" s="167"/>
      <c r="I5" s="167"/>
      <c r="J5" s="167"/>
      <c r="K5" s="167"/>
      <c r="L5" s="167"/>
      <c r="M5" s="167"/>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8" t="s">
        <v>4</v>
      </c>
      <c r="D10" s="169"/>
      <c r="E10" s="169"/>
      <c r="F10" s="169"/>
      <c r="G10" s="169"/>
      <c r="H10" s="169"/>
      <c r="I10" s="169"/>
      <c r="J10" s="169"/>
      <c r="K10" s="169"/>
      <c r="L10" s="169"/>
      <c r="M10" s="169"/>
      <c r="N10" s="169"/>
      <c r="O10" s="170"/>
      <c r="P10" s="7"/>
    </row>
    <row r="11" spans="2:16" ht="15" customHeight="1" x14ac:dyDescent="0.2">
      <c r="B11" s="5"/>
      <c r="C11" s="171"/>
      <c r="D11" s="172"/>
      <c r="E11" s="172"/>
      <c r="F11" s="172"/>
      <c r="G11" s="172"/>
      <c r="H11" s="172"/>
      <c r="I11" s="172"/>
      <c r="J11" s="172"/>
      <c r="K11" s="172"/>
      <c r="L11" s="172"/>
      <c r="M11" s="172"/>
      <c r="N11" s="172"/>
      <c r="O11" s="173"/>
      <c r="P11" s="7"/>
    </row>
    <row r="12" spans="2:16" ht="15" customHeight="1" x14ac:dyDescent="0.2">
      <c r="B12" s="5"/>
      <c r="C12" s="174"/>
      <c r="D12" s="175"/>
      <c r="E12" s="175"/>
      <c r="F12" s="175"/>
      <c r="G12" s="175"/>
      <c r="H12" s="175"/>
      <c r="I12" s="175"/>
      <c r="J12" s="175"/>
      <c r="K12" s="175"/>
      <c r="L12" s="175"/>
      <c r="M12" s="175"/>
      <c r="N12" s="175"/>
      <c r="O12" s="176"/>
      <c r="P12" s="7"/>
    </row>
    <row r="13" spans="2:16" x14ac:dyDescent="0.2">
      <c r="B13" s="5"/>
      <c r="C13" s="6"/>
      <c r="D13" s="6"/>
      <c r="E13" s="6"/>
      <c r="F13" s="6"/>
      <c r="G13" s="6"/>
      <c r="H13" s="6"/>
      <c r="I13" s="6"/>
      <c r="J13" s="6"/>
      <c r="K13" s="6"/>
      <c r="L13" s="6"/>
      <c r="M13" s="6"/>
      <c r="N13" s="6"/>
      <c r="O13" s="6"/>
      <c r="P13" s="7"/>
    </row>
    <row r="14" spans="2:16" x14ac:dyDescent="0.2">
      <c r="B14" s="5"/>
      <c r="C14" s="177" t="s">
        <v>1</v>
      </c>
      <c r="D14" s="177"/>
      <c r="E14" s="177" t="s">
        <v>0</v>
      </c>
      <c r="F14" s="177"/>
      <c r="G14" s="177"/>
      <c r="H14" s="177" t="s">
        <v>2</v>
      </c>
      <c r="I14" s="177"/>
      <c r="J14" s="177" t="s">
        <v>53</v>
      </c>
      <c r="K14" s="177"/>
      <c r="L14" s="177"/>
      <c r="M14" s="177"/>
      <c r="N14" s="177"/>
      <c r="O14" s="177"/>
      <c r="P14" s="7"/>
    </row>
    <row r="15" spans="2:16" x14ac:dyDescent="0.2">
      <c r="B15" s="5"/>
      <c r="C15" s="161">
        <v>41736</v>
      </c>
      <c r="D15" s="162"/>
      <c r="E15" s="160" t="s">
        <v>58</v>
      </c>
      <c r="F15" s="160"/>
      <c r="G15" s="160"/>
      <c r="H15" s="160" t="s">
        <v>3</v>
      </c>
      <c r="I15" s="160"/>
      <c r="J15" s="163" t="s">
        <v>33</v>
      </c>
      <c r="K15" s="163"/>
      <c r="L15" s="163"/>
      <c r="M15" s="163"/>
      <c r="N15" s="163"/>
      <c r="O15" s="163"/>
      <c r="P15" s="7"/>
    </row>
    <row r="16" spans="2:16" x14ac:dyDescent="0.2">
      <c r="B16" s="5"/>
      <c r="C16" s="161">
        <v>41781</v>
      </c>
      <c r="D16" s="162"/>
      <c r="E16" s="160" t="s">
        <v>240</v>
      </c>
      <c r="F16" s="160"/>
      <c r="G16" s="160"/>
      <c r="H16" s="160" t="s">
        <v>241</v>
      </c>
      <c r="I16" s="160"/>
      <c r="J16" s="163" t="s">
        <v>242</v>
      </c>
      <c r="K16" s="163"/>
      <c r="L16" s="163"/>
      <c r="M16" s="163"/>
      <c r="N16" s="163"/>
      <c r="O16" s="163"/>
      <c r="P16" s="7"/>
    </row>
    <row r="17" spans="2:16" x14ac:dyDescent="0.2">
      <c r="B17" s="5"/>
      <c r="C17" s="161"/>
      <c r="D17" s="162"/>
      <c r="E17" s="160"/>
      <c r="F17" s="160"/>
      <c r="G17" s="160"/>
      <c r="H17" s="160"/>
      <c r="I17" s="160"/>
      <c r="J17" s="163"/>
      <c r="K17" s="163"/>
      <c r="L17" s="163"/>
      <c r="M17" s="163"/>
      <c r="N17" s="163"/>
      <c r="O17" s="163"/>
      <c r="P17" s="7"/>
    </row>
    <row r="18" spans="2:16" x14ac:dyDescent="0.2">
      <c r="B18" s="5"/>
      <c r="C18" s="161"/>
      <c r="D18" s="162"/>
      <c r="E18" s="160"/>
      <c r="F18" s="160"/>
      <c r="G18" s="160"/>
      <c r="H18" s="160"/>
      <c r="I18" s="160"/>
      <c r="J18" s="163"/>
      <c r="K18" s="163"/>
      <c r="L18" s="163"/>
      <c r="M18" s="163"/>
      <c r="N18" s="163"/>
      <c r="O18" s="163"/>
      <c r="P18" s="7"/>
    </row>
    <row r="19" spans="2:16" x14ac:dyDescent="0.2">
      <c r="B19" s="5"/>
      <c r="C19" s="161"/>
      <c r="D19" s="162"/>
      <c r="E19" s="160"/>
      <c r="F19" s="160"/>
      <c r="G19" s="160"/>
      <c r="H19" s="160"/>
      <c r="I19" s="160"/>
      <c r="J19" s="163"/>
      <c r="K19" s="163"/>
      <c r="L19" s="163"/>
      <c r="M19" s="163"/>
      <c r="N19" s="163"/>
      <c r="O19" s="163"/>
      <c r="P19" s="7"/>
    </row>
    <row r="20" spans="2:16" x14ac:dyDescent="0.2">
      <c r="B20" s="5"/>
      <c r="C20" s="161"/>
      <c r="D20" s="162"/>
      <c r="E20" s="160"/>
      <c r="F20" s="160"/>
      <c r="G20" s="160"/>
      <c r="H20" s="160"/>
      <c r="I20" s="160"/>
      <c r="J20" s="163"/>
      <c r="K20" s="163"/>
      <c r="L20" s="163"/>
      <c r="M20" s="163"/>
      <c r="N20" s="163"/>
      <c r="O20" s="163"/>
      <c r="P20" s="7"/>
    </row>
    <row r="21" spans="2:16" x14ac:dyDescent="0.2">
      <c r="B21" s="5"/>
      <c r="C21" s="161"/>
      <c r="D21" s="162"/>
      <c r="E21" s="160"/>
      <c r="F21" s="160"/>
      <c r="G21" s="160"/>
      <c r="H21" s="160"/>
      <c r="I21" s="160"/>
      <c r="J21" s="166"/>
      <c r="K21" s="166"/>
      <c r="L21" s="166"/>
      <c r="M21" s="166"/>
      <c r="N21" s="166"/>
      <c r="O21" s="166"/>
      <c r="P21" s="7"/>
    </row>
    <row r="22" spans="2:16" x14ac:dyDescent="0.2">
      <c r="B22" s="5"/>
      <c r="C22" s="161"/>
      <c r="D22" s="162"/>
      <c r="E22" s="160"/>
      <c r="F22" s="160"/>
      <c r="G22" s="160"/>
      <c r="H22" s="160"/>
      <c r="I22" s="160"/>
      <c r="J22" s="166"/>
      <c r="K22" s="166"/>
      <c r="L22" s="166"/>
      <c r="M22" s="166"/>
      <c r="N22" s="166"/>
      <c r="O22" s="166"/>
      <c r="P22" s="7"/>
    </row>
    <row r="23" spans="2:16" x14ac:dyDescent="0.2">
      <c r="B23" s="5"/>
      <c r="C23" s="164"/>
      <c r="D23" s="164"/>
      <c r="E23" s="164"/>
      <c r="F23" s="164"/>
      <c r="G23" s="164"/>
      <c r="H23" s="164"/>
      <c r="I23" s="164"/>
      <c r="J23" s="165"/>
      <c r="K23" s="165"/>
      <c r="L23" s="165"/>
      <c r="M23" s="165"/>
      <c r="N23" s="165"/>
      <c r="O23" s="165"/>
      <c r="P23" s="7"/>
    </row>
    <row r="24" spans="2:16" x14ac:dyDescent="0.2">
      <c r="B24" s="5"/>
      <c r="C24" s="164"/>
      <c r="D24" s="164"/>
      <c r="E24" s="164"/>
      <c r="F24" s="164"/>
      <c r="G24" s="164"/>
      <c r="H24" s="164"/>
      <c r="I24" s="164"/>
      <c r="J24" s="165"/>
      <c r="K24" s="165"/>
      <c r="L24" s="165"/>
      <c r="M24" s="165"/>
      <c r="N24" s="165"/>
      <c r="O24" s="165"/>
      <c r="P24" s="7"/>
    </row>
    <row r="25" spans="2:16" x14ac:dyDescent="0.2">
      <c r="B25" s="5"/>
      <c r="C25" s="164"/>
      <c r="D25" s="164"/>
      <c r="E25" s="164"/>
      <c r="F25" s="164"/>
      <c r="G25" s="164"/>
      <c r="H25" s="164"/>
      <c r="I25" s="164"/>
      <c r="J25" s="165"/>
      <c r="K25" s="165"/>
      <c r="L25" s="165"/>
      <c r="M25" s="165"/>
      <c r="N25" s="165"/>
      <c r="O25" s="165"/>
      <c r="P25" s="7"/>
    </row>
    <row r="26" spans="2:16" x14ac:dyDescent="0.2">
      <c r="B26" s="5"/>
      <c r="C26" s="164"/>
      <c r="D26" s="164"/>
      <c r="E26" s="164"/>
      <c r="F26" s="164"/>
      <c r="G26" s="164"/>
      <c r="H26" s="164"/>
      <c r="I26" s="164"/>
      <c r="J26" s="165"/>
      <c r="K26" s="165"/>
      <c r="L26" s="165"/>
      <c r="M26" s="165"/>
      <c r="N26" s="165"/>
      <c r="O26" s="165"/>
      <c r="P26" s="7"/>
    </row>
    <row r="27" spans="2:16" x14ac:dyDescent="0.2">
      <c r="B27" s="5"/>
      <c r="C27" s="164"/>
      <c r="D27" s="164"/>
      <c r="E27" s="164"/>
      <c r="F27" s="164"/>
      <c r="G27" s="164"/>
      <c r="H27" s="164"/>
      <c r="I27" s="164"/>
      <c r="J27" s="165"/>
      <c r="K27" s="165"/>
      <c r="L27" s="165"/>
      <c r="M27" s="165"/>
      <c r="N27" s="165"/>
      <c r="O27" s="165"/>
      <c r="P27" s="7"/>
    </row>
    <row r="28" spans="2:16" x14ac:dyDescent="0.2">
      <c r="B28" s="5"/>
      <c r="C28" s="164"/>
      <c r="D28" s="164"/>
      <c r="E28" s="164"/>
      <c r="F28" s="164"/>
      <c r="G28" s="164"/>
      <c r="H28" s="164"/>
      <c r="I28" s="164"/>
      <c r="J28" s="165"/>
      <c r="K28" s="165"/>
      <c r="L28" s="165"/>
      <c r="M28" s="165"/>
      <c r="N28" s="165"/>
      <c r="O28" s="165"/>
      <c r="P28" s="7"/>
    </row>
    <row r="29" spans="2:16" x14ac:dyDescent="0.2">
      <c r="B29" s="5"/>
      <c r="C29" s="164"/>
      <c r="D29" s="164"/>
      <c r="E29" s="164"/>
      <c r="F29" s="164"/>
      <c r="G29" s="164"/>
      <c r="H29" s="164"/>
      <c r="I29" s="164"/>
      <c r="J29" s="165"/>
      <c r="K29" s="165"/>
      <c r="L29" s="165"/>
      <c r="M29" s="165"/>
      <c r="N29" s="165"/>
      <c r="O29" s="165"/>
      <c r="P29" s="7"/>
    </row>
    <row r="30" spans="2:16" x14ac:dyDescent="0.2">
      <c r="B30" s="5"/>
      <c r="C30" s="164"/>
      <c r="D30" s="164"/>
      <c r="E30" s="164"/>
      <c r="F30" s="164"/>
      <c r="G30" s="164"/>
      <c r="H30" s="164"/>
      <c r="I30" s="164"/>
      <c r="J30" s="165"/>
      <c r="K30" s="165"/>
      <c r="L30" s="165"/>
      <c r="M30" s="165"/>
      <c r="N30" s="165"/>
      <c r="O30" s="165"/>
      <c r="P30" s="7"/>
    </row>
    <row r="31" spans="2:16" x14ac:dyDescent="0.2">
      <c r="B31" s="5"/>
      <c r="C31" s="164"/>
      <c r="D31" s="164"/>
      <c r="E31" s="164"/>
      <c r="F31" s="164"/>
      <c r="G31" s="164"/>
      <c r="H31" s="164"/>
      <c r="I31" s="164"/>
      <c r="J31" s="165"/>
      <c r="K31" s="165"/>
      <c r="L31" s="165"/>
      <c r="M31" s="165"/>
      <c r="N31" s="165"/>
      <c r="O31" s="165"/>
      <c r="P31" s="7"/>
    </row>
    <row r="32" spans="2:16" x14ac:dyDescent="0.2">
      <c r="B32" s="5"/>
      <c r="C32" s="164"/>
      <c r="D32" s="164"/>
      <c r="E32" s="164"/>
      <c r="F32" s="164"/>
      <c r="G32" s="164"/>
      <c r="H32" s="164"/>
      <c r="I32" s="164"/>
      <c r="J32" s="165"/>
      <c r="K32" s="165"/>
      <c r="L32" s="165"/>
      <c r="M32" s="165"/>
      <c r="N32" s="165"/>
      <c r="O32" s="165"/>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C32:D32"/>
    <mergeCell ref="E32:G32"/>
    <mergeCell ref="H32:I32"/>
    <mergeCell ref="J32:O32"/>
    <mergeCell ref="C30:D30"/>
    <mergeCell ref="E30:G30"/>
    <mergeCell ref="H30:I30"/>
    <mergeCell ref="J30:O30"/>
    <mergeCell ref="C31:D31"/>
    <mergeCell ref="E31:G31"/>
    <mergeCell ref="H31:I31"/>
    <mergeCell ref="J31:O31"/>
    <mergeCell ref="C28:D28"/>
    <mergeCell ref="E28:G28"/>
    <mergeCell ref="H28:I28"/>
    <mergeCell ref="J28:O28"/>
    <mergeCell ref="C29:D29"/>
    <mergeCell ref="E29:G29"/>
    <mergeCell ref="H29:I29"/>
    <mergeCell ref="J29:O29"/>
    <mergeCell ref="C25:D25"/>
    <mergeCell ref="E25:G25"/>
    <mergeCell ref="H25:I25"/>
    <mergeCell ref="J25:O25"/>
    <mergeCell ref="C27:D27"/>
    <mergeCell ref="E27:G27"/>
    <mergeCell ref="H27:I27"/>
    <mergeCell ref="J27:O27"/>
    <mergeCell ref="C26:D26"/>
    <mergeCell ref="E26:G26"/>
    <mergeCell ref="H26:I26"/>
    <mergeCell ref="J26:O26"/>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s>
  <conditionalFormatting sqref="C15:O32">
    <cfRule type="expression" dxfId="93"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13" activePane="bottomRight" state="frozen"/>
      <selection activeCell="B1" sqref="B1"/>
      <selection pane="topRight" activeCell="H1" sqref="H1"/>
      <selection pane="bottomLeft" activeCell="B7" sqref="B7"/>
      <selection pane="bottomRight" activeCell="E20" sqref="E20"/>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63</v>
      </c>
      <c r="E4" s="86" t="s">
        <v>10</v>
      </c>
      <c r="F4" s="46">
        <v>41894</v>
      </c>
      <c r="G4" s="63">
        <f ca="1">SUM(G7:G42)</f>
        <v>63</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63</v>
      </c>
      <c r="I5" s="157">
        <f ca="1">IF(I2,H5-$H$5/$F$2,"")</f>
        <v>59.684210526315788</v>
      </c>
      <c r="J5" s="157">
        <f t="shared" ref="J5:BU5" ca="1" si="5">IF(J2,I5-$H$5/$F$2,"")</f>
        <v>56.368421052631575</v>
      </c>
      <c r="K5" s="157">
        <f t="shared" ca="1" si="5"/>
        <v>53.052631578947363</v>
      </c>
      <c r="L5" s="157">
        <f t="shared" ca="1" si="5"/>
        <v>49.73684210526315</v>
      </c>
      <c r="M5" s="157">
        <f t="shared" ca="1" si="5"/>
        <v>46.421052631578938</v>
      </c>
      <c r="N5" s="157">
        <f t="shared" ca="1" si="5"/>
        <v>43.105263157894726</v>
      </c>
      <c r="O5" s="157">
        <f t="shared" ca="1" si="5"/>
        <v>39.789473684210513</v>
      </c>
      <c r="P5" s="157">
        <f t="shared" ca="1" si="5"/>
        <v>36.473684210526301</v>
      </c>
      <c r="Q5" s="157">
        <f t="shared" ca="1" si="5"/>
        <v>33.157894736842088</v>
      </c>
      <c r="R5" s="157">
        <f t="shared" ca="1" si="5"/>
        <v>29.842105263157876</v>
      </c>
      <c r="S5" s="157">
        <f t="shared" ca="1" si="5"/>
        <v>26.526315789473664</v>
      </c>
      <c r="T5" s="157">
        <f t="shared" ca="1" si="5"/>
        <v>23.210526315789451</v>
      </c>
      <c r="U5" s="157">
        <f t="shared" ca="1" si="5"/>
        <v>19.894736842105239</v>
      </c>
      <c r="V5" s="157">
        <f t="shared" ca="1" si="5"/>
        <v>16.578947368421026</v>
      </c>
      <c r="W5" s="157">
        <f t="shared" ca="1" si="5"/>
        <v>13.263157894736816</v>
      </c>
      <c r="X5" s="157">
        <f t="shared" ca="1" si="5"/>
        <v>9.9473684210526052</v>
      </c>
      <c r="Y5" s="157">
        <f t="shared" ca="1" si="5"/>
        <v>6.6315789473683946</v>
      </c>
      <c r="Z5" s="157">
        <f t="shared" ca="1" si="5"/>
        <v>3.315789473684184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160</v>
      </c>
      <c r="CC6" s="21" t="str">
        <f>"Backlog!" &amp; ADDRESS(CA6,$CC$4) &amp; ":" &amp; ADDRESS(CB6,$CC$4)</f>
        <v>Backlog!$F$1:$F$160</v>
      </c>
      <c r="CE6" s="21">
        <v>1</v>
      </c>
    </row>
    <row r="7" spans="1:83" ht="25.5" x14ac:dyDescent="0.2">
      <c r="A7" s="90">
        <f ca="1">CA7-1</f>
        <v>16</v>
      </c>
      <c r="B7" s="18" t="str">
        <f ca="1">IF(ISNUMBER(A7),INDEX(Backlog!$A:$M,$A7,B$5),"")</f>
        <v>1.2.9</v>
      </c>
      <c r="C7" s="73" t="str">
        <f ca="1">IF($B7="","",INDEX(Backlog!$A:$M,$A7,C$5))</f>
        <v>BackOffice WebServices</v>
      </c>
      <c r="D7" s="73" t="str">
        <f ca="1">IF($B7="","",INDEX(Backlog!$A:$M,$A7,D$5))</f>
        <v>WS Read</v>
      </c>
      <c r="E7" s="73" t="str">
        <f ca="1">IF($B7="","",INDEX(Backlog!$A:$M,$A7,E$5))</f>
        <v>Fonction getFavoris</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160</v>
      </c>
      <c r="CC7" s="21" t="str">
        <f t="shared" ref="CC7:CC42" ca="1" si="8">"Backlog!" &amp; ADDRESS(CA7,$CC$4) &amp; ":" &amp; ADDRESS(CB7,$CC$4)</f>
        <v>Backlog!$F$17:$F$160</v>
      </c>
      <c r="CD7" s="21">
        <f t="shared" ref="CD7:CD42" ca="1" si="9">IF(CC6="","",MATCH($B$2,INDIRECT(CC6),0))</f>
        <v>16</v>
      </c>
      <c r="CE7" s="21">
        <f ca="1">IF(ISNA($CD7),"",CE6+CD7)</f>
        <v>17</v>
      </c>
    </row>
    <row r="8" spans="1:83" ht="25.5" x14ac:dyDescent="0.2">
      <c r="A8" s="90">
        <f t="shared" ref="A8:A42" ca="1" si="10">CA8-1</f>
        <v>19</v>
      </c>
      <c r="B8" s="18" t="str">
        <f ca="1">IF(ISNUMBER(A8),INDEX(Backlog!$A:$M,$A8,B$5),"")</f>
        <v>1.3.3</v>
      </c>
      <c r="C8" s="73" t="str">
        <f ca="1">IF($B8="","",INDEX(Backlog!$A:$M,$A8,C$5))</f>
        <v>BackOffice WebServices</v>
      </c>
      <c r="D8" s="73" t="str">
        <f ca="1">IF($B8="","",INDEX(Backlog!$A:$M,$A8,D$5))</f>
        <v>WS Post</v>
      </c>
      <c r="E8" s="73" t="str">
        <f ca="1">IF($B8="","",INDEX(Backlog!$A:$M,$A8,E$5))</f>
        <v>Fonction postFavoris</v>
      </c>
      <c r="F8" s="48">
        <f ca="1">IF($B8="","",INDEX(Backlog!$A:$M,$A8,F$5))</f>
        <v>5</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20</v>
      </c>
      <c r="CB8" s="21">
        <f t="shared" ca="1" si="7"/>
        <v>160</v>
      </c>
      <c r="CC8" s="21" t="str">
        <f t="shared" ca="1" si="8"/>
        <v>Backlog!$F$20:$F$160</v>
      </c>
      <c r="CD8" s="21">
        <f t="shared" ca="1" si="9"/>
        <v>3</v>
      </c>
      <c r="CE8" s="21">
        <f ca="1">IF(ISNA($CD8),"",CE7+CD8)</f>
        <v>20</v>
      </c>
    </row>
    <row r="9" spans="1:83" x14ac:dyDescent="0.2">
      <c r="A9" s="90">
        <f t="shared" ca="1" si="10"/>
        <v>24</v>
      </c>
      <c r="B9" s="18" t="str">
        <f ca="1">IF(ISNUMBER(A9),INDEX(Backlog!$A:$M,$A9,B$5),"")</f>
        <v>2.2.1</v>
      </c>
      <c r="C9" s="73" t="str">
        <f ca="1">IF($B9="","",INDEX(Backlog!$A:$M,$A9,C$5))</f>
        <v>BackOffice</v>
      </c>
      <c r="D9" s="73" t="str">
        <f ca="1">IF($B9="","",INDEX(Backlog!$A:$M,$A9,D$5))</f>
        <v>Historique Consultation</v>
      </c>
      <c r="E9" s="73" t="str">
        <f ca="1">IF($B9="","",INDEX(Backlog!$A:$M,$A9,E$5))</f>
        <v>Architecture BDD</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25</v>
      </c>
      <c r="CB9" s="21">
        <f t="shared" ca="1" si="7"/>
        <v>160</v>
      </c>
      <c r="CC9" s="21" t="str">
        <f t="shared" ca="1" si="8"/>
        <v>Backlog!$F$25:$F$160</v>
      </c>
      <c r="CD9" s="21">
        <f t="shared" ca="1" si="9"/>
        <v>5</v>
      </c>
      <c r="CE9" s="21">
        <f ca="1">IF(ISNA($CD9),"",CE8+CD9)</f>
        <v>25</v>
      </c>
    </row>
    <row r="10" spans="1:83" x14ac:dyDescent="0.2">
      <c r="A10" s="90">
        <f t="shared" ca="1" si="10"/>
        <v>25</v>
      </c>
      <c r="B10" s="18" t="str">
        <f ca="1">IF(ISNUMBER(A10),INDEX(Backlog!$A:$M,$A10,B$5),"")</f>
        <v>2.2.2</v>
      </c>
      <c r="C10" s="73" t="str">
        <f ca="1">IF($B10="","",INDEX(Backlog!$A:$M,$A10,C$5))</f>
        <v>BackOffice</v>
      </c>
      <c r="D10" s="73" t="str">
        <f ca="1">IF($B10="","",INDEX(Backlog!$A:$M,$A10,D$5))</f>
        <v>Historique Consultation</v>
      </c>
      <c r="E10" s="73" t="str">
        <f ca="1">IF($B10="","",INDEX(Backlog!$A:$M,$A10,E$5))</f>
        <v>Modification WS</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26</v>
      </c>
      <c r="CB10" s="21">
        <f t="shared" ca="1" si="7"/>
        <v>160</v>
      </c>
      <c r="CC10" s="21" t="str">
        <f t="shared" ca="1" si="8"/>
        <v>Backlog!$F$26:$F$160</v>
      </c>
      <c r="CD10" s="21">
        <f t="shared" ca="1" si="9"/>
        <v>1</v>
      </c>
      <c r="CE10" s="21">
        <f ca="1">IF(ISNA($CD10),"",CE9+CD10)</f>
        <v>26</v>
      </c>
    </row>
    <row r="11" spans="1:83" x14ac:dyDescent="0.2">
      <c r="A11" s="90">
        <f t="shared" ca="1" si="10"/>
        <v>26</v>
      </c>
      <c r="B11" s="18" t="str">
        <f ca="1">IF(ISNUMBER(A11),INDEX(Backlog!$A:$M,$A11,B$5),"")</f>
        <v>2.2.3</v>
      </c>
      <c r="C11" s="73" t="str">
        <f ca="1">IF($B11="","",INDEX(Backlog!$A:$M,$A11,C$5))</f>
        <v>BackOffice</v>
      </c>
      <c r="D11" s="73" t="str">
        <f ca="1">IF($B11="","",INDEX(Backlog!$A:$M,$A11,D$5))</f>
        <v>Historique Consultation</v>
      </c>
      <c r="E11" s="73" t="str">
        <f ca="1">IF($B11="","",INDEX(Backlog!$A:$M,$A11,E$5))</f>
        <v>Creation WS getHistoriqueByUserId (+modif WSDL)</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27</v>
      </c>
      <c r="CB11" s="21">
        <f t="shared" ca="1" si="7"/>
        <v>160</v>
      </c>
      <c r="CC11" s="21" t="str">
        <f t="shared" ca="1" si="8"/>
        <v>Backlog!$F$27:$F$160</v>
      </c>
      <c r="CD11" s="21">
        <f t="shared" ca="1" si="9"/>
        <v>1</v>
      </c>
      <c r="CE11" s="21">
        <f t="shared" ref="CE11:CE42" ca="1" si="12">IF(ISNA($CD11),"",CE10+CD11)</f>
        <v>27</v>
      </c>
    </row>
    <row r="12" spans="1:83" ht="25.5" x14ac:dyDescent="0.2">
      <c r="A12" s="90">
        <f t="shared" ca="1" si="10"/>
        <v>27</v>
      </c>
      <c r="B12" s="18" t="str">
        <f ca="1">IF(ISNUMBER(A12),INDEX(Backlog!$A:$M,$A12,B$5),"")</f>
        <v>2.3.1</v>
      </c>
      <c r="C12" s="73" t="str">
        <f ca="1">IF($B12="","",INDEX(Backlog!$A:$M,$A12,C$5))</f>
        <v>BackOffice</v>
      </c>
      <c r="D12" s="73" t="str">
        <f ca="1">IF($B12="","",INDEX(Backlog!$A:$M,$A12,D$5))</f>
        <v>Historique Contribution</v>
      </c>
      <c r="E12" s="73" t="str">
        <f ca="1">IF($B12="","",INDEX(Backlog!$A:$M,$A12,E$5))</f>
        <v>Modifications BDDMedia/Core: Validation de contribution(état brouillon, contribué, public)</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28</v>
      </c>
      <c r="CB12" s="21">
        <f t="shared" ca="1" si="7"/>
        <v>160</v>
      </c>
      <c r="CC12" s="21" t="str">
        <f t="shared" ca="1" si="8"/>
        <v>Backlog!$F$28:$F$160</v>
      </c>
      <c r="CD12" s="21">
        <f t="shared" ca="1" si="9"/>
        <v>1</v>
      </c>
      <c r="CE12" s="21">
        <f t="shared" ca="1" si="12"/>
        <v>28</v>
      </c>
    </row>
    <row r="13" spans="1:83" x14ac:dyDescent="0.2">
      <c r="A13" s="90">
        <f t="shared" ca="1" si="10"/>
        <v>28</v>
      </c>
      <c r="B13" s="18" t="str">
        <f ca="1">IF(ISNUMBER(A13),INDEX(Backlog!$A:$M,$A13,B$5),"")</f>
        <v>2.3.2</v>
      </c>
      <c r="C13" s="73" t="str">
        <f ca="1">IF($B13="","",INDEX(Backlog!$A:$M,$A13,C$5))</f>
        <v>BackOffice</v>
      </c>
      <c r="D13" s="73" t="str">
        <f ca="1">IF($B13="","",INDEX(Backlog!$A:$M,$A13,D$5))</f>
        <v>Historique Contribution</v>
      </c>
      <c r="E13" s="73" t="str">
        <f ca="1">IF($B13="","",INDEX(Backlog!$A:$M,$A13,E$5))</f>
        <v>Correction BO Modification Media (utilisateur_id non renseigné)</v>
      </c>
      <c r="F13" s="48">
        <f ca="1">IF($B13="","",INDEX(Backlog!$A:$M,$A13,F$5))</f>
        <v>5</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29</v>
      </c>
      <c r="CB13" s="21">
        <f t="shared" ca="1" si="7"/>
        <v>160</v>
      </c>
      <c r="CC13" s="21" t="str">
        <f t="shared" ca="1" si="8"/>
        <v>Backlog!$F$29:$F$160</v>
      </c>
      <c r="CD13" s="21">
        <f t="shared" ca="1" si="9"/>
        <v>1</v>
      </c>
      <c r="CE13" s="21">
        <f t="shared" ca="1" si="12"/>
        <v>29</v>
      </c>
    </row>
    <row r="14" spans="1:83" x14ac:dyDescent="0.2">
      <c r="A14" s="90">
        <f t="shared" ca="1" si="10"/>
        <v>29</v>
      </c>
      <c r="B14" s="18" t="str">
        <f ca="1">IF(ISNUMBER(A14),INDEX(Backlog!$A:$M,$A14,B$5),"")</f>
        <v>2.3.3</v>
      </c>
      <c r="C14" s="73" t="str">
        <f ca="1">IF($B14="","",INDEX(Backlog!$A:$M,$A14,C$5))</f>
        <v>BackOffice</v>
      </c>
      <c r="D14" s="73" t="str">
        <f ca="1">IF($B14="","",INDEX(Backlog!$A:$M,$A14,D$5))</f>
        <v>Historique Contribution</v>
      </c>
      <c r="E14" s="73" t="str">
        <f ca="1">IF($B14="","",INDEX(Backlog!$A:$M,$A14,E$5))</f>
        <v>Creation WS getMediaByUserId  (+modif WSDL)</v>
      </c>
      <c r="F14" s="48">
        <f ca="1">IF($B14="","",INDEX(Backlog!$A:$M,$A14,F$5))</f>
        <v>6</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30</v>
      </c>
      <c r="CB14" s="21">
        <f t="shared" ca="1" si="7"/>
        <v>160</v>
      </c>
      <c r="CC14" s="21" t="str">
        <f t="shared" ca="1" si="8"/>
        <v>Backlog!$F$30:$F$160</v>
      </c>
      <c r="CD14" s="21">
        <f t="shared" ca="1" si="9"/>
        <v>1</v>
      </c>
      <c r="CE14" s="21">
        <f t="shared" ca="1" si="12"/>
        <v>30</v>
      </c>
    </row>
    <row r="15" spans="1:83" x14ac:dyDescent="0.2">
      <c r="A15" s="90">
        <f t="shared" ca="1" si="10"/>
        <v>46</v>
      </c>
      <c r="B15" s="18" t="str">
        <f ca="1">IF(ISNUMBER(A15),INDEX(Backlog!$A:$M,$A15,B$5),"")</f>
        <v>2.10.1</v>
      </c>
      <c r="C15" s="73" t="str">
        <f ca="1">IF($B15="","",INDEX(Backlog!$A:$M,$A15,C$5))</f>
        <v>BackOffice</v>
      </c>
      <c r="D15" s="73" t="str">
        <f ca="1">IF($B15="","",INDEX(Backlog!$A:$M,$A15,D$5))</f>
        <v>Favoris</v>
      </c>
      <c r="E15" s="73" t="str">
        <f ca="1">IF($B15="","",INDEX(Backlog!$A:$M,$A15,E$5))</f>
        <v>Architecture BDD Favoris</v>
      </c>
      <c r="F15" s="48">
        <f ca="1">IF($B15="","",INDEX(Backlog!$A:$M,$A15,F$5))</f>
        <v>5</v>
      </c>
      <c r="G15" s="66">
        <f ca="1">IF($B15="","",INDEX(Backlog!$A:$M,$A15,G$5))</f>
        <v>4</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47</v>
      </c>
      <c r="CB15" s="21">
        <f t="shared" ca="1" si="7"/>
        <v>160</v>
      </c>
      <c r="CC15" s="21" t="str">
        <f t="shared" ca="1" si="8"/>
        <v>Backlog!$F$47:$F$160</v>
      </c>
      <c r="CD15" s="21">
        <f t="shared" ca="1" si="9"/>
        <v>17</v>
      </c>
      <c r="CE15" s="21">
        <f t="shared" ca="1" si="12"/>
        <v>47</v>
      </c>
    </row>
    <row r="16" spans="1:83" x14ac:dyDescent="0.2">
      <c r="A16" s="90">
        <f t="shared" ca="1" si="10"/>
        <v>47</v>
      </c>
      <c r="B16" s="18" t="str">
        <f ca="1">IF(ISNUMBER(A16),INDEX(Backlog!$A:$M,$A16,B$5),"")</f>
        <v>2.10.2</v>
      </c>
      <c r="C16" s="73" t="str">
        <f ca="1">IF($B16="","",INDEX(Backlog!$A:$M,$A16,C$5))</f>
        <v>BackOffice</v>
      </c>
      <c r="D16" s="73" t="str">
        <f ca="1">IF($B16="","",INDEX(Backlog!$A:$M,$A16,D$5))</f>
        <v>Favoris</v>
      </c>
      <c r="E16" s="73" t="str">
        <f ca="1">IF($B16="","",INDEX(Backlog!$A:$M,$A16,E$5))</f>
        <v>Système de gestion des favoris</v>
      </c>
      <c r="F16" s="48">
        <f ca="1">IF($B16="","",INDEX(Backlog!$A:$M,$A16,F$5))</f>
        <v>6</v>
      </c>
      <c r="G16" s="66">
        <f ca="1">IF($B16="","",INDEX(Backlog!$A:$M,$A16,G$5))</f>
        <v>4</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48</v>
      </c>
      <c r="CB16" s="21">
        <f t="shared" ca="1" si="7"/>
        <v>160</v>
      </c>
      <c r="CC16" s="21" t="str">
        <f t="shared" ca="1" si="8"/>
        <v>Backlog!$F$48:$F$160</v>
      </c>
      <c r="CD16" s="21">
        <f t="shared" ca="1" si="9"/>
        <v>1</v>
      </c>
      <c r="CE16" s="21">
        <f t="shared" ca="1" si="12"/>
        <v>48</v>
      </c>
    </row>
    <row r="17" spans="1:83" x14ac:dyDescent="0.2">
      <c r="A17" s="90">
        <f t="shared" ca="1" si="10"/>
        <v>49</v>
      </c>
      <c r="B17" s="18" t="str">
        <f ca="1">IF(ISNUMBER(A17),INDEX(Backlog!$A:$M,$A17,B$5),"")</f>
        <v>3.2.1</v>
      </c>
      <c r="C17" s="73" t="str">
        <f ca="1">IF($B17="","",INDEX(Backlog!$A:$M,$A17,C$5))</f>
        <v>LinkServer (LS)</v>
      </c>
      <c r="D17" s="73" t="str">
        <f ca="1">IF($B17="","",INDEX(Backlog!$A:$M,$A17,D$5))</f>
        <v>IHM</v>
      </c>
      <c r="E17" s="73" t="str">
        <f ca="1">IF($B17="","",INDEX(Backlog!$A:$M,$A17,E$5))</f>
        <v>Interface Admin CRUD</v>
      </c>
      <c r="F17" s="48">
        <f ca="1">IF($B17="","",INDEX(Backlog!$A:$M,$A17,F$5))</f>
        <v>3</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50</v>
      </c>
      <c r="CB17" s="21">
        <f t="shared" ca="1" si="7"/>
        <v>160</v>
      </c>
      <c r="CC17" s="21" t="str">
        <f t="shared" ca="1" si="8"/>
        <v>Backlog!$F$50:$F$160</v>
      </c>
      <c r="CD17" s="21">
        <f t="shared" ca="1" si="9"/>
        <v>2</v>
      </c>
      <c r="CE17" s="21">
        <f t="shared" ca="1" si="12"/>
        <v>50</v>
      </c>
    </row>
    <row r="18" spans="1:83" x14ac:dyDescent="0.2">
      <c r="A18" s="90">
        <f t="shared" ca="1" si="10"/>
        <v>50</v>
      </c>
      <c r="B18" s="18" t="str">
        <f ca="1">IF(ISNUMBER(A18),INDEX(Backlog!$A:$M,$A18,B$5),"")</f>
        <v>3.2.2</v>
      </c>
      <c r="C18" s="73" t="str">
        <f ca="1">IF($B18="","",INDEX(Backlog!$A:$M,$A18,C$5))</f>
        <v>LinkServer (LS)</v>
      </c>
      <c r="D18" s="73" t="str">
        <f ca="1">IF($B18="","",INDEX(Backlog!$A:$M,$A18,D$5))</f>
        <v>IHM</v>
      </c>
      <c r="E18" s="73" t="str">
        <f ca="1">IF($B18="","",INDEX(Backlog!$A:$M,$A18,E$5))</f>
        <v>Interface Admin GPS (V1 : juste pts central + rayon)</v>
      </c>
      <c r="F18" s="48">
        <f ca="1">IF($B18="","",INDEX(Backlog!$A:$M,$A18,F$5))</f>
        <v>3</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51</v>
      </c>
      <c r="CB18" s="21">
        <f t="shared" ca="1" si="7"/>
        <v>160</v>
      </c>
      <c r="CC18" s="21" t="str">
        <f t="shared" ca="1" si="8"/>
        <v>Backlog!$F$51:$F$160</v>
      </c>
      <c r="CD18" s="21">
        <f t="shared" ca="1" si="9"/>
        <v>1</v>
      </c>
      <c r="CE18" s="21">
        <f t="shared" ca="1" si="12"/>
        <v>51</v>
      </c>
    </row>
    <row r="19" spans="1:83" x14ac:dyDescent="0.2">
      <c r="A19" s="90">
        <f t="shared" ca="1" si="10"/>
        <v>55</v>
      </c>
      <c r="B19" s="18" t="str">
        <f ca="1">IF(ISNUMBER(A19),INDEX(Backlog!$A:$M,$A19,B$5),"")</f>
        <v>3.4.1</v>
      </c>
      <c r="C19" s="73" t="str">
        <f ca="1">IF($B19="","",INDEX(Backlog!$A:$M,$A19,C$5))</f>
        <v>LinkServer (LS)</v>
      </c>
      <c r="D19" s="73" t="str">
        <f ca="1">IF($B19="","",INDEX(Backlog!$A:$M,$A19,D$5))</f>
        <v>WS Post</v>
      </c>
      <c r="E19" s="73" t="str">
        <f ca="1">IF($B19="","",INDEX(Backlog!$A:$M,$A19,E$5))</f>
        <v>Fonction postLinkTagScene</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56</v>
      </c>
      <c r="CB19" s="21">
        <f t="shared" ca="1" si="7"/>
        <v>160</v>
      </c>
      <c r="CC19" s="21" t="str">
        <f t="shared" ca="1" si="8"/>
        <v>Backlog!$F$56:$F$160</v>
      </c>
      <c r="CD19" s="21">
        <f t="shared" ca="1" si="9"/>
        <v>5</v>
      </c>
      <c r="CE19" s="21">
        <f t="shared" ca="1" si="12"/>
        <v>56</v>
      </c>
    </row>
    <row r="20" spans="1:83" x14ac:dyDescent="0.2">
      <c r="A20" s="90">
        <f t="shared" ca="1" si="10"/>
        <v>56</v>
      </c>
      <c r="B20" s="18" t="str">
        <f ca="1">IF(ISNUMBER(A20),INDEX(Backlog!$A:$M,$A20,B$5),"")</f>
        <v>3.4.2</v>
      </c>
      <c r="C20" s="73" t="str">
        <f ca="1">IF($B20="","",INDEX(Backlog!$A:$M,$A20,C$5))</f>
        <v>LinkServer (LS)</v>
      </c>
      <c r="D20" s="73" t="str">
        <f ca="1">IF($B20="","",INDEX(Backlog!$A:$M,$A20,D$5))</f>
        <v>WS Post</v>
      </c>
      <c r="E20" s="73" t="str">
        <f ca="1">IF($B20="","",INDEX(Backlog!$A:$M,$A20,E$5))</f>
        <v>Fonction postLinkGPSCoordScene (V1 : juste pts central + rayon)</v>
      </c>
      <c r="F20" s="48">
        <f ca="1">IF($B20="","",INDEX(Backlog!$A:$M,$A20,F$5))</f>
        <v>4</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57</v>
      </c>
      <c r="CB20" s="21">
        <f t="shared" ca="1" si="7"/>
        <v>160</v>
      </c>
      <c r="CC20" s="21" t="str">
        <f t="shared" ca="1" si="8"/>
        <v>Backlog!$F$57:$F$160</v>
      </c>
      <c r="CD20" s="21">
        <f t="shared" ca="1" si="9"/>
        <v>1</v>
      </c>
      <c r="CE20" s="21">
        <f t="shared" ca="1" si="12"/>
        <v>57</v>
      </c>
    </row>
    <row r="21" spans="1:83" x14ac:dyDescent="0.2">
      <c r="A21" s="90">
        <f t="shared" ca="1" si="10"/>
        <v>69</v>
      </c>
      <c r="B21" s="18" t="str">
        <f ca="1">IF(ISNUMBER(A21),INDEX(Backlog!$A:$M,$A21,B$5),"")</f>
        <v>4.2.10</v>
      </c>
      <c r="C21" s="73" t="str">
        <f ca="1">IF($B21="","",INDEX(Backlog!$A:$M,$A21,C$5))</f>
        <v>API Java BO</v>
      </c>
      <c r="D21" s="73" t="str">
        <f ca="1">IF($B21="","",INDEX(Backlog!$A:$M,$A21,D$5))</f>
        <v>API Java BO : Read</v>
      </c>
      <c r="E21" s="73" t="str">
        <f ca="1">IF($B21="","",INDEX(Backlog!$A:$M,$A21,E$5))</f>
        <v>Fonction getMediaByUserId</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70</v>
      </c>
      <c r="CB21" s="21">
        <f t="shared" ca="1" si="7"/>
        <v>160</v>
      </c>
      <c r="CC21" s="21" t="str">
        <f t="shared" ca="1" si="8"/>
        <v>Backlog!$F$70:$F$160</v>
      </c>
      <c r="CD21" s="21">
        <f t="shared" ca="1" si="9"/>
        <v>13</v>
      </c>
      <c r="CE21" s="21">
        <f t="shared" ca="1" si="12"/>
        <v>70</v>
      </c>
    </row>
    <row r="22" spans="1:83" x14ac:dyDescent="0.2">
      <c r="A22" s="90">
        <f t="shared" ca="1" si="10"/>
        <v>98</v>
      </c>
      <c r="B22" s="18" t="str">
        <f ca="1">IF(ISNUMBER(A22),INDEX(Backlog!$A:$M,$A22,B$5),"")</f>
        <v>6.3.4</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99</v>
      </c>
      <c r="CB22" s="21">
        <f t="shared" ca="1" si="7"/>
        <v>160</v>
      </c>
      <c r="CC22" s="21" t="str">
        <f t="shared" ca="1" si="8"/>
        <v>Backlog!$F$99:$F$160</v>
      </c>
      <c r="CD22" s="21">
        <f t="shared" ca="1" si="9"/>
        <v>29</v>
      </c>
      <c r="CE22" s="21">
        <f t="shared" ca="1" si="12"/>
        <v>99</v>
      </c>
    </row>
    <row r="23" spans="1:83" x14ac:dyDescent="0.2">
      <c r="A23" s="90">
        <f t="shared" ca="1" si="10"/>
        <v>100</v>
      </c>
      <c r="B23" s="18" t="str">
        <f ca="1">IF(ISNUMBER(A23),INDEX(Backlog!$A:$M,$A23,B$5),"")</f>
        <v>6.3.6</v>
      </c>
      <c r="C23" s="73" t="str">
        <f ca="1">IF($B23="","",INDEX(Backlog!$A:$M,$A23,C$5))</f>
        <v>Android</v>
      </c>
      <c r="D23" s="73" t="str">
        <f ca="1">IF($B23="","",INDEX(Backlog!$A:$M,$A23,D$5))</f>
        <v>IHM</v>
      </c>
      <c r="E23" s="73" t="str">
        <f ca="1">IF($B23="","",INDEX(Backlog!$A:$M,$A23,E$5))</f>
        <v>BontonFavoris</v>
      </c>
      <c r="F23" s="48">
        <f ca="1">IF($B23="","",INDEX(Backlog!$A:$M,$A23,F$5))</f>
        <v>5</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101</v>
      </c>
      <c r="CB23" s="21">
        <f t="shared" ca="1" si="7"/>
        <v>160</v>
      </c>
      <c r="CC23" s="21" t="str">
        <f t="shared" ca="1" si="8"/>
        <v>Backlog!$F$101:$F$160</v>
      </c>
      <c r="CD23" s="21">
        <f t="shared" ca="1" si="9"/>
        <v>2</v>
      </c>
      <c r="CE23" s="21">
        <f t="shared" ca="1" si="12"/>
        <v>101</v>
      </c>
    </row>
    <row r="24" spans="1:83" x14ac:dyDescent="0.2">
      <c r="A24" s="90">
        <f t="shared" ca="1" si="10"/>
        <v>103</v>
      </c>
      <c r="B24" s="18" t="str">
        <f ca="1">IF(ISNUMBER(A24),INDEX(Backlog!$A:$M,$A24,B$5),"")</f>
        <v>7.1.3</v>
      </c>
      <c r="C24" s="73" t="str">
        <f ca="1">IF($B24="","",INDEX(Backlog!$A:$M,$A24,C$5))</f>
        <v>Android Contribution</v>
      </c>
      <c r="D24" s="73" t="str">
        <f ca="1">IF($B24="","",INDEX(Backlog!$A:$M,$A24,D$5))</f>
        <v>Général</v>
      </c>
      <c r="E24" s="73" t="str">
        <f ca="1">IF($B24="","",INDEX(Backlog!$A:$M,$A24,E$5))</f>
        <v>Interface parametrage (admin)</v>
      </c>
      <c r="F24" s="48">
        <f ca="1">IF($B24="","",INDEX(Backlog!$A:$M,$A24,F$5))</f>
        <v>6</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104</v>
      </c>
      <c r="CB24" s="21">
        <f t="shared" ca="1" si="7"/>
        <v>160</v>
      </c>
      <c r="CC24" s="21" t="str">
        <f t="shared" ca="1" si="8"/>
        <v>Backlog!$F$104:$F$160</v>
      </c>
      <c r="CD24" s="21">
        <f t="shared" ca="1" si="9"/>
        <v>3</v>
      </c>
      <c r="CE24" s="21">
        <f t="shared" ca="1" si="12"/>
        <v>104</v>
      </c>
    </row>
    <row r="25" spans="1:83" x14ac:dyDescent="0.2">
      <c r="A25" s="90">
        <f t="shared" ca="1" si="10"/>
        <v>105</v>
      </c>
      <c r="B25" s="18" t="str">
        <f ca="1">IF(ISNUMBER(A25),INDEX(Backlog!$A:$M,$A25,B$5),"")</f>
        <v>7.2.2</v>
      </c>
      <c r="C25" s="73" t="str">
        <f ca="1">IF($B25="","",INDEX(Backlog!$A:$M,$A25,C$5))</f>
        <v>Android Contribution</v>
      </c>
      <c r="D25" s="73" t="str">
        <f ca="1">IF($B25="","",INDEX(Backlog!$A:$M,$A25,D$5))</f>
        <v xml:space="preserve">Fonctions </v>
      </c>
      <c r="E25" s="73" t="str">
        <f ca="1">IF($B25="","",INDEX(Backlog!$A:$M,$A25,E$5))</f>
        <v>Ajout de vidéo Youtube</v>
      </c>
      <c r="F25" s="48">
        <f ca="1">IF($B25="","",INDEX(Backlog!$A:$M,$A25,F$5))</f>
        <v>7</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106</v>
      </c>
      <c r="CB25" s="21">
        <f t="shared" ca="1" si="7"/>
        <v>160</v>
      </c>
      <c r="CC25" s="21" t="str">
        <f t="shared" ca="1" si="8"/>
        <v>Backlog!$F$106:$F$160</v>
      </c>
      <c r="CD25" s="21">
        <f t="shared" ca="1" si="9"/>
        <v>2</v>
      </c>
      <c r="CE25" s="21">
        <f t="shared" ca="1" si="12"/>
        <v>106</v>
      </c>
    </row>
    <row r="26" spans="1:83" x14ac:dyDescent="0.2">
      <c r="A26" s="90">
        <f t="shared" ca="1" si="10"/>
        <v>114</v>
      </c>
      <c r="B26" s="18" t="str">
        <f ca="1">IF(ISNUMBER(A26),INDEX(Backlog!$A:$M,$A26,B$5),"")</f>
        <v>7.3.5</v>
      </c>
      <c r="C26" s="73" t="str">
        <f ca="1">IF($B26="","",INDEX(Backlog!$A:$M,$A26,C$5))</f>
        <v>Android Contribution</v>
      </c>
      <c r="D26" s="73" t="str">
        <f ca="1">IF($B26="","",INDEX(Backlog!$A:$M,$A26,D$5))</f>
        <v>IHM</v>
      </c>
      <c r="E26" s="73" t="str">
        <f ca="1">IF($B26="","",INDEX(Backlog!$A:$M,$A26,E$5))</f>
        <v>Consulter historique Contribution</v>
      </c>
      <c r="F26" s="48">
        <f ca="1">IF($B26="","",INDEX(Backlog!$A:$M,$A26,F$5))</f>
        <v>7</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115</v>
      </c>
      <c r="CB26" s="21">
        <f t="shared" ca="1" si="7"/>
        <v>160</v>
      </c>
      <c r="CC26" s="21" t="str">
        <f t="shared" ca="1" si="8"/>
        <v>Backlog!$F$115:$F$160</v>
      </c>
      <c r="CD26" s="21">
        <f t="shared" ca="1" si="9"/>
        <v>9</v>
      </c>
      <c r="CE26" s="21">
        <f t="shared" ca="1" si="12"/>
        <v>115</v>
      </c>
    </row>
    <row r="27" spans="1:83" x14ac:dyDescent="0.2">
      <c r="A27" s="90">
        <f t="shared" ca="1" si="10"/>
        <v>115</v>
      </c>
      <c r="B27" s="18" t="str">
        <f ca="1">IF(ISNUMBER(A27),INDEX(Backlog!$A:$M,$A27,B$5),"")</f>
        <v>7.3.6</v>
      </c>
      <c r="C27" s="73" t="str">
        <f ca="1">IF($B27="","",INDEX(Backlog!$A:$M,$A27,C$5))</f>
        <v>Android Contribution</v>
      </c>
      <c r="D27" s="73" t="str">
        <f ca="1">IF($B27="","",INDEX(Backlog!$A:$M,$A27,D$5))</f>
        <v>IHM</v>
      </c>
      <c r="E27" s="73" t="str">
        <f ca="1">IF($B27="","",INDEX(Backlog!$A:$M,$A27,E$5))</f>
        <v>Interface parametrage</v>
      </c>
      <c r="F27" s="48">
        <f ca="1">IF($B27="","",INDEX(Backlog!$A:$M,$A27,F$5))</f>
        <v>3</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116</v>
      </c>
      <c r="CB27" s="21">
        <f t="shared" ca="1" si="7"/>
        <v>160</v>
      </c>
      <c r="CC27" s="21" t="str">
        <f t="shared" ca="1" si="8"/>
        <v>Backlog!$F$116:$F$160</v>
      </c>
      <c r="CD27" s="21">
        <f t="shared" ca="1" si="9"/>
        <v>1</v>
      </c>
      <c r="CE27" s="21">
        <f t="shared" ca="1" si="12"/>
        <v>116</v>
      </c>
    </row>
    <row r="28" spans="1:83" x14ac:dyDescent="0.2">
      <c r="A28" s="90">
        <f t="shared" ca="1" si="10"/>
        <v>119</v>
      </c>
      <c r="B28" s="18" t="str">
        <f ca="1">IF(ISNUMBER(A28),INDEX(Backlog!$A:$M,$A28,B$5),"")</f>
        <v>8.1.4</v>
      </c>
      <c r="C28" s="73" t="str">
        <f ca="1">IF($B28="","",INDEX(Backlog!$A:$M,$A28,C$5))</f>
        <v>Contrôle &amp; Tests</v>
      </c>
      <c r="D28" s="73" t="str">
        <f ca="1">IF($B28="","",INDEX(Backlog!$A:$M,$A28,D$5))</f>
        <v>Retours sur itération précédente</v>
      </c>
      <c r="E28" s="73" t="str">
        <f ca="1">IF($B28="","",INDEX(Backlog!$A:$M,$A28,E$5))</f>
        <v>Retours sur itération 4</v>
      </c>
      <c r="F28" s="48">
        <f ca="1">IF($B28="","",INDEX(Backlog!$A:$M,$A28,F$5))</f>
        <v>1</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120</v>
      </c>
      <c r="CB28" s="21">
        <f t="shared" ca="1" si="7"/>
        <v>160</v>
      </c>
      <c r="CC28" s="21" t="str">
        <f t="shared" ca="1" si="8"/>
        <v>Backlog!$F$120:$F$160</v>
      </c>
      <c r="CD28" s="21">
        <f t="shared" ca="1" si="9"/>
        <v>4</v>
      </c>
      <c r="CE28" s="21">
        <f t="shared" ca="1" si="12"/>
        <v>120</v>
      </c>
    </row>
    <row r="29" spans="1:83" x14ac:dyDescent="0.2">
      <c r="A29" s="90">
        <f t="shared" ca="1" si="10"/>
        <v>125</v>
      </c>
      <c r="B29" s="18" t="str">
        <f ca="1">IF(ISNUMBER(A29),INDEX(Backlog!$A:$M,$A29,B$5),"")</f>
        <v>8.2.5</v>
      </c>
      <c r="C29" s="73" t="str">
        <f ca="1">IF($B29="","",INDEX(Backlog!$A:$M,$A29,C$5))</f>
        <v>Contrôle &amp; Tests</v>
      </c>
      <c r="D29" s="73" t="str">
        <f ca="1">IF($B29="","",INDEX(Backlog!$A:$M,$A29,D$5))</f>
        <v>Tests Fonctionnels</v>
      </c>
      <c r="E29" s="73" t="str">
        <f ca="1">IF($B29="","",INDEX(Backlog!$A:$M,$A29,E$5))</f>
        <v>Tests Fonctionnels itération 5</v>
      </c>
      <c r="F29" s="48">
        <f ca="1">IF($B29="","",INDEX(Backlog!$A:$M,$A29,F$5))</f>
        <v>4</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126</v>
      </c>
      <c r="CB29" s="21">
        <f t="shared" ca="1" si="7"/>
        <v>160</v>
      </c>
      <c r="CC29" s="21" t="str">
        <f t="shared" ca="1" si="8"/>
        <v>Backlog!$F$126:$F$160</v>
      </c>
      <c r="CD29" s="21">
        <f t="shared" ca="1" si="9"/>
        <v>6</v>
      </c>
      <c r="CE29" s="21">
        <f t="shared" ca="1" si="12"/>
        <v>126</v>
      </c>
    </row>
    <row r="30" spans="1:83" x14ac:dyDescent="0.2">
      <c r="A30" s="90">
        <f t="shared" ca="1" si="10"/>
        <v>130</v>
      </c>
      <c r="B30" s="18" t="str">
        <f ca="1">IF(ISNUMBER(A30),INDEX(Backlog!$A:$M,$A30,B$5),"")</f>
        <v>8.3.5</v>
      </c>
      <c r="C30" s="73" t="str">
        <f ca="1">IF($B30="","",INDEX(Backlog!$A:$M,$A30,C$5))</f>
        <v>Contrôle &amp; Tests</v>
      </c>
      <c r="D30" s="73" t="str">
        <f ca="1">IF($B30="","",INDEX(Backlog!$A:$M,$A30,D$5))</f>
        <v>Livraison &amp; Packaging</v>
      </c>
      <c r="E30" s="73" t="str">
        <f ca="1">IF($B30="","",INDEX(Backlog!$A:$M,$A30,E$5))</f>
        <v>Livraison &amp; Packaging itération 5</v>
      </c>
      <c r="F30" s="48">
        <f ca="1">IF($B30="","",INDEX(Backlog!$A:$M,$A30,F$5))</f>
        <v>4</v>
      </c>
      <c r="G30" s="66">
        <f ca="1">IF($B30="","",INDEX(Backlog!$A:$M,$A30,G$5))</f>
        <v>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131</v>
      </c>
      <c r="CB30" s="21">
        <f t="shared" ca="1" si="7"/>
        <v>160</v>
      </c>
      <c r="CC30" s="21" t="str">
        <f t="shared" ca="1" si="8"/>
        <v>Backlog!$F$131:$F$160</v>
      </c>
      <c r="CD30" s="21">
        <f t="shared" ca="1" si="9"/>
        <v>5</v>
      </c>
      <c r="CE30" s="21">
        <f t="shared" ca="1" si="12"/>
        <v>131</v>
      </c>
    </row>
    <row r="31" spans="1:83" x14ac:dyDescent="0.2">
      <c r="A31" s="90">
        <f t="shared" ca="1" si="10"/>
        <v>145</v>
      </c>
      <c r="B31" s="18" t="str">
        <f ca="1">IF(ISNUMBER(A31),INDEX(Backlog!$A:$M,$A31,B$5),"")</f>
        <v>9.3.5</v>
      </c>
      <c r="C31" s="73" t="str">
        <f ca="1">IF($B31="","",INDEX(Backlog!$A:$M,$A31,C$5))</f>
        <v>Conception &amp; Spec</v>
      </c>
      <c r="D31" s="73" t="str">
        <f ca="1">IF($B31="","",INDEX(Backlog!$A:$M,$A31,D$5))</f>
        <v>Wiki Tuleap</v>
      </c>
      <c r="E31" s="73" t="str">
        <f ca="1">IF($B31="","",INDEX(Backlog!$A:$M,$A31,E$5))</f>
        <v>Gestion et completion du wiki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146</v>
      </c>
      <c r="CB31" s="21">
        <f t="shared" ca="1" si="7"/>
        <v>160</v>
      </c>
      <c r="CC31" s="21" t="str">
        <f t="shared" ca="1" si="8"/>
        <v>Backlog!$F$146:$F$160</v>
      </c>
      <c r="CD31" s="21">
        <f t="shared" ca="1" si="9"/>
        <v>15</v>
      </c>
      <c r="CE31" s="21">
        <f t="shared" ca="1" si="12"/>
        <v>146</v>
      </c>
    </row>
    <row r="32" spans="1:83" x14ac:dyDescent="0.2">
      <c r="A32" s="90">
        <f t="shared" ca="1" si="10"/>
        <v>150</v>
      </c>
      <c r="B32" s="18" t="str">
        <f ca="1">IF(ISNUMBER(A32),INDEX(Backlog!$A:$M,$A32,B$5),"")</f>
        <v>10.1.5</v>
      </c>
      <c r="C32" s="73" t="str">
        <f ca="1">IF($B32="","",INDEX(Backlog!$A:$M,$A32,C$5))</f>
        <v>Gestion de projet</v>
      </c>
      <c r="D32" s="73" t="str">
        <f ca="1">IF($B32="","",INDEX(Backlog!$A:$M,$A32,D$5))</f>
        <v>Réunions</v>
      </c>
      <c r="E32" s="73" t="str">
        <f ca="1">IF($B32="","",INDEX(Backlog!$A:$M,$A32,E$5))</f>
        <v>Réunions itération 5</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151</v>
      </c>
      <c r="CB32" s="21">
        <f t="shared" ca="1" si="7"/>
        <v>160</v>
      </c>
      <c r="CC32" s="21" t="str">
        <f t="shared" ca="1" si="8"/>
        <v>Backlog!$F$151:$F$160</v>
      </c>
      <c r="CD32" s="21">
        <f t="shared" ca="1" si="9"/>
        <v>5</v>
      </c>
      <c r="CE32" s="21">
        <f t="shared" ca="1" si="12"/>
        <v>151</v>
      </c>
    </row>
    <row r="33" spans="1:83" x14ac:dyDescent="0.2">
      <c r="A33" s="90">
        <f t="shared" ca="1" si="10"/>
        <v>155</v>
      </c>
      <c r="B33" s="18" t="str">
        <f ca="1">IF(ISNUMBER(A33),INDEX(Backlog!$A:$M,$A33,B$5),"")</f>
        <v>10.2.5</v>
      </c>
      <c r="C33" s="73" t="str">
        <f ca="1">IF($B33="","",INDEX(Backlog!$A:$M,$A33,C$5))</f>
        <v>Gestion de projet</v>
      </c>
      <c r="D33" s="73" t="str">
        <f ca="1">IF($B33="","",INDEX(Backlog!$A:$M,$A33,D$5))</f>
        <v>Backlog</v>
      </c>
      <c r="E33" s="73" t="str">
        <f ca="1">IF($B33="","",INDEX(Backlog!$A:$M,$A33,E$5))</f>
        <v>Mise à jour Backlog itération 5</v>
      </c>
      <c r="F33" s="48">
        <f ca="1">IF($B33="","",INDEX(Backlog!$A:$M,$A33,F$5))</f>
        <v>1</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156</v>
      </c>
      <c r="CB33" s="21">
        <f t="shared" ca="1" si="7"/>
        <v>160</v>
      </c>
      <c r="CC33" s="21" t="str">
        <f t="shared" ca="1" si="8"/>
        <v>Backlog!$F$156:$F$160</v>
      </c>
      <c r="CD33" s="21">
        <f t="shared" ca="1" si="9"/>
        <v>5</v>
      </c>
      <c r="CE33" s="21">
        <f t="shared" ca="1" si="12"/>
        <v>156</v>
      </c>
    </row>
    <row r="34" spans="1:83" x14ac:dyDescent="0.2">
      <c r="A34" s="90">
        <f t="shared" ca="1" si="10"/>
        <v>160</v>
      </c>
      <c r="B34" s="18" t="str">
        <f ca="1">IF(ISNUMBER(A34),INDEX(Backlog!$A:$M,$A34,B$5),"")</f>
        <v>11.1.5</v>
      </c>
      <c r="C34" s="73" t="str">
        <f ca="1">IF($B34="","",INDEX(Backlog!$A:$M,$A34,C$5))</f>
        <v>Documentation</v>
      </c>
      <c r="D34" s="73" t="str">
        <f ca="1">IF($B34="","",INDEX(Backlog!$A:$M,$A34,D$5))</f>
        <v>Documentation</v>
      </c>
      <c r="E34" s="73" t="str">
        <f ca="1">IF($B34="","",INDEX(Backlog!$A:$M,$A34,E$5))</f>
        <v>Documentation itération 5</v>
      </c>
      <c r="F34" s="48">
        <f ca="1">IF($B34="","",INDEX(Backlog!$A:$M,$A34,F$5))</f>
        <v>1</v>
      </c>
      <c r="G34" s="66">
        <f ca="1">IF($B34="","",INDEX(Backlog!$A:$M,$A34,G$5))</f>
        <v>4</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161</v>
      </c>
      <c r="CB34" s="21">
        <f t="shared" ca="1" si="7"/>
        <v>160</v>
      </c>
      <c r="CC34" s="21" t="str">
        <f t="shared" ca="1" si="8"/>
        <v>Backlog!$F$161:$F$160</v>
      </c>
      <c r="CD34" s="21">
        <f t="shared" ca="1" si="9"/>
        <v>5</v>
      </c>
      <c r="CE34" s="21">
        <f t="shared" ca="1" si="12"/>
        <v>161</v>
      </c>
    </row>
    <row r="35" spans="1:83" x14ac:dyDescent="0.2">
      <c r="A35" s="90">
        <f t="shared" ca="1" si="10"/>
        <v>161</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162</v>
      </c>
      <c r="CB35" s="21">
        <f t="shared" ca="1" si="7"/>
        <v>160</v>
      </c>
      <c r="CC35" s="21" t="str">
        <f t="shared" ca="1" si="8"/>
        <v>Backlog!$F$162:$F$160</v>
      </c>
      <c r="CD35" s="21">
        <f t="shared" ca="1" si="9"/>
        <v>1</v>
      </c>
      <c r="CE35" s="21">
        <f t="shared" ca="1" si="12"/>
        <v>162</v>
      </c>
    </row>
    <row r="36" spans="1:83" x14ac:dyDescent="0.2">
      <c r="A36" s="90">
        <f t="shared" ca="1" si="10"/>
        <v>162</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163</v>
      </c>
      <c r="CB36" s="21">
        <f t="shared" ca="1" si="7"/>
        <v>160</v>
      </c>
      <c r="CC36" s="21" t="str">
        <f t="shared" ca="1" si="8"/>
        <v>Backlog!$F$163:$F$160</v>
      </c>
      <c r="CD36" s="21">
        <f t="shared" ca="1" si="9"/>
        <v>1</v>
      </c>
      <c r="CE36" s="21">
        <f t="shared" ca="1" si="12"/>
        <v>163</v>
      </c>
    </row>
    <row r="37" spans="1:83" x14ac:dyDescent="0.2">
      <c r="A37" s="90">
        <f t="shared" ca="1" si="10"/>
        <v>163</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164</v>
      </c>
      <c r="CB37" s="21">
        <f t="shared" ca="1" si="7"/>
        <v>160</v>
      </c>
      <c r="CC37" s="21" t="str">
        <f t="shared" ca="1" si="8"/>
        <v>Backlog!$F$164:$F$160</v>
      </c>
      <c r="CD37" s="21">
        <f t="shared" ca="1" si="9"/>
        <v>1</v>
      </c>
      <c r="CE37" s="21">
        <f t="shared" ca="1" si="12"/>
        <v>164</v>
      </c>
    </row>
    <row r="38" spans="1:83" x14ac:dyDescent="0.2">
      <c r="A38" s="90">
        <f t="shared" ca="1" si="10"/>
        <v>164</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165</v>
      </c>
      <c r="CB38" s="21">
        <f t="shared" ca="1" si="7"/>
        <v>160</v>
      </c>
      <c r="CC38" s="21" t="str">
        <f t="shared" ca="1" si="8"/>
        <v>Backlog!$F$165:$F$160</v>
      </c>
      <c r="CD38" s="21">
        <f t="shared" ca="1" si="9"/>
        <v>1</v>
      </c>
      <c r="CE38" s="21">
        <f t="shared" ca="1" si="12"/>
        <v>165</v>
      </c>
    </row>
    <row r="39" spans="1:83" x14ac:dyDescent="0.2">
      <c r="A39" s="90">
        <f t="shared" ca="1" si="10"/>
        <v>165</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166</v>
      </c>
      <c r="CB39" s="21">
        <f t="shared" ca="1" si="7"/>
        <v>160</v>
      </c>
      <c r="CC39" s="21" t="str">
        <f t="shared" ca="1" si="8"/>
        <v>Backlog!$F$166:$F$160</v>
      </c>
      <c r="CD39" s="21">
        <f t="shared" ca="1" si="9"/>
        <v>1</v>
      </c>
      <c r="CE39" s="21">
        <f t="shared" ca="1" si="12"/>
        <v>166</v>
      </c>
    </row>
    <row r="40" spans="1:83" x14ac:dyDescent="0.2">
      <c r="A40" s="90">
        <f t="shared" ca="1" si="10"/>
        <v>166</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167</v>
      </c>
      <c r="CB40" s="21">
        <f t="shared" ca="1" si="7"/>
        <v>160</v>
      </c>
      <c r="CC40" s="21" t="str">
        <f t="shared" ca="1" si="8"/>
        <v>Backlog!$F$167:$F$160</v>
      </c>
      <c r="CD40" s="21">
        <f t="shared" ca="1" si="9"/>
        <v>1</v>
      </c>
      <c r="CE40" s="21">
        <f t="shared" ca="1" si="12"/>
        <v>167</v>
      </c>
    </row>
    <row r="41" spans="1:83" x14ac:dyDescent="0.2">
      <c r="A41" s="90">
        <f t="shared" ca="1" si="10"/>
        <v>167</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168</v>
      </c>
      <c r="CB41" s="21">
        <f t="shared" ca="1" si="7"/>
        <v>160</v>
      </c>
      <c r="CC41" s="21" t="str">
        <f t="shared" ca="1" si="8"/>
        <v>Backlog!$F$168:$F$160</v>
      </c>
      <c r="CD41" s="21">
        <f t="shared" ca="1" si="9"/>
        <v>1</v>
      </c>
      <c r="CE41" s="21">
        <f t="shared" ca="1" si="12"/>
        <v>168</v>
      </c>
    </row>
    <row r="42" spans="1:83" x14ac:dyDescent="0.2">
      <c r="A42" s="90">
        <f t="shared" ca="1" si="10"/>
        <v>168</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169</v>
      </c>
      <c r="CB42" s="21">
        <f t="shared" ca="1" si="7"/>
        <v>160</v>
      </c>
      <c r="CC42" s="21" t="str">
        <f t="shared" ca="1" si="8"/>
        <v>Backlog!$F$169:$F$160</v>
      </c>
      <c r="CD42" s="21">
        <f t="shared" ca="1" si="9"/>
        <v>1</v>
      </c>
      <c r="CE42" s="21">
        <f t="shared" ca="1" si="12"/>
        <v>169</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23"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BC7" activePane="bottomRight" state="frozen"/>
      <selection activeCell="A3" sqref="A3"/>
      <selection pane="topRight" activeCell="E3" sqref="E3"/>
      <selection pane="bottomLeft" activeCell="A7" sqref="A7"/>
      <selection pane="bottomRight" activeCell="BW12" sqref="BW12"/>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146</v>
      </c>
      <c r="B7" s="145" t="s">
        <v>147</v>
      </c>
      <c r="C7" s="145" t="s">
        <v>148</v>
      </c>
      <c r="D7" s="145" t="s">
        <v>149</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162</v>
      </c>
      <c r="B8" s="145" t="s">
        <v>157</v>
      </c>
      <c r="C8" s="145" t="s">
        <v>95</v>
      </c>
      <c r="D8" s="145" t="s">
        <v>150</v>
      </c>
      <c r="E8" s="146">
        <v>0</v>
      </c>
      <c r="F8" s="146">
        <v>0</v>
      </c>
      <c r="G8" s="146">
        <v>0</v>
      </c>
      <c r="H8" s="146">
        <v>0</v>
      </c>
      <c r="I8" s="146">
        <v>0</v>
      </c>
      <c r="J8" s="146">
        <v>0</v>
      </c>
      <c r="K8" s="146">
        <v>0</v>
      </c>
      <c r="L8" s="146">
        <v>0</v>
      </c>
      <c r="M8" s="146"/>
      <c r="N8" s="146"/>
      <c r="O8" s="146"/>
      <c r="P8" s="146"/>
      <c r="Q8" s="146"/>
      <c r="R8" s="146"/>
      <c r="S8" s="146"/>
      <c r="T8" s="146"/>
      <c r="U8" s="146"/>
      <c r="V8" s="146"/>
      <c r="W8" s="146"/>
      <c r="X8" s="146"/>
      <c r="Y8" s="146"/>
      <c r="Z8" s="146"/>
      <c r="AA8" s="146"/>
      <c r="AB8" s="146"/>
      <c r="AC8" s="146"/>
      <c r="AD8" s="146"/>
      <c r="AE8" s="146"/>
      <c r="AF8" s="146"/>
      <c r="AG8" s="146"/>
      <c r="AH8" s="146"/>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158</v>
      </c>
      <c r="B9" s="145" t="s">
        <v>159</v>
      </c>
      <c r="C9" s="145" t="s">
        <v>95</v>
      </c>
      <c r="D9" s="145" t="s">
        <v>150</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160</v>
      </c>
      <c r="B10" s="145" t="s">
        <v>162</v>
      </c>
      <c r="C10" s="145" t="s">
        <v>95</v>
      </c>
      <c r="D10" s="145" t="s">
        <v>150</v>
      </c>
      <c r="E10" s="146">
        <v>0</v>
      </c>
      <c r="F10" s="146">
        <v>0</v>
      </c>
      <c r="G10" s="146">
        <v>0</v>
      </c>
      <c r="H10" s="146">
        <v>0</v>
      </c>
      <c r="I10" s="146">
        <v>0</v>
      </c>
      <c r="J10" s="146">
        <v>0</v>
      </c>
      <c r="K10" s="146">
        <v>0</v>
      </c>
      <c r="L10" s="146">
        <v>0</v>
      </c>
      <c r="M10" s="146">
        <v>0</v>
      </c>
      <c r="N10" s="146"/>
      <c r="O10" s="146"/>
      <c r="P10" s="146"/>
      <c r="Q10" s="146"/>
      <c r="R10" s="146"/>
      <c r="S10" s="146"/>
      <c r="T10" s="146"/>
      <c r="U10" s="146"/>
      <c r="V10" s="146"/>
      <c r="W10" s="146"/>
      <c r="X10" s="146"/>
      <c r="Y10" s="146"/>
      <c r="Z10" s="146"/>
      <c r="AA10" s="146"/>
      <c r="AB10" s="146"/>
      <c r="AC10" s="146"/>
      <c r="AD10" s="146"/>
      <c r="AE10" s="146"/>
      <c r="AF10" s="146"/>
      <c r="AG10" s="146"/>
      <c r="AH10" s="146"/>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161</v>
      </c>
      <c r="B11" s="145" t="s">
        <v>162</v>
      </c>
      <c r="C11" s="145" t="s">
        <v>95</v>
      </c>
      <c r="D11" s="145" t="s">
        <v>150</v>
      </c>
      <c r="E11" s="146">
        <v>0</v>
      </c>
      <c r="F11" s="146">
        <v>0</v>
      </c>
      <c r="G11" s="146">
        <v>0</v>
      </c>
      <c r="H11" s="146">
        <v>0</v>
      </c>
      <c r="I11" s="146">
        <v>0</v>
      </c>
      <c r="J11" s="146">
        <v>0</v>
      </c>
      <c r="K11" s="146">
        <v>0</v>
      </c>
      <c r="L11" s="146">
        <v>0</v>
      </c>
      <c r="M11" s="146">
        <v>0</v>
      </c>
      <c r="N11" s="146"/>
      <c r="O11" s="146"/>
      <c r="P11" s="146"/>
      <c r="Q11" s="146"/>
      <c r="R11" s="146"/>
      <c r="S11" s="146"/>
      <c r="T11" s="146"/>
      <c r="U11" s="146"/>
      <c r="V11" s="146"/>
      <c r="W11" s="146"/>
      <c r="X11" s="146"/>
      <c r="Y11" s="146"/>
      <c r="Z11" s="146"/>
      <c r="AA11" s="146"/>
      <c r="AB11" s="146"/>
      <c r="AC11" s="146"/>
      <c r="AD11" s="146"/>
      <c r="AE11" s="146"/>
      <c r="AF11" s="146"/>
      <c r="AG11" s="146"/>
      <c r="AH11" s="146"/>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165</v>
      </c>
      <c r="B12" s="145" t="s">
        <v>159</v>
      </c>
      <c r="C12" s="145" t="s">
        <v>148</v>
      </c>
      <c r="D12" s="145" t="s">
        <v>149</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IK3:IV4"/>
    <mergeCell ref="HV3:IJ4"/>
    <mergeCell ref="EY3:FM4"/>
    <mergeCell ref="FN3:GB4"/>
    <mergeCell ref="GC3:GQ4"/>
    <mergeCell ref="GR3:HF4"/>
    <mergeCell ref="HG3:HU4"/>
    <mergeCell ref="E3:S4"/>
    <mergeCell ref="T3:AH4"/>
    <mergeCell ref="AI3:AW4"/>
    <mergeCell ref="AX3:BL4"/>
    <mergeCell ref="A5:A6"/>
    <mergeCell ref="B5:B6"/>
    <mergeCell ref="C5:C6"/>
    <mergeCell ref="D5:D6"/>
    <mergeCell ref="A3:D4"/>
    <mergeCell ref="EJ3:EX4"/>
    <mergeCell ref="BM3:CA4"/>
    <mergeCell ref="CB3:CP4"/>
    <mergeCell ref="CQ3:DE4"/>
    <mergeCell ref="DF3:DT4"/>
    <mergeCell ref="DU3:EI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22" priority="143">
      <formula>WEEKDAY(E$5,2)=1</formula>
    </cfRule>
    <cfRule type="expression" dxfId="21" priority="165">
      <formula>E$2</formula>
    </cfRule>
    <cfRule type="expression" dxfId="20" priority="166">
      <formula>E$1</formula>
    </cfRule>
  </conditionalFormatting>
  <conditionalFormatting sqref="E12:IV12 F11:BG12 E17:IV17 E10:AH17 E13:IV14 E14:IV16 F16:BG17 AI7:IV17 E7:IV11">
    <cfRule type="expression" dxfId="19" priority="142">
      <formula>WEEKDAY(E$5,2)=1</formula>
    </cfRule>
    <cfRule type="expression" dxfId="18" priority="156">
      <formula>E$1</formula>
    </cfRule>
    <cfRule type="expression" dxfId="17" priority="158">
      <formula>AND(MOD(ROW(),2)=0,E$2=TRUE)</formula>
    </cfRule>
  </conditionalFormatting>
  <conditionalFormatting sqref="E12:IV12 F11:BG12 E17:IV17 E10:AH17 E13:IV14 E14:IV16 F16:BG17 AI7:IV17 E7:IV11">
    <cfRule type="expression" dxfId="16"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14" priority="6">
      <formula>WEEKDAY(N$5,2)=1</formula>
    </cfRule>
    <cfRule type="expression" dxfId="13" priority="7">
      <formula>N$2</formula>
    </cfRule>
    <cfRule type="expression" dxfId="12"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11"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10" priority="2">
      <formula>WEEKDAY(N$5,2)=1</formula>
    </cfRule>
    <cfRule type="expression" dxfId="9" priority="3">
      <formula>N$2</formula>
    </cfRule>
    <cfRule type="expression" dxfId="8"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7"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H7" sqref="H7"/>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39</v>
      </c>
      <c r="H7" s="15" t="str">
        <f ca="1">IF($AD7,INDIRECT($AC7 &amp; "D4"),"")</f>
        <v/>
      </c>
      <c r="I7" s="15">
        <f ca="1">IF($AD7,SUM(INDIRECT(AG7)),"")</f>
        <v>37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46</v>
      </c>
      <c r="H8" s="15">
        <f ca="1">IF($AD8,INDIRECT($AC8 &amp; "D4"),"")</f>
        <v>46</v>
      </c>
      <c r="I8" s="15">
        <f ca="1">IF($AD8,SUM(INDIRECT(AG8)),"")</f>
        <v>45</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79</v>
      </c>
      <c r="H9" s="15">
        <f ca="1">IF($AD9,INDIRECT($AC9 &amp; "D4"),"")</f>
        <v>79</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77</v>
      </c>
      <c r="H10" s="15">
        <f ca="1">IF($AD10,INDIRECT($AC10 &amp; "D4"),"")</f>
        <v>77</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63</v>
      </c>
      <c r="H11" s="15">
        <f ca="1">IF($AD11,INDIRECT($AC11 &amp; "D4"),"")</f>
        <v>63</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304</v>
      </c>
      <c r="H12" s="105">
        <f ca="1">SUM(H7:H11)</f>
        <v>265</v>
      </c>
      <c r="I12" s="108">
        <f ca="1">SUM(I7:I11)</f>
        <v>315</v>
      </c>
      <c r="J12" s="110">
        <f>AVERAGE(J7:J11)</f>
        <v>0</v>
      </c>
    </row>
    <row r="14" spans="1:33" ht="18.75" x14ac:dyDescent="0.3">
      <c r="B14" s="189" t="s">
        <v>49</v>
      </c>
      <c r="C14" s="190"/>
      <c r="D14" s="190"/>
      <c r="E14" s="190"/>
      <c r="F14" s="191"/>
      <c r="G14" s="192">
        <f>SUM(Backlog!H:H)</f>
        <v>460</v>
      </c>
      <c r="H14" s="192"/>
      <c r="I14" s="192"/>
      <c r="J14" s="192"/>
    </row>
    <row r="16" spans="1:33" ht="15.75" thickBot="1" x14ac:dyDescent="0.3"/>
    <row r="17" spans="2:10" ht="15" customHeight="1" thickTop="1" x14ac:dyDescent="0.25">
      <c r="B17" s="193" t="s">
        <v>155</v>
      </c>
      <c r="C17" s="194"/>
      <c r="D17" s="201" t="s">
        <v>53</v>
      </c>
      <c r="E17" s="201"/>
      <c r="F17" s="201"/>
      <c r="G17" s="201"/>
      <c r="H17" s="201"/>
      <c r="I17" s="197" t="s">
        <v>154</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151</v>
      </c>
      <c r="E23" s="178"/>
      <c r="F23" s="178"/>
      <c r="G23" s="178"/>
      <c r="H23" s="178"/>
      <c r="I23" s="178"/>
      <c r="J23" s="155" t="s">
        <v>145</v>
      </c>
    </row>
    <row r="24" spans="2:10" ht="15" customHeight="1" x14ac:dyDescent="0.25">
      <c r="B24" s="148"/>
      <c r="C24" s="154">
        <v>5</v>
      </c>
      <c r="D24" s="178" t="s">
        <v>152</v>
      </c>
      <c r="E24" s="178"/>
      <c r="F24" s="178"/>
      <c r="G24" s="178"/>
      <c r="H24" s="178"/>
      <c r="I24" s="178"/>
      <c r="J24" s="155" t="s">
        <v>153</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4:5" x14ac:dyDescent="0.25">
      <c r="E41" s="158" t="s">
        <v>61</v>
      </c>
    </row>
    <row r="43" spans="4:5" x14ac:dyDescent="0.25">
      <c r="D43" t="s">
        <v>243</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92" priority="6">
      <formula>MOD(ROW(),2)=0</formula>
    </cfRule>
  </conditionalFormatting>
  <conditionalFormatting sqref="G7:G11 I7:I11">
    <cfRule type="expression" dxfId="91"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6"/>
  <sheetViews>
    <sheetView showGridLines="0" tabSelected="1" zoomScale="75" zoomScaleNormal="75" workbookViewId="0">
      <pane ySplit="5" topLeftCell="A129" activePane="bottomLeft" state="frozen"/>
      <selection pane="bottomLeft" activeCell="K149" sqref="K149"/>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35.28515625" style="37" customWidth="1"/>
    <col min="11" max="11" width="77.140625" style="37" customWidth="1"/>
    <col min="12" max="12" width="21.42578125" style="35" customWidth="1"/>
    <col min="13" max="13" width="9.7109375" style="36" customWidth="1"/>
    <col min="14" max="14" width="6.425781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45"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4</v>
      </c>
      <c r="I6" s="142" t="s">
        <v>167</v>
      </c>
      <c r="J6" s="40" t="s">
        <v>168</v>
      </c>
      <c r="K6" s="40" t="s">
        <v>164</v>
      </c>
      <c r="L6" s="142"/>
      <c r="M6" s="51"/>
      <c r="N6" s="59"/>
      <c r="O6" s="41" t="e">
        <f>TEXT(E6,"#") &amp; " : " &amp; TEXT(I6,"#") &amp; " \ " &amp; TEXT(#REF!,"#") &amp; " \ " &amp; TEXT(#REF!,"#")</f>
        <v>#REF!</v>
      </c>
    </row>
    <row r="7" spans="1:15" s="41" customFormat="1" ht="15" x14ac:dyDescent="0.2">
      <c r="A7" s="50" t="str">
        <f>IF($N7="","??",INDEX('Liste SFD'!$A:$A,MATCH($N7,'Liste SFD'!$B:$B,0),1))</f>
        <v>??</v>
      </c>
      <c r="B7" s="50">
        <v>1</v>
      </c>
      <c r="C7" s="50">
        <v>1</v>
      </c>
      <c r="D7" s="50">
        <f>IF($C7=C6,D6+1,1)</f>
        <v>2</v>
      </c>
      <c r="E7" s="32" t="str">
        <f t="shared" ref="E7:E39" si="0">TEXT(B7,"#") &amp; "." &amp; TEXT(C7,"#") &amp; "." &amp; TEXT(D7,"#")</f>
        <v>1.1.2</v>
      </c>
      <c r="F7" s="32">
        <v>1</v>
      </c>
      <c r="G7" s="32">
        <v>1</v>
      </c>
      <c r="H7" s="113">
        <v>3</v>
      </c>
      <c r="I7" s="40" t="s">
        <v>167</v>
      </c>
      <c r="J7" s="40" t="s">
        <v>168</v>
      </c>
      <c r="K7" s="40" t="s">
        <v>163</v>
      </c>
      <c r="L7" s="52"/>
      <c r="M7" s="51"/>
      <c r="N7" s="96"/>
      <c r="O7" s="41" t="str">
        <f t="shared" ref="O7:O14" si="1">TEXT(E7,"#") &amp; " : " &amp; TEXT(I7,"#") &amp; " \ " &amp; TEXT(J6,"#") &amp; " \ " &amp; TEXT(K6,"#")</f>
        <v>1.1.2 : BackOffice WebServices \ WS Auth \ Gestion des utilisateurs autorisés</v>
      </c>
    </row>
    <row r="8" spans="1:15" s="41" customFormat="1" ht="15" x14ac:dyDescent="0.2">
      <c r="A8" s="50" t="str">
        <f>IF($N8="","??",INDEX('Liste SFD'!$A:$A,MATCH($N8,'Liste SFD'!$B:$B,0),1))</f>
        <v>??</v>
      </c>
      <c r="B8" s="50">
        <v>1</v>
      </c>
      <c r="C8" s="50">
        <v>2</v>
      </c>
      <c r="D8" s="50">
        <f t="shared" ref="D8:D76" si="2">IF($C8=C7,D7+1,1)</f>
        <v>1</v>
      </c>
      <c r="E8" s="32" t="str">
        <f>TEXT(B8,"#") &amp; "." &amp; TEXT(C8,"#") &amp; "." &amp; TEXT(D8,"#")</f>
        <v>1.2.1</v>
      </c>
      <c r="F8" s="143">
        <v>3</v>
      </c>
      <c r="G8" s="32">
        <v>1</v>
      </c>
      <c r="H8" s="76">
        <v>1</v>
      </c>
      <c r="I8" s="142" t="s">
        <v>167</v>
      </c>
      <c r="J8" s="40" t="s">
        <v>169</v>
      </c>
      <c r="K8" s="40" t="s">
        <v>63</v>
      </c>
      <c r="L8" s="52"/>
      <c r="M8" s="51"/>
      <c r="N8" s="96"/>
      <c r="O8" s="41" t="str">
        <f t="shared" si="1"/>
        <v>1.2.1 : BackOffice WebServices \ WS Auth \ Implémentation Oauth2</v>
      </c>
    </row>
    <row r="9" spans="1:15" s="41" customFormat="1" ht="15" x14ac:dyDescent="0.2">
      <c r="A9" s="50" t="str">
        <f>IF($N9="","??",INDEX('Liste SFD'!$A:$A,MATCH($N9,'Liste SFD'!$B:$B,0),1))</f>
        <v>??</v>
      </c>
      <c r="B9" s="50">
        <v>1</v>
      </c>
      <c r="C9" s="50">
        <v>2</v>
      </c>
      <c r="D9" s="50">
        <f t="shared" si="2"/>
        <v>2</v>
      </c>
      <c r="E9" s="32" t="str">
        <f t="shared" si="0"/>
        <v>1.2.2</v>
      </c>
      <c r="F9" s="32">
        <v>3</v>
      </c>
      <c r="G9" s="32">
        <v>1</v>
      </c>
      <c r="H9" s="76">
        <v>1</v>
      </c>
      <c r="I9" s="142" t="s">
        <v>167</v>
      </c>
      <c r="J9" s="40" t="s">
        <v>169</v>
      </c>
      <c r="K9" s="142" t="s">
        <v>64</v>
      </c>
      <c r="L9" s="52"/>
      <c r="M9" s="51"/>
      <c r="N9" s="96"/>
      <c r="O9" s="41" t="str">
        <f t="shared" si="1"/>
        <v>1.2.2 : BackOffice WebServices \ WS Read \ Fonction getListAllParcours</v>
      </c>
    </row>
    <row r="10" spans="1:15" s="41" customFormat="1" ht="15" x14ac:dyDescent="0.2">
      <c r="A10" s="50" t="str">
        <f>IF($N10="","??",INDEX('Liste SFD'!$A:$A,MATCH($N10,'Liste SFD'!$B:$B,0),1))</f>
        <v>??</v>
      </c>
      <c r="B10" s="50">
        <v>1</v>
      </c>
      <c r="C10" s="50">
        <v>2</v>
      </c>
      <c r="D10" s="50">
        <f t="shared" si="2"/>
        <v>3</v>
      </c>
      <c r="E10" s="143" t="str">
        <f t="shared" si="0"/>
        <v>1.2.3</v>
      </c>
      <c r="F10" s="143">
        <v>3</v>
      </c>
      <c r="G10" s="32">
        <v>1</v>
      </c>
      <c r="H10" s="76">
        <v>1</v>
      </c>
      <c r="I10" s="142" t="s">
        <v>167</v>
      </c>
      <c r="J10" s="40" t="s">
        <v>169</v>
      </c>
      <c r="K10" s="142" t="s">
        <v>65</v>
      </c>
      <c r="L10" s="142"/>
      <c r="M10" s="51"/>
      <c r="N10" s="96"/>
      <c r="O10" s="41" t="str">
        <f t="shared" si="1"/>
        <v>1.2.3 : BackOffice WebServices \ WS Read \ Fonction getParcoursArchitectureById</v>
      </c>
    </row>
    <row r="11" spans="1:15" s="41" customFormat="1" ht="15" x14ac:dyDescent="0.2">
      <c r="A11" s="50" t="str">
        <f>IF($N11="","??",INDEX('Liste SFD'!$A:$A,MATCH($N11,'Liste SFD'!$B:$B,0),1))</f>
        <v>??</v>
      </c>
      <c r="B11" s="50">
        <v>1</v>
      </c>
      <c r="C11" s="50">
        <v>2</v>
      </c>
      <c r="D11" s="50">
        <f t="shared" si="2"/>
        <v>4</v>
      </c>
      <c r="E11" s="143" t="str">
        <f t="shared" si="0"/>
        <v>1.2.4</v>
      </c>
      <c r="F11" s="32">
        <v>3</v>
      </c>
      <c r="G11" s="32">
        <v>1</v>
      </c>
      <c r="H11" s="76">
        <v>1</v>
      </c>
      <c r="I11" s="142" t="s">
        <v>167</v>
      </c>
      <c r="J11" s="40" t="s">
        <v>169</v>
      </c>
      <c r="K11" s="142" t="s">
        <v>66</v>
      </c>
      <c r="L11" s="142"/>
      <c r="M11" s="51"/>
      <c r="N11" s="96"/>
      <c r="O11" s="41" t="str">
        <f t="shared" si="1"/>
        <v>1.2.4 : BackOffice WebServices \ WS Read \ Fonction getParcoursById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167</v>
      </c>
      <c r="J12" s="40" t="s">
        <v>169</v>
      </c>
      <c r="K12" s="142" t="s">
        <v>67</v>
      </c>
      <c r="L12" s="142"/>
      <c r="M12" s="51"/>
      <c r="N12" s="96"/>
      <c r="O12" s="41" t="str">
        <f t="shared" si="1"/>
        <v>1.2.5 : BackOffice WebServices \ WS Read \ Fonction getSousParcoursById</v>
      </c>
    </row>
    <row r="13" spans="1:15" s="41" customFormat="1" x14ac:dyDescent="0.2">
      <c r="A13" s="50" t="str">
        <f>IF($N13="","??",INDEX('Liste SFD'!$A:$A,MATCH($N13,'Liste SFD'!$B:$B,0),1))</f>
        <v>??</v>
      </c>
      <c r="B13" s="50">
        <v>1</v>
      </c>
      <c r="C13" s="50">
        <v>2</v>
      </c>
      <c r="D13" s="50">
        <f t="shared" si="2"/>
        <v>6</v>
      </c>
      <c r="E13" s="143" t="str">
        <f t="shared" si="0"/>
        <v>1.2.6</v>
      </c>
      <c r="F13" s="32">
        <v>3</v>
      </c>
      <c r="G13" s="32">
        <v>1</v>
      </c>
      <c r="H13" s="76">
        <v>1</v>
      </c>
      <c r="I13" s="142" t="s">
        <v>167</v>
      </c>
      <c r="J13" s="40" t="s">
        <v>169</v>
      </c>
      <c r="K13" s="142" t="s">
        <v>68</v>
      </c>
      <c r="L13" s="142"/>
      <c r="M13" s="121"/>
      <c r="N13" s="122"/>
      <c r="O13" s="41" t="str">
        <f t="shared" si="1"/>
        <v>1.2.6 : BackOffice WebServices \ WS Read \ Fonction getSceneById</v>
      </c>
    </row>
    <row r="14" spans="1:15" s="41" customFormat="1" ht="15" x14ac:dyDescent="0.2">
      <c r="A14" s="50" t="str">
        <f>IF($N14="","??",INDEX('Liste SFD'!$A:$A,MATCH($N14,'Liste SFD'!$B:$B,0),1))</f>
        <v>??</v>
      </c>
      <c r="B14" s="50">
        <v>1</v>
      </c>
      <c r="C14" s="50">
        <v>2</v>
      </c>
      <c r="D14" s="50">
        <f t="shared" si="2"/>
        <v>7</v>
      </c>
      <c r="E14" s="143" t="str">
        <f t="shared" si="0"/>
        <v>1.2.7</v>
      </c>
      <c r="F14" s="143">
        <v>3</v>
      </c>
      <c r="G14" s="32">
        <v>1</v>
      </c>
      <c r="H14" s="76">
        <v>2</v>
      </c>
      <c r="I14" s="142" t="s">
        <v>167</v>
      </c>
      <c r="J14" s="40" t="s">
        <v>169</v>
      </c>
      <c r="K14" s="142" t="s">
        <v>156</v>
      </c>
      <c r="L14" s="142"/>
      <c r="M14" s="51"/>
      <c r="N14" s="96"/>
      <c r="O14" s="41" t="str">
        <f t="shared" si="1"/>
        <v>1.2.7 : BackOffice WebServices \ WS Read \ Fonction getTransitionById</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167</v>
      </c>
      <c r="J15" s="40" t="s">
        <v>169</v>
      </c>
      <c r="K15" s="142" t="s">
        <v>70</v>
      </c>
      <c r="L15" s="142"/>
      <c r="M15" s="51"/>
      <c r="N15" s="96"/>
      <c r="O15" s="41" t="e">
        <f>TEXT(E15,"#") &amp; " : " &amp; TEXT(I15,"#") &amp; " \ " &amp; TEXT(#REF!,"#") &amp; " \ " &amp; TEXT(#REF!,"#")</f>
        <v>#REF!</v>
      </c>
    </row>
    <row r="16" spans="1:15" s="41" customFormat="1" ht="15" x14ac:dyDescent="0.2">
      <c r="A16" s="50"/>
      <c r="B16" s="50">
        <v>1</v>
      </c>
      <c r="C16" s="50">
        <v>2</v>
      </c>
      <c r="D16" s="50">
        <v>9</v>
      </c>
      <c r="E16" s="143" t="str">
        <f t="shared" si="0"/>
        <v>1.2.9</v>
      </c>
      <c r="F16" s="143">
        <v>5</v>
      </c>
      <c r="G16" s="32">
        <v>5</v>
      </c>
      <c r="H16" s="76">
        <v>2</v>
      </c>
      <c r="I16" s="142" t="s">
        <v>167</v>
      </c>
      <c r="J16" s="40" t="s">
        <v>169</v>
      </c>
      <c r="K16" s="142" t="s">
        <v>253</v>
      </c>
      <c r="L16" s="142"/>
      <c r="M16" s="51"/>
      <c r="N16" s="96"/>
    </row>
    <row r="17" spans="1:15" s="41" customFormat="1" ht="15" x14ac:dyDescent="0.2">
      <c r="A17" s="50" t="str">
        <f>IF($N17="","??",INDEX('Liste SFD'!$A:$A,MATCH($N17,'Liste SFD'!$B:$B,0),1))</f>
        <v>??</v>
      </c>
      <c r="B17" s="50">
        <v>1</v>
      </c>
      <c r="C17" s="50">
        <v>3</v>
      </c>
      <c r="D17" s="50">
        <f>IF($C17=C15,D15+1,1)</f>
        <v>1</v>
      </c>
      <c r="E17" s="143" t="str">
        <f t="shared" si="0"/>
        <v>1.3.1</v>
      </c>
      <c r="F17" s="143">
        <v>3</v>
      </c>
      <c r="G17" s="143">
        <v>5</v>
      </c>
      <c r="H17" s="141">
        <v>6</v>
      </c>
      <c r="I17" s="142" t="s">
        <v>167</v>
      </c>
      <c r="J17" s="40" t="s">
        <v>170</v>
      </c>
      <c r="K17" s="142" t="s">
        <v>172</v>
      </c>
      <c r="L17" s="142"/>
      <c r="M17" s="51"/>
      <c r="N17" s="96"/>
      <c r="O17" s="41" t="str">
        <f>TEXT(E17,"#") &amp; " : " &amp; TEXT(I17,"#") &amp; " \ " &amp; TEXT(J15,"#") &amp; " \ " &amp; TEXT(K15,"#")</f>
        <v>1.3.1 : BackOffice WebServices \ WS Read \ Documentation WSDL</v>
      </c>
    </row>
    <row r="18" spans="1:15" s="41" customFormat="1" ht="15" x14ac:dyDescent="0.2">
      <c r="A18" s="50" t="str">
        <f>IF($N18="","??",INDEX('Liste SFD'!$A:$A,MATCH($N18,'Liste SFD'!$B:$B,0),1))</f>
        <v>??</v>
      </c>
      <c r="B18" s="50">
        <v>1</v>
      </c>
      <c r="C18" s="50">
        <v>3</v>
      </c>
      <c r="D18" s="50">
        <f t="shared" si="2"/>
        <v>2</v>
      </c>
      <c r="E18" s="143" t="str">
        <f t="shared" si="0"/>
        <v>1.3.2</v>
      </c>
      <c r="F18" s="143">
        <v>6</v>
      </c>
      <c r="G18" s="143">
        <v>5</v>
      </c>
      <c r="H18" s="141">
        <v>5</v>
      </c>
      <c r="I18" s="142" t="s">
        <v>167</v>
      </c>
      <c r="J18" s="142" t="s">
        <v>170</v>
      </c>
      <c r="K18" s="142" t="s">
        <v>171</v>
      </c>
      <c r="L18" s="142"/>
      <c r="M18" s="51"/>
      <c r="N18" s="96"/>
      <c r="O18" s="41" t="str">
        <f>TEXT(E18,"#") &amp; " : " &amp; TEXT(I18,"#") &amp; " \ " &amp; TEXT(J18,"#") &amp; " \ " &amp; TEXT(K18,"#")</f>
        <v>1.3.2 : BackOffice WebServices \ WS Post \ Creation de Parcours</v>
      </c>
    </row>
    <row r="19" spans="1:15" s="41" customFormat="1" ht="15" x14ac:dyDescent="0.2">
      <c r="A19" s="50"/>
      <c r="B19" s="50">
        <v>1</v>
      </c>
      <c r="C19" s="50">
        <v>3</v>
      </c>
      <c r="D19" s="50">
        <v>3</v>
      </c>
      <c r="E19" s="143" t="str">
        <f t="shared" si="0"/>
        <v>1.3.3</v>
      </c>
      <c r="F19" s="143">
        <v>5</v>
      </c>
      <c r="G19" s="143">
        <v>5</v>
      </c>
      <c r="H19" s="141">
        <v>3</v>
      </c>
      <c r="I19" s="142" t="s">
        <v>167</v>
      </c>
      <c r="J19" s="142" t="s">
        <v>170</v>
      </c>
      <c r="K19" s="142" t="s">
        <v>252</v>
      </c>
      <c r="L19" s="142"/>
      <c r="M19" s="51"/>
      <c r="N19" s="96"/>
    </row>
    <row r="20" spans="1:15" s="41" customFormat="1" ht="15" x14ac:dyDescent="0.2">
      <c r="A20" s="50" t="str">
        <f>IF($N20="","??",INDEX('Liste SFD'!$A:$A,MATCH($N20,'Liste SFD'!$B:$B,0),1))</f>
        <v>??</v>
      </c>
      <c r="B20" s="50">
        <v>2</v>
      </c>
      <c r="C20" s="50">
        <v>1</v>
      </c>
      <c r="D20" s="50">
        <f>IF($C20=C18,D18+1,1)</f>
        <v>1</v>
      </c>
      <c r="E20" s="143" t="str">
        <f t="shared" si="0"/>
        <v>2.1.1</v>
      </c>
      <c r="F20" s="143">
        <v>6</v>
      </c>
      <c r="G20" s="143">
        <v>7</v>
      </c>
      <c r="H20" s="141">
        <v>10</v>
      </c>
      <c r="I20" s="142" t="s">
        <v>62</v>
      </c>
      <c r="J20" s="142" t="s">
        <v>173</v>
      </c>
      <c r="K20" s="142" t="s">
        <v>174</v>
      </c>
      <c r="L20" s="142"/>
      <c r="M20" s="51"/>
      <c r="N20" s="96"/>
      <c r="O20" s="41" t="str">
        <f t="shared" ref="O20:O27" si="3">TEXT(E20,"#") &amp; " : " &amp; TEXT(I20,"#") &amp; " \ " &amp; TEXT(J20,"#") &amp; " \ " &amp; TEXT(K20,"#")</f>
        <v>2.1.1 : BackOffice \ I18n \ Architecture BDD</v>
      </c>
    </row>
    <row r="21" spans="1:15" s="41" customFormat="1" ht="15" x14ac:dyDescent="0.2">
      <c r="A21" s="50" t="str">
        <f>IF($N21="","??",INDEX('Liste SFD'!$A:$A,MATCH($N21,'Liste SFD'!$B:$B,0),1))</f>
        <v>??</v>
      </c>
      <c r="B21" s="50">
        <v>2</v>
      </c>
      <c r="C21" s="50">
        <v>1</v>
      </c>
      <c r="D21" s="50">
        <f t="shared" si="2"/>
        <v>2</v>
      </c>
      <c r="E21" s="143" t="str">
        <f t="shared" si="0"/>
        <v>2.1.2</v>
      </c>
      <c r="F21" s="143">
        <v>6</v>
      </c>
      <c r="G21" s="143">
        <v>7</v>
      </c>
      <c r="H21" s="141">
        <v>13</v>
      </c>
      <c r="I21" s="142" t="s">
        <v>62</v>
      </c>
      <c r="J21" s="142" t="s">
        <v>173</v>
      </c>
      <c r="K21" s="159" t="s">
        <v>175</v>
      </c>
      <c r="L21" s="142"/>
      <c r="M21" s="51"/>
      <c r="N21" s="96"/>
      <c r="O21" s="41" t="e">
        <f>TEXT(E21,"#") &amp; " : " &amp; TEXT(I21,"#") &amp; " \ " &amp; TEXT(#REF!,"#") &amp; " \ " &amp; TEXT(#REF!,"#")</f>
        <v>#REF!</v>
      </c>
    </row>
    <row r="22" spans="1:15" s="41" customFormat="1" x14ac:dyDescent="0.2">
      <c r="A22" s="50" t="str">
        <f>IF($N22="","??",INDEX('Liste SFD'!$A:$A,MATCH($N22,'Liste SFD'!$B:$B,0),1))</f>
        <v>??</v>
      </c>
      <c r="B22" s="50">
        <v>2</v>
      </c>
      <c r="C22" s="50">
        <v>1</v>
      </c>
      <c r="D22" s="50">
        <f t="shared" si="2"/>
        <v>3</v>
      </c>
      <c r="E22" s="143" t="str">
        <f t="shared" si="0"/>
        <v>2.1.3</v>
      </c>
      <c r="F22" s="143">
        <v>6</v>
      </c>
      <c r="G22" s="143">
        <v>7</v>
      </c>
      <c r="H22" s="141">
        <v>8</v>
      </c>
      <c r="I22" s="142" t="s">
        <v>62</v>
      </c>
      <c r="J22" s="142" t="s">
        <v>173</v>
      </c>
      <c r="K22" s="142" t="s">
        <v>176</v>
      </c>
      <c r="L22" s="142"/>
      <c r="M22" s="51"/>
      <c r="N22" s="59"/>
      <c r="O22" s="41" t="str">
        <f t="shared" si="3"/>
        <v>2.1.3 : BackOffice \ I18n \ Modification IHM BO</v>
      </c>
    </row>
    <row r="23" spans="1:15" s="41" customFormat="1" x14ac:dyDescent="0.2">
      <c r="A23" s="50" t="str">
        <f>IF($N23="","??",INDEX('Liste SFD'!$A:$A,MATCH($N23,'Liste SFD'!$B:$B,0),1))</f>
        <v>??</v>
      </c>
      <c r="B23" s="50">
        <v>2</v>
      </c>
      <c r="C23" s="50">
        <v>1</v>
      </c>
      <c r="D23" s="50">
        <f t="shared" si="2"/>
        <v>4</v>
      </c>
      <c r="E23" s="143" t="str">
        <f t="shared" si="0"/>
        <v>2.1.4</v>
      </c>
      <c r="F23" s="143">
        <v>6</v>
      </c>
      <c r="G23" s="143">
        <v>7</v>
      </c>
      <c r="H23" s="141">
        <v>2</v>
      </c>
      <c r="I23" s="142" t="s">
        <v>62</v>
      </c>
      <c r="J23" s="142" t="s">
        <v>173</v>
      </c>
      <c r="K23" s="142" t="s">
        <v>178</v>
      </c>
      <c r="L23" s="142"/>
      <c r="M23" s="51"/>
      <c r="N23" s="59"/>
      <c r="O23" s="41" t="str">
        <f t="shared" si="3"/>
        <v>2.1.4 : BackOffice \ I18n \ Modification WS</v>
      </c>
    </row>
    <row r="24" spans="1:15" s="41" customFormat="1" ht="15" x14ac:dyDescent="0.2">
      <c r="A24" s="50" t="str">
        <f>IF($N24="","??",INDEX('Liste SFD'!$A:$A,MATCH($N24,'Liste SFD'!$B:$B,0),1))</f>
        <v>??</v>
      </c>
      <c r="B24" s="50">
        <v>2</v>
      </c>
      <c r="C24" s="50">
        <v>2</v>
      </c>
      <c r="D24" s="50">
        <f t="shared" si="2"/>
        <v>1</v>
      </c>
      <c r="E24" s="143" t="str">
        <f t="shared" si="0"/>
        <v>2.2.1</v>
      </c>
      <c r="F24" s="143">
        <v>5</v>
      </c>
      <c r="G24" s="143">
        <v>4</v>
      </c>
      <c r="H24" s="141">
        <v>1</v>
      </c>
      <c r="I24" s="142" t="s">
        <v>62</v>
      </c>
      <c r="J24" s="142" t="s">
        <v>177</v>
      </c>
      <c r="K24" s="142" t="s">
        <v>174</v>
      </c>
      <c r="L24" s="142"/>
      <c r="M24" s="51"/>
      <c r="N24" s="96"/>
      <c r="O24" s="41" t="str">
        <f t="shared" si="3"/>
        <v>2.2.1 : BackOffice \ Historique Consultation \ Architecture BDD</v>
      </c>
    </row>
    <row r="25" spans="1:15" s="41" customFormat="1" ht="15" x14ac:dyDescent="0.2">
      <c r="A25" s="50" t="str">
        <f>IF($N25="","??",INDEX('Liste SFD'!$A:$A,MATCH($N25,'Liste SFD'!$B:$B,0),1))</f>
        <v>??</v>
      </c>
      <c r="B25" s="50">
        <v>2</v>
      </c>
      <c r="C25" s="50">
        <v>2</v>
      </c>
      <c r="D25" s="50">
        <f t="shared" si="2"/>
        <v>2</v>
      </c>
      <c r="E25" s="143" t="str">
        <f t="shared" si="0"/>
        <v>2.2.2</v>
      </c>
      <c r="F25" s="143">
        <v>5</v>
      </c>
      <c r="G25" s="143">
        <v>4</v>
      </c>
      <c r="H25" s="141">
        <v>1</v>
      </c>
      <c r="I25" s="142" t="s">
        <v>62</v>
      </c>
      <c r="J25" s="142" t="s">
        <v>177</v>
      </c>
      <c r="K25" s="142" t="s">
        <v>178</v>
      </c>
      <c r="L25" s="142"/>
      <c r="M25" s="51"/>
      <c r="N25" s="96"/>
      <c r="O25" s="41" t="str">
        <f t="shared" si="3"/>
        <v>2.2.2 : BackOffice \ Historique Consultation \ Modification WS</v>
      </c>
    </row>
    <row r="26" spans="1:15" s="41" customFormat="1" ht="15" x14ac:dyDescent="0.2">
      <c r="A26" s="50" t="str">
        <f>IF($N26="","??",INDEX('Liste SFD'!$A:$A,MATCH($N26,'Liste SFD'!$B:$B,0),1))</f>
        <v>??</v>
      </c>
      <c r="B26" s="50">
        <v>2</v>
      </c>
      <c r="C26" s="50">
        <v>2</v>
      </c>
      <c r="D26" s="50">
        <f t="shared" si="2"/>
        <v>3</v>
      </c>
      <c r="E26" s="143" t="str">
        <f t="shared" si="0"/>
        <v>2.2.3</v>
      </c>
      <c r="F26" s="143">
        <v>5</v>
      </c>
      <c r="G26" s="143">
        <v>4</v>
      </c>
      <c r="H26" s="141">
        <v>1</v>
      </c>
      <c r="I26" s="142" t="s">
        <v>62</v>
      </c>
      <c r="J26" s="142" t="s">
        <v>177</v>
      </c>
      <c r="K26" s="142" t="s">
        <v>181</v>
      </c>
      <c r="L26" s="142"/>
      <c r="M26" s="51"/>
      <c r="N26" s="96"/>
      <c r="O26" s="41" t="str">
        <f t="shared" si="3"/>
        <v>2.2.3 : BackOffice \ Historique Consultation \ Creation WS getHistoriqueByUserId (+modif WSDL)</v>
      </c>
    </row>
    <row r="27" spans="1:15" s="41" customFormat="1" ht="15" x14ac:dyDescent="0.2">
      <c r="A27" s="50" t="str">
        <f>IF($N27="","??",INDEX('Liste SFD'!$A:$A,MATCH($N27,'Liste SFD'!$B:$B,0),1))</f>
        <v>??</v>
      </c>
      <c r="B27" s="50">
        <v>2</v>
      </c>
      <c r="C27" s="50">
        <v>3</v>
      </c>
      <c r="D27" s="50">
        <v>1</v>
      </c>
      <c r="E27" s="143" t="str">
        <f t="shared" si="0"/>
        <v>2.3.1</v>
      </c>
      <c r="F27" s="143">
        <v>5</v>
      </c>
      <c r="G27" s="143">
        <v>5</v>
      </c>
      <c r="H27" s="141">
        <v>3</v>
      </c>
      <c r="I27" s="142" t="s">
        <v>62</v>
      </c>
      <c r="J27" s="142" t="s">
        <v>179</v>
      </c>
      <c r="K27" s="142" t="s">
        <v>254</v>
      </c>
      <c r="L27" s="142"/>
      <c r="M27" s="51"/>
      <c r="N27" s="96"/>
      <c r="O27" s="41" t="str">
        <f t="shared" si="3"/>
        <v>2.3.1 : BackOffice \ Historique Contribution \ Modifications BDDMedia/Core: Validation de contribution(état brouillon, contribué, public)</v>
      </c>
    </row>
    <row r="28" spans="1:15" s="41" customFormat="1" ht="15" x14ac:dyDescent="0.2">
      <c r="A28" s="50" t="str">
        <f>IF($N28="","??",INDEX('Liste SFD'!$A:$A,MATCH($N28,'Liste SFD'!$B:$B,0),1))</f>
        <v>??</v>
      </c>
      <c r="B28" s="50">
        <v>2</v>
      </c>
      <c r="C28" s="50">
        <v>3</v>
      </c>
      <c r="D28" s="50">
        <v>2</v>
      </c>
      <c r="E28" s="143" t="str">
        <f t="shared" si="0"/>
        <v>2.3.2</v>
      </c>
      <c r="F28" s="143">
        <v>5</v>
      </c>
      <c r="G28" s="143">
        <v>5</v>
      </c>
      <c r="H28" s="141">
        <v>2</v>
      </c>
      <c r="I28" s="142" t="s">
        <v>62</v>
      </c>
      <c r="J28" s="142" t="s">
        <v>179</v>
      </c>
      <c r="K28" s="142" t="s">
        <v>180</v>
      </c>
      <c r="L28" s="142"/>
      <c r="M28" s="51"/>
      <c r="N28" s="96"/>
      <c r="O28" s="41" t="str">
        <f t="shared" ref="O28:O36" si="4">TEXT(E28,"#") &amp; " : " &amp; TEXT(I28,"#") &amp; " \ " &amp; TEXT(J28,"#") &amp; " \ " &amp; TEXT(K28,"#")</f>
        <v>2.3.2 : BackOffice \ Historique Contribution \ Correction BO Modification Media (utilisateur_id non renseigné)</v>
      </c>
    </row>
    <row r="29" spans="1:15" s="41" customFormat="1" ht="15" x14ac:dyDescent="0.2">
      <c r="A29" s="50" t="str">
        <f>IF($N29="","??",INDEX('Liste SFD'!$A:$A,MATCH($N29,'Liste SFD'!$B:$B,0),1))</f>
        <v>??</v>
      </c>
      <c r="B29" s="50">
        <v>2</v>
      </c>
      <c r="C29" s="50">
        <v>3</v>
      </c>
      <c r="D29" s="50">
        <v>3</v>
      </c>
      <c r="E29" s="143" t="str">
        <f t="shared" si="0"/>
        <v>2.3.3</v>
      </c>
      <c r="F29" s="143">
        <v>5</v>
      </c>
      <c r="G29" s="143">
        <v>6</v>
      </c>
      <c r="H29" s="141">
        <v>1</v>
      </c>
      <c r="I29" s="142" t="s">
        <v>62</v>
      </c>
      <c r="J29" s="142" t="s">
        <v>179</v>
      </c>
      <c r="K29" s="142" t="s">
        <v>182</v>
      </c>
      <c r="L29" s="142"/>
      <c r="M29" s="51"/>
      <c r="N29" s="96"/>
      <c r="O29" s="41" t="str">
        <f t="shared" si="4"/>
        <v>2.3.3 : BackOffice \ Historique Contribution \ Creation WS getMediaByUserId  (+modif WSDL)</v>
      </c>
    </row>
    <row r="30" spans="1:15" s="41" customFormat="1" ht="15" x14ac:dyDescent="0.2">
      <c r="A30" s="50" t="str">
        <f>IF($N30="","??",INDEX('Liste SFD'!$A:$A,MATCH($N30,'Liste SFD'!$B:$B,0),1))</f>
        <v>??</v>
      </c>
      <c r="B30" s="50">
        <v>2</v>
      </c>
      <c r="C30" s="50">
        <v>4</v>
      </c>
      <c r="D30" s="50">
        <f t="shared" si="2"/>
        <v>1</v>
      </c>
      <c r="E30" s="143" t="str">
        <f t="shared" si="0"/>
        <v>2.4.1</v>
      </c>
      <c r="F30" s="143">
        <v>6</v>
      </c>
      <c r="G30" s="143">
        <v>7</v>
      </c>
      <c r="H30" s="141">
        <v>3</v>
      </c>
      <c r="I30" s="142" t="s">
        <v>62</v>
      </c>
      <c r="J30" s="142" t="s">
        <v>166</v>
      </c>
      <c r="K30" s="142" t="s">
        <v>183</v>
      </c>
      <c r="L30" s="142"/>
      <c r="M30" s="51"/>
      <c r="N30" s="96"/>
      <c r="O30" s="41" t="str">
        <f t="shared" si="4"/>
        <v>2.4.1 : BackOffice \ Recommandations \ Algorithme de recommandation (en fonction d'historique)</v>
      </c>
    </row>
    <row r="31" spans="1:15" s="41" customFormat="1" x14ac:dyDescent="0.2">
      <c r="A31" s="50" t="str">
        <f>IF($N31="","??",INDEX('Liste SFD'!$A:$A,MATCH($N31,'Liste SFD'!$B:$B,0),1))</f>
        <v>??</v>
      </c>
      <c r="B31" s="50">
        <v>2</v>
      </c>
      <c r="C31" s="50">
        <v>4</v>
      </c>
      <c r="D31" s="50">
        <f t="shared" si="2"/>
        <v>2</v>
      </c>
      <c r="E31" s="143" t="str">
        <f t="shared" si="0"/>
        <v>2.4.2</v>
      </c>
      <c r="F31" s="143">
        <v>6</v>
      </c>
      <c r="G31" s="143">
        <v>7</v>
      </c>
      <c r="H31" s="141">
        <v>1</v>
      </c>
      <c r="I31" s="142" t="s">
        <v>62</v>
      </c>
      <c r="J31" s="142" t="s">
        <v>166</v>
      </c>
      <c r="K31" s="142" t="s">
        <v>184</v>
      </c>
      <c r="L31" s="142"/>
      <c r="M31" s="51"/>
      <c r="N31" s="59"/>
      <c r="O31" s="41" t="str">
        <f t="shared" si="4"/>
        <v>2.4.2 : BackOffice \ Recommandations \ Creation WS getRecommandedSceneByUserId</v>
      </c>
    </row>
    <row r="32" spans="1:15" s="41" customFormat="1" ht="15" x14ac:dyDescent="0.2">
      <c r="A32" s="50" t="str">
        <f>IF($N32="","??",INDEX('Liste SFD'!$A:$A,MATCH($N32,'Liste SFD'!$B:$B,0),1))</f>
        <v>??</v>
      </c>
      <c r="B32" s="50">
        <v>2</v>
      </c>
      <c r="C32" s="50">
        <v>5</v>
      </c>
      <c r="D32" s="50">
        <f t="shared" si="2"/>
        <v>1</v>
      </c>
      <c r="E32" s="143" t="str">
        <f t="shared" si="0"/>
        <v>2.5.1</v>
      </c>
      <c r="F32" s="143">
        <v>6</v>
      </c>
      <c r="G32" s="143">
        <v>8</v>
      </c>
      <c r="H32" s="141">
        <v>8</v>
      </c>
      <c r="I32" s="142" t="s">
        <v>62</v>
      </c>
      <c r="J32" s="142" t="s">
        <v>90</v>
      </c>
      <c r="K32" s="142" t="s">
        <v>185</v>
      </c>
      <c r="L32" s="142"/>
      <c r="M32" s="51"/>
      <c r="N32" s="96"/>
      <c r="O32" s="41" t="str">
        <f t="shared" si="4"/>
        <v>2.5.1 : BackOffice \ IHM \ Afficher une miniature du parcours sur chaque page</v>
      </c>
    </row>
    <row r="33" spans="1:15" s="41" customFormat="1" ht="15" x14ac:dyDescent="0.2">
      <c r="A33" s="50" t="str">
        <f>IF($N33="","??",INDEX('Liste SFD'!$A:$A,MATCH($N33,'Liste SFD'!$B:$B,0),1))</f>
        <v>??</v>
      </c>
      <c r="B33" s="50">
        <v>2</v>
      </c>
      <c r="C33" s="50">
        <v>6</v>
      </c>
      <c r="D33" s="50">
        <f t="shared" si="2"/>
        <v>1</v>
      </c>
      <c r="E33" s="143" t="str">
        <f t="shared" si="0"/>
        <v>2.6.1</v>
      </c>
      <c r="F33" s="143">
        <v>6</v>
      </c>
      <c r="G33" s="143">
        <v>8</v>
      </c>
      <c r="H33" s="141">
        <v>15</v>
      </c>
      <c r="I33" s="142" t="s">
        <v>62</v>
      </c>
      <c r="J33" s="142" t="s">
        <v>186</v>
      </c>
      <c r="K33" s="142" t="s">
        <v>174</v>
      </c>
      <c r="L33" s="142"/>
      <c r="M33" s="51"/>
      <c r="N33" s="96"/>
      <c r="O33" s="41" t="str">
        <f t="shared" si="4"/>
        <v>2.6.1 : BackOffice \ Versioning des éléments \ Architecture BDD</v>
      </c>
    </row>
    <row r="34" spans="1:15" s="41" customFormat="1" ht="15" x14ac:dyDescent="0.2">
      <c r="A34" s="50" t="str">
        <f>IF($N34="","??",INDEX('Liste SFD'!$A:$A,MATCH($N34,'Liste SFD'!$B:$B,0),1))</f>
        <v>??</v>
      </c>
      <c r="B34" s="50">
        <v>2</v>
      </c>
      <c r="C34" s="50">
        <v>6</v>
      </c>
      <c r="D34" s="50">
        <f t="shared" si="2"/>
        <v>2</v>
      </c>
      <c r="E34" s="143" t="str">
        <f t="shared" si="0"/>
        <v>2.6.2</v>
      </c>
      <c r="F34" s="143">
        <v>6</v>
      </c>
      <c r="G34" s="143">
        <v>8</v>
      </c>
      <c r="H34" s="141">
        <v>10</v>
      </c>
      <c r="I34" s="142" t="s">
        <v>62</v>
      </c>
      <c r="J34" s="142" t="s">
        <v>186</v>
      </c>
      <c r="K34" s="142" t="s">
        <v>175</v>
      </c>
      <c r="L34" s="142"/>
      <c r="M34" s="51"/>
      <c r="N34" s="96"/>
      <c r="O34" s="41" t="str">
        <f t="shared" si="4"/>
        <v>2.6.2 : BackOffice \ Versioning des éléments \ Modification "Core"</v>
      </c>
    </row>
    <row r="35" spans="1:15" s="41" customFormat="1" ht="15" x14ac:dyDescent="0.2">
      <c r="A35" s="50" t="str">
        <f>IF($N35="","??",INDEX('Liste SFD'!$A:$A,MATCH($N35,'Liste SFD'!$B:$B,0),1))</f>
        <v>??</v>
      </c>
      <c r="B35" s="50">
        <v>2</v>
      </c>
      <c r="C35" s="50">
        <v>6</v>
      </c>
      <c r="D35" s="50">
        <f t="shared" si="2"/>
        <v>3</v>
      </c>
      <c r="E35" s="143" t="str">
        <f t="shared" si="0"/>
        <v>2.6.3</v>
      </c>
      <c r="F35" s="143">
        <v>6</v>
      </c>
      <c r="G35" s="143">
        <v>8</v>
      </c>
      <c r="H35" s="141">
        <v>10</v>
      </c>
      <c r="I35" s="142" t="s">
        <v>62</v>
      </c>
      <c r="J35" s="142" t="s">
        <v>186</v>
      </c>
      <c r="K35" s="142" t="s">
        <v>176</v>
      </c>
      <c r="L35" s="142"/>
      <c r="M35" s="51"/>
      <c r="N35" s="96"/>
      <c r="O35" s="41" t="str">
        <f t="shared" si="4"/>
        <v>2.6.3 : BackOffice \ Versioning des éléments \ Modification IHM BO</v>
      </c>
    </row>
    <row r="36" spans="1:15" s="41" customFormat="1" ht="14.25" customHeight="1" x14ac:dyDescent="0.2">
      <c r="A36" s="50" t="str">
        <f>IF($N36="","??",INDEX('Liste SFD'!$A:$A,MATCH($N36,'Liste SFD'!$B:$B,0),1))</f>
        <v>??</v>
      </c>
      <c r="B36" s="50">
        <v>2</v>
      </c>
      <c r="C36" s="50">
        <v>6</v>
      </c>
      <c r="D36" s="50">
        <f t="shared" si="2"/>
        <v>4</v>
      </c>
      <c r="E36" s="143" t="str">
        <f t="shared" si="0"/>
        <v>2.6.4</v>
      </c>
      <c r="F36" s="143">
        <v>6</v>
      </c>
      <c r="G36" s="143">
        <v>8</v>
      </c>
      <c r="H36" s="141">
        <v>5</v>
      </c>
      <c r="I36" s="142" t="s">
        <v>62</v>
      </c>
      <c r="J36" s="142" t="s">
        <v>186</v>
      </c>
      <c r="K36" s="142" t="s">
        <v>178</v>
      </c>
      <c r="L36" s="142"/>
      <c r="M36" s="51"/>
      <c r="N36" s="96"/>
      <c r="O36" s="41" t="str">
        <f t="shared" si="4"/>
        <v>2.6.4 : BackOffice \ Versioning des éléments \ Modification WS</v>
      </c>
    </row>
    <row r="37" spans="1:15" s="41" customFormat="1" x14ac:dyDescent="0.2">
      <c r="A37" s="50" t="str">
        <f>IF($N37="","??",INDEX('Liste SFD'!$A:$A,MATCH($N37,'Liste SFD'!$B:$B,0),1))</f>
        <v>??</v>
      </c>
      <c r="B37" s="50">
        <v>2</v>
      </c>
      <c r="C37" s="50">
        <v>7</v>
      </c>
      <c r="D37" s="50">
        <f t="shared" si="2"/>
        <v>1</v>
      </c>
      <c r="E37" s="143" t="str">
        <f>TEXT(B37,"#") &amp; "." &amp; TEXT(C37,"#") &amp; "." &amp; TEXT(D37,"#")</f>
        <v>2.7.1</v>
      </c>
      <c r="F37" s="143">
        <v>6</v>
      </c>
      <c r="G37" s="143">
        <v>8</v>
      </c>
      <c r="H37" s="141">
        <v>2</v>
      </c>
      <c r="I37" s="142" t="s">
        <v>62</v>
      </c>
      <c r="J37" s="142" t="s">
        <v>72</v>
      </c>
      <c r="K37" s="142" t="s">
        <v>190</v>
      </c>
      <c r="L37" s="142"/>
      <c r="M37" s="32"/>
      <c r="N37" s="59"/>
      <c r="O37" s="41" t="str">
        <f>TEXT(E37,"#") &amp; " : " &amp; TEXT(I37,"#") &amp; " \ " &amp; TEXT(J37,"#") &amp; " \ " &amp; TEXT(K37,"#")</f>
        <v>2.7.1 : BackOffice \ Datas Critiques \ Modification BDD</v>
      </c>
    </row>
    <row r="38" spans="1:15" s="34" customFormat="1" x14ac:dyDescent="0.2">
      <c r="A38" s="50" t="str">
        <f>IF($N38="","??",INDEX('Liste SFD'!$A:$A,MATCH($N38,'Liste SFD'!$B:$B,0),1))</f>
        <v>??</v>
      </c>
      <c r="B38" s="50">
        <v>2</v>
      </c>
      <c r="C38" s="50">
        <v>7</v>
      </c>
      <c r="D38" s="50">
        <f t="shared" si="2"/>
        <v>2</v>
      </c>
      <c r="E38" s="32" t="str">
        <f>TEXT(B38,"#") &amp; "." &amp; TEXT(C38,"#") &amp; "." &amp; TEXT(D38,"#")</f>
        <v>2.7.2</v>
      </c>
      <c r="F38" s="143">
        <v>6</v>
      </c>
      <c r="G38" s="143">
        <v>8</v>
      </c>
      <c r="H38" s="141">
        <v>2</v>
      </c>
      <c r="I38" s="142" t="s">
        <v>62</v>
      </c>
      <c r="J38" s="142" t="s">
        <v>72</v>
      </c>
      <c r="K38" s="142" t="s">
        <v>175</v>
      </c>
      <c r="L38" s="52"/>
      <c r="M38" s="32"/>
      <c r="N38" s="59"/>
      <c r="O38" s="41" t="str">
        <f>TEXT(E38,"#") &amp; " : " &amp; TEXT(I38,"#") &amp; " \ " &amp; TEXT(J38,"#") &amp; " \ " &amp; TEXT(K38,"#")</f>
        <v>2.7.2 : BackOffice \ Datas Critiques \ Modification "Core"</v>
      </c>
    </row>
    <row r="39" spans="1:15" s="41" customFormat="1" ht="15" x14ac:dyDescent="0.2">
      <c r="A39" s="50" t="str">
        <f>IF($N39="","??",INDEX('Liste SFD'!$A:$A,MATCH($N39,'Liste SFD'!$B:$B,0),1))</f>
        <v>??</v>
      </c>
      <c r="B39" s="50">
        <v>2</v>
      </c>
      <c r="C39" s="50">
        <v>7</v>
      </c>
      <c r="D39" s="50">
        <f t="shared" si="2"/>
        <v>3</v>
      </c>
      <c r="E39" s="143" t="str">
        <f t="shared" si="0"/>
        <v>2.7.3</v>
      </c>
      <c r="F39" s="143">
        <v>6</v>
      </c>
      <c r="G39" s="143">
        <v>8</v>
      </c>
      <c r="H39" s="141">
        <v>2</v>
      </c>
      <c r="I39" s="142" t="s">
        <v>62</v>
      </c>
      <c r="J39" s="142" t="s">
        <v>72</v>
      </c>
      <c r="K39" s="142" t="s">
        <v>187</v>
      </c>
      <c r="L39" s="142"/>
      <c r="M39" s="51"/>
      <c r="N39" s="96"/>
      <c r="O39" s="41" t="str">
        <f t="shared" ref="O39:O47" si="5">TEXT(E39,"#") &amp; " : " &amp; TEXT(I39,"#") &amp; " \ " &amp; TEXT(J39,"#") &amp; " \ " &amp; TEXT(K39,"#")</f>
        <v>2.7.3 : BackOffice \ Datas Critiques \ Modification IHM Creation de type</v>
      </c>
    </row>
    <row r="40" spans="1:15" s="41" customFormat="1" ht="15" x14ac:dyDescent="0.2">
      <c r="A40" s="50" t="str">
        <f>IF($N40="","??",INDEX('Liste SFD'!$A:$A,MATCH($N40,'Liste SFD'!$B:$B,0),1))</f>
        <v>??</v>
      </c>
      <c r="B40" s="50">
        <v>2</v>
      </c>
      <c r="C40" s="50">
        <v>7</v>
      </c>
      <c r="D40" s="50">
        <f t="shared" si="2"/>
        <v>4</v>
      </c>
      <c r="E40" s="143" t="str">
        <f t="shared" ref="E40:E77" si="6">TEXT(B40,"#") &amp; "." &amp; TEXT(C40,"#") &amp; "." &amp; TEXT(D40,"#")</f>
        <v>2.7.4</v>
      </c>
      <c r="F40" s="143">
        <v>6</v>
      </c>
      <c r="G40" s="143">
        <v>8</v>
      </c>
      <c r="H40" s="141">
        <v>2</v>
      </c>
      <c r="I40" s="142" t="s">
        <v>62</v>
      </c>
      <c r="J40" s="142" t="s">
        <v>72</v>
      </c>
      <c r="K40" s="142" t="s">
        <v>188</v>
      </c>
      <c r="L40" s="142"/>
      <c r="M40" s="51"/>
      <c r="N40" s="96"/>
      <c r="O40" s="41" t="str">
        <f t="shared" si="5"/>
        <v>2.7.4 : BackOffice \ Datas Critiques \ Modification IHM Creation de données (Rajout Warning si non remplie)</v>
      </c>
    </row>
    <row r="41" spans="1:15" s="41" customFormat="1" ht="15" x14ac:dyDescent="0.2">
      <c r="A41" s="50" t="str">
        <f>IF($N41="","??",INDEX('Liste SFD'!$A:$A,MATCH($N41,'Liste SFD'!$B:$B,0),1))</f>
        <v>??</v>
      </c>
      <c r="B41" s="50">
        <v>2</v>
      </c>
      <c r="C41" s="50">
        <v>8</v>
      </c>
      <c r="D41" s="50">
        <f t="shared" si="2"/>
        <v>1</v>
      </c>
      <c r="E41" s="143" t="str">
        <f t="shared" si="6"/>
        <v>2.8.1</v>
      </c>
      <c r="F41" s="143">
        <v>6</v>
      </c>
      <c r="G41" s="143">
        <v>8</v>
      </c>
      <c r="H41" s="141">
        <v>2</v>
      </c>
      <c r="I41" s="142" t="s">
        <v>62</v>
      </c>
      <c r="J41" s="142" t="s">
        <v>189</v>
      </c>
      <c r="K41" s="142" t="s">
        <v>190</v>
      </c>
      <c r="L41" s="142"/>
      <c r="M41" s="51"/>
      <c r="N41" s="96"/>
      <c r="O41" s="41" t="str">
        <f t="shared" si="5"/>
        <v>2.8.1 : BackOffice \ Dédoublonnage \ Modification BDD</v>
      </c>
    </row>
    <row r="42" spans="1:15" s="41" customFormat="1" ht="15" x14ac:dyDescent="0.2">
      <c r="A42" s="50" t="str">
        <f>IF($N42="","??",INDEX('Liste SFD'!$A:$A,MATCH($N42,'Liste SFD'!$B:$B,0),1))</f>
        <v>??</v>
      </c>
      <c r="B42" s="50">
        <v>2</v>
      </c>
      <c r="C42" s="50">
        <v>8</v>
      </c>
      <c r="D42" s="50">
        <f t="shared" si="2"/>
        <v>2</v>
      </c>
      <c r="E42" s="143" t="str">
        <f t="shared" si="6"/>
        <v>2.8.2</v>
      </c>
      <c r="F42" s="143">
        <v>6</v>
      </c>
      <c r="G42" s="143">
        <v>8</v>
      </c>
      <c r="H42" s="141">
        <v>12</v>
      </c>
      <c r="I42" s="142" t="s">
        <v>62</v>
      </c>
      <c r="J42" s="142" t="s">
        <v>189</v>
      </c>
      <c r="K42" s="142" t="s">
        <v>192</v>
      </c>
      <c r="L42" s="142"/>
      <c r="M42" s="51"/>
      <c r="N42" s="96"/>
      <c r="O42" s="41" t="str">
        <f t="shared" si="5"/>
        <v xml:space="preserve">2.8.2 : BackOffice \ Dédoublonnage \ Modification "Core" =&gt; fonction de déboublonnage </v>
      </c>
    </row>
    <row r="43" spans="1:15" s="41" customFormat="1" ht="15" x14ac:dyDescent="0.2">
      <c r="A43" s="50" t="str">
        <f>IF($N43="","??",INDEX('Liste SFD'!$A:$A,MATCH($N43,'Liste SFD'!$B:$B,0),1))</f>
        <v>??</v>
      </c>
      <c r="B43" s="50">
        <v>2</v>
      </c>
      <c r="C43" s="50">
        <v>8</v>
      </c>
      <c r="D43" s="50">
        <f t="shared" si="2"/>
        <v>3</v>
      </c>
      <c r="E43" s="143" t="str">
        <f t="shared" si="6"/>
        <v>2.8.3</v>
      </c>
      <c r="F43" s="143">
        <v>6</v>
      </c>
      <c r="G43" s="143">
        <v>8</v>
      </c>
      <c r="H43" s="141">
        <v>4</v>
      </c>
      <c r="I43" s="142" t="s">
        <v>62</v>
      </c>
      <c r="J43" s="142" t="s">
        <v>189</v>
      </c>
      <c r="K43" s="142" t="s">
        <v>191</v>
      </c>
      <c r="L43" s="142"/>
      <c r="M43" s="51"/>
      <c r="N43" s="96"/>
      <c r="O43" s="41" t="str">
        <f t="shared" si="5"/>
        <v>2.8.3 : BackOffice \ Dédoublonnage \ Modification IHM</v>
      </c>
    </row>
    <row r="44" spans="1:15" s="41" customFormat="1" ht="15" x14ac:dyDescent="0.2">
      <c r="A44" s="50" t="str">
        <f>IF($N44="","??",INDEX('Liste SFD'!$A:$A,MATCH($N44,'Liste SFD'!$B:$B,0),1))</f>
        <v>??</v>
      </c>
      <c r="B44" s="50">
        <v>2</v>
      </c>
      <c r="C44" s="50">
        <v>9</v>
      </c>
      <c r="D44" s="50">
        <f t="shared" si="2"/>
        <v>1</v>
      </c>
      <c r="E44" s="143" t="str">
        <f t="shared" si="6"/>
        <v>2.9.1</v>
      </c>
      <c r="F44" s="143">
        <v>6</v>
      </c>
      <c r="G44" s="143">
        <v>8</v>
      </c>
      <c r="H44" s="141">
        <v>2</v>
      </c>
      <c r="I44" s="142" t="s">
        <v>62</v>
      </c>
      <c r="J44" s="142" t="s">
        <v>193</v>
      </c>
      <c r="K44" s="142" t="s">
        <v>194</v>
      </c>
      <c r="L44" s="142"/>
      <c r="M44" s="51"/>
      <c r="N44" s="96"/>
      <c r="O44" s="41" t="str">
        <f t="shared" si="5"/>
        <v>2.9.1 : BackOffice \ Import / Export \ WS Export</v>
      </c>
    </row>
    <row r="45" spans="1:15" s="136" customFormat="1" ht="15" x14ac:dyDescent="0.2">
      <c r="A45" s="50" t="str">
        <f>IF($N45="","??",INDEX('Liste SFD'!$A:$A,MATCH($N45,'Liste SFD'!$B:$B,0),1))</f>
        <v>??</v>
      </c>
      <c r="B45" s="50">
        <v>2</v>
      </c>
      <c r="C45" s="50">
        <v>9</v>
      </c>
      <c r="D45" s="50">
        <f>IF($C45=C44,D44+1,1)</f>
        <v>2</v>
      </c>
      <c r="E45" s="143" t="str">
        <f t="shared" si="6"/>
        <v>2.9.2</v>
      </c>
      <c r="F45" s="143">
        <v>6</v>
      </c>
      <c r="G45" s="143">
        <v>8</v>
      </c>
      <c r="H45" s="141">
        <v>5</v>
      </c>
      <c r="I45" s="142" t="s">
        <v>62</v>
      </c>
      <c r="J45" s="142" t="s">
        <v>193</v>
      </c>
      <c r="K45" s="142" t="s">
        <v>195</v>
      </c>
      <c r="L45" s="142"/>
      <c r="M45" s="121"/>
      <c r="N45" s="134"/>
      <c r="O45" s="41" t="str">
        <f t="shared" si="5"/>
        <v>2.9.2 : BackOffice \ Import / Export \ WS Import (avec dédoublonage))</v>
      </c>
    </row>
    <row r="46" spans="1:15" s="136" customFormat="1" ht="15" x14ac:dyDescent="0.2">
      <c r="A46" s="50" t="str">
        <f>IF($N46="","??",INDEX('Liste SFD'!$A:$A,MATCH($N46,'Liste SFD'!$B:$B,0),1))</f>
        <v>??</v>
      </c>
      <c r="B46" s="50">
        <v>2</v>
      </c>
      <c r="C46" s="50">
        <v>10</v>
      </c>
      <c r="D46" s="50">
        <v>1</v>
      </c>
      <c r="E46" s="143" t="str">
        <f t="shared" si="6"/>
        <v>2.10.1</v>
      </c>
      <c r="F46" s="143">
        <v>5</v>
      </c>
      <c r="G46" s="143">
        <v>5</v>
      </c>
      <c r="H46" s="141">
        <v>4</v>
      </c>
      <c r="I46" s="142" t="s">
        <v>62</v>
      </c>
      <c r="J46" s="142" t="s">
        <v>248</v>
      </c>
      <c r="K46" s="142" t="s">
        <v>250</v>
      </c>
      <c r="L46" s="142"/>
      <c r="M46" s="121"/>
      <c r="N46" s="134"/>
      <c r="O46" s="41" t="str">
        <f t="shared" si="5"/>
        <v>2.10.1 : BackOffice \ Favoris \ Architecture BDD Favoris</v>
      </c>
    </row>
    <row r="47" spans="1:15" s="136" customFormat="1" ht="15" x14ac:dyDescent="0.2">
      <c r="A47" s="50"/>
      <c r="B47" s="50">
        <v>2</v>
      </c>
      <c r="C47" s="50">
        <v>10</v>
      </c>
      <c r="D47" s="50">
        <v>2</v>
      </c>
      <c r="E47" s="143" t="str">
        <f t="shared" si="6"/>
        <v>2.10.2</v>
      </c>
      <c r="F47" s="143">
        <v>5</v>
      </c>
      <c r="G47" s="143">
        <v>6</v>
      </c>
      <c r="H47" s="141">
        <v>4</v>
      </c>
      <c r="I47" s="142" t="s">
        <v>62</v>
      </c>
      <c r="J47" s="142" t="s">
        <v>248</v>
      </c>
      <c r="K47" s="142" t="s">
        <v>251</v>
      </c>
      <c r="L47" s="142"/>
      <c r="M47" s="121"/>
      <c r="N47" s="134"/>
      <c r="O47" s="41" t="str">
        <f t="shared" si="5"/>
        <v>2.10.2 : BackOffice \ Favoris \ Système de gestion des favoris</v>
      </c>
    </row>
    <row r="48" spans="1:15" s="136" customFormat="1" ht="15" x14ac:dyDescent="0.2">
      <c r="A48" s="50" t="str">
        <f>IF($N48="","??",INDEX('Liste SFD'!$A:$A,MATCH($N48,'Liste SFD'!$B:$B,0),1))</f>
        <v>??</v>
      </c>
      <c r="B48" s="50">
        <v>3</v>
      </c>
      <c r="C48" s="50">
        <v>1</v>
      </c>
      <c r="D48" s="50">
        <f>IF($C48=C45,D45+1,1)</f>
        <v>1</v>
      </c>
      <c r="E48" s="143" t="str">
        <f t="shared" si="6"/>
        <v>3.1.1</v>
      </c>
      <c r="F48" s="143">
        <v>3</v>
      </c>
      <c r="G48" s="143">
        <v>2</v>
      </c>
      <c r="H48" s="141">
        <v>5</v>
      </c>
      <c r="I48" s="142" t="s">
        <v>207</v>
      </c>
      <c r="J48" s="142" t="s">
        <v>196</v>
      </c>
      <c r="K48" s="142" t="s">
        <v>197</v>
      </c>
      <c r="L48" s="142"/>
      <c r="M48" s="121"/>
      <c r="N48" s="134"/>
      <c r="O48" s="41" t="str">
        <f t="shared" ref="O48:O95" si="7">TEXT(E48,"#") &amp; " : " &amp; TEXT(I48,"#") &amp; " \ " &amp; TEXT(J48,"#") &amp; " \ " &amp; TEXT(K48,"#")</f>
        <v xml:space="preserve">3.1.1 : LinkServer (LS) \ Achitecture \ Architecture </v>
      </c>
    </row>
    <row r="49" spans="1:15" s="41" customFormat="1" ht="15" x14ac:dyDescent="0.2">
      <c r="A49" s="50" t="str">
        <f>IF($N49="","??",INDEX('Liste SFD'!$A:$A,MATCH($N49,'Liste SFD'!$B:$B,0),1))</f>
        <v>??</v>
      </c>
      <c r="B49" s="50">
        <v>3</v>
      </c>
      <c r="C49" s="50">
        <v>2</v>
      </c>
      <c r="D49" s="50">
        <f t="shared" si="2"/>
        <v>1</v>
      </c>
      <c r="E49" s="143" t="str">
        <f t="shared" si="6"/>
        <v>3.2.1</v>
      </c>
      <c r="F49" s="143">
        <v>5</v>
      </c>
      <c r="G49" s="143">
        <v>3</v>
      </c>
      <c r="H49" s="141">
        <v>1</v>
      </c>
      <c r="I49" s="142" t="s">
        <v>207</v>
      </c>
      <c r="J49" s="142" t="s">
        <v>90</v>
      </c>
      <c r="K49" s="142" t="s">
        <v>198</v>
      </c>
      <c r="L49" s="142"/>
      <c r="M49" s="51"/>
      <c r="N49" s="96"/>
      <c r="O49" s="41" t="str">
        <f t="shared" si="7"/>
        <v>3.2.1 : LinkServer (LS) \ IHM \ Interface Admin CRUD</v>
      </c>
    </row>
    <row r="50" spans="1:15" s="41" customFormat="1" ht="15" x14ac:dyDescent="0.2">
      <c r="A50" s="50" t="str">
        <f>IF($N50="","??",INDEX('Liste SFD'!$A:$A,MATCH($N50,'Liste SFD'!$B:$B,0),1))</f>
        <v>??</v>
      </c>
      <c r="B50" s="50">
        <v>3</v>
      </c>
      <c r="C50" s="50">
        <v>2</v>
      </c>
      <c r="D50" s="50">
        <f t="shared" si="2"/>
        <v>2</v>
      </c>
      <c r="E50" s="143" t="str">
        <f t="shared" si="6"/>
        <v>3.2.2</v>
      </c>
      <c r="F50" s="143">
        <v>5</v>
      </c>
      <c r="G50" s="143">
        <v>3</v>
      </c>
      <c r="H50" s="141">
        <v>4</v>
      </c>
      <c r="I50" s="142" t="s">
        <v>207</v>
      </c>
      <c r="J50" s="142" t="s">
        <v>90</v>
      </c>
      <c r="K50" s="142" t="s">
        <v>226</v>
      </c>
      <c r="L50" s="142"/>
      <c r="M50" s="51"/>
      <c r="N50" s="96"/>
      <c r="O50" s="41" t="str">
        <f t="shared" si="7"/>
        <v>3.2.2 : LinkServer (LS) \ IHM \ Interface Admin GPS (V1 : juste pts central + rayon)</v>
      </c>
    </row>
    <row r="51" spans="1:15" s="41" customFormat="1" ht="15" x14ac:dyDescent="0.2">
      <c r="A51" s="50" t="str">
        <f>IF($N51="","??",INDEX('Liste SFD'!$A:$A,MATCH($N51,'Liste SFD'!$B:$B,0),1))</f>
        <v>??</v>
      </c>
      <c r="B51" s="50">
        <v>3</v>
      </c>
      <c r="C51" s="50">
        <v>2</v>
      </c>
      <c r="D51" s="50">
        <f t="shared" si="2"/>
        <v>3</v>
      </c>
      <c r="E51" s="143" t="str">
        <f t="shared" si="6"/>
        <v>3.2.3</v>
      </c>
      <c r="F51" s="143">
        <v>6</v>
      </c>
      <c r="G51" s="143">
        <v>6</v>
      </c>
      <c r="H51" s="141">
        <v>3</v>
      </c>
      <c r="I51" s="142" t="s">
        <v>207</v>
      </c>
      <c r="J51" s="142" t="s">
        <v>90</v>
      </c>
      <c r="K51" s="142" t="s">
        <v>227</v>
      </c>
      <c r="L51" s="142"/>
      <c r="M51" s="51"/>
      <c r="N51" s="96"/>
      <c r="O51" s="41" t="str">
        <f t="shared" si="7"/>
        <v>3.2.3 : LinkServer (LS) \ IHM \ Interface Admin GPS (V2 : polygon)</v>
      </c>
    </row>
    <row r="52" spans="1:15" s="41" customFormat="1" ht="15" x14ac:dyDescent="0.2">
      <c r="A52" s="50" t="str">
        <f>IF($N52="","??",INDEX('Liste SFD'!$A:$A,MATCH($N52,'Liste SFD'!$B:$B,0),1))</f>
        <v>??</v>
      </c>
      <c r="B52" s="50">
        <v>3</v>
      </c>
      <c r="C52" s="50">
        <v>3</v>
      </c>
      <c r="D52" s="50">
        <f t="shared" si="2"/>
        <v>1</v>
      </c>
      <c r="E52" s="143" t="str">
        <f t="shared" si="6"/>
        <v>3.3.1</v>
      </c>
      <c r="F52" s="143">
        <v>3</v>
      </c>
      <c r="G52" s="143">
        <v>2</v>
      </c>
      <c r="H52" s="141">
        <v>1</v>
      </c>
      <c r="I52" s="142" t="s">
        <v>207</v>
      </c>
      <c r="J52" s="142" t="s">
        <v>169</v>
      </c>
      <c r="K52" s="142" t="s">
        <v>199</v>
      </c>
      <c r="L52" s="142"/>
      <c r="M52" s="51"/>
      <c r="N52" s="96"/>
      <c r="O52" s="41" t="str">
        <f t="shared" si="7"/>
        <v>3.3.1 : LinkServer (LS) \ WS Read \ Fonction getSceneIdByTag</v>
      </c>
    </row>
    <row r="53" spans="1:15" s="41" customFormat="1" ht="25.5" x14ac:dyDescent="0.2">
      <c r="A53" s="50" t="str">
        <f>IF($N53="","??",INDEX('Liste SFD'!$A:$A,MATCH($N53,'Liste SFD'!$B:$B,0),1))</f>
        <v>??</v>
      </c>
      <c r="B53" s="50">
        <v>3</v>
      </c>
      <c r="C53" s="50">
        <v>3</v>
      </c>
      <c r="D53" s="50">
        <f t="shared" si="2"/>
        <v>2</v>
      </c>
      <c r="E53" s="143" t="str">
        <f t="shared" si="6"/>
        <v>3.3.2</v>
      </c>
      <c r="F53" s="143">
        <v>3</v>
      </c>
      <c r="G53" s="143">
        <v>2</v>
      </c>
      <c r="H53" s="141">
        <v>1</v>
      </c>
      <c r="I53" s="142" t="s">
        <v>207</v>
      </c>
      <c r="J53" s="142" t="s">
        <v>169</v>
      </c>
      <c r="K53" s="142" t="s">
        <v>222</v>
      </c>
      <c r="L53" s="142"/>
      <c r="M53" s="121"/>
      <c r="N53" s="134"/>
      <c r="O53" s="41" t="str">
        <f t="shared" si="7"/>
        <v>3.3.2 : LinkServer (LS) \ WS Read \ Fonction getSceneByGPSCoord / getSceneByGPSCoord  (V1 : juste pts central + rayon)</v>
      </c>
    </row>
    <row r="54" spans="1:15" s="41" customFormat="1" ht="15" x14ac:dyDescent="0.2">
      <c r="A54" s="50" t="str">
        <f>IF($N54="","??",INDEX('Liste SFD'!$A:$A,MATCH($N54,'Liste SFD'!$B:$B,0),1))</f>
        <v>??</v>
      </c>
      <c r="B54" s="50">
        <v>3</v>
      </c>
      <c r="C54" s="50">
        <v>3</v>
      </c>
      <c r="D54" s="50">
        <f t="shared" si="2"/>
        <v>3</v>
      </c>
      <c r="E54" s="143" t="str">
        <f t="shared" si="6"/>
        <v>3.3.3</v>
      </c>
      <c r="F54" s="143">
        <v>6</v>
      </c>
      <c r="G54" s="143">
        <v>5</v>
      </c>
      <c r="H54" s="141">
        <v>1</v>
      </c>
      <c r="I54" s="142" t="s">
        <v>207</v>
      </c>
      <c r="J54" s="142" t="s">
        <v>169</v>
      </c>
      <c r="K54" s="142" t="s">
        <v>224</v>
      </c>
      <c r="L54" s="142"/>
      <c r="M54" s="121"/>
      <c r="N54" s="134"/>
      <c r="O54" s="41" t="str">
        <f t="shared" si="7"/>
        <v>3.3.3 : LinkServer (LS) \ WS Read \ Fonction getSceneByGPSCoord / getSceneByGPSCoord  (V2 : polygon)</v>
      </c>
    </row>
    <row r="55" spans="1:15" s="41" customFormat="1" ht="15" x14ac:dyDescent="0.2">
      <c r="A55" s="50" t="str">
        <f>IF($N55="","??",INDEX('Liste SFD'!$A:$A,MATCH($N55,'Liste SFD'!$B:$B,0),1))</f>
        <v>??</v>
      </c>
      <c r="B55" s="50">
        <v>3</v>
      </c>
      <c r="C55" s="50">
        <v>4</v>
      </c>
      <c r="D55" s="50">
        <f t="shared" si="2"/>
        <v>1</v>
      </c>
      <c r="E55" s="143" t="str">
        <f t="shared" si="6"/>
        <v>3.4.1</v>
      </c>
      <c r="F55" s="143">
        <v>5</v>
      </c>
      <c r="G55" s="143">
        <v>4</v>
      </c>
      <c r="H55" s="141">
        <v>1</v>
      </c>
      <c r="I55" s="142" t="s">
        <v>207</v>
      </c>
      <c r="J55" s="142" t="s">
        <v>170</v>
      </c>
      <c r="K55" s="142" t="s">
        <v>201</v>
      </c>
      <c r="L55" s="142"/>
      <c r="M55" s="121"/>
      <c r="N55" s="134"/>
      <c r="O55" s="41" t="str">
        <f t="shared" si="7"/>
        <v>3.4.1 : LinkServer (LS) \ WS Post \ Fonction postLinkTagScene</v>
      </c>
    </row>
    <row r="56" spans="1:15" s="41" customFormat="1" ht="15" x14ac:dyDescent="0.2">
      <c r="A56" s="50" t="str">
        <f>IF($N56="","??",INDEX('Liste SFD'!$A:$A,MATCH($N56,'Liste SFD'!$B:$B,0),1))</f>
        <v>??</v>
      </c>
      <c r="B56" s="50">
        <v>3</v>
      </c>
      <c r="C56" s="50">
        <v>4</v>
      </c>
      <c r="D56" s="50">
        <f t="shared" si="2"/>
        <v>2</v>
      </c>
      <c r="E56" s="143" t="str">
        <f t="shared" si="6"/>
        <v>3.4.2</v>
      </c>
      <c r="F56" s="143">
        <v>5</v>
      </c>
      <c r="G56" s="143">
        <v>4</v>
      </c>
      <c r="H56" s="141">
        <v>1</v>
      </c>
      <c r="I56" s="142" t="s">
        <v>207</v>
      </c>
      <c r="J56" s="142" t="s">
        <v>170</v>
      </c>
      <c r="K56" s="142" t="s">
        <v>221</v>
      </c>
      <c r="L56" s="142"/>
      <c r="M56" s="121"/>
      <c r="N56" s="134"/>
      <c r="O56" s="41" t="str">
        <f t="shared" si="7"/>
        <v>3.4.2 : LinkServer (LS) \ WS Post \ Fonction postLinkGPSCoordScene (V1 : juste pts central + rayon)</v>
      </c>
    </row>
    <row r="57" spans="1:15" s="41" customFormat="1" ht="15" x14ac:dyDescent="0.2">
      <c r="A57" s="50" t="str">
        <f>IF($N57="","??",INDEX('Liste SFD'!$A:$A,MATCH($N57,'Liste SFD'!$B:$B,0),1))</f>
        <v>??</v>
      </c>
      <c r="B57" s="50">
        <v>3</v>
      </c>
      <c r="C57" s="50">
        <v>4</v>
      </c>
      <c r="D57" s="50">
        <f t="shared" si="2"/>
        <v>3</v>
      </c>
      <c r="E57" s="143" t="str">
        <f t="shared" si="6"/>
        <v>3.4.3</v>
      </c>
      <c r="F57" s="143">
        <v>6</v>
      </c>
      <c r="G57" s="143">
        <v>5</v>
      </c>
      <c r="H57" s="141">
        <v>1</v>
      </c>
      <c r="I57" s="142" t="s">
        <v>207</v>
      </c>
      <c r="J57" s="142" t="s">
        <v>170</v>
      </c>
      <c r="K57" s="142" t="s">
        <v>225</v>
      </c>
      <c r="L57" s="142"/>
      <c r="M57" s="121"/>
      <c r="N57" s="134"/>
      <c r="O57" s="41" t="str">
        <f t="shared" si="7"/>
        <v>3.4.3 : LinkServer (LS) \ WS Post \ Fonction postLinkGPSCoordScene (V2 : polygon)</v>
      </c>
    </row>
    <row r="58" spans="1:15" s="41" customFormat="1" ht="15" x14ac:dyDescent="0.2">
      <c r="A58" s="50" t="str">
        <f>IF($N58="","??",INDEX('Liste SFD'!$A:$A,MATCH($N58,'Liste SFD'!$B:$B,0),1))</f>
        <v>??</v>
      </c>
      <c r="B58" s="50">
        <v>4</v>
      </c>
      <c r="C58" s="50">
        <v>1</v>
      </c>
      <c r="D58" s="50">
        <f t="shared" si="2"/>
        <v>1</v>
      </c>
      <c r="E58" s="143" t="str">
        <f t="shared" si="6"/>
        <v>4.1.1</v>
      </c>
      <c r="F58" s="143">
        <v>1</v>
      </c>
      <c r="G58" s="143">
        <v>2</v>
      </c>
      <c r="H58" s="141">
        <v>2</v>
      </c>
      <c r="I58" s="142" t="s">
        <v>202</v>
      </c>
      <c r="J58" s="142" t="s">
        <v>202</v>
      </c>
      <c r="K58" s="142" t="s">
        <v>73</v>
      </c>
      <c r="L58" s="142"/>
      <c r="M58" s="121"/>
      <c r="N58" s="134"/>
      <c r="O58" s="41" t="str">
        <f t="shared" si="7"/>
        <v>4.1.1 : API Java BO \ API Java BO \ Architecture de l'API Java</v>
      </c>
    </row>
    <row r="59" spans="1:15" s="41" customFormat="1" ht="15" x14ac:dyDescent="0.2">
      <c r="A59" s="50" t="str">
        <f>IF($N59="","??",INDEX('Liste SFD'!$A:$A,MATCH($N59,'Liste SFD'!$B:$B,0),1))</f>
        <v>??</v>
      </c>
      <c r="B59" s="50">
        <v>4</v>
      </c>
      <c r="C59" s="50">
        <v>1</v>
      </c>
      <c r="D59" s="50">
        <f t="shared" si="2"/>
        <v>2</v>
      </c>
      <c r="E59" s="143" t="str">
        <f t="shared" si="6"/>
        <v>4.1.2</v>
      </c>
      <c r="F59" s="143">
        <v>1</v>
      </c>
      <c r="G59" s="143">
        <v>2</v>
      </c>
      <c r="H59" s="141">
        <v>1</v>
      </c>
      <c r="I59" s="142" t="s">
        <v>202</v>
      </c>
      <c r="J59" s="142" t="s">
        <v>202</v>
      </c>
      <c r="K59" s="142" t="s">
        <v>203</v>
      </c>
      <c r="L59" s="142"/>
      <c r="M59" s="121"/>
      <c r="N59" s="134"/>
      <c r="O59" s="41" t="str">
        <f t="shared" si="7"/>
        <v>4.1.2 : API Java BO \ API Java BO \ Authentification</v>
      </c>
    </row>
    <row r="60" spans="1:15" s="41" customFormat="1" ht="15" x14ac:dyDescent="0.2">
      <c r="A60" s="50" t="str">
        <f>IF($N60="","??",INDEX('Liste SFD'!$A:$A,MATCH($N60,'Liste SFD'!$B:$B,0),1))</f>
        <v>??</v>
      </c>
      <c r="B60" s="50">
        <v>4</v>
      </c>
      <c r="C60" s="50">
        <v>2</v>
      </c>
      <c r="D60" s="50">
        <f t="shared" si="2"/>
        <v>1</v>
      </c>
      <c r="E60" s="143" t="str">
        <f t="shared" si="6"/>
        <v>4.2.1</v>
      </c>
      <c r="F60" s="143">
        <v>3</v>
      </c>
      <c r="G60" s="143">
        <v>2</v>
      </c>
      <c r="H60" s="141">
        <v>1</v>
      </c>
      <c r="I60" s="142" t="s">
        <v>202</v>
      </c>
      <c r="J60" s="142" t="s">
        <v>204</v>
      </c>
      <c r="K60" s="142" t="s">
        <v>63</v>
      </c>
      <c r="L60" s="142"/>
      <c r="M60" s="121"/>
      <c r="N60" s="134"/>
      <c r="O60" s="41" t="str">
        <f t="shared" si="7"/>
        <v>4.2.1 : API Java BO \ API Java BO : Read \ Fonction getListAllParcours</v>
      </c>
    </row>
    <row r="61" spans="1:15" s="41" customFormat="1" ht="15" x14ac:dyDescent="0.2">
      <c r="A61" s="50" t="str">
        <f>IF($N61="","??",INDEX('Liste SFD'!$A:$A,MATCH($N61,'Liste SFD'!$B:$B,0),1))</f>
        <v>??</v>
      </c>
      <c r="B61" s="50">
        <v>4</v>
      </c>
      <c r="C61" s="50">
        <v>2</v>
      </c>
      <c r="D61" s="50">
        <f t="shared" si="2"/>
        <v>2</v>
      </c>
      <c r="E61" s="143" t="str">
        <f t="shared" si="6"/>
        <v>4.2.2</v>
      </c>
      <c r="F61" s="143">
        <v>3</v>
      </c>
      <c r="G61" s="143">
        <v>2</v>
      </c>
      <c r="H61" s="141">
        <v>1</v>
      </c>
      <c r="I61" s="142" t="s">
        <v>202</v>
      </c>
      <c r="J61" s="142" t="s">
        <v>204</v>
      </c>
      <c r="K61" s="142" t="s">
        <v>64</v>
      </c>
      <c r="L61" s="142"/>
      <c r="M61" s="121"/>
      <c r="N61" s="134"/>
      <c r="O61" s="41" t="str">
        <f t="shared" si="7"/>
        <v>4.2.2 : API Java BO \ API Java BO : Read \ Fonction getParcoursArchitectureById</v>
      </c>
    </row>
    <row r="62" spans="1:15" s="41" customFormat="1" ht="15" x14ac:dyDescent="0.2">
      <c r="A62" s="50" t="str">
        <f>IF($N62="","??",INDEX('Liste SFD'!$A:$A,MATCH($N62,'Liste SFD'!$B:$B,0),1))</f>
        <v>??</v>
      </c>
      <c r="B62" s="50">
        <v>4</v>
      </c>
      <c r="C62" s="50">
        <v>2</v>
      </c>
      <c r="D62" s="50">
        <f t="shared" si="2"/>
        <v>3</v>
      </c>
      <c r="E62" s="143" t="str">
        <f t="shared" si="6"/>
        <v>4.2.3</v>
      </c>
      <c r="F62" s="143">
        <v>3</v>
      </c>
      <c r="G62" s="143">
        <v>2</v>
      </c>
      <c r="H62" s="141">
        <v>1</v>
      </c>
      <c r="I62" s="142" t="s">
        <v>202</v>
      </c>
      <c r="J62" s="142" t="s">
        <v>204</v>
      </c>
      <c r="K62" s="142" t="s">
        <v>65</v>
      </c>
      <c r="L62" s="142"/>
      <c r="M62" s="121"/>
      <c r="N62" s="134"/>
      <c r="O62" s="41" t="str">
        <f t="shared" si="7"/>
        <v>4.2.3 : API Java BO \ API Java BO : Read \ Fonction getParcoursById</v>
      </c>
    </row>
    <row r="63" spans="1:15" s="41" customFormat="1" ht="15" x14ac:dyDescent="0.2">
      <c r="A63" s="50" t="str">
        <f>IF($N63="","??",INDEX('Liste SFD'!$A:$A,MATCH($N63,'Liste SFD'!$B:$B,0),1))</f>
        <v>??</v>
      </c>
      <c r="B63" s="50">
        <v>4</v>
      </c>
      <c r="C63" s="50">
        <v>2</v>
      </c>
      <c r="D63" s="50">
        <f t="shared" si="2"/>
        <v>4</v>
      </c>
      <c r="E63" s="143" t="str">
        <f t="shared" si="6"/>
        <v>4.2.4</v>
      </c>
      <c r="F63" s="143">
        <v>3</v>
      </c>
      <c r="G63" s="143">
        <v>2</v>
      </c>
      <c r="H63" s="141">
        <v>1</v>
      </c>
      <c r="I63" s="142" t="s">
        <v>202</v>
      </c>
      <c r="J63" s="142" t="s">
        <v>204</v>
      </c>
      <c r="K63" s="142" t="s">
        <v>66</v>
      </c>
      <c r="L63" s="142"/>
      <c r="M63" s="121"/>
      <c r="N63" s="134"/>
      <c r="O63" s="41" t="str">
        <f t="shared" si="7"/>
        <v>4.2.4 : API Java BO \ API Java BO : Read \ Fonction getSousParcoursById</v>
      </c>
    </row>
    <row r="64" spans="1:15" s="41" customFormat="1" ht="15" x14ac:dyDescent="0.2">
      <c r="A64" s="50" t="str">
        <f>IF($N64="","??",INDEX('Liste SFD'!$A:$A,MATCH($N64,'Liste SFD'!$B:$B,0),1))</f>
        <v>??</v>
      </c>
      <c r="B64" s="50">
        <v>4</v>
      </c>
      <c r="C64" s="50">
        <v>2</v>
      </c>
      <c r="D64" s="50">
        <f t="shared" si="2"/>
        <v>5</v>
      </c>
      <c r="E64" s="143" t="str">
        <f t="shared" si="6"/>
        <v>4.2.5</v>
      </c>
      <c r="F64" s="143">
        <v>1</v>
      </c>
      <c r="G64" s="143">
        <v>2</v>
      </c>
      <c r="H64" s="141">
        <v>1</v>
      </c>
      <c r="I64" s="142" t="s">
        <v>202</v>
      </c>
      <c r="J64" s="142" t="s">
        <v>204</v>
      </c>
      <c r="K64" s="142" t="s">
        <v>67</v>
      </c>
      <c r="L64" s="142"/>
      <c r="M64" s="121"/>
      <c r="N64" s="134"/>
      <c r="O64" s="41" t="str">
        <f t="shared" si="7"/>
        <v>4.2.5 : API Java BO \ API Java BO : Read \ Fonction getSceneById</v>
      </c>
    </row>
    <row r="65" spans="1:15" s="41" customFormat="1" ht="15" x14ac:dyDescent="0.2">
      <c r="A65" s="50" t="str">
        <f>IF($N65="","??",INDEX('Liste SFD'!$A:$A,MATCH($N65,'Liste SFD'!$B:$B,0),1))</f>
        <v>??</v>
      </c>
      <c r="B65" s="50">
        <v>4</v>
      </c>
      <c r="C65" s="50">
        <v>2</v>
      </c>
      <c r="D65" s="50">
        <f t="shared" si="2"/>
        <v>6</v>
      </c>
      <c r="E65" s="143" t="str">
        <f t="shared" si="6"/>
        <v>4.2.6</v>
      </c>
      <c r="F65" s="143">
        <v>3</v>
      </c>
      <c r="G65" s="143">
        <v>2</v>
      </c>
      <c r="H65" s="141">
        <v>1</v>
      </c>
      <c r="I65" s="142" t="s">
        <v>202</v>
      </c>
      <c r="J65" s="142" t="s">
        <v>204</v>
      </c>
      <c r="K65" s="142" t="s">
        <v>68</v>
      </c>
      <c r="L65" s="142"/>
      <c r="M65" s="121"/>
      <c r="N65" s="134"/>
      <c r="O65" s="41" t="str">
        <f t="shared" si="7"/>
        <v>4.2.6 : API Java BO \ API Java BO : Read \ Fonction getTransitionById</v>
      </c>
    </row>
    <row r="66" spans="1:15" s="41" customFormat="1" ht="15" x14ac:dyDescent="0.2">
      <c r="A66" s="50" t="str">
        <f>IF($N66="","??",INDEX('Liste SFD'!$A:$A,MATCH($N66,'Liste SFD'!$B:$B,0),1))</f>
        <v>??</v>
      </c>
      <c r="B66" s="50">
        <v>4</v>
      </c>
      <c r="C66" s="50">
        <v>2</v>
      </c>
      <c r="D66" s="50">
        <f t="shared" si="2"/>
        <v>7</v>
      </c>
      <c r="E66" s="143" t="str">
        <f t="shared" si="6"/>
        <v>4.2.7</v>
      </c>
      <c r="F66" s="143">
        <v>3</v>
      </c>
      <c r="G66" s="143">
        <v>2</v>
      </c>
      <c r="H66" s="141">
        <v>1</v>
      </c>
      <c r="I66" s="142" t="s">
        <v>202</v>
      </c>
      <c r="J66" s="142" t="s">
        <v>204</v>
      </c>
      <c r="K66" s="142" t="s">
        <v>69</v>
      </c>
      <c r="L66" s="142"/>
      <c r="M66" s="32"/>
      <c r="N66" s="96"/>
      <c r="O66" s="41" t="str">
        <f t="shared" si="7"/>
        <v>4.2.7 : API Java BO \ API Java BO : Read \ Fonction getElementById</v>
      </c>
    </row>
    <row r="67" spans="1:15" s="41" customFormat="1" ht="15" x14ac:dyDescent="0.2">
      <c r="A67" s="50" t="str">
        <f>IF($N67="","??",INDEX('Liste SFD'!$A:$A,MATCH($N67,'Liste SFD'!$B:$B,0),1))</f>
        <v>??</v>
      </c>
      <c r="B67" s="50">
        <v>4</v>
      </c>
      <c r="C67" s="50">
        <v>2</v>
      </c>
      <c r="D67" s="50">
        <f t="shared" si="2"/>
        <v>8</v>
      </c>
      <c r="E67" s="143" t="str">
        <f t="shared" si="6"/>
        <v>4.2.8</v>
      </c>
      <c r="F67" s="143">
        <v>3</v>
      </c>
      <c r="G67" s="143">
        <v>5</v>
      </c>
      <c r="H67" s="141">
        <v>1</v>
      </c>
      <c r="I67" s="142" t="s">
        <v>202</v>
      </c>
      <c r="J67" s="142" t="s">
        <v>204</v>
      </c>
      <c r="K67" s="142" t="s">
        <v>237</v>
      </c>
      <c r="L67" s="142"/>
      <c r="M67" s="32"/>
      <c r="N67" s="96"/>
      <c r="O67" s="41" t="str">
        <f t="shared" si="7"/>
        <v>4.2.8 : API Java BO \ API Java BO : Read \ Fonction getHistoriqueByUserId</v>
      </c>
    </row>
    <row r="68" spans="1:15" s="41" customFormat="1" ht="15" x14ac:dyDescent="0.2">
      <c r="A68" s="50" t="str">
        <f>IF($N68="","??",INDEX('Liste SFD'!$A:$A,MATCH($N68,'Liste SFD'!$B:$B,0),1))</f>
        <v>??</v>
      </c>
      <c r="B68" s="50">
        <v>4</v>
      </c>
      <c r="C68" s="50">
        <v>2</v>
      </c>
      <c r="D68" s="50">
        <f t="shared" si="2"/>
        <v>9</v>
      </c>
      <c r="E68" s="143" t="str">
        <f t="shared" si="6"/>
        <v>4.2.9</v>
      </c>
      <c r="F68" s="143">
        <v>6</v>
      </c>
      <c r="G68" s="143">
        <v>7</v>
      </c>
      <c r="H68" s="141">
        <v>1</v>
      </c>
      <c r="I68" s="142" t="s">
        <v>202</v>
      </c>
      <c r="J68" s="142" t="s">
        <v>204</v>
      </c>
      <c r="K68" s="142" t="s">
        <v>236</v>
      </c>
      <c r="L68" s="142"/>
      <c r="M68" s="32"/>
      <c r="N68" s="96"/>
      <c r="O68" s="41" t="str">
        <f t="shared" si="7"/>
        <v>4.2.9 : API Java BO \ API Java BO : Read \ Fonction  getRecommandedSceneByUserId</v>
      </c>
    </row>
    <row r="69" spans="1:15" s="41" customFormat="1" ht="15" x14ac:dyDescent="0.2">
      <c r="A69" s="50" t="str">
        <f>IF($N69="","??",INDEX('Liste SFD'!$A:$A,MATCH($N69,'Liste SFD'!$B:$B,0),1))</f>
        <v>??</v>
      </c>
      <c r="B69" s="50">
        <v>4</v>
      </c>
      <c r="C69" s="50">
        <v>2</v>
      </c>
      <c r="D69" s="50">
        <f t="shared" si="2"/>
        <v>10</v>
      </c>
      <c r="E69" s="143" t="str">
        <f t="shared" si="6"/>
        <v>4.2.10</v>
      </c>
      <c r="F69" s="143">
        <v>5</v>
      </c>
      <c r="G69" s="143">
        <v>6</v>
      </c>
      <c r="H69" s="141">
        <v>1</v>
      </c>
      <c r="I69" s="142" t="s">
        <v>202</v>
      </c>
      <c r="J69" s="142" t="s">
        <v>204</v>
      </c>
      <c r="K69" s="142" t="s">
        <v>238</v>
      </c>
      <c r="L69" s="142"/>
      <c r="M69" s="32"/>
      <c r="N69" s="96"/>
      <c r="O69" s="41" t="str">
        <f t="shared" si="7"/>
        <v>4.2.10 : API Java BO \ API Java BO : Read \ Fonction getMediaByUserId</v>
      </c>
    </row>
    <row r="70" spans="1:15" s="41" customFormat="1" ht="15" x14ac:dyDescent="0.2">
      <c r="A70" s="50" t="str">
        <f>IF($N70="","??",INDEX('Liste SFD'!$A:$A,MATCH($N70,'Liste SFD'!$B:$B,0),1))</f>
        <v>??</v>
      </c>
      <c r="B70" s="50">
        <v>4</v>
      </c>
      <c r="C70" s="50">
        <v>3</v>
      </c>
      <c r="D70" s="50">
        <f t="shared" si="2"/>
        <v>1</v>
      </c>
      <c r="E70" s="143" t="str">
        <f t="shared" si="6"/>
        <v>4.3.1</v>
      </c>
      <c r="F70" s="143">
        <v>3</v>
      </c>
      <c r="G70" s="143">
        <v>6</v>
      </c>
      <c r="H70" s="141">
        <v>3</v>
      </c>
      <c r="I70" s="142" t="s">
        <v>202</v>
      </c>
      <c r="J70" s="142" t="s">
        <v>205</v>
      </c>
      <c r="K70" s="142" t="s">
        <v>172</v>
      </c>
      <c r="L70" s="142"/>
      <c r="M70" s="32"/>
      <c r="N70" s="96"/>
      <c r="O70" s="41" t="str">
        <f t="shared" si="7"/>
        <v>4.3.1 : API Java BO \ API Java BO : Post \ Fonction Post Media (Lié à rien / à une scène / à une artefact)</v>
      </c>
    </row>
    <row r="71" spans="1:15" s="41" customFormat="1" ht="15" x14ac:dyDescent="0.2">
      <c r="A71" s="50" t="str">
        <f>IF($N71="","??",INDEX('Liste SFD'!$A:$A,MATCH($N71,'Liste SFD'!$B:$B,0),1))</f>
        <v>??</v>
      </c>
      <c r="B71" s="50">
        <v>4</v>
      </c>
      <c r="C71" s="50">
        <v>3</v>
      </c>
      <c r="D71" s="50">
        <f t="shared" si="2"/>
        <v>2</v>
      </c>
      <c r="E71" s="143" t="str">
        <f t="shared" si="6"/>
        <v>4.3.2</v>
      </c>
      <c r="F71" s="143">
        <v>6</v>
      </c>
      <c r="G71" s="143">
        <v>6</v>
      </c>
      <c r="H71" s="141">
        <v>3</v>
      </c>
      <c r="I71" s="142" t="s">
        <v>202</v>
      </c>
      <c r="J71" s="142" t="s">
        <v>205</v>
      </c>
      <c r="K71" s="142" t="s">
        <v>171</v>
      </c>
      <c r="L71" s="142"/>
      <c r="M71" s="32"/>
      <c r="N71" s="96"/>
      <c r="O71" s="41" t="str">
        <f t="shared" si="7"/>
        <v>4.3.2 : API Java BO \ API Java BO : Post \ Creation de Parcours</v>
      </c>
    </row>
    <row r="72" spans="1:15" s="41" customFormat="1" ht="15" x14ac:dyDescent="0.2">
      <c r="A72" s="50" t="str">
        <f>IF($N72="","??",INDEX('Liste SFD'!$A:$A,MATCH($N72,'Liste SFD'!$B:$B,0),1))</f>
        <v>??</v>
      </c>
      <c r="B72" s="50">
        <v>5</v>
      </c>
      <c r="C72" s="50">
        <v>1</v>
      </c>
      <c r="D72" s="50">
        <f t="shared" si="2"/>
        <v>1</v>
      </c>
      <c r="E72" s="143" t="str">
        <f t="shared" si="6"/>
        <v>5.1.1</v>
      </c>
      <c r="F72" s="143">
        <v>3</v>
      </c>
      <c r="G72" s="143">
        <v>2</v>
      </c>
      <c r="H72" s="141">
        <v>2</v>
      </c>
      <c r="I72" s="142" t="s">
        <v>206</v>
      </c>
      <c r="J72" s="142" t="s">
        <v>206</v>
      </c>
      <c r="K72" s="142" t="s">
        <v>73</v>
      </c>
      <c r="L72" s="142"/>
      <c r="M72" s="32"/>
      <c r="N72" s="96"/>
      <c r="O72" s="41" t="str">
        <f t="shared" si="7"/>
        <v>5.1.1 : API Java LS \ API Java LS \ Architecture de l'API Java</v>
      </c>
    </row>
    <row r="73" spans="1:15" s="41" customFormat="1" ht="15" x14ac:dyDescent="0.2">
      <c r="A73" s="50" t="str">
        <f>IF($N73="","??",INDEX('Liste SFD'!$A:$A,MATCH($N73,'Liste SFD'!$B:$B,0),1))</f>
        <v>??</v>
      </c>
      <c r="B73" s="50">
        <v>5</v>
      </c>
      <c r="C73" s="50">
        <v>2</v>
      </c>
      <c r="D73" s="50">
        <f t="shared" si="2"/>
        <v>1</v>
      </c>
      <c r="E73" s="143" t="str">
        <f t="shared" si="6"/>
        <v>5.2.1</v>
      </c>
      <c r="F73" s="143">
        <v>3</v>
      </c>
      <c r="G73" s="143">
        <v>2</v>
      </c>
      <c r="H73" s="141">
        <v>1</v>
      </c>
      <c r="I73" s="142" t="s">
        <v>206</v>
      </c>
      <c r="J73" s="142" t="s">
        <v>208</v>
      </c>
      <c r="K73" s="142" t="s">
        <v>199</v>
      </c>
      <c r="L73" s="142"/>
      <c r="M73" s="32"/>
      <c r="N73" s="96"/>
      <c r="O73" s="41" t="str">
        <f t="shared" si="7"/>
        <v>5.2.1 : API Java LS \ API Java LS : Read \ Fonction getSceneIdByTag</v>
      </c>
    </row>
    <row r="74" spans="1:15" s="41" customFormat="1" ht="15" x14ac:dyDescent="0.2">
      <c r="A74" s="50" t="str">
        <f>IF($N74="","??",INDEX('Liste SFD'!$A:$A,MATCH($N74,'Liste SFD'!$B:$B,0),1))</f>
        <v>??</v>
      </c>
      <c r="B74" s="50">
        <v>5</v>
      </c>
      <c r="C74" s="50">
        <v>2</v>
      </c>
      <c r="D74" s="50">
        <f t="shared" si="2"/>
        <v>2</v>
      </c>
      <c r="E74" s="143" t="str">
        <f t="shared" si="6"/>
        <v>5.2.2</v>
      </c>
      <c r="F74" s="143">
        <v>3</v>
      </c>
      <c r="G74" s="143">
        <v>2</v>
      </c>
      <c r="H74" s="141">
        <v>1</v>
      </c>
      <c r="I74" s="142" t="s">
        <v>206</v>
      </c>
      <c r="J74" s="142" t="s">
        <v>208</v>
      </c>
      <c r="K74" s="142" t="s">
        <v>200</v>
      </c>
      <c r="L74" s="142"/>
      <c r="M74" s="32"/>
      <c r="N74" s="96"/>
      <c r="O74" s="41" t="str">
        <f t="shared" si="7"/>
        <v>5.2.2 : API Java LS \ API Java LS : Read \ Fonction getCloseSceneByGPSCoord</v>
      </c>
    </row>
    <row r="75" spans="1:15" s="41" customFormat="1" ht="15" x14ac:dyDescent="0.2">
      <c r="A75" s="50" t="str">
        <f>IF($N75="","??",INDEX('Liste SFD'!$A:$A,MATCH($N75,'Liste SFD'!$B:$B,0),1))</f>
        <v>??</v>
      </c>
      <c r="B75" s="50">
        <v>5</v>
      </c>
      <c r="C75" s="50">
        <v>3</v>
      </c>
      <c r="D75" s="50">
        <f t="shared" si="2"/>
        <v>1</v>
      </c>
      <c r="E75" s="143" t="str">
        <f t="shared" si="6"/>
        <v>5.3.1</v>
      </c>
      <c r="F75" s="143">
        <v>3</v>
      </c>
      <c r="G75" s="143">
        <v>5</v>
      </c>
      <c r="H75" s="141">
        <v>1</v>
      </c>
      <c r="I75" s="142" t="s">
        <v>206</v>
      </c>
      <c r="J75" s="142" t="s">
        <v>209</v>
      </c>
      <c r="K75" s="142" t="s">
        <v>201</v>
      </c>
      <c r="L75" s="142"/>
      <c r="M75" s="32"/>
      <c r="N75" s="96"/>
      <c r="O75" s="41" t="str">
        <f t="shared" si="7"/>
        <v>5.3.1 : API Java LS \ API Java LS : Post \ Fonction postLinkTagScene</v>
      </c>
    </row>
    <row r="76" spans="1:15" s="41" customFormat="1" ht="15" x14ac:dyDescent="0.2">
      <c r="A76" s="50" t="str">
        <f>IF($N76="","??",INDEX('Liste SFD'!$A:$A,MATCH($N76,'Liste SFD'!$B:$B,0),1))</f>
        <v>??</v>
      </c>
      <c r="B76" s="50">
        <v>5</v>
      </c>
      <c r="C76" s="50">
        <v>3</v>
      </c>
      <c r="D76" s="50">
        <f t="shared" si="2"/>
        <v>2</v>
      </c>
      <c r="E76" s="143" t="str">
        <f t="shared" si="6"/>
        <v>5.3.2</v>
      </c>
      <c r="F76" s="143">
        <v>3</v>
      </c>
      <c r="G76" s="143">
        <v>5</v>
      </c>
      <c r="H76" s="141">
        <v>1</v>
      </c>
      <c r="I76" s="142" t="s">
        <v>206</v>
      </c>
      <c r="J76" s="142" t="s">
        <v>209</v>
      </c>
      <c r="K76" s="142" t="s">
        <v>223</v>
      </c>
      <c r="L76" s="142"/>
      <c r="M76" s="32"/>
      <c r="N76" s="96"/>
      <c r="O76" s="41" t="str">
        <f t="shared" si="7"/>
        <v>5.3.2 : API Java LS \ API Java LS : Post \ Fonction postLinkGPSCoordScene  (V1 : juste pts central + rayon)</v>
      </c>
    </row>
    <row r="77" spans="1:15" s="41" customFormat="1" ht="15" x14ac:dyDescent="0.2">
      <c r="A77" s="50" t="str">
        <f>IF($N77="","??",INDEX('Liste SFD'!$A:$A,MATCH($N77,'Liste SFD'!$B:$B,0),1))</f>
        <v>??</v>
      </c>
      <c r="B77" s="50">
        <v>5</v>
      </c>
      <c r="C77" s="50">
        <v>3</v>
      </c>
      <c r="D77" s="50">
        <f t="shared" ref="D77:D139" si="8">IF($C77=C76,D76+1,1)</f>
        <v>3</v>
      </c>
      <c r="E77" s="143" t="str">
        <f t="shared" si="6"/>
        <v>5.3.3</v>
      </c>
      <c r="F77" s="143">
        <v>6</v>
      </c>
      <c r="G77" s="143">
        <v>6</v>
      </c>
      <c r="H77" s="141">
        <v>1</v>
      </c>
      <c r="I77" s="142" t="s">
        <v>206</v>
      </c>
      <c r="J77" s="142" t="s">
        <v>209</v>
      </c>
      <c r="K77" s="142" t="s">
        <v>228</v>
      </c>
      <c r="L77" s="142"/>
      <c r="M77" s="32"/>
      <c r="N77" s="96"/>
      <c r="O77" s="41" t="str">
        <f t="shared" si="7"/>
        <v>5.3.3 : API Java LS \ API Java LS : Post \ Fonction postLinkGPSCoordScene  (V2 : polygon)</v>
      </c>
    </row>
    <row r="78" spans="1:15" s="41" customFormat="1" x14ac:dyDescent="0.2">
      <c r="A78" s="50" t="str">
        <f>IF($N78="","??",INDEX('Liste SFD'!$A:$A,MATCH($N78,'Liste SFD'!$B:$B,0),1))</f>
        <v>??</v>
      </c>
      <c r="B78" s="50">
        <v>6</v>
      </c>
      <c r="C78" s="50">
        <v>1</v>
      </c>
      <c r="D78" s="50">
        <f>IF($C78=C99,D99+1,1)</f>
        <v>1</v>
      </c>
      <c r="E78" s="143" t="str">
        <f>TEXT(B78,"#") &amp; "." &amp; TEXT(C78,"#") &amp; "." &amp; TEXT(D78,"#")</f>
        <v>6.1.1</v>
      </c>
      <c r="F78" s="143">
        <v>2</v>
      </c>
      <c r="G78" s="143">
        <v>3</v>
      </c>
      <c r="H78" s="141">
        <v>8</v>
      </c>
      <c r="I78" s="142" t="s">
        <v>74</v>
      </c>
      <c r="J78" s="142" t="s">
        <v>71</v>
      </c>
      <c r="K78" s="142" t="s">
        <v>210</v>
      </c>
      <c r="L78" s="142"/>
      <c r="M78" s="51"/>
      <c r="N78" s="59"/>
      <c r="O78" s="41" t="str">
        <f>TEXT(E78,"#") &amp; " : " &amp; TEXT(I78,"#") &amp; " \ " &amp; TEXT(J78,"#") &amp; " \ " &amp; TEXT(K78,"#")</f>
        <v>6.1.1 : Android \ Général \ Architecture</v>
      </c>
    </row>
    <row r="79" spans="1:15" s="41" customFormat="1" ht="15" x14ac:dyDescent="0.2">
      <c r="A79" s="50" t="str">
        <f>IF($N79="","??",INDEX('Liste SFD'!$A:$A,MATCH($N79,'Liste SFD'!$B:$B,0),1))</f>
        <v>??</v>
      </c>
      <c r="B79" s="50">
        <v>6</v>
      </c>
      <c r="C79" s="50">
        <v>1</v>
      </c>
      <c r="D79" s="50">
        <f>IF($C79=C78,D78+1,1)</f>
        <v>2</v>
      </c>
      <c r="E79" s="143" t="str">
        <f>TEXT(B79,"#") &amp; "." &amp; TEXT(C79,"#") &amp; "." &amp; TEXT(D79,"#")</f>
        <v>6.1.2</v>
      </c>
      <c r="F79" s="143">
        <v>2</v>
      </c>
      <c r="G79" s="143">
        <v>3</v>
      </c>
      <c r="H79" s="141">
        <v>2</v>
      </c>
      <c r="I79" s="142" t="s">
        <v>74</v>
      </c>
      <c r="J79" s="142" t="s">
        <v>71</v>
      </c>
      <c r="K79" s="142" t="s">
        <v>211</v>
      </c>
      <c r="L79" s="142"/>
      <c r="M79" s="51"/>
      <c r="N79" s="96"/>
      <c r="O79" s="41" t="str">
        <f>TEXT(E79,"#") &amp; " : " &amp; TEXT(I79,"#") &amp; " \ " &amp; TEXT(J79,"#") &amp; " \ " &amp; TEXT(K79,"#")</f>
        <v xml:space="preserve">6.1.2 : Android \ Général \ Intégration API </v>
      </c>
    </row>
    <row r="80" spans="1:15" s="41" customFormat="1" ht="15" x14ac:dyDescent="0.2">
      <c r="A80" s="50" t="str">
        <f>IF($N80="","??",INDEX('Liste SFD'!$A:$A,MATCH($N80,'Liste SFD'!$B:$B,0),1))</f>
        <v>??</v>
      </c>
      <c r="B80" s="50">
        <v>6</v>
      </c>
      <c r="C80" s="50">
        <v>1</v>
      </c>
      <c r="D80" s="50">
        <f>IF($C80=C79,D79+1,1)</f>
        <v>3</v>
      </c>
      <c r="E80" s="143" t="str">
        <f>TEXT(B80,"#") &amp; "." &amp; TEXT(C80,"#") &amp; "." &amp; TEXT(D80,"#")</f>
        <v>6.1.3</v>
      </c>
      <c r="F80" s="143">
        <v>2</v>
      </c>
      <c r="G80" s="143">
        <v>3</v>
      </c>
      <c r="H80" s="141">
        <v>5</v>
      </c>
      <c r="I80" s="142" t="s">
        <v>74</v>
      </c>
      <c r="J80" s="142" t="s">
        <v>71</v>
      </c>
      <c r="K80" s="142" t="s">
        <v>94</v>
      </c>
      <c r="L80" s="142"/>
      <c r="M80" s="51"/>
      <c r="N80" s="96"/>
      <c r="O80" s="41" t="str">
        <f>TEXT(E80,"#") &amp; " : " &amp; TEXT(I80,"#") &amp; " \ " &amp; TEXT(J80,"#") &amp; " \ " &amp; TEXT(K80,"#")</f>
        <v>6.1.3 : Android \ Général \ Connexion/Deconnexion via API</v>
      </c>
    </row>
    <row r="81" spans="1:15" s="41" customFormat="1" ht="15" x14ac:dyDescent="0.2">
      <c r="A81" s="50" t="str">
        <f>IF($N81="","??",INDEX('Liste SFD'!$A:$A,MATCH($N81,'Liste SFD'!$B:$B,0),1))</f>
        <v>??</v>
      </c>
      <c r="B81" s="50">
        <v>6</v>
      </c>
      <c r="C81" s="50">
        <v>4</v>
      </c>
      <c r="D81" s="50">
        <f>IF($C81=C77,D77+1,1)</f>
        <v>1</v>
      </c>
      <c r="E81" s="143" t="str">
        <f t="shared" ref="E81:E116" si="9">TEXT(B81,"#") &amp; "." &amp; TEXT(C81,"#") &amp; "." &amp; TEXT(D81,"#")</f>
        <v>6.4.1</v>
      </c>
      <c r="F81" s="143">
        <v>3</v>
      </c>
      <c r="G81" s="143">
        <v>5</v>
      </c>
      <c r="H81" s="141">
        <v>2</v>
      </c>
      <c r="I81" s="142" t="s">
        <v>74</v>
      </c>
      <c r="J81" s="142" t="s">
        <v>75</v>
      </c>
      <c r="K81" s="142" t="s">
        <v>76</v>
      </c>
      <c r="L81" s="142"/>
      <c r="M81" s="32"/>
      <c r="N81" s="96"/>
      <c r="O81" s="41" t="str">
        <f t="shared" si="7"/>
        <v>6.4.1 : Android \ Capteurs \ Lire un QRCode</v>
      </c>
    </row>
    <row r="82" spans="1:15" s="41" customFormat="1" ht="15" x14ac:dyDescent="0.2">
      <c r="A82" s="50" t="str">
        <f>IF($N82="","??",INDEX('Liste SFD'!$A:$A,MATCH($N82,'Liste SFD'!$B:$B,0),1))</f>
        <v>??</v>
      </c>
      <c r="B82" s="50">
        <v>6</v>
      </c>
      <c r="C82" s="50">
        <v>4</v>
      </c>
      <c r="D82" s="50">
        <f t="shared" si="8"/>
        <v>2</v>
      </c>
      <c r="E82" s="143" t="str">
        <f t="shared" si="9"/>
        <v>6.4.2</v>
      </c>
      <c r="F82" s="143">
        <v>3</v>
      </c>
      <c r="G82" s="143">
        <v>5</v>
      </c>
      <c r="H82" s="141">
        <v>3</v>
      </c>
      <c r="I82" s="142" t="s">
        <v>74</v>
      </c>
      <c r="J82" s="142" t="s">
        <v>75</v>
      </c>
      <c r="K82" s="142" t="s">
        <v>77</v>
      </c>
      <c r="L82" s="142"/>
      <c r="M82" s="32"/>
      <c r="N82" s="96"/>
      <c r="O82" s="41" t="str">
        <f t="shared" si="7"/>
        <v>6.4.2 : Android \ Capteurs \ Lire un NFC</v>
      </c>
    </row>
    <row r="83" spans="1:15" s="41" customFormat="1" ht="15" x14ac:dyDescent="0.2">
      <c r="A83" s="50" t="str">
        <f>IF($N83="","??",INDEX('Liste SFD'!$A:$A,MATCH($N83,'Liste SFD'!$B:$B,0),1))</f>
        <v>??</v>
      </c>
      <c r="B83" s="50">
        <v>6</v>
      </c>
      <c r="C83" s="50">
        <v>4</v>
      </c>
      <c r="D83" s="50">
        <f t="shared" si="8"/>
        <v>3</v>
      </c>
      <c r="E83" s="143" t="str">
        <f t="shared" si="9"/>
        <v>6.4.3</v>
      </c>
      <c r="F83" s="143">
        <v>3</v>
      </c>
      <c r="G83" s="143">
        <v>5</v>
      </c>
      <c r="H83" s="141">
        <v>3</v>
      </c>
      <c r="I83" s="142" t="s">
        <v>74</v>
      </c>
      <c r="J83" s="142" t="s">
        <v>75</v>
      </c>
      <c r="K83" s="142" t="s">
        <v>78</v>
      </c>
      <c r="L83" s="142"/>
      <c r="M83" s="32"/>
      <c r="N83" s="96"/>
      <c r="O83" s="41" t="str">
        <f t="shared" si="7"/>
        <v>6.4.3 : Android \ Capteurs \ Lire les coordonnées GPS</v>
      </c>
    </row>
    <row r="84" spans="1:15" s="41" customFormat="1" ht="15" x14ac:dyDescent="0.2">
      <c r="A84" s="50" t="str">
        <f>IF($N84="","??",INDEX('Liste SFD'!$A:$A,MATCH($N84,'Liste SFD'!$B:$B,0),1))</f>
        <v>??</v>
      </c>
      <c r="B84" s="50">
        <v>6</v>
      </c>
      <c r="C84" s="50">
        <v>4</v>
      </c>
      <c r="D84" s="50">
        <f t="shared" si="8"/>
        <v>4</v>
      </c>
      <c r="E84" s="143" t="str">
        <f t="shared" si="9"/>
        <v>6.4.4</v>
      </c>
      <c r="F84" s="143">
        <v>3</v>
      </c>
      <c r="G84" s="143">
        <v>5</v>
      </c>
      <c r="H84" s="141">
        <v>2</v>
      </c>
      <c r="I84" s="142" t="s">
        <v>74</v>
      </c>
      <c r="J84" s="142" t="s">
        <v>75</v>
      </c>
      <c r="K84" s="142" t="s">
        <v>79</v>
      </c>
      <c r="L84" s="142"/>
      <c r="M84" s="32"/>
      <c r="N84" s="96"/>
      <c r="O84" s="41" t="str">
        <f t="shared" si="7"/>
        <v>6.4.4 : Android \ Capteurs \ Gestion de modes</v>
      </c>
    </row>
    <row r="85" spans="1:15" s="41" customFormat="1" ht="15" x14ac:dyDescent="0.2">
      <c r="A85" s="50" t="str">
        <f>IF($N85="","??",INDEX('Liste SFD'!$A:$A,MATCH($N85,'Liste SFD'!$B:$B,0),1))</f>
        <v>??</v>
      </c>
      <c r="B85" s="50">
        <v>6</v>
      </c>
      <c r="C85" s="50">
        <v>4</v>
      </c>
      <c r="D85" s="50">
        <f t="shared" si="8"/>
        <v>5</v>
      </c>
      <c r="E85" s="143" t="str">
        <f t="shared" si="9"/>
        <v>6.4.5</v>
      </c>
      <c r="F85" s="143">
        <v>3</v>
      </c>
      <c r="G85" s="143">
        <v>5</v>
      </c>
      <c r="H85" s="141">
        <v>2</v>
      </c>
      <c r="I85" s="142" t="s">
        <v>74</v>
      </c>
      <c r="J85" s="142" t="s">
        <v>75</v>
      </c>
      <c r="K85" s="142" t="s">
        <v>80</v>
      </c>
      <c r="L85" s="142"/>
      <c r="M85" s="32"/>
      <c r="N85" s="96"/>
      <c r="O85" s="41" t="str">
        <f t="shared" si="7"/>
        <v>6.4.5 : Android \ Capteurs \ Mode intérieur</v>
      </c>
    </row>
    <row r="86" spans="1:15" s="41" customFormat="1" ht="15" x14ac:dyDescent="0.2">
      <c r="A86" s="50" t="str">
        <f>IF($N86="","??",INDEX('Liste SFD'!$A:$A,MATCH($N86,'Liste SFD'!$B:$B,0),1))</f>
        <v>??</v>
      </c>
      <c r="B86" s="50">
        <v>6</v>
      </c>
      <c r="C86" s="50">
        <v>4</v>
      </c>
      <c r="D86" s="50">
        <f t="shared" si="8"/>
        <v>6</v>
      </c>
      <c r="E86" s="143" t="str">
        <f t="shared" si="9"/>
        <v>6.4.6</v>
      </c>
      <c r="F86" s="143">
        <v>3</v>
      </c>
      <c r="G86" s="143">
        <v>5</v>
      </c>
      <c r="H86" s="141">
        <v>2</v>
      </c>
      <c r="I86" s="142" t="s">
        <v>74</v>
      </c>
      <c r="J86" s="142" t="s">
        <v>75</v>
      </c>
      <c r="K86" s="142" t="s">
        <v>81</v>
      </c>
      <c r="L86" s="142"/>
      <c r="M86" s="32"/>
      <c r="N86" s="96"/>
      <c r="O86" s="41" t="str">
        <f>TEXT(E86,"#") &amp; " : " &amp; TEXT(I86,"#") &amp; " \ " &amp; TEXT(J86,"#") &amp; " \ " &amp; TEXT(K86,"#")</f>
        <v>6.4.6 : Android \ Capteurs \ Mode extérieur</v>
      </c>
    </row>
    <row r="87" spans="1:15" s="41" customFormat="1" ht="15" x14ac:dyDescent="0.2">
      <c r="A87" s="50" t="str">
        <f>IF($N87="","??",INDEX('Liste SFD'!$A:$A,MATCH($N87,'Liste SFD'!$B:$B,0),1))</f>
        <v>??</v>
      </c>
      <c r="B87" s="50">
        <v>6</v>
      </c>
      <c r="C87" s="50">
        <v>4</v>
      </c>
      <c r="D87" s="50">
        <f t="shared" si="8"/>
        <v>7</v>
      </c>
      <c r="E87" s="143" t="str">
        <f t="shared" si="9"/>
        <v>6.4.7</v>
      </c>
      <c r="F87" s="143">
        <v>3</v>
      </c>
      <c r="G87" s="143">
        <v>6</v>
      </c>
      <c r="H87" s="141">
        <v>4</v>
      </c>
      <c r="I87" s="142" t="s">
        <v>74</v>
      </c>
      <c r="J87" s="142" t="s">
        <v>75</v>
      </c>
      <c r="K87" s="142" t="s">
        <v>82</v>
      </c>
      <c r="L87" s="142"/>
      <c r="M87" s="32"/>
      <c r="N87" s="96"/>
      <c r="O87" s="41" t="str">
        <f t="shared" si="7"/>
        <v>6.4.7 : Android \ Capteurs \ Lire un Ibeacon</v>
      </c>
    </row>
    <row r="88" spans="1:15" s="41" customFormat="1" ht="15" x14ac:dyDescent="0.2">
      <c r="A88" s="50" t="str">
        <f>IF($N88="","??",INDEX('Liste SFD'!$A:$A,MATCH($N88,'Liste SFD'!$B:$B,0),1))</f>
        <v>??</v>
      </c>
      <c r="B88" s="50">
        <v>6</v>
      </c>
      <c r="C88" s="50">
        <v>2</v>
      </c>
      <c r="D88" s="50">
        <f t="shared" si="8"/>
        <v>1</v>
      </c>
      <c r="E88" s="143" t="str">
        <f t="shared" si="9"/>
        <v>6.2.1</v>
      </c>
      <c r="F88" s="143">
        <v>4</v>
      </c>
      <c r="G88" s="143">
        <v>5</v>
      </c>
      <c r="H88" s="141">
        <v>2</v>
      </c>
      <c r="I88" s="142" t="s">
        <v>74</v>
      </c>
      <c r="J88" s="142" t="s">
        <v>83</v>
      </c>
      <c r="K88" s="142" t="s">
        <v>84</v>
      </c>
      <c r="L88" s="142"/>
      <c r="M88" s="32"/>
      <c r="N88" s="96"/>
      <c r="O88" s="41" t="str">
        <f>TEXT(E88,"#") &amp; " : " &amp; TEXT(I88,"#") &amp; " \ " &amp; TEXT(J88,"#") &amp; " \ " &amp; TEXT(K88,"#")</f>
        <v>6.2.1 : Android \ Media \ Afficher une vidéo YouTube</v>
      </c>
    </row>
    <row r="89" spans="1:15" s="41" customFormat="1" ht="15" x14ac:dyDescent="0.2">
      <c r="A89" s="50" t="str">
        <f>IF($N89="","??",INDEX('Liste SFD'!$A:$A,MATCH($N89,'Liste SFD'!$B:$B,0),1))</f>
        <v>??</v>
      </c>
      <c r="B89" s="50">
        <v>6</v>
      </c>
      <c r="C89" s="50">
        <v>2</v>
      </c>
      <c r="D89" s="50">
        <f t="shared" si="8"/>
        <v>2</v>
      </c>
      <c r="E89" s="143" t="str">
        <f t="shared" si="9"/>
        <v>6.2.2</v>
      </c>
      <c r="F89" s="143">
        <v>4</v>
      </c>
      <c r="G89" s="143">
        <v>5</v>
      </c>
      <c r="H89" s="141">
        <v>2</v>
      </c>
      <c r="I89" s="142" t="s">
        <v>74</v>
      </c>
      <c r="J89" s="142" t="s">
        <v>83</v>
      </c>
      <c r="K89" s="142" t="s">
        <v>85</v>
      </c>
      <c r="L89" s="142"/>
      <c r="M89" s="32"/>
      <c r="N89" s="96"/>
      <c r="O89" s="41" t="str">
        <f t="shared" si="7"/>
        <v>6.2.2 : Android \ Media \ Afficher un PDF</v>
      </c>
    </row>
    <row r="90" spans="1:15" s="41" customFormat="1" ht="15" x14ac:dyDescent="0.2">
      <c r="A90" s="50" t="str">
        <f>IF($N90="","??",INDEX('Liste SFD'!$A:$A,MATCH($N90,'Liste SFD'!$B:$B,0),1))</f>
        <v>??</v>
      </c>
      <c r="B90" s="50">
        <v>6</v>
      </c>
      <c r="C90" s="50">
        <v>2</v>
      </c>
      <c r="D90" s="50">
        <f t="shared" si="8"/>
        <v>3</v>
      </c>
      <c r="E90" s="143" t="str">
        <f t="shared" si="9"/>
        <v>6.2.3</v>
      </c>
      <c r="F90" s="143">
        <v>4</v>
      </c>
      <c r="G90" s="143">
        <v>5</v>
      </c>
      <c r="H90" s="141">
        <v>2</v>
      </c>
      <c r="I90" s="142" t="s">
        <v>74</v>
      </c>
      <c r="J90" s="142" t="s">
        <v>83</v>
      </c>
      <c r="K90" s="142" t="s">
        <v>86</v>
      </c>
      <c r="L90" s="142"/>
      <c r="M90" s="51"/>
      <c r="N90" s="96"/>
      <c r="O90" s="41" t="str">
        <f t="shared" si="7"/>
        <v>6.2.3 : Android \ Media \ Jouer un MP3 ( streaming)</v>
      </c>
    </row>
    <row r="91" spans="1:15" s="41" customFormat="1" x14ac:dyDescent="0.2">
      <c r="A91" s="50" t="str">
        <f>IF($N91="","??",INDEX('Liste SFD'!$A:$A,MATCH($N91,'Liste SFD'!$B:$B,0),1))</f>
        <v>??</v>
      </c>
      <c r="B91" s="50">
        <v>6</v>
      </c>
      <c r="C91" s="50">
        <v>2</v>
      </c>
      <c r="D91" s="50">
        <f t="shared" si="8"/>
        <v>4</v>
      </c>
      <c r="E91" s="143" t="str">
        <f t="shared" si="9"/>
        <v>6.2.4</v>
      </c>
      <c r="F91" s="143">
        <v>4</v>
      </c>
      <c r="G91" s="143">
        <v>5</v>
      </c>
      <c r="H91" s="141">
        <v>4</v>
      </c>
      <c r="I91" s="142" t="s">
        <v>74</v>
      </c>
      <c r="J91" s="142" t="s">
        <v>83</v>
      </c>
      <c r="K91" s="142" t="s">
        <v>87</v>
      </c>
      <c r="L91" s="142"/>
      <c r="M91" s="51"/>
      <c r="N91" s="59"/>
      <c r="O91" s="41" t="str">
        <f>TEXT(E91,"#") &amp; " : " &amp; TEXT(I91,"#") &amp; " \ " &amp; TEXT(J91,"#") &amp; " \ " &amp; TEXT(K91,"#")</f>
        <v>6.2.4 : Android \ Media \ Jouer une vidéo (streaming)</v>
      </c>
    </row>
    <row r="92" spans="1:15" s="41" customFormat="1" x14ac:dyDescent="0.2">
      <c r="A92" s="50" t="str">
        <f>IF($N92="","??",INDEX('Liste SFD'!$A:$A,MATCH($N92,'Liste SFD'!$B:$B,0),1))</f>
        <v>??</v>
      </c>
      <c r="B92" s="50">
        <v>6</v>
      </c>
      <c r="C92" s="50">
        <v>2</v>
      </c>
      <c r="D92" s="50">
        <f t="shared" si="8"/>
        <v>5</v>
      </c>
      <c r="E92" s="143" t="str">
        <f t="shared" si="9"/>
        <v>6.2.5</v>
      </c>
      <c r="F92" s="143">
        <v>4</v>
      </c>
      <c r="G92" s="143">
        <v>5</v>
      </c>
      <c r="H92" s="141">
        <v>2</v>
      </c>
      <c r="I92" s="142" t="s">
        <v>74</v>
      </c>
      <c r="J92" s="142" t="s">
        <v>83</v>
      </c>
      <c r="K92" s="142" t="s">
        <v>88</v>
      </c>
      <c r="L92" s="142"/>
      <c r="M92" s="51"/>
      <c r="N92" s="59"/>
      <c r="O92" s="41" t="str">
        <f t="shared" si="7"/>
        <v>6.2.5 : Android \ Media \ Afficher une vidéo Dailymotion</v>
      </c>
    </row>
    <row r="93" spans="1:15" s="41" customFormat="1" x14ac:dyDescent="0.2">
      <c r="A93" s="50" t="str">
        <f>IF($N93="","??",INDEX('Liste SFD'!$A:$A,MATCH($N93,'Liste SFD'!$B:$B,0),1))</f>
        <v>??</v>
      </c>
      <c r="B93" s="50">
        <v>6</v>
      </c>
      <c r="C93" s="50">
        <v>2</v>
      </c>
      <c r="D93" s="50">
        <f t="shared" si="8"/>
        <v>6</v>
      </c>
      <c r="E93" s="143" t="str">
        <f t="shared" si="9"/>
        <v>6.2.6</v>
      </c>
      <c r="F93" s="143">
        <v>4</v>
      </c>
      <c r="G93" s="143">
        <v>5</v>
      </c>
      <c r="H93" s="141">
        <v>3</v>
      </c>
      <c r="I93" s="142" t="s">
        <v>74</v>
      </c>
      <c r="J93" s="142" t="s">
        <v>83</v>
      </c>
      <c r="K93" s="142" t="s">
        <v>89</v>
      </c>
      <c r="L93" s="142"/>
      <c r="M93" s="51"/>
      <c r="N93" s="59"/>
      <c r="O93" s="41" t="str">
        <f t="shared" si="7"/>
        <v>6.2.6 : Android \ Media \ Afficher une page Web</v>
      </c>
    </row>
    <row r="94" spans="1:15" s="41" customFormat="1" x14ac:dyDescent="0.2">
      <c r="A94" s="50" t="str">
        <f>IF($N94="","??",INDEX('Liste SFD'!$A:$A,MATCH($N94,'Liste SFD'!$B:$B,0),1))</f>
        <v>??</v>
      </c>
      <c r="B94" s="50">
        <v>6</v>
      </c>
      <c r="C94" s="50">
        <v>2</v>
      </c>
      <c r="D94" s="50">
        <f t="shared" si="8"/>
        <v>7</v>
      </c>
      <c r="E94" s="143" t="str">
        <f t="shared" si="9"/>
        <v>6.2.7</v>
      </c>
      <c r="F94" s="143">
        <v>4</v>
      </c>
      <c r="G94" s="143">
        <v>5</v>
      </c>
      <c r="H94" s="141">
        <v>6</v>
      </c>
      <c r="I94" s="142" t="s">
        <v>74</v>
      </c>
      <c r="J94" s="142" t="s">
        <v>83</v>
      </c>
      <c r="K94" s="142" t="s">
        <v>91</v>
      </c>
      <c r="L94" s="142"/>
      <c r="M94" s="51"/>
      <c r="N94" s="59"/>
      <c r="O94" s="41" t="str">
        <f t="shared" si="7"/>
        <v>6.2.7 : Android \ Media \ Afficher un média du BO</v>
      </c>
    </row>
    <row r="95" spans="1:15" s="41" customFormat="1" x14ac:dyDescent="0.2">
      <c r="A95" s="50" t="str">
        <f>IF($N95="","??",INDEX('Liste SFD'!$A:$A,MATCH($N95,'Liste SFD'!$B:$B,0),1))</f>
        <v>??</v>
      </c>
      <c r="B95" s="50">
        <v>6</v>
      </c>
      <c r="C95" s="50">
        <v>3</v>
      </c>
      <c r="D95" s="50">
        <f t="shared" si="8"/>
        <v>1</v>
      </c>
      <c r="E95" s="143" t="str">
        <f t="shared" si="9"/>
        <v>6.3.1</v>
      </c>
      <c r="F95" s="143">
        <v>1</v>
      </c>
      <c r="G95" s="143">
        <v>4</v>
      </c>
      <c r="H95" s="141">
        <v>7</v>
      </c>
      <c r="I95" s="142" t="s">
        <v>74</v>
      </c>
      <c r="J95" s="142" t="s">
        <v>90</v>
      </c>
      <c r="K95" s="142" t="s">
        <v>247</v>
      </c>
      <c r="L95" s="142"/>
      <c r="M95" s="51"/>
      <c r="N95" s="59"/>
      <c r="O95" s="41" t="str">
        <f t="shared" si="7"/>
        <v>6.3.1 : Android \ IHM \ Afficher une scène/artefact du BO</v>
      </c>
    </row>
    <row r="96" spans="1:15" s="41" customFormat="1" x14ac:dyDescent="0.2">
      <c r="A96" s="50" t="str">
        <f>IF($N96="","??",INDEX('Liste SFD'!$A:$A,MATCH($N96,'Liste SFD'!$B:$B,0),1))</f>
        <v>??</v>
      </c>
      <c r="B96" s="50">
        <v>6</v>
      </c>
      <c r="C96" s="50">
        <v>3</v>
      </c>
      <c r="D96" s="50">
        <f t="shared" si="8"/>
        <v>2</v>
      </c>
      <c r="E96" s="143" t="str">
        <f t="shared" si="9"/>
        <v>6.3.2</v>
      </c>
      <c r="F96" s="143">
        <v>4</v>
      </c>
      <c r="G96" s="143">
        <v>5</v>
      </c>
      <c r="H96" s="141">
        <v>8</v>
      </c>
      <c r="I96" s="142" t="s">
        <v>74</v>
      </c>
      <c r="J96" s="142" t="s">
        <v>90</v>
      </c>
      <c r="K96" s="142" t="s">
        <v>92</v>
      </c>
      <c r="L96" s="142"/>
      <c r="M96" s="51"/>
      <c r="N96" s="59"/>
      <c r="O96" s="41" t="str">
        <f t="shared" ref="O96:O121" si="10">TEXT(E96,"#") &amp; " : " &amp; TEXT(I96,"#") &amp; " \ " &amp; TEXT(J96,"#") &amp; " \ " &amp; TEXT(K96,"#")</f>
        <v>6.3.2 : Android \ IHM \ Afficher un parcours du BO</v>
      </c>
    </row>
    <row r="97" spans="1:15" s="41" customFormat="1" x14ac:dyDescent="0.2">
      <c r="A97" s="50" t="str">
        <f>IF($N97="","??",INDEX('Liste SFD'!$A:$A,MATCH($N97,'Liste SFD'!$B:$B,0),1))</f>
        <v>??</v>
      </c>
      <c r="B97" s="50">
        <v>6</v>
      </c>
      <c r="C97" s="50">
        <v>3</v>
      </c>
      <c r="D97" s="50">
        <f t="shared" si="8"/>
        <v>3</v>
      </c>
      <c r="E97" s="143" t="str">
        <f t="shared" si="9"/>
        <v>6.3.3</v>
      </c>
      <c r="F97" s="143">
        <v>2</v>
      </c>
      <c r="G97" s="143">
        <v>4</v>
      </c>
      <c r="H97" s="141">
        <v>6</v>
      </c>
      <c r="I97" s="142" t="s">
        <v>74</v>
      </c>
      <c r="J97" s="142" t="s">
        <v>90</v>
      </c>
      <c r="K97" s="142" t="s">
        <v>246</v>
      </c>
      <c r="L97" s="142"/>
      <c r="M97" s="51"/>
      <c r="N97" s="59"/>
      <c r="O97" s="41" t="str">
        <f t="shared" si="10"/>
        <v>6.3.3 : Android \ IHM \ Navigation</v>
      </c>
    </row>
    <row r="98" spans="1:15" s="41" customFormat="1" x14ac:dyDescent="0.2">
      <c r="A98" s="50" t="str">
        <f>IF($N98="","??",INDEX('Liste SFD'!$A:$A,MATCH($N98,'Liste SFD'!$B:$B,0),1))</f>
        <v>??</v>
      </c>
      <c r="B98" s="50">
        <v>6</v>
      </c>
      <c r="C98" s="50">
        <v>3</v>
      </c>
      <c r="D98" s="50">
        <f t="shared" si="8"/>
        <v>4</v>
      </c>
      <c r="E98" s="143" t="str">
        <f t="shared" si="9"/>
        <v>6.3.4</v>
      </c>
      <c r="F98" s="143">
        <v>5</v>
      </c>
      <c r="G98" s="143">
        <v>6</v>
      </c>
      <c r="H98" s="141">
        <v>2</v>
      </c>
      <c r="I98" s="142" t="s">
        <v>74</v>
      </c>
      <c r="J98" s="142" t="s">
        <v>90</v>
      </c>
      <c r="K98" s="142" t="s">
        <v>233</v>
      </c>
      <c r="L98" s="142"/>
      <c r="M98" s="51"/>
      <c r="N98" s="59"/>
      <c r="O98" s="41" t="str">
        <f t="shared" si="10"/>
        <v>6.3.4 : Android \ IHM \ Consultation Historique</v>
      </c>
    </row>
    <row r="99" spans="1:15" s="41" customFormat="1" x14ac:dyDescent="0.2">
      <c r="A99" s="50" t="str">
        <f>IF($N99="","??",INDEX('Liste SFD'!$A:$A,MATCH($N99,'Liste SFD'!$B:$B,0),1))</f>
        <v>??</v>
      </c>
      <c r="B99" s="50">
        <v>6</v>
      </c>
      <c r="C99" s="50">
        <v>3</v>
      </c>
      <c r="D99" s="50">
        <f t="shared" si="8"/>
        <v>5</v>
      </c>
      <c r="E99" s="143" t="str">
        <f t="shared" si="9"/>
        <v>6.3.5</v>
      </c>
      <c r="F99" s="143">
        <v>6</v>
      </c>
      <c r="G99" s="143">
        <v>7</v>
      </c>
      <c r="H99" s="141">
        <v>2</v>
      </c>
      <c r="I99" s="142" t="s">
        <v>74</v>
      </c>
      <c r="J99" s="142" t="s">
        <v>90</v>
      </c>
      <c r="K99" s="142" t="s">
        <v>234</v>
      </c>
      <c r="L99" s="142"/>
      <c r="M99" s="51"/>
      <c r="N99" s="59"/>
      <c r="O99" s="41" t="str">
        <f t="shared" si="10"/>
        <v>6.3.5 : Android \ IHM \ Consulation Recommandations</v>
      </c>
    </row>
    <row r="100" spans="1:15" s="41" customFormat="1" x14ac:dyDescent="0.2">
      <c r="A100" s="50"/>
      <c r="B100" s="50">
        <v>6</v>
      </c>
      <c r="C100" s="50">
        <v>3</v>
      </c>
      <c r="D100" s="50">
        <v>6</v>
      </c>
      <c r="E100" s="143" t="str">
        <f t="shared" si="9"/>
        <v>6.3.6</v>
      </c>
      <c r="F100" s="143">
        <v>5</v>
      </c>
      <c r="G100" s="143">
        <v>5</v>
      </c>
      <c r="H100" s="141">
        <v>2</v>
      </c>
      <c r="I100" s="142" t="s">
        <v>74</v>
      </c>
      <c r="J100" s="142" t="s">
        <v>90</v>
      </c>
      <c r="K100" s="142" t="s">
        <v>249</v>
      </c>
      <c r="L100" s="142"/>
      <c r="M100" s="51"/>
      <c r="N100" s="59"/>
      <c r="O100" s="41" t="str">
        <f t="shared" si="10"/>
        <v>6.3.6 : Android \ IHM \ BontonFavoris</v>
      </c>
    </row>
    <row r="101" spans="1:15" s="41" customFormat="1" ht="15" x14ac:dyDescent="0.2">
      <c r="A101" s="50" t="str">
        <f>IF($N101="","??",INDEX('Liste SFD'!$A:$A,MATCH($N101,'Liste SFD'!$B:$B,0),1))</f>
        <v>??</v>
      </c>
      <c r="B101" s="50">
        <v>7</v>
      </c>
      <c r="C101" s="50">
        <v>1</v>
      </c>
      <c r="D101" s="50">
        <f>IF($C101=C115,D115+1,1)</f>
        <v>1</v>
      </c>
      <c r="E101" s="143" t="str">
        <f t="shared" si="9"/>
        <v>7.1.1</v>
      </c>
      <c r="F101" s="143">
        <v>4</v>
      </c>
      <c r="G101" s="143">
        <v>6</v>
      </c>
      <c r="H101" s="141">
        <v>7</v>
      </c>
      <c r="I101" s="142" t="s">
        <v>244</v>
      </c>
      <c r="J101" s="142" t="s">
        <v>71</v>
      </c>
      <c r="K101" s="142" t="s">
        <v>210</v>
      </c>
      <c r="L101" s="142"/>
      <c r="M101" s="51"/>
      <c r="N101" s="96"/>
      <c r="O101" s="41" t="str">
        <f t="shared" si="10"/>
        <v>7.1.1 : Android Contribution \ Général \ Architecture</v>
      </c>
    </row>
    <row r="102" spans="1:15" s="41" customFormat="1" ht="15" x14ac:dyDescent="0.2">
      <c r="A102" s="50" t="str">
        <f>IF($N102="","??",INDEX('Liste SFD'!$A:$A,MATCH($N102,'Liste SFD'!$B:$B,0),1))</f>
        <v>??</v>
      </c>
      <c r="B102" s="50">
        <v>7</v>
      </c>
      <c r="C102" s="50">
        <v>1</v>
      </c>
      <c r="D102" s="50">
        <f t="shared" si="8"/>
        <v>2</v>
      </c>
      <c r="E102" s="143" t="str">
        <f t="shared" si="9"/>
        <v>7.1.2</v>
      </c>
      <c r="F102" s="143">
        <v>4</v>
      </c>
      <c r="G102" s="143">
        <v>6</v>
      </c>
      <c r="H102" s="141">
        <v>2</v>
      </c>
      <c r="I102" s="142" t="s">
        <v>244</v>
      </c>
      <c r="J102" s="142" t="s">
        <v>71</v>
      </c>
      <c r="K102" s="142" t="s">
        <v>212</v>
      </c>
      <c r="L102" s="142"/>
      <c r="M102" s="51"/>
      <c r="N102" s="96"/>
      <c r="O102" s="41" t="str">
        <f t="shared" si="10"/>
        <v>7.1.2 : Android Contribution \ Général \ Intégration API Post</v>
      </c>
    </row>
    <row r="103" spans="1:15" s="41" customFormat="1" ht="15" x14ac:dyDescent="0.2">
      <c r="A103" s="50" t="str">
        <f>IF($N103="","??",INDEX('Liste SFD'!$A:$A,MATCH($N103,'Liste SFD'!$B:$B,0),1))</f>
        <v>??</v>
      </c>
      <c r="B103" s="50">
        <v>7</v>
      </c>
      <c r="C103" s="50">
        <v>1</v>
      </c>
      <c r="D103" s="50">
        <f t="shared" si="8"/>
        <v>3</v>
      </c>
      <c r="E103" s="143" t="str">
        <f t="shared" si="9"/>
        <v>7.1.3</v>
      </c>
      <c r="F103" s="143">
        <v>5</v>
      </c>
      <c r="G103" s="143">
        <v>6</v>
      </c>
      <c r="H103" s="141">
        <v>2</v>
      </c>
      <c r="I103" s="142" t="s">
        <v>244</v>
      </c>
      <c r="J103" s="142" t="s">
        <v>71</v>
      </c>
      <c r="K103" s="142" t="s">
        <v>220</v>
      </c>
      <c r="L103" s="142"/>
      <c r="M103" s="51"/>
      <c r="N103" s="96"/>
      <c r="O103" s="41" t="str">
        <f t="shared" si="10"/>
        <v>7.1.3 : Android Contribution \ Général \ Interface parametrage (admin)</v>
      </c>
    </row>
    <row r="104" spans="1:15" s="41" customFormat="1" ht="15" x14ac:dyDescent="0.2">
      <c r="A104" s="50" t="str">
        <f>IF($N104="","??",INDEX('Liste SFD'!$A:$A,MATCH($N104,'Liste SFD'!$B:$B,0),1))</f>
        <v>??</v>
      </c>
      <c r="B104" s="50">
        <v>7</v>
      </c>
      <c r="C104" s="50">
        <v>2</v>
      </c>
      <c r="D104" s="50">
        <f t="shared" si="8"/>
        <v>1</v>
      </c>
      <c r="E104" s="143" t="str">
        <f t="shared" si="9"/>
        <v>7.2.1</v>
      </c>
      <c r="F104" s="143">
        <v>4</v>
      </c>
      <c r="G104" s="143">
        <v>7</v>
      </c>
      <c r="H104" s="141">
        <v>1</v>
      </c>
      <c r="I104" s="142" t="s">
        <v>244</v>
      </c>
      <c r="J104" s="142" t="s">
        <v>245</v>
      </c>
      <c r="K104" s="142" t="s">
        <v>216</v>
      </c>
      <c r="L104" s="142"/>
      <c r="M104" s="51"/>
      <c r="N104" s="96"/>
      <c r="O104" s="41" t="str">
        <f t="shared" si="10"/>
        <v>7.2.1 : Android Contribution \ Fonctions  \ Ajout de photo Serveur de fichier</v>
      </c>
    </row>
    <row r="105" spans="1:15" s="41" customFormat="1" ht="15" x14ac:dyDescent="0.2">
      <c r="A105" s="50" t="str">
        <f>IF($N105="","??",INDEX('Liste SFD'!$A:$A,MATCH($N105,'Liste SFD'!$B:$B,0),1))</f>
        <v>??</v>
      </c>
      <c r="B105" s="50">
        <v>7</v>
      </c>
      <c r="C105" s="50">
        <v>2</v>
      </c>
      <c r="D105" s="50">
        <f t="shared" si="8"/>
        <v>2</v>
      </c>
      <c r="E105" s="143" t="str">
        <f t="shared" si="9"/>
        <v>7.2.2</v>
      </c>
      <c r="F105" s="143">
        <v>5</v>
      </c>
      <c r="G105" s="143">
        <v>7</v>
      </c>
      <c r="H105" s="141">
        <v>3</v>
      </c>
      <c r="I105" s="142" t="s">
        <v>244</v>
      </c>
      <c r="J105" s="142" t="s">
        <v>245</v>
      </c>
      <c r="K105" s="142" t="s">
        <v>213</v>
      </c>
      <c r="L105" s="142"/>
      <c r="M105" s="51"/>
      <c r="N105" s="96"/>
      <c r="O105" s="41" t="str">
        <f t="shared" si="10"/>
        <v>7.2.2 : Android Contribution \ Fonctions  \ Ajout de vidéo Youtube</v>
      </c>
    </row>
    <row r="106" spans="1:15" s="41" customFormat="1" ht="15" x14ac:dyDescent="0.2">
      <c r="A106" s="50" t="str">
        <f>IF($N106="","??",INDEX('Liste SFD'!$A:$A,MATCH($N106,'Liste SFD'!$B:$B,0),1))</f>
        <v>??</v>
      </c>
      <c r="B106" s="50">
        <v>7</v>
      </c>
      <c r="C106" s="50">
        <v>2</v>
      </c>
      <c r="D106" s="50">
        <f t="shared" si="8"/>
        <v>3</v>
      </c>
      <c r="E106" s="143" t="str">
        <f t="shared" si="9"/>
        <v>7.2.3</v>
      </c>
      <c r="F106" s="143">
        <v>6</v>
      </c>
      <c r="G106" s="143">
        <v>7</v>
      </c>
      <c r="H106" s="141">
        <v>2</v>
      </c>
      <c r="I106" s="142" t="s">
        <v>244</v>
      </c>
      <c r="J106" s="142" t="s">
        <v>245</v>
      </c>
      <c r="K106" s="142" t="s">
        <v>214</v>
      </c>
      <c r="L106" s="142"/>
      <c r="M106" s="51"/>
      <c r="N106" s="96"/>
      <c r="O106" s="41" t="str">
        <f t="shared" si="10"/>
        <v>7.2.3 : Android Contribution \ Fonctions  \ Ajout de vidéo Daylimotion</v>
      </c>
    </row>
    <row r="107" spans="1:15" s="41" customFormat="1" ht="15" x14ac:dyDescent="0.2">
      <c r="A107" s="50" t="str">
        <f>IF($N107="","??",INDEX('Liste SFD'!$A:$A,MATCH($N107,'Liste SFD'!$B:$B,0),1))</f>
        <v>??</v>
      </c>
      <c r="B107" s="50">
        <v>7</v>
      </c>
      <c r="C107" s="50">
        <v>2</v>
      </c>
      <c r="D107" s="50">
        <f t="shared" si="8"/>
        <v>4</v>
      </c>
      <c r="E107" s="143" t="str">
        <f t="shared" si="9"/>
        <v>7.2.4</v>
      </c>
      <c r="F107" s="143">
        <v>4</v>
      </c>
      <c r="G107" s="143">
        <v>7</v>
      </c>
      <c r="H107" s="141">
        <v>1</v>
      </c>
      <c r="I107" s="142" t="s">
        <v>244</v>
      </c>
      <c r="J107" s="142" t="s">
        <v>245</v>
      </c>
      <c r="K107" s="142" t="s">
        <v>215</v>
      </c>
      <c r="L107" s="142"/>
      <c r="M107" s="51"/>
      <c r="N107" s="96"/>
      <c r="O107" s="41" t="str">
        <f t="shared" si="10"/>
        <v>7.2.4 : Android Contribution \ Fonctions  \ Ajout de vidéo Serveur de fichier</v>
      </c>
    </row>
    <row r="108" spans="1:15" s="41" customFormat="1" ht="15.95" customHeight="1" x14ac:dyDescent="0.2">
      <c r="A108" s="50" t="str">
        <f>IF($N108="","??",INDEX('Liste SFD'!$A:$A,MATCH($N108,'Liste SFD'!$B:$B,0),1))</f>
        <v>??</v>
      </c>
      <c r="B108" s="50">
        <v>7</v>
      </c>
      <c r="C108" s="50">
        <v>2</v>
      </c>
      <c r="D108" s="50">
        <f t="shared" si="8"/>
        <v>5</v>
      </c>
      <c r="E108" s="143" t="str">
        <f t="shared" si="9"/>
        <v>7.2.5</v>
      </c>
      <c r="F108" s="143">
        <v>4</v>
      </c>
      <c r="G108" s="143">
        <v>7</v>
      </c>
      <c r="H108" s="141">
        <v>1</v>
      </c>
      <c r="I108" s="142" t="s">
        <v>244</v>
      </c>
      <c r="J108" s="142" t="s">
        <v>245</v>
      </c>
      <c r="K108" s="142" t="s">
        <v>217</v>
      </c>
      <c r="L108" s="142"/>
      <c r="M108" s="51"/>
      <c r="N108" s="96"/>
      <c r="O108" s="41" t="str">
        <f t="shared" si="10"/>
        <v>7.2.5 : Android Contribution \ Fonctions  \ Ajout de MP3</v>
      </c>
    </row>
    <row r="109" spans="1:15" s="41" customFormat="1" ht="17.100000000000001" customHeight="1" x14ac:dyDescent="0.2">
      <c r="A109" s="50" t="str">
        <f>IF($N109="","??",INDEX('Liste SFD'!$A:$A,MATCH($N109,'Liste SFD'!$B:$B,0),1))</f>
        <v>??</v>
      </c>
      <c r="B109" s="50">
        <v>7</v>
      </c>
      <c r="C109" s="50">
        <v>2</v>
      </c>
      <c r="D109" s="50">
        <f t="shared" si="8"/>
        <v>6</v>
      </c>
      <c r="E109" s="143" t="str">
        <f t="shared" si="9"/>
        <v>7.2.6</v>
      </c>
      <c r="F109" s="143">
        <v>4</v>
      </c>
      <c r="G109" s="143">
        <v>7</v>
      </c>
      <c r="H109" s="141">
        <v>1</v>
      </c>
      <c r="I109" s="142" t="s">
        <v>244</v>
      </c>
      <c r="J109" s="142" t="s">
        <v>245</v>
      </c>
      <c r="K109" s="142" t="s">
        <v>218</v>
      </c>
      <c r="L109" s="142"/>
      <c r="M109" s="51"/>
      <c r="N109" s="96"/>
      <c r="O109" s="41" t="str">
        <f t="shared" si="10"/>
        <v>7.2.6 : Android Contribution \ Fonctions  \ Ajout autre fichier</v>
      </c>
    </row>
    <row r="110" spans="1:15" s="41" customFormat="1" ht="17.100000000000001" customHeight="1" x14ac:dyDescent="0.2">
      <c r="A110" s="50" t="str">
        <f>IF($N110="","??",INDEX('Liste SFD'!$A:$A,MATCH($N110,'Liste SFD'!$B:$B,0),1))</f>
        <v>??</v>
      </c>
      <c r="B110" s="50">
        <v>7</v>
      </c>
      <c r="C110" s="50">
        <v>3</v>
      </c>
      <c r="D110" s="50">
        <f t="shared" si="8"/>
        <v>1</v>
      </c>
      <c r="E110" s="143" t="str">
        <f t="shared" si="9"/>
        <v>7.3.1</v>
      </c>
      <c r="F110" s="143">
        <v>4</v>
      </c>
      <c r="G110" s="143">
        <v>6</v>
      </c>
      <c r="H110" s="141">
        <v>4</v>
      </c>
      <c r="I110" s="142" t="s">
        <v>244</v>
      </c>
      <c r="J110" s="142" t="s">
        <v>90</v>
      </c>
      <c r="K110" s="142" t="s">
        <v>229</v>
      </c>
      <c r="L110" s="142"/>
      <c r="M110" s="51"/>
      <c r="N110" s="96"/>
      <c r="O110" s="41" t="str">
        <f t="shared" si="10"/>
        <v>7.3.1 : Android Contribution \ IHM \ Poster un media</v>
      </c>
    </row>
    <row r="111" spans="1:15" s="41" customFormat="1" ht="17.100000000000001" customHeight="1" x14ac:dyDescent="0.2">
      <c r="A111" s="50" t="str">
        <f>IF($N111="","??",INDEX('Liste SFD'!$A:$A,MATCH($N111,'Liste SFD'!$B:$B,0),1))</f>
        <v>??</v>
      </c>
      <c r="B111" s="50">
        <v>7</v>
      </c>
      <c r="C111" s="50">
        <v>3</v>
      </c>
      <c r="D111" s="50">
        <f t="shared" si="8"/>
        <v>2</v>
      </c>
      <c r="E111" s="143" t="str">
        <f t="shared" si="9"/>
        <v>7.3.2</v>
      </c>
      <c r="F111" s="143">
        <v>4</v>
      </c>
      <c r="G111" s="143">
        <v>6</v>
      </c>
      <c r="H111" s="141">
        <v>3</v>
      </c>
      <c r="I111" s="142" t="s">
        <v>244</v>
      </c>
      <c r="J111" s="142" t="s">
        <v>90</v>
      </c>
      <c r="K111" s="142" t="s">
        <v>230</v>
      </c>
      <c r="L111" s="142"/>
      <c r="M111" s="51"/>
      <c r="N111" s="96"/>
      <c r="O111" s="41" t="str">
        <f t="shared" si="10"/>
        <v>7.3.2 : Android Contribution \ IHM \ Lier un Tag à une scène</v>
      </c>
    </row>
    <row r="112" spans="1:15" s="41" customFormat="1" ht="17.100000000000001" customHeight="1" x14ac:dyDescent="0.2">
      <c r="A112" s="50" t="str">
        <f>IF($N112="","??",INDEX('Liste SFD'!$A:$A,MATCH($N112,'Liste SFD'!$B:$B,0),1))</f>
        <v>??</v>
      </c>
      <c r="B112" s="50">
        <v>7</v>
      </c>
      <c r="C112" s="50">
        <v>3</v>
      </c>
      <c r="D112" s="50">
        <f t="shared" si="8"/>
        <v>3</v>
      </c>
      <c r="E112" s="143" t="str">
        <f t="shared" si="9"/>
        <v>7.3.3</v>
      </c>
      <c r="F112" s="143">
        <v>4</v>
      </c>
      <c r="G112" s="143">
        <v>6</v>
      </c>
      <c r="H112" s="141">
        <v>3</v>
      </c>
      <c r="I112" s="142" t="s">
        <v>244</v>
      </c>
      <c r="J112" s="142" t="s">
        <v>90</v>
      </c>
      <c r="K112" s="142" t="s">
        <v>231</v>
      </c>
      <c r="L112" s="142"/>
      <c r="M112" s="51"/>
      <c r="N112" s="96"/>
      <c r="O112" s="41" t="str">
        <f t="shared" si="10"/>
        <v>7.3.3 : Android Contribution \ IHM \ Lier un Point GPS à une scène (V1 : pts central + rayon)</v>
      </c>
    </row>
    <row r="113" spans="1:15" s="41" customFormat="1" ht="17.100000000000001" customHeight="1" x14ac:dyDescent="0.2">
      <c r="A113" s="50" t="str">
        <f>IF($N113="","??",INDEX('Liste SFD'!$A:$A,MATCH($N113,'Liste SFD'!$B:$B,0),1))</f>
        <v>??</v>
      </c>
      <c r="B113" s="50">
        <v>7</v>
      </c>
      <c r="C113" s="50">
        <v>3</v>
      </c>
      <c r="D113" s="50">
        <f t="shared" si="8"/>
        <v>4</v>
      </c>
      <c r="E113" s="143" t="str">
        <f t="shared" si="9"/>
        <v>7.3.4</v>
      </c>
      <c r="F113" s="143">
        <v>6</v>
      </c>
      <c r="G113" s="143">
        <v>7</v>
      </c>
      <c r="H113" s="141">
        <v>7</v>
      </c>
      <c r="I113" s="142" t="s">
        <v>244</v>
      </c>
      <c r="J113" s="142" t="s">
        <v>90</v>
      </c>
      <c r="K113" s="142" t="s">
        <v>232</v>
      </c>
      <c r="L113" s="142"/>
      <c r="M113" s="51"/>
      <c r="N113" s="96"/>
      <c r="O113" s="41" t="str">
        <f t="shared" si="10"/>
        <v>7.3.4 : Android Contribution \ IHM \ Lier un Point GPS à une scène (V2 : polygon)</v>
      </c>
    </row>
    <row r="114" spans="1:15" s="41" customFormat="1" ht="17.100000000000001" customHeight="1" x14ac:dyDescent="0.2">
      <c r="A114" s="50" t="str">
        <f>IF($N114="","??",INDEX('Liste SFD'!$A:$A,MATCH($N114,'Liste SFD'!$B:$B,0),1))</f>
        <v>??</v>
      </c>
      <c r="B114" s="50">
        <v>7</v>
      </c>
      <c r="C114" s="50">
        <v>3</v>
      </c>
      <c r="D114" s="50">
        <f>IF($C114=C113,D113+1,1)</f>
        <v>5</v>
      </c>
      <c r="E114" s="143" t="str">
        <f t="shared" si="9"/>
        <v>7.3.5</v>
      </c>
      <c r="F114" s="143">
        <v>5</v>
      </c>
      <c r="G114" s="143">
        <v>7</v>
      </c>
      <c r="H114" s="141">
        <v>2</v>
      </c>
      <c r="I114" s="142" t="s">
        <v>244</v>
      </c>
      <c r="J114" s="142" t="s">
        <v>90</v>
      </c>
      <c r="K114" s="142" t="s">
        <v>235</v>
      </c>
      <c r="L114" s="142"/>
      <c r="M114" s="51"/>
      <c r="N114" s="96"/>
      <c r="O114" s="41" t="str">
        <f t="shared" si="10"/>
        <v>7.3.5 : Android Contribution \ IHM \ Consulter historique Contribution</v>
      </c>
    </row>
    <row r="115" spans="1:15" s="41" customFormat="1" ht="15" x14ac:dyDescent="0.2">
      <c r="A115" s="50" t="str">
        <f>IF($N115="","??",INDEX('Liste SFD'!$A:$A,MATCH($N115,'Liste SFD'!$B:$B,0),1))</f>
        <v>??</v>
      </c>
      <c r="B115" s="50">
        <v>7</v>
      </c>
      <c r="C115" s="50">
        <v>3</v>
      </c>
      <c r="D115" s="50">
        <v>6</v>
      </c>
      <c r="E115" s="143" t="str">
        <f>TEXT(B115,"#") &amp; "." &amp; TEXT(C115,"#") &amp; "." &amp; TEXT(D115,"#")</f>
        <v>7.3.6</v>
      </c>
      <c r="F115" s="143">
        <v>5</v>
      </c>
      <c r="G115" s="143">
        <v>3</v>
      </c>
      <c r="H115" s="141">
        <v>3</v>
      </c>
      <c r="I115" s="142" t="s">
        <v>244</v>
      </c>
      <c r="J115" s="142" t="s">
        <v>90</v>
      </c>
      <c r="K115" s="142" t="s">
        <v>219</v>
      </c>
      <c r="L115" s="142"/>
      <c r="M115" s="51"/>
      <c r="N115" s="96"/>
      <c r="O115" s="41" t="str">
        <f>TEXT(E115,"#") &amp; " : " &amp; TEXT(I115,"#") &amp; " \ " &amp; TEXT(J115,"#") &amp; " \ " &amp; TEXT(K115,"#")</f>
        <v>7.3.6 : Android Contribution \ IHM \ Interface parametrage</v>
      </c>
    </row>
    <row r="116" spans="1:15" s="41" customFormat="1" ht="17.100000000000001" customHeight="1" x14ac:dyDescent="0.2">
      <c r="A116" s="50" t="str">
        <f>IF($N116="","??",INDEX('Liste SFD'!$A:$A,MATCH($N116,'Liste SFD'!$B:$B,0),1))</f>
        <v>??</v>
      </c>
      <c r="B116" s="50">
        <v>8</v>
      </c>
      <c r="C116" s="50">
        <v>1</v>
      </c>
      <c r="D116" s="50">
        <f>IF($C116=C114,D114+1,1)</f>
        <v>1</v>
      </c>
      <c r="E116" s="143" t="str">
        <f t="shared" si="9"/>
        <v>8.1.1</v>
      </c>
      <c r="F116" s="143">
        <v>2</v>
      </c>
      <c r="G116" s="143">
        <v>1</v>
      </c>
      <c r="H116" s="141">
        <v>6</v>
      </c>
      <c r="I116" s="142" t="s">
        <v>102</v>
      </c>
      <c r="J116" s="142" t="s">
        <v>96</v>
      </c>
      <c r="K116" s="142" t="s">
        <v>97</v>
      </c>
      <c r="L116" s="142"/>
      <c r="M116" s="51"/>
      <c r="N116" s="96"/>
      <c r="O116" s="41" t="str">
        <f t="shared" si="10"/>
        <v>8.1.1 : Contrôle &amp; Tests \ Retours sur itération précédente \ Retours sur itération 1</v>
      </c>
    </row>
    <row r="117" spans="1:15" s="41" customFormat="1" ht="17.100000000000001" customHeight="1" x14ac:dyDescent="0.2">
      <c r="A117" s="50" t="str">
        <f>IF($N117="","??",INDEX('Liste SFD'!$A:$A,MATCH($N117,'Liste SFD'!$B:$B,0),1))</f>
        <v>??</v>
      </c>
      <c r="B117" s="50">
        <v>8</v>
      </c>
      <c r="C117" s="50">
        <v>1</v>
      </c>
      <c r="D117" s="50">
        <f t="shared" si="8"/>
        <v>2</v>
      </c>
      <c r="E117" s="143" t="str">
        <f t="shared" ref="E117:E160" si="11">TEXT(B117,"#") &amp; "." &amp; TEXT(C117,"#") &amp; "." &amp; TEXT(D117,"#")</f>
        <v>8.1.2</v>
      </c>
      <c r="F117" s="143">
        <v>3</v>
      </c>
      <c r="G117" s="143">
        <v>1</v>
      </c>
      <c r="H117" s="141">
        <v>6</v>
      </c>
      <c r="I117" s="142" t="s">
        <v>102</v>
      </c>
      <c r="J117" s="142" t="s">
        <v>96</v>
      </c>
      <c r="K117" s="142" t="s">
        <v>98</v>
      </c>
      <c r="L117" s="142"/>
      <c r="M117" s="114"/>
      <c r="N117" s="115"/>
      <c r="O117" s="41" t="str">
        <f t="shared" si="10"/>
        <v>8.1.2 : Contrôle &amp; Tests \ Retours sur itération précédente \ Retours sur itération 2</v>
      </c>
    </row>
    <row r="118" spans="1:15" s="41" customFormat="1" ht="17.100000000000001" customHeight="1" x14ac:dyDescent="0.2">
      <c r="A118" s="50" t="str">
        <f>IF($N118="","??",INDEX('Liste SFD'!$A:$A,MATCH($N118,'Liste SFD'!$B:$B,0),1))</f>
        <v>??</v>
      </c>
      <c r="B118" s="50">
        <v>8</v>
      </c>
      <c r="C118" s="50">
        <v>1</v>
      </c>
      <c r="D118" s="50">
        <f t="shared" si="8"/>
        <v>3</v>
      </c>
      <c r="E118" s="143" t="str">
        <f t="shared" si="11"/>
        <v>8.1.3</v>
      </c>
      <c r="F118" s="143">
        <v>4</v>
      </c>
      <c r="G118" s="143">
        <v>1</v>
      </c>
      <c r="H118" s="141">
        <v>6</v>
      </c>
      <c r="I118" s="142" t="s">
        <v>102</v>
      </c>
      <c r="J118" s="142" t="s">
        <v>96</v>
      </c>
      <c r="K118" s="142" t="s">
        <v>99</v>
      </c>
      <c r="L118" s="142"/>
      <c r="M118" s="114"/>
      <c r="N118" s="115"/>
      <c r="O118" s="41" t="str">
        <f t="shared" si="10"/>
        <v>8.1.3 : Contrôle &amp; Tests \ Retours sur itération précédente \ Retours sur itération 3</v>
      </c>
    </row>
    <row r="119" spans="1:15" s="41" customFormat="1" ht="17.100000000000001" customHeight="1" x14ac:dyDescent="0.2">
      <c r="A119" s="50" t="str">
        <f>IF($N119="","??",INDEX('Liste SFD'!$A:$A,MATCH($N119,'Liste SFD'!$B:$B,0),1))</f>
        <v>??</v>
      </c>
      <c r="B119" s="50">
        <v>8</v>
      </c>
      <c r="C119" s="50">
        <v>1</v>
      </c>
      <c r="D119" s="50">
        <f t="shared" si="8"/>
        <v>4</v>
      </c>
      <c r="E119" s="143" t="str">
        <f t="shared" si="11"/>
        <v>8.1.4</v>
      </c>
      <c r="F119" s="143">
        <v>5</v>
      </c>
      <c r="G119" s="143">
        <v>1</v>
      </c>
      <c r="H119" s="141">
        <v>6</v>
      </c>
      <c r="I119" s="142" t="s">
        <v>102</v>
      </c>
      <c r="J119" s="142" t="s">
        <v>96</v>
      </c>
      <c r="K119" s="142" t="s">
        <v>100</v>
      </c>
      <c r="L119" s="142"/>
      <c r="M119" s="51"/>
      <c r="N119" s="96"/>
      <c r="O119" s="41" t="str">
        <f t="shared" si="10"/>
        <v>8.1.4 : Contrôle &amp; Tests \ Retours sur itération précédente \ Retours sur itération 4</v>
      </c>
    </row>
    <row r="120" spans="1:15" s="41" customFormat="1" ht="17.100000000000001" customHeight="1" x14ac:dyDescent="0.2">
      <c r="A120" s="50" t="str">
        <f>IF($N120="","??",INDEX('Liste SFD'!$A:$A,MATCH($N120,'Liste SFD'!$B:$B,0),1))</f>
        <v>??</v>
      </c>
      <c r="B120" s="50">
        <v>8</v>
      </c>
      <c r="C120" s="50">
        <v>1</v>
      </c>
      <c r="D120" s="50">
        <f t="shared" si="8"/>
        <v>5</v>
      </c>
      <c r="E120" s="143" t="str">
        <f t="shared" si="11"/>
        <v>8.1.5</v>
      </c>
      <c r="F120" s="143">
        <v>6</v>
      </c>
      <c r="G120" s="143">
        <v>1</v>
      </c>
      <c r="H120" s="141">
        <v>6</v>
      </c>
      <c r="I120" s="142" t="s">
        <v>102</v>
      </c>
      <c r="J120" s="142" t="s">
        <v>96</v>
      </c>
      <c r="K120" s="142" t="s">
        <v>101</v>
      </c>
      <c r="L120" s="142"/>
      <c r="M120" s="51"/>
      <c r="N120" s="96"/>
      <c r="O120" s="41" t="str">
        <f t="shared" si="10"/>
        <v>8.1.5 : Contrôle &amp; Tests \ Retours sur itération précédente \ Retours sur itération 5</v>
      </c>
    </row>
    <row r="121" spans="1:15" s="41" customFormat="1" ht="17.100000000000001" customHeight="1" x14ac:dyDescent="0.2">
      <c r="A121" s="50" t="str">
        <f>IF($N121="","??",INDEX('Liste SFD'!$A:$A,MATCH($N121,'Liste SFD'!$B:$B,0),1))</f>
        <v>??</v>
      </c>
      <c r="B121" s="50">
        <v>8</v>
      </c>
      <c r="C121" s="50">
        <v>2</v>
      </c>
      <c r="D121" s="50">
        <f t="shared" si="8"/>
        <v>1</v>
      </c>
      <c r="E121" s="143" t="str">
        <f t="shared" si="11"/>
        <v>8.2.1</v>
      </c>
      <c r="F121" s="143">
        <v>1</v>
      </c>
      <c r="G121" s="143">
        <v>4</v>
      </c>
      <c r="H121" s="141">
        <v>2</v>
      </c>
      <c r="I121" s="142" t="s">
        <v>102</v>
      </c>
      <c r="J121" s="142" t="s">
        <v>103</v>
      </c>
      <c r="K121" s="142" t="s">
        <v>104</v>
      </c>
      <c r="L121" s="142"/>
      <c r="M121" s="51"/>
      <c r="N121" s="96"/>
      <c r="O121" s="41" t="str">
        <f t="shared" si="10"/>
        <v>8.2.1 : Contrôle &amp; Tests \ Tests Fonctionnels \ Tests Fonctionnels itération 1</v>
      </c>
    </row>
    <row r="122" spans="1:15" s="41" customFormat="1" ht="15" x14ac:dyDescent="0.2">
      <c r="A122" s="50" t="str">
        <f>IF($N122="","??",INDEX('Liste SFD'!$A:$A,MATCH($N122,'Liste SFD'!$B:$B,0),1))</f>
        <v>??</v>
      </c>
      <c r="B122" s="50">
        <v>8</v>
      </c>
      <c r="C122" s="50">
        <v>2</v>
      </c>
      <c r="D122" s="50">
        <f t="shared" si="8"/>
        <v>2</v>
      </c>
      <c r="E122" s="143" t="str">
        <f t="shared" si="11"/>
        <v>8.2.2</v>
      </c>
      <c r="F122" s="143">
        <v>2</v>
      </c>
      <c r="G122" s="143">
        <v>4</v>
      </c>
      <c r="H122" s="141">
        <v>2</v>
      </c>
      <c r="I122" s="142" t="s">
        <v>102</v>
      </c>
      <c r="J122" s="142" t="s">
        <v>103</v>
      </c>
      <c r="K122" s="142" t="s">
        <v>105</v>
      </c>
      <c r="L122" s="142"/>
      <c r="M122" s="121"/>
      <c r="N122" s="134"/>
      <c r="O122" s="41" t="str">
        <f t="shared" ref="O122:O166" si="12">TEXT(E122,"#") &amp; " : " &amp; TEXT(I122,"#") &amp; " \ " &amp; TEXT(J122,"#") &amp; " \ " &amp; TEXT(K122,"#")</f>
        <v>8.2.2 : Contrôle &amp; Tests \ Tests Fonctionnels \ Tests Fonctionnels itération 2</v>
      </c>
    </row>
    <row r="123" spans="1:15" s="41" customFormat="1" ht="15" x14ac:dyDescent="0.2">
      <c r="A123" s="50" t="str">
        <f>IF($N123="","??",INDEX('Liste SFD'!$A:$A,MATCH($N123,'Liste SFD'!$B:$B,0),1))</f>
        <v>??</v>
      </c>
      <c r="B123" s="50">
        <v>8</v>
      </c>
      <c r="C123" s="50">
        <v>2</v>
      </c>
      <c r="D123" s="50">
        <f t="shared" si="8"/>
        <v>3</v>
      </c>
      <c r="E123" s="143" t="str">
        <f t="shared" si="11"/>
        <v>8.2.3</v>
      </c>
      <c r="F123" s="143">
        <v>3</v>
      </c>
      <c r="G123" s="143">
        <v>4</v>
      </c>
      <c r="H123" s="141">
        <v>2</v>
      </c>
      <c r="I123" s="142" t="s">
        <v>102</v>
      </c>
      <c r="J123" s="142" t="s">
        <v>103</v>
      </c>
      <c r="K123" s="142" t="s">
        <v>106</v>
      </c>
      <c r="L123" s="142"/>
      <c r="M123" s="121"/>
      <c r="N123" s="134"/>
      <c r="O123" s="41" t="str">
        <f t="shared" si="12"/>
        <v>8.2.3 : Contrôle &amp; Tests \ Tests Fonctionnels \ Tests Fonctionnels itération 3</v>
      </c>
    </row>
    <row r="124" spans="1:15" s="41" customFormat="1" ht="15" x14ac:dyDescent="0.2">
      <c r="A124" s="50" t="str">
        <f>IF($N124="","??",INDEX('Liste SFD'!$A:$A,MATCH($N124,'Liste SFD'!$B:$B,0),1))</f>
        <v>??</v>
      </c>
      <c r="B124" s="50">
        <v>8</v>
      </c>
      <c r="C124" s="50">
        <v>2</v>
      </c>
      <c r="D124" s="50">
        <f t="shared" si="8"/>
        <v>4</v>
      </c>
      <c r="E124" s="143" t="str">
        <f t="shared" si="11"/>
        <v>8.2.4</v>
      </c>
      <c r="F124" s="143">
        <v>4</v>
      </c>
      <c r="G124" s="143">
        <v>4</v>
      </c>
      <c r="H124" s="141">
        <v>2</v>
      </c>
      <c r="I124" s="142" t="s">
        <v>102</v>
      </c>
      <c r="J124" s="142" t="s">
        <v>103</v>
      </c>
      <c r="K124" s="142" t="s">
        <v>107</v>
      </c>
      <c r="L124" s="142"/>
      <c r="M124" s="121"/>
      <c r="N124" s="134"/>
      <c r="O124" s="41" t="str">
        <f t="shared" si="12"/>
        <v>8.2.4 : Contrôle &amp; Tests \ Tests Fonctionnels \ Tests Fonctionnels itération 4</v>
      </c>
    </row>
    <row r="125" spans="1:15" s="41" customFormat="1" ht="15" x14ac:dyDescent="0.2">
      <c r="A125" s="50" t="str">
        <f>IF($N125="","??",INDEX('Liste SFD'!$A:$A,MATCH($N125,'Liste SFD'!$B:$B,0),1))</f>
        <v>??</v>
      </c>
      <c r="B125" s="50">
        <v>8</v>
      </c>
      <c r="C125" s="50">
        <v>2</v>
      </c>
      <c r="D125" s="50">
        <f t="shared" si="8"/>
        <v>5</v>
      </c>
      <c r="E125" s="143" t="str">
        <f t="shared" si="11"/>
        <v>8.2.5</v>
      </c>
      <c r="F125" s="143">
        <v>5</v>
      </c>
      <c r="G125" s="143">
        <v>4</v>
      </c>
      <c r="H125" s="141">
        <v>2</v>
      </c>
      <c r="I125" s="142" t="s">
        <v>102</v>
      </c>
      <c r="J125" s="142" t="s">
        <v>103</v>
      </c>
      <c r="K125" s="142" t="s">
        <v>108</v>
      </c>
      <c r="L125" s="142"/>
      <c r="M125" s="121"/>
      <c r="N125" s="134"/>
      <c r="O125" s="41" t="str">
        <f t="shared" si="12"/>
        <v>8.2.5 : Contrôle &amp; Tests \ Tests Fonctionnels \ Tests Fonctionnels itération 5</v>
      </c>
    </row>
    <row r="126" spans="1:15" s="41" customFormat="1" ht="15" x14ac:dyDescent="0.2">
      <c r="A126" s="50" t="str">
        <f>IF($N126="","??",INDEX('Liste SFD'!$A:$A,MATCH($N126,'Liste SFD'!$B:$B,0),1))</f>
        <v>??</v>
      </c>
      <c r="B126" s="50">
        <v>8</v>
      </c>
      <c r="C126" s="50">
        <v>3</v>
      </c>
      <c r="D126" s="50">
        <f t="shared" si="8"/>
        <v>1</v>
      </c>
      <c r="E126" s="143" t="str">
        <f t="shared" si="11"/>
        <v>8.3.1</v>
      </c>
      <c r="F126" s="143">
        <v>1</v>
      </c>
      <c r="G126" s="143">
        <v>4</v>
      </c>
      <c r="H126" s="141">
        <v>1</v>
      </c>
      <c r="I126" s="142" t="s">
        <v>102</v>
      </c>
      <c r="J126" s="142" t="s">
        <v>128</v>
      </c>
      <c r="K126" s="142" t="s">
        <v>129</v>
      </c>
      <c r="L126" s="142"/>
      <c r="M126" s="121"/>
      <c r="N126" s="134"/>
      <c r="O126" s="41" t="str">
        <f t="shared" si="12"/>
        <v>8.3.1 : Contrôle &amp; Tests \ Livraison &amp; Packaging \ Livraison &amp; Packaging itération 1</v>
      </c>
    </row>
    <row r="127" spans="1:15" s="41" customFormat="1" ht="15" x14ac:dyDescent="0.2">
      <c r="A127" s="50" t="str">
        <f>IF($N127="","??",INDEX('Liste SFD'!$A:$A,MATCH($N127,'Liste SFD'!$B:$B,0),1))</f>
        <v>??</v>
      </c>
      <c r="B127" s="50">
        <v>8</v>
      </c>
      <c r="C127" s="50">
        <v>3</v>
      </c>
      <c r="D127" s="50">
        <f t="shared" si="8"/>
        <v>2</v>
      </c>
      <c r="E127" s="143" t="str">
        <f t="shared" si="11"/>
        <v>8.3.2</v>
      </c>
      <c r="F127" s="143">
        <v>2</v>
      </c>
      <c r="G127" s="143">
        <v>4</v>
      </c>
      <c r="H127" s="141">
        <v>1</v>
      </c>
      <c r="I127" s="142" t="s">
        <v>102</v>
      </c>
      <c r="J127" s="142" t="s">
        <v>128</v>
      </c>
      <c r="K127" s="142" t="s">
        <v>130</v>
      </c>
      <c r="L127" s="142"/>
      <c r="M127" s="121"/>
      <c r="N127" s="134"/>
      <c r="O127" s="41" t="str">
        <f t="shared" si="12"/>
        <v>8.3.2 : Contrôle &amp; Tests \ Livraison &amp; Packaging \ Livraison &amp; Packaging itération 2</v>
      </c>
    </row>
    <row r="128" spans="1:15" s="41" customFormat="1" ht="15" x14ac:dyDescent="0.2">
      <c r="A128" s="50" t="str">
        <f>IF($N128="","??",INDEX('Liste SFD'!$A:$A,MATCH($N128,'Liste SFD'!$B:$B,0),1))</f>
        <v>??</v>
      </c>
      <c r="B128" s="50">
        <v>8</v>
      </c>
      <c r="C128" s="50">
        <v>3</v>
      </c>
      <c r="D128" s="50">
        <f t="shared" si="8"/>
        <v>3</v>
      </c>
      <c r="E128" s="143" t="str">
        <f t="shared" si="11"/>
        <v>8.3.3</v>
      </c>
      <c r="F128" s="143">
        <v>3</v>
      </c>
      <c r="G128" s="143">
        <v>4</v>
      </c>
      <c r="H128" s="141">
        <v>1</v>
      </c>
      <c r="I128" s="142" t="s">
        <v>102</v>
      </c>
      <c r="J128" s="142" t="s">
        <v>128</v>
      </c>
      <c r="K128" s="142" t="s">
        <v>131</v>
      </c>
      <c r="L128" s="142"/>
      <c r="M128" s="121"/>
      <c r="N128" s="134"/>
      <c r="O128" s="41" t="str">
        <f t="shared" si="12"/>
        <v>8.3.3 : Contrôle &amp; Tests \ Livraison &amp; Packaging \ Livraison &amp; Packaging itération 3</v>
      </c>
    </row>
    <row r="129" spans="1:15" s="41" customFormat="1" x14ac:dyDescent="0.2">
      <c r="A129" s="50" t="str">
        <f>IF($N129="","??",INDEX('Liste SFD'!$A:$A,MATCH($N129,'Liste SFD'!$B:$B,0),1))</f>
        <v>??</v>
      </c>
      <c r="B129" s="50">
        <v>8</v>
      </c>
      <c r="C129" s="50">
        <v>3</v>
      </c>
      <c r="D129" s="50">
        <f t="shared" si="8"/>
        <v>4</v>
      </c>
      <c r="E129" s="143" t="str">
        <f t="shared" si="11"/>
        <v>8.3.4</v>
      </c>
      <c r="F129" s="143">
        <v>4</v>
      </c>
      <c r="G129" s="143">
        <v>4</v>
      </c>
      <c r="H129" s="141">
        <v>1</v>
      </c>
      <c r="I129" s="142" t="s">
        <v>102</v>
      </c>
      <c r="J129" s="142" t="s">
        <v>128</v>
      </c>
      <c r="K129" s="142" t="s">
        <v>132</v>
      </c>
      <c r="L129" s="144"/>
      <c r="M129" s="51"/>
      <c r="N129" s="59"/>
      <c r="O129" s="41" t="str">
        <f t="shared" si="12"/>
        <v>8.3.4 : Contrôle &amp; Tests \ Livraison &amp; Packaging \ Livraison &amp; Packaging itération 4</v>
      </c>
    </row>
    <row r="130" spans="1:15" s="41" customFormat="1" x14ac:dyDescent="0.2">
      <c r="A130" s="50" t="str">
        <f>IF($N130="","??",INDEX('Liste SFD'!$A:$A,MATCH($N130,'Liste SFD'!$B:$B,0),1))</f>
        <v>??</v>
      </c>
      <c r="B130" s="50">
        <v>8</v>
      </c>
      <c r="C130" s="50">
        <v>3</v>
      </c>
      <c r="D130" s="50">
        <f t="shared" si="8"/>
        <v>5</v>
      </c>
      <c r="E130" s="143" t="str">
        <f t="shared" si="11"/>
        <v>8.3.5</v>
      </c>
      <c r="F130" s="143">
        <v>5</v>
      </c>
      <c r="G130" s="143">
        <v>4</v>
      </c>
      <c r="H130" s="141">
        <v>1</v>
      </c>
      <c r="I130" s="142" t="s">
        <v>102</v>
      </c>
      <c r="J130" s="142" t="s">
        <v>128</v>
      </c>
      <c r="K130" s="142" t="s">
        <v>133</v>
      </c>
      <c r="L130" s="144"/>
      <c r="M130" s="51"/>
      <c r="N130" s="59"/>
      <c r="O130" s="41" t="str">
        <f t="shared" si="12"/>
        <v>8.3.5 : Contrôle &amp; Tests \ Livraison &amp; Packaging \ Livraison &amp; Packaging itération 5</v>
      </c>
    </row>
    <row r="131" spans="1:15" s="41" customFormat="1" x14ac:dyDescent="0.2">
      <c r="A131" s="50" t="str">
        <f>IF($N131="","??",INDEX('Liste SFD'!$A:$A,MATCH($N131,'Liste SFD'!$B:$B,0),1))</f>
        <v>??</v>
      </c>
      <c r="B131" s="50">
        <v>9</v>
      </c>
      <c r="C131" s="50">
        <v>1</v>
      </c>
      <c r="D131" s="50">
        <f t="shared" si="8"/>
        <v>1</v>
      </c>
      <c r="E131" s="143" t="str">
        <f t="shared" si="11"/>
        <v>9.1.1</v>
      </c>
      <c r="F131" s="143"/>
      <c r="G131" s="143">
        <v>1</v>
      </c>
      <c r="H131" s="141">
        <v>3</v>
      </c>
      <c r="I131" s="142" t="s">
        <v>109</v>
      </c>
      <c r="J131" s="142" t="s">
        <v>93</v>
      </c>
      <c r="K131" s="142" t="s">
        <v>118</v>
      </c>
      <c r="L131" s="52"/>
      <c r="M131" s="32"/>
      <c r="N131" s="59"/>
      <c r="O131" s="41" t="str">
        <f t="shared" si="12"/>
        <v>9.1.1 : Conception &amp; Spec \ Conception \ Conception pré-itération 1</v>
      </c>
    </row>
    <row r="132" spans="1:15" s="41" customFormat="1" x14ac:dyDescent="0.2">
      <c r="A132" s="50" t="str">
        <f>IF($N132="","??",INDEX('Liste SFD'!$A:$A,MATCH($N132,'Liste SFD'!$B:$B,0),1))</f>
        <v>??</v>
      </c>
      <c r="B132" s="50">
        <v>9</v>
      </c>
      <c r="C132" s="50">
        <v>1</v>
      </c>
      <c r="D132" s="50">
        <f t="shared" si="8"/>
        <v>2</v>
      </c>
      <c r="E132" s="143" t="str">
        <f t="shared" si="11"/>
        <v>9.1.2</v>
      </c>
      <c r="F132" s="143">
        <v>1</v>
      </c>
      <c r="G132" s="143">
        <v>1</v>
      </c>
      <c r="H132" s="141">
        <v>3</v>
      </c>
      <c r="I132" s="142" t="s">
        <v>109</v>
      </c>
      <c r="J132" s="142" t="s">
        <v>93</v>
      </c>
      <c r="K132" s="142" t="s">
        <v>119</v>
      </c>
      <c r="L132" s="52"/>
      <c r="M132" s="32"/>
      <c r="N132" s="59"/>
      <c r="O132" s="41" t="str">
        <f t="shared" si="12"/>
        <v>9.1.2 : Conception &amp; Spec \ Conception \ Conception pré-itération 2</v>
      </c>
    </row>
    <row r="133" spans="1:15" s="41" customFormat="1" x14ac:dyDescent="0.2">
      <c r="A133" s="50" t="str">
        <f>IF($N133="","??",INDEX('Liste SFD'!$A:$A,MATCH($N133,'Liste SFD'!$B:$B,0),1))</f>
        <v>??</v>
      </c>
      <c r="B133" s="50">
        <v>9</v>
      </c>
      <c r="C133" s="50">
        <v>1</v>
      </c>
      <c r="D133" s="50">
        <f t="shared" si="8"/>
        <v>3</v>
      </c>
      <c r="E133" s="143" t="str">
        <f t="shared" si="11"/>
        <v>9.1.3</v>
      </c>
      <c r="F133" s="143">
        <v>2</v>
      </c>
      <c r="G133" s="143">
        <v>1</v>
      </c>
      <c r="H133" s="141">
        <v>3</v>
      </c>
      <c r="I133" s="142" t="s">
        <v>109</v>
      </c>
      <c r="J133" s="142" t="s">
        <v>93</v>
      </c>
      <c r="K133" s="142" t="s">
        <v>120</v>
      </c>
      <c r="L133" s="52"/>
      <c r="M133" s="32"/>
      <c r="N133" s="59"/>
      <c r="O133" s="41" t="str">
        <f t="shared" si="12"/>
        <v>9.1.3 : Conception &amp; Spec \ Conception \ Conception pré-itération 3</v>
      </c>
    </row>
    <row r="134" spans="1:15" s="41" customFormat="1" x14ac:dyDescent="0.2">
      <c r="A134" s="50" t="str">
        <f>IF($N134="","??",INDEX('Liste SFD'!$A:$A,MATCH($N134,'Liste SFD'!$B:$B,0),1))</f>
        <v>??</v>
      </c>
      <c r="B134" s="50">
        <v>9</v>
      </c>
      <c r="C134" s="50">
        <v>1</v>
      </c>
      <c r="D134" s="50">
        <f t="shared" si="8"/>
        <v>4</v>
      </c>
      <c r="E134" s="143" t="str">
        <f t="shared" si="11"/>
        <v>9.1.4</v>
      </c>
      <c r="F134" s="143">
        <v>3</v>
      </c>
      <c r="G134" s="143">
        <v>1</v>
      </c>
      <c r="H134" s="141">
        <v>3</v>
      </c>
      <c r="I134" s="142" t="s">
        <v>109</v>
      </c>
      <c r="J134" s="142" t="s">
        <v>93</v>
      </c>
      <c r="K134" s="142" t="s">
        <v>121</v>
      </c>
      <c r="L134" s="52"/>
      <c r="M134" s="32"/>
      <c r="N134" s="59"/>
      <c r="O134" s="41" t="str">
        <f t="shared" si="12"/>
        <v>9.1.4 : Conception &amp; Spec \ Conception \ Conception pré-itération 4</v>
      </c>
    </row>
    <row r="135" spans="1:15" s="41" customFormat="1" x14ac:dyDescent="0.2">
      <c r="A135" s="50" t="str">
        <f>IF($N135="","??",INDEX('Liste SFD'!$A:$A,MATCH($N135,'Liste SFD'!$B:$B,0),1))</f>
        <v>??</v>
      </c>
      <c r="B135" s="50">
        <v>9</v>
      </c>
      <c r="C135" s="50">
        <v>1</v>
      </c>
      <c r="D135" s="50">
        <f t="shared" si="8"/>
        <v>5</v>
      </c>
      <c r="E135" s="143" t="str">
        <f t="shared" si="11"/>
        <v>9.1.5</v>
      </c>
      <c r="F135" s="143">
        <v>4</v>
      </c>
      <c r="G135" s="143">
        <v>1</v>
      </c>
      <c r="H135" s="141">
        <v>3</v>
      </c>
      <c r="I135" s="142" t="s">
        <v>109</v>
      </c>
      <c r="J135" s="142" t="s">
        <v>93</v>
      </c>
      <c r="K135" s="142" t="s">
        <v>122</v>
      </c>
      <c r="L135" s="52"/>
      <c r="M135" s="32"/>
      <c r="N135" s="59"/>
      <c r="O135" s="41" t="str">
        <f t="shared" si="12"/>
        <v>9.1.5 : Conception &amp; Spec \ Conception \ Conception pré-itération 5</v>
      </c>
    </row>
    <row r="136" spans="1:15" s="41" customFormat="1" x14ac:dyDescent="0.2">
      <c r="A136" s="50" t="str">
        <f>IF($N136="","??",INDEX('Liste SFD'!$A:$A,MATCH($N136,'Liste SFD'!$B:$B,0),1))</f>
        <v>??</v>
      </c>
      <c r="B136" s="50">
        <v>9</v>
      </c>
      <c r="C136" s="50">
        <v>2</v>
      </c>
      <c r="D136" s="50">
        <f t="shared" si="8"/>
        <v>1</v>
      </c>
      <c r="E136" s="143" t="str">
        <f t="shared" si="11"/>
        <v>9.2.1</v>
      </c>
      <c r="F136" s="143"/>
      <c r="G136" s="143">
        <v>1</v>
      </c>
      <c r="H136" s="141">
        <v>3</v>
      </c>
      <c r="I136" s="142" t="s">
        <v>109</v>
      </c>
      <c r="J136" s="142" t="s">
        <v>110</v>
      </c>
      <c r="K136" s="142" t="s">
        <v>134</v>
      </c>
      <c r="L136" s="52"/>
      <c r="M136" s="32"/>
      <c r="N136" s="59"/>
      <c r="O136" s="41" t="str">
        <f t="shared" si="12"/>
        <v>9.2.1 : Conception &amp; Spec \ Spécification \ Spécification pré-itération 1</v>
      </c>
    </row>
    <row r="137" spans="1:15" s="34" customFormat="1" x14ac:dyDescent="0.2">
      <c r="A137" s="50" t="str">
        <f>IF($N137="","??",INDEX('Liste SFD'!$A:$A,MATCH($N137,'Liste SFD'!$B:$B,0),1))</f>
        <v>??</v>
      </c>
      <c r="B137" s="50">
        <v>9</v>
      </c>
      <c r="C137" s="50">
        <v>2</v>
      </c>
      <c r="D137" s="50">
        <f t="shared" si="8"/>
        <v>2</v>
      </c>
      <c r="E137" s="143" t="str">
        <f t="shared" si="11"/>
        <v>9.2.2</v>
      </c>
      <c r="F137" s="143">
        <v>1</v>
      </c>
      <c r="G137" s="143">
        <v>1</v>
      </c>
      <c r="H137" s="141">
        <v>3</v>
      </c>
      <c r="I137" s="142" t="s">
        <v>109</v>
      </c>
      <c r="J137" s="142" t="s">
        <v>110</v>
      </c>
      <c r="K137" s="142" t="s">
        <v>135</v>
      </c>
      <c r="L137" s="52"/>
      <c r="M137" s="33"/>
      <c r="N137" s="59"/>
      <c r="O137" s="41" t="str">
        <f t="shared" si="12"/>
        <v>9.2.2 : Conception &amp; Spec \ Spécification \ Spécification pré-itération 2</v>
      </c>
    </row>
    <row r="138" spans="1:15" s="41" customFormat="1" x14ac:dyDescent="0.2">
      <c r="A138" s="50" t="str">
        <f>IF($N138="","??",INDEX('Liste SFD'!$A:$A,MATCH($N138,'Liste SFD'!$B:$B,0),1))</f>
        <v>??</v>
      </c>
      <c r="B138" s="50">
        <v>9</v>
      </c>
      <c r="C138" s="50">
        <v>2</v>
      </c>
      <c r="D138" s="50">
        <f t="shared" si="8"/>
        <v>3</v>
      </c>
      <c r="E138" s="143" t="str">
        <f t="shared" si="11"/>
        <v>9.2.3</v>
      </c>
      <c r="F138" s="143">
        <v>2</v>
      </c>
      <c r="G138" s="143">
        <v>1</v>
      </c>
      <c r="H138" s="141">
        <v>3</v>
      </c>
      <c r="I138" s="142" t="s">
        <v>109</v>
      </c>
      <c r="J138" s="142" t="s">
        <v>110</v>
      </c>
      <c r="K138" s="142" t="s">
        <v>136</v>
      </c>
      <c r="L138" s="52"/>
      <c r="M138" s="32"/>
      <c r="N138" s="59"/>
      <c r="O138" s="41" t="str">
        <f t="shared" si="12"/>
        <v>9.2.3 : Conception &amp; Spec \ Spécification \ Spécification pré-itération 3</v>
      </c>
    </row>
    <row r="139" spans="1:15" s="41" customFormat="1" x14ac:dyDescent="0.2">
      <c r="A139" s="50" t="str">
        <f>IF($N139="","??",INDEX('Liste SFD'!$A:$A,MATCH($N139,'Liste SFD'!$B:$B,0),1))</f>
        <v>??</v>
      </c>
      <c r="B139" s="50">
        <v>9</v>
      </c>
      <c r="C139" s="50">
        <v>2</v>
      </c>
      <c r="D139" s="50">
        <f t="shared" si="8"/>
        <v>4</v>
      </c>
      <c r="E139" s="143" t="str">
        <f t="shared" si="11"/>
        <v>9.2.4</v>
      </c>
      <c r="F139" s="143">
        <v>3</v>
      </c>
      <c r="G139" s="143">
        <v>1</v>
      </c>
      <c r="H139" s="141">
        <v>3</v>
      </c>
      <c r="I139" s="142" t="s">
        <v>109</v>
      </c>
      <c r="J139" s="142" t="s">
        <v>110</v>
      </c>
      <c r="K139" s="142" t="s">
        <v>137</v>
      </c>
      <c r="L139" s="52"/>
      <c r="M139" s="32"/>
      <c r="N139" s="59"/>
      <c r="O139" s="41" t="str">
        <f t="shared" si="12"/>
        <v>9.2.4 : Conception &amp; Spec \ Spécification \ Spécification pré-itération 4</v>
      </c>
    </row>
    <row r="140" spans="1:15" s="41" customFormat="1" x14ac:dyDescent="0.2">
      <c r="A140" s="50" t="str">
        <f>IF($N140="","??",INDEX('Liste SFD'!$A:$A,MATCH($N140,'Liste SFD'!$B:$B,0),1))</f>
        <v>??</v>
      </c>
      <c r="B140" s="50">
        <v>9</v>
      </c>
      <c r="C140" s="50">
        <v>2</v>
      </c>
      <c r="D140" s="50">
        <f t="shared" ref="D140:D160" si="13">IF($C140=C139,D139+1,1)</f>
        <v>5</v>
      </c>
      <c r="E140" s="143" t="str">
        <f t="shared" si="11"/>
        <v>9.2.5</v>
      </c>
      <c r="F140" s="143">
        <v>4</v>
      </c>
      <c r="G140" s="143">
        <v>1</v>
      </c>
      <c r="H140" s="141">
        <v>3</v>
      </c>
      <c r="I140" s="142" t="s">
        <v>109</v>
      </c>
      <c r="J140" s="142" t="s">
        <v>110</v>
      </c>
      <c r="K140" s="142" t="s">
        <v>138</v>
      </c>
      <c r="L140" s="52"/>
      <c r="M140" s="32"/>
      <c r="N140" s="59"/>
      <c r="O140" s="41" t="str">
        <f t="shared" si="12"/>
        <v>9.2.5 : Conception &amp; Spec \ Spécification \ Spécification pré-itération 5</v>
      </c>
    </row>
    <row r="141" spans="1:15" s="41" customFormat="1" x14ac:dyDescent="0.2">
      <c r="A141" s="50" t="str">
        <f>IF($N141="","??",INDEX('Liste SFD'!$A:$A,MATCH($N141,'Liste SFD'!$B:$B,0),1))</f>
        <v>??</v>
      </c>
      <c r="B141" s="50">
        <v>9</v>
      </c>
      <c r="C141" s="50">
        <v>3</v>
      </c>
      <c r="D141" s="50">
        <v>1</v>
      </c>
      <c r="E141" s="143" t="str">
        <f t="shared" si="11"/>
        <v>9.3.1</v>
      </c>
      <c r="F141" s="143">
        <v>1</v>
      </c>
      <c r="G141" s="143">
        <v>1</v>
      </c>
      <c r="H141" s="141">
        <v>2</v>
      </c>
      <c r="I141" s="142" t="s">
        <v>109</v>
      </c>
      <c r="J141" s="142" t="s">
        <v>255</v>
      </c>
      <c r="K141" s="142" t="s">
        <v>256</v>
      </c>
      <c r="L141" s="52"/>
      <c r="M141" s="32"/>
      <c r="N141" s="59"/>
      <c r="O141" s="41" t="str">
        <f t="shared" si="12"/>
        <v>9.3.1 : Conception &amp; Spec \ Wiki Tuleap \ Gestion et completion du wiki itération 1</v>
      </c>
    </row>
    <row r="142" spans="1:15" s="41" customFormat="1" x14ac:dyDescent="0.2">
      <c r="A142" s="50" t="str">
        <f>IF($N142="","??",INDEX('Liste SFD'!$A:$A,MATCH($N142,'Liste SFD'!$B:$B,0),1))</f>
        <v>??</v>
      </c>
      <c r="B142" s="50">
        <v>9</v>
      </c>
      <c r="C142" s="50">
        <v>3</v>
      </c>
      <c r="D142" s="50">
        <v>2</v>
      </c>
      <c r="E142" s="143" t="str">
        <f t="shared" ref="E142:E145" si="14">TEXT(B142,"#") &amp; "." &amp; TEXT(C142,"#") &amp; "." &amp; TEXT(D142,"#")</f>
        <v>9.3.2</v>
      </c>
      <c r="F142" s="143">
        <v>2</v>
      </c>
      <c r="G142" s="143">
        <v>1</v>
      </c>
      <c r="H142" s="141">
        <v>2</v>
      </c>
      <c r="I142" s="142" t="s">
        <v>109</v>
      </c>
      <c r="J142" s="142" t="s">
        <v>255</v>
      </c>
      <c r="K142" s="142" t="s">
        <v>257</v>
      </c>
      <c r="L142" s="52"/>
      <c r="M142" s="32"/>
      <c r="N142" s="59"/>
      <c r="O142" s="41" t="str">
        <f t="shared" ref="O142" si="15">TEXT(E142,"#") &amp; " : " &amp; TEXT(I142,"#") &amp; " \ " &amp; TEXT(J142,"#") &amp; " \ " &amp; TEXT(K142,"#")</f>
        <v>9.3.2 : Conception &amp; Spec \ Wiki Tuleap \ Gestion et completion du wiki itération 2</v>
      </c>
    </row>
    <row r="143" spans="1:15" s="41" customFormat="1" x14ac:dyDescent="0.2">
      <c r="A143" s="50" t="str">
        <f>IF($N143="","??",INDEX('Liste SFD'!$A:$A,MATCH($N143,'Liste SFD'!$B:$B,0),1))</f>
        <v>??</v>
      </c>
      <c r="B143" s="50">
        <v>9</v>
      </c>
      <c r="C143" s="50">
        <v>3</v>
      </c>
      <c r="D143" s="50">
        <v>3</v>
      </c>
      <c r="E143" s="143" t="str">
        <f t="shared" si="14"/>
        <v>9.3.3</v>
      </c>
      <c r="F143" s="143">
        <v>3</v>
      </c>
      <c r="G143" s="143">
        <v>1</v>
      </c>
      <c r="H143" s="141">
        <v>2</v>
      </c>
      <c r="I143" s="142" t="s">
        <v>109</v>
      </c>
      <c r="J143" s="142" t="s">
        <v>255</v>
      </c>
      <c r="K143" s="142" t="s">
        <v>258</v>
      </c>
      <c r="L143" s="52"/>
      <c r="M143" s="32"/>
      <c r="N143" s="59"/>
    </row>
    <row r="144" spans="1:15" s="41" customFormat="1" x14ac:dyDescent="0.2">
      <c r="A144" s="50" t="str">
        <f>IF($N144="","??",INDEX('Liste SFD'!$A:$A,MATCH($N144,'Liste SFD'!$B:$B,0),1))</f>
        <v>??</v>
      </c>
      <c r="B144" s="50">
        <v>9</v>
      </c>
      <c r="C144" s="50">
        <v>3</v>
      </c>
      <c r="D144" s="50">
        <v>4</v>
      </c>
      <c r="E144" s="143" t="str">
        <f t="shared" si="14"/>
        <v>9.3.4</v>
      </c>
      <c r="F144" s="143">
        <v>4</v>
      </c>
      <c r="G144" s="143">
        <v>1</v>
      </c>
      <c r="H144" s="141">
        <v>2</v>
      </c>
      <c r="I144" s="142" t="s">
        <v>109</v>
      </c>
      <c r="J144" s="142" t="s">
        <v>255</v>
      </c>
      <c r="K144" s="142" t="s">
        <v>259</v>
      </c>
      <c r="L144" s="52"/>
      <c r="M144" s="32"/>
      <c r="N144" s="59"/>
    </row>
    <row r="145" spans="1:15" s="41" customFormat="1" x14ac:dyDescent="0.2">
      <c r="A145" s="50" t="str">
        <f>IF($N145="","??",INDEX('Liste SFD'!$A:$A,MATCH($N145,'Liste SFD'!$B:$B,0),1))</f>
        <v>??</v>
      </c>
      <c r="B145" s="50">
        <v>9</v>
      </c>
      <c r="C145" s="50">
        <v>3</v>
      </c>
      <c r="D145" s="50">
        <v>5</v>
      </c>
      <c r="E145" s="143" t="str">
        <f t="shared" si="14"/>
        <v>9.3.5</v>
      </c>
      <c r="F145" s="143">
        <v>5</v>
      </c>
      <c r="G145" s="143">
        <v>1</v>
      </c>
      <c r="H145" s="141">
        <v>2</v>
      </c>
      <c r="I145" s="142" t="s">
        <v>109</v>
      </c>
      <c r="J145" s="142" t="s">
        <v>255</v>
      </c>
      <c r="K145" s="142" t="s">
        <v>260</v>
      </c>
      <c r="L145" s="52"/>
      <c r="M145" s="32"/>
      <c r="N145" s="59"/>
    </row>
    <row r="146" spans="1:15" s="41" customFormat="1" x14ac:dyDescent="0.2">
      <c r="A146" s="50" t="str">
        <f>IF($N146="","??",INDEX('Liste SFD'!$A:$A,MATCH($N146,'Liste SFD'!$B:$B,0),1))</f>
        <v>??</v>
      </c>
      <c r="B146" s="50">
        <v>10</v>
      </c>
      <c r="C146" s="50">
        <v>1</v>
      </c>
      <c r="D146" s="50">
        <f>IF($C146=C140,D140+1,1)</f>
        <v>1</v>
      </c>
      <c r="E146" s="143" t="str">
        <f t="shared" si="11"/>
        <v>10.1.1</v>
      </c>
      <c r="F146" s="143">
        <v>1</v>
      </c>
      <c r="G146" s="143">
        <v>1</v>
      </c>
      <c r="H146" s="141">
        <v>2</v>
      </c>
      <c r="I146" s="142" t="s">
        <v>117</v>
      </c>
      <c r="J146" s="142" t="s">
        <v>144</v>
      </c>
      <c r="K146" s="142" t="s">
        <v>139</v>
      </c>
      <c r="L146" s="52"/>
      <c r="M146" s="33"/>
      <c r="N146" s="59"/>
      <c r="O146" s="41" t="str">
        <f t="shared" si="12"/>
        <v>10.1.1 : Gestion de projet \ Réunions \ Réunions itération 1</v>
      </c>
    </row>
    <row r="147" spans="1:15" s="41" customFormat="1" x14ac:dyDescent="0.2">
      <c r="A147" s="50" t="str">
        <f>IF($N147="","??",INDEX('Liste SFD'!$A:$A,MATCH($N147,'Liste SFD'!$B:$B,0),1))</f>
        <v>??</v>
      </c>
      <c r="B147" s="50">
        <v>10</v>
      </c>
      <c r="C147" s="50">
        <v>1</v>
      </c>
      <c r="D147" s="50">
        <f t="shared" si="13"/>
        <v>2</v>
      </c>
      <c r="E147" s="143" t="str">
        <f t="shared" si="11"/>
        <v>10.1.2</v>
      </c>
      <c r="F147" s="143">
        <v>2</v>
      </c>
      <c r="G147" s="143">
        <v>1</v>
      </c>
      <c r="H147" s="141">
        <v>2</v>
      </c>
      <c r="I147" s="142" t="s">
        <v>117</v>
      </c>
      <c r="J147" s="142" t="s">
        <v>144</v>
      </c>
      <c r="K147" s="142" t="s">
        <v>140</v>
      </c>
      <c r="L147" s="52"/>
      <c r="M147" s="33"/>
      <c r="N147" s="59"/>
      <c r="O147" s="41" t="str">
        <f t="shared" si="12"/>
        <v>10.1.2 : Gestion de projet \ Réunions \ Réunions itération 2</v>
      </c>
    </row>
    <row r="148" spans="1:15" s="41" customFormat="1" x14ac:dyDescent="0.2">
      <c r="A148" s="50" t="str">
        <f>IF($N148="","??",INDEX('Liste SFD'!$A:$A,MATCH($N148,'Liste SFD'!$B:$B,0),1))</f>
        <v>??</v>
      </c>
      <c r="B148" s="50">
        <v>10</v>
      </c>
      <c r="C148" s="50">
        <v>1</v>
      </c>
      <c r="D148" s="50">
        <f t="shared" si="13"/>
        <v>3</v>
      </c>
      <c r="E148" s="143" t="str">
        <f t="shared" si="11"/>
        <v>10.1.3</v>
      </c>
      <c r="F148" s="143">
        <v>3</v>
      </c>
      <c r="G148" s="143">
        <v>1</v>
      </c>
      <c r="H148" s="141">
        <v>2</v>
      </c>
      <c r="I148" s="142" t="s">
        <v>117</v>
      </c>
      <c r="J148" s="142" t="s">
        <v>144</v>
      </c>
      <c r="K148" s="142" t="s">
        <v>141</v>
      </c>
      <c r="L148" s="71"/>
      <c r="M148" s="87"/>
      <c r="N148" s="88"/>
      <c r="O148" s="41" t="str">
        <f t="shared" si="12"/>
        <v>10.1.3 : Gestion de projet \ Réunions \ Réunions itération 3</v>
      </c>
    </row>
    <row r="149" spans="1:15" x14ac:dyDescent="0.2">
      <c r="A149" s="50" t="str">
        <f>IF($N149="","??",INDEX('Liste SFD'!$A:$A,MATCH($N149,'Liste SFD'!$B:$B,0),1))</f>
        <v>??</v>
      </c>
      <c r="B149" s="50">
        <v>10</v>
      </c>
      <c r="C149" s="50">
        <v>1</v>
      </c>
      <c r="D149" s="50">
        <f t="shared" si="13"/>
        <v>4</v>
      </c>
      <c r="E149" s="143" t="str">
        <f t="shared" si="11"/>
        <v>10.1.4</v>
      </c>
      <c r="F149" s="143">
        <v>4</v>
      </c>
      <c r="G149" s="143">
        <v>1</v>
      </c>
      <c r="H149" s="141">
        <v>2</v>
      </c>
      <c r="I149" s="142" t="s">
        <v>117</v>
      </c>
      <c r="J149" s="142" t="s">
        <v>144</v>
      </c>
      <c r="K149" s="142" t="s">
        <v>142</v>
      </c>
      <c r="L149" s="52"/>
      <c r="M149" s="32"/>
      <c r="N149" s="59"/>
      <c r="O149" s="41" t="str">
        <f t="shared" si="12"/>
        <v>10.1.4 : Gestion de projet \ Réunions \ Réunions itération 4</v>
      </c>
    </row>
    <row r="150" spans="1:15" x14ac:dyDescent="0.2">
      <c r="A150" s="50" t="str">
        <f>IF($N150="","??",INDEX('Liste SFD'!$A:$A,MATCH($N150,'Liste SFD'!$B:$B,0),1))</f>
        <v>??</v>
      </c>
      <c r="B150" s="50">
        <v>10</v>
      </c>
      <c r="C150" s="50">
        <v>1</v>
      </c>
      <c r="D150" s="50">
        <f t="shared" si="13"/>
        <v>5</v>
      </c>
      <c r="E150" s="143" t="str">
        <f t="shared" si="11"/>
        <v>10.1.5</v>
      </c>
      <c r="F150" s="143">
        <v>5</v>
      </c>
      <c r="G150" s="143">
        <v>1</v>
      </c>
      <c r="H150" s="141">
        <v>2</v>
      </c>
      <c r="I150" s="142" t="s">
        <v>117</v>
      </c>
      <c r="J150" s="142" t="s">
        <v>144</v>
      </c>
      <c r="K150" s="142" t="s">
        <v>143</v>
      </c>
      <c r="L150" s="52"/>
      <c r="M150" s="32"/>
      <c r="N150" s="59"/>
      <c r="O150" s="41" t="str">
        <f t="shared" si="12"/>
        <v>10.1.5 : Gestion de projet \ Réunions \ Réunions itération 5</v>
      </c>
    </row>
    <row r="151" spans="1:15" x14ac:dyDescent="0.2">
      <c r="A151" s="50" t="str">
        <f>IF($N151="","??",INDEX('Liste SFD'!$A:$A,MATCH($N151,'Liste SFD'!$B:$B,0),1))</f>
        <v>??</v>
      </c>
      <c r="B151" s="50">
        <v>10</v>
      </c>
      <c r="C151" s="50">
        <v>2</v>
      </c>
      <c r="D151" s="50">
        <f t="shared" si="13"/>
        <v>1</v>
      </c>
      <c r="E151" s="143" t="str">
        <f t="shared" si="11"/>
        <v>10.2.1</v>
      </c>
      <c r="F151" s="143">
        <v>1</v>
      </c>
      <c r="G151" s="143">
        <v>1</v>
      </c>
      <c r="H151" s="141">
        <v>2</v>
      </c>
      <c r="I151" s="142" t="s">
        <v>117</v>
      </c>
      <c r="J151" s="142" t="s">
        <v>145</v>
      </c>
      <c r="K151" s="142" t="s">
        <v>123</v>
      </c>
      <c r="L151" s="52"/>
      <c r="M151" s="32"/>
      <c r="N151" s="59"/>
      <c r="O151" s="41" t="str">
        <f t="shared" si="12"/>
        <v>10.2.1 : Gestion de projet \ Backlog \ Mise à jour Backlog itération 1</v>
      </c>
    </row>
    <row r="152" spans="1:15" x14ac:dyDescent="0.2">
      <c r="A152" s="50" t="str">
        <f>IF($N152="","??",INDEX('Liste SFD'!$A:$A,MATCH($N152,'Liste SFD'!$B:$B,0),1))</f>
        <v>??</v>
      </c>
      <c r="B152" s="50">
        <v>10</v>
      </c>
      <c r="C152" s="50">
        <v>2</v>
      </c>
      <c r="D152" s="50">
        <f t="shared" si="13"/>
        <v>2</v>
      </c>
      <c r="E152" s="143" t="str">
        <f t="shared" si="11"/>
        <v>10.2.2</v>
      </c>
      <c r="F152" s="143">
        <v>2</v>
      </c>
      <c r="G152" s="143">
        <v>1</v>
      </c>
      <c r="H152" s="141">
        <v>2</v>
      </c>
      <c r="I152" s="142" t="s">
        <v>117</v>
      </c>
      <c r="J152" s="142" t="s">
        <v>145</v>
      </c>
      <c r="K152" s="142" t="s">
        <v>124</v>
      </c>
      <c r="L152" s="52"/>
      <c r="M152" s="32"/>
      <c r="N152" s="59"/>
      <c r="O152" s="41" t="str">
        <f t="shared" si="12"/>
        <v>10.2.2 : Gestion de projet \ Backlog \ Mise à jour Backlog itération 2</v>
      </c>
    </row>
    <row r="153" spans="1:15" x14ac:dyDescent="0.2">
      <c r="A153" s="50" t="str">
        <f>IF($N153="","??",INDEX('Liste SFD'!$A:$A,MATCH($N153,'Liste SFD'!$B:$B,0),1))</f>
        <v>??</v>
      </c>
      <c r="B153" s="50">
        <v>10</v>
      </c>
      <c r="C153" s="50">
        <v>2</v>
      </c>
      <c r="D153" s="50">
        <f t="shared" si="13"/>
        <v>3</v>
      </c>
      <c r="E153" s="143" t="str">
        <f t="shared" si="11"/>
        <v>10.2.3</v>
      </c>
      <c r="F153" s="143">
        <v>3</v>
      </c>
      <c r="G153" s="143">
        <v>1</v>
      </c>
      <c r="H153" s="141">
        <v>2</v>
      </c>
      <c r="I153" s="142" t="s">
        <v>117</v>
      </c>
      <c r="J153" s="142" t="s">
        <v>145</v>
      </c>
      <c r="K153" s="142" t="s">
        <v>125</v>
      </c>
      <c r="L153" s="52"/>
      <c r="M153" s="32"/>
      <c r="N153" s="59"/>
      <c r="O153" s="41" t="str">
        <f t="shared" si="12"/>
        <v>10.2.3 : Gestion de projet \ Backlog \ Mise à jour Backlog itération 3</v>
      </c>
    </row>
    <row r="154" spans="1:15" x14ac:dyDescent="0.2">
      <c r="A154" s="50" t="str">
        <f>IF($N154="","??",INDEX('Liste SFD'!$A:$A,MATCH($N154,'Liste SFD'!$B:$B,0),1))</f>
        <v>??</v>
      </c>
      <c r="B154" s="50">
        <v>10</v>
      </c>
      <c r="C154" s="50">
        <v>2</v>
      </c>
      <c r="D154" s="50">
        <f t="shared" si="13"/>
        <v>4</v>
      </c>
      <c r="E154" s="143" t="str">
        <f t="shared" si="11"/>
        <v>10.2.4</v>
      </c>
      <c r="F154" s="143">
        <v>4</v>
      </c>
      <c r="G154" s="143">
        <v>1</v>
      </c>
      <c r="H154" s="141">
        <v>2</v>
      </c>
      <c r="I154" s="142" t="s">
        <v>117</v>
      </c>
      <c r="J154" s="142" t="s">
        <v>145</v>
      </c>
      <c r="K154" s="142" t="s">
        <v>126</v>
      </c>
      <c r="L154" s="52"/>
      <c r="M154" s="32"/>
      <c r="N154" s="59"/>
      <c r="O154" s="41" t="str">
        <f t="shared" si="12"/>
        <v>10.2.4 : Gestion de projet \ Backlog \ Mise à jour Backlog itération 4</v>
      </c>
    </row>
    <row r="155" spans="1:15" x14ac:dyDescent="0.2">
      <c r="A155" s="50" t="str">
        <f>IF($N155="","??",INDEX('Liste SFD'!$A:$A,MATCH($N155,'Liste SFD'!$B:$B,0),1))</f>
        <v>??</v>
      </c>
      <c r="B155" s="50">
        <v>10</v>
      </c>
      <c r="C155" s="50">
        <v>2</v>
      </c>
      <c r="D155" s="50">
        <f t="shared" si="13"/>
        <v>5</v>
      </c>
      <c r="E155" s="143" t="str">
        <f t="shared" si="11"/>
        <v>10.2.5</v>
      </c>
      <c r="F155" s="143">
        <v>5</v>
      </c>
      <c r="G155" s="143">
        <v>1</v>
      </c>
      <c r="H155" s="141">
        <v>2</v>
      </c>
      <c r="I155" s="142" t="s">
        <v>117</v>
      </c>
      <c r="J155" s="142" t="s">
        <v>145</v>
      </c>
      <c r="K155" s="142" t="s">
        <v>127</v>
      </c>
      <c r="L155" s="52"/>
      <c r="M155" s="32"/>
      <c r="N155" s="59"/>
      <c r="O155" s="41" t="str">
        <f t="shared" si="12"/>
        <v>10.2.5 : Gestion de projet \ Backlog \ Mise à jour Backlog itération 5</v>
      </c>
    </row>
    <row r="156" spans="1:15" x14ac:dyDescent="0.2">
      <c r="A156" s="50" t="str">
        <f>IF($N156="","??",INDEX('Liste SFD'!$A:$A,MATCH($N156,'Liste SFD'!$B:$B,0),1))</f>
        <v>??</v>
      </c>
      <c r="B156" s="50">
        <v>11</v>
      </c>
      <c r="C156" s="50">
        <v>1</v>
      </c>
      <c r="D156" s="50">
        <f t="shared" si="13"/>
        <v>1</v>
      </c>
      <c r="E156" s="143" t="str">
        <f t="shared" si="11"/>
        <v>11.1.1</v>
      </c>
      <c r="F156" s="143">
        <v>1</v>
      </c>
      <c r="G156" s="143">
        <v>1</v>
      </c>
      <c r="H156" s="141">
        <v>3</v>
      </c>
      <c r="I156" s="142" t="s">
        <v>111</v>
      </c>
      <c r="J156" s="142" t="s">
        <v>111</v>
      </c>
      <c r="K156" s="142" t="s">
        <v>112</v>
      </c>
      <c r="L156" s="52"/>
      <c r="M156" s="33"/>
      <c r="N156" s="59"/>
      <c r="O156" s="41" t="str">
        <f t="shared" si="12"/>
        <v>11.1.1 : Documentation \ Documentation \ Documentation itération 1</v>
      </c>
    </row>
    <row r="157" spans="1:15" x14ac:dyDescent="0.2">
      <c r="A157" s="50" t="str">
        <f>IF($N157="","??",INDEX('Liste SFD'!$A:$A,MATCH($N157,'Liste SFD'!$B:$B,0),1))</f>
        <v>??</v>
      </c>
      <c r="B157" s="50">
        <v>11</v>
      </c>
      <c r="C157" s="50">
        <v>1</v>
      </c>
      <c r="D157" s="50">
        <f t="shared" si="13"/>
        <v>2</v>
      </c>
      <c r="E157" s="143" t="str">
        <f t="shared" si="11"/>
        <v>11.1.2</v>
      </c>
      <c r="F157" s="143">
        <v>2</v>
      </c>
      <c r="G157" s="143">
        <v>1</v>
      </c>
      <c r="H157" s="141">
        <v>4</v>
      </c>
      <c r="I157" s="142" t="s">
        <v>111</v>
      </c>
      <c r="J157" s="142" t="s">
        <v>111</v>
      </c>
      <c r="K157" s="142" t="s">
        <v>113</v>
      </c>
      <c r="L157" s="52"/>
      <c r="M157" s="32"/>
      <c r="N157" s="59"/>
      <c r="O157" s="41" t="str">
        <f>TEXT(E157,"#") &amp; " : " &amp; TEXT(I157,"#") &amp; " \ " &amp; TEXT(J157,"#") &amp; " \ " &amp; TEXT(K157,"#")</f>
        <v>11.1.2 : Documentation \ Documentation \ Documentation itération 2</v>
      </c>
    </row>
    <row r="158" spans="1:15" x14ac:dyDescent="0.2">
      <c r="A158" s="50" t="str">
        <f>IF($N158="","??",INDEX('Liste SFD'!$A:$A,MATCH($N158,'Liste SFD'!$B:$B,0),1))</f>
        <v>??</v>
      </c>
      <c r="B158" s="50">
        <v>11</v>
      </c>
      <c r="C158" s="50">
        <v>1</v>
      </c>
      <c r="D158" s="50">
        <f t="shared" si="13"/>
        <v>3</v>
      </c>
      <c r="E158" s="143" t="str">
        <f t="shared" si="11"/>
        <v>11.1.3</v>
      </c>
      <c r="F158" s="143">
        <v>3</v>
      </c>
      <c r="G158" s="143">
        <v>1</v>
      </c>
      <c r="H158" s="141">
        <v>4</v>
      </c>
      <c r="I158" s="142" t="s">
        <v>111</v>
      </c>
      <c r="J158" s="142" t="s">
        <v>111</v>
      </c>
      <c r="K158" s="142" t="s">
        <v>114</v>
      </c>
      <c r="L158" s="52"/>
      <c r="M158" s="32"/>
      <c r="N158" s="59"/>
      <c r="O158" s="41" t="str">
        <f t="shared" si="12"/>
        <v>11.1.3 : Documentation \ Documentation \ Documentation itération 3</v>
      </c>
    </row>
    <row r="159" spans="1:15" x14ac:dyDescent="0.2">
      <c r="A159" s="50" t="str">
        <f>IF($N159="","??",INDEX('Liste SFD'!$A:$A,MATCH($N159,'Liste SFD'!$B:$B,0),1))</f>
        <v>??</v>
      </c>
      <c r="B159" s="50">
        <v>11</v>
      </c>
      <c r="C159" s="50">
        <v>1</v>
      </c>
      <c r="D159" s="50">
        <f t="shared" si="13"/>
        <v>4</v>
      </c>
      <c r="E159" s="143" t="str">
        <f t="shared" si="11"/>
        <v>11.1.4</v>
      </c>
      <c r="F159" s="143">
        <v>4</v>
      </c>
      <c r="G159" s="143">
        <v>1</v>
      </c>
      <c r="H159" s="141">
        <v>4</v>
      </c>
      <c r="I159" s="142" t="s">
        <v>111</v>
      </c>
      <c r="J159" s="142" t="s">
        <v>111</v>
      </c>
      <c r="K159" s="142" t="s">
        <v>115</v>
      </c>
      <c r="L159" s="52"/>
      <c r="M159" s="32"/>
      <c r="N159" s="59"/>
      <c r="O159" s="41" t="str">
        <f t="shared" si="12"/>
        <v>11.1.4 : Documentation \ Documentation \ Documentation itération 4</v>
      </c>
    </row>
    <row r="160" spans="1:15" x14ac:dyDescent="0.2">
      <c r="A160" s="50" t="str">
        <f>IF($N160="","??",INDEX('Liste SFD'!$A:$A,MATCH($N160,'Liste SFD'!$B:$B,0),1))</f>
        <v>??</v>
      </c>
      <c r="B160" s="50">
        <v>11</v>
      </c>
      <c r="C160" s="50">
        <v>1</v>
      </c>
      <c r="D160" s="50">
        <f t="shared" si="13"/>
        <v>5</v>
      </c>
      <c r="E160" s="143" t="str">
        <f t="shared" si="11"/>
        <v>11.1.5</v>
      </c>
      <c r="F160" s="143">
        <v>5</v>
      </c>
      <c r="G160" s="143">
        <v>1</v>
      </c>
      <c r="H160" s="141">
        <v>4</v>
      </c>
      <c r="I160" s="142" t="s">
        <v>111</v>
      </c>
      <c r="J160" s="142" t="s">
        <v>111</v>
      </c>
      <c r="K160" s="142" t="s">
        <v>116</v>
      </c>
      <c r="L160" s="52"/>
      <c r="M160" s="33"/>
      <c r="N160" s="59"/>
      <c r="O160" s="41" t="str">
        <f t="shared" si="12"/>
        <v>11.1.5 : Documentation \ Documentation \ Documentation itération 5</v>
      </c>
    </row>
    <row r="161" spans="1:15" x14ac:dyDescent="0.2">
      <c r="A161" s="50" t="str">
        <f>IF($N161="","??",INDEX('Liste SFD'!$A:$A,MATCH($N161,'Liste SFD'!$B:$B,0),1))</f>
        <v>??</v>
      </c>
      <c r="B161" s="50"/>
      <c r="C161" s="50"/>
      <c r="D161" s="50"/>
      <c r="E161" s="32"/>
      <c r="F161" s="32"/>
      <c r="G161" s="32"/>
      <c r="H161" s="32"/>
      <c r="I161" s="40"/>
      <c r="J161" s="40"/>
      <c r="K161" s="40"/>
      <c r="L161" s="52"/>
      <c r="M161" s="33"/>
      <c r="N161" s="59"/>
      <c r="O161" s="41" t="str">
        <f t="shared" si="12"/>
        <v xml:space="preserve"> :  \  \ </v>
      </c>
    </row>
    <row r="162" spans="1:15" x14ac:dyDescent="0.2">
      <c r="A162" s="50" t="str">
        <f>IF($N162="","??",INDEX('Liste SFD'!$A:$A,MATCH($N162,'Liste SFD'!$B:$B,0),1))</f>
        <v>??</v>
      </c>
      <c r="B162" s="50"/>
      <c r="C162" s="50"/>
      <c r="D162" s="50"/>
      <c r="E162" s="32"/>
      <c r="F162" s="32"/>
      <c r="G162" s="32"/>
      <c r="H162" s="32"/>
      <c r="I162" s="40"/>
      <c r="J162" s="40"/>
      <c r="K162" s="40"/>
      <c r="L162" s="71"/>
      <c r="M162" s="87"/>
      <c r="N162" s="88"/>
      <c r="O162" s="41" t="str">
        <f t="shared" si="12"/>
        <v xml:space="preserve"> :  \  \ </v>
      </c>
    </row>
    <row r="163" spans="1:15" x14ac:dyDescent="0.2">
      <c r="A163" s="50" t="str">
        <f>IF($N163="","??",INDEX('Liste SFD'!$A:$A,MATCH($N163,'Liste SFD'!$B:$B,0),1))</f>
        <v>??</v>
      </c>
      <c r="B163" s="50"/>
      <c r="C163" s="50"/>
      <c r="D163" s="50"/>
      <c r="E163" s="32"/>
      <c r="F163" s="33"/>
      <c r="G163" s="33"/>
      <c r="H163" s="77"/>
      <c r="I163" s="40"/>
      <c r="J163" s="40"/>
      <c r="K163" s="40"/>
      <c r="L163" s="52"/>
      <c r="M163" s="32"/>
      <c r="N163" s="59"/>
      <c r="O163" s="41" t="str">
        <f t="shared" si="12"/>
        <v xml:space="preserve"> :  \  \ </v>
      </c>
    </row>
    <row r="164" spans="1:15" x14ac:dyDescent="0.2">
      <c r="A164" s="50" t="str">
        <f>IF($N164="","??",INDEX('Liste SFD'!$A:$A,MATCH($N164,'Liste SFD'!$B:$B,0),1))</f>
        <v>??</v>
      </c>
      <c r="I164" s="40"/>
      <c r="J164" s="40"/>
      <c r="K164" s="40"/>
      <c r="O164" s="41" t="str">
        <f t="shared" si="12"/>
        <v xml:space="preserve"> :  \  \ </v>
      </c>
    </row>
    <row r="165" spans="1:15" x14ac:dyDescent="0.2">
      <c r="A165" s="50" t="str">
        <f>IF($N165="","??",INDEX('Liste SFD'!$A:$A,MATCH($N165,'Liste SFD'!$B:$B,0),1))</f>
        <v>??</v>
      </c>
      <c r="I165" s="40"/>
      <c r="J165" s="40"/>
      <c r="K165" s="40"/>
      <c r="O165" s="41" t="str">
        <f t="shared" si="12"/>
        <v xml:space="preserve"> :  \  \ </v>
      </c>
    </row>
    <row r="166" spans="1:15" x14ac:dyDescent="0.2">
      <c r="A166" s="50" t="str">
        <f>IF($N166="","??",INDEX('Liste SFD'!$A:$A,MATCH($N166,'Liste SFD'!$B:$B,0),1))</f>
        <v>??</v>
      </c>
      <c r="O166" s="41" t="str">
        <f t="shared" si="12"/>
        <v xml:space="preserve"> :  \  \ </v>
      </c>
    </row>
    <row r="167" spans="1:15" x14ac:dyDescent="0.2">
      <c r="A167" s="50" t="str">
        <f>IF($N167="","??",INDEX('Liste SFD'!$A:$A,MATCH($N167,'Liste SFD'!$B:$B,0),1))</f>
        <v>??</v>
      </c>
    </row>
    <row r="168" spans="1:15" x14ac:dyDescent="0.2">
      <c r="A168" s="50" t="str">
        <f>IF($N168="","??",INDEX('Liste SFD'!$A:$A,MATCH($N168,'Liste SFD'!$B:$B,0),1))</f>
        <v>??</v>
      </c>
    </row>
    <row r="169" spans="1:15" x14ac:dyDescent="0.2">
      <c r="A169" s="50" t="str">
        <f>IF($N169="","??",INDEX('Liste SFD'!$A:$A,MATCH($N169,'Liste SFD'!$B:$B,0),1))</f>
        <v>??</v>
      </c>
    </row>
    <row r="170" spans="1:15" x14ac:dyDescent="0.2">
      <c r="A170" s="50" t="str">
        <f>IF($N170="","??",INDEX('Liste SFD'!$A:$A,MATCH($N170,'Liste SFD'!$B:$B,0),1))</f>
        <v>??</v>
      </c>
    </row>
    <row r="171" spans="1:15" x14ac:dyDescent="0.2">
      <c r="A171" s="50" t="str">
        <f>IF($N171="","??",INDEX('Liste SFD'!$A:$A,MATCH($N171,'Liste SFD'!$B:$B,0),1))</f>
        <v>??</v>
      </c>
    </row>
    <row r="172" spans="1:15" x14ac:dyDescent="0.2">
      <c r="A172" s="50" t="str">
        <f>IF($N172="","??",INDEX('Liste SFD'!$A:$A,MATCH($N172,'Liste SFD'!$B:$B,0),1))</f>
        <v>??</v>
      </c>
    </row>
    <row r="173" spans="1:15" x14ac:dyDescent="0.2">
      <c r="A173" s="50" t="str">
        <f>IF($N173="","??",INDEX('Liste SFD'!$A:$A,MATCH($N173,'Liste SFD'!$B:$B,0),1))</f>
        <v>??</v>
      </c>
    </row>
    <row r="174" spans="1:15" x14ac:dyDescent="0.2">
      <c r="A174" s="50" t="str">
        <f>IF($N174="","??",INDEX('Liste SFD'!$A:$A,MATCH($N174,'Liste SFD'!$B:$B,0),1))</f>
        <v>??</v>
      </c>
    </row>
    <row r="175" spans="1:15" x14ac:dyDescent="0.2">
      <c r="A175" s="50" t="str">
        <f>IF($N175="","??",INDEX('Liste SFD'!$A:$A,MATCH($N175,'Liste SFD'!$B:$B,0),1))</f>
        <v>??</v>
      </c>
    </row>
    <row r="176" spans="1:15" x14ac:dyDescent="0.2">
      <c r="A176" s="50" t="str">
        <f>IF($N176="","??",INDEX('Liste SFD'!$A:$A,MATCH($N176,'Liste SFD'!$B:$B,0),1))</f>
        <v>??</v>
      </c>
    </row>
  </sheetData>
  <autoFilter ref="E5:N148"/>
  <mergeCells count="1">
    <mergeCell ref="E1:N3"/>
  </mergeCells>
  <conditionalFormatting sqref="E1 E4:E141 E146:E65558">
    <cfRule type="expression" dxfId="90" priority="39">
      <formula>ISERR(FIND("?",$E1,1))=FALSE</formula>
    </cfRule>
  </conditionalFormatting>
  <conditionalFormatting sqref="L21:N21 J20:N20 K22:N22 J21:J23 E72:N72 J73 J75 K102:N103 J104:N112 J101:N101 E161:H163 L60:N71 L6:N19 K8:K16 E73:I77 L113:N114 E101:H114 E60:J71 J23:N40 I101:I112 L116:N141 L73:N77 E115:N115 E78:N100 E41:N59 E6:I40 J6:J16 E116:E141 E146:E160 L146:N163">
    <cfRule type="expression" dxfId="89" priority="40">
      <formula>MOD(ROW(),2)&lt;&gt;0</formula>
    </cfRule>
  </conditionalFormatting>
  <conditionalFormatting sqref="M64:M65">
    <cfRule type="expression" dxfId="88" priority="36">
      <formula>AND(#REF!=#REF!,#REF!=#REF!,#REF!=#REF!,#REF!=#REF!)</formula>
    </cfRule>
  </conditionalFormatting>
  <conditionalFormatting sqref="M64:M65">
    <cfRule type="expression" dxfId="87" priority="35">
      <formula>AND(#REF!=#REF!,#REF!=#REF!,#REF!=#REF!,#REF!=#REF!)</formula>
    </cfRule>
  </conditionalFormatting>
  <conditionalFormatting sqref="K6:K7">
    <cfRule type="expression" dxfId="86" priority="31">
      <formula>MOD(ROW(),2)&lt;&gt;0</formula>
    </cfRule>
  </conditionalFormatting>
  <conditionalFormatting sqref="K17 J18:K19">
    <cfRule type="expression" dxfId="85" priority="29">
      <formula>MOD(ROW(),2)&lt;&gt;0</formula>
    </cfRule>
  </conditionalFormatting>
  <conditionalFormatting sqref="J17">
    <cfRule type="expression" dxfId="84" priority="28">
      <formula>MOD(ROW(),2)&lt;&gt;0</formula>
    </cfRule>
  </conditionalFormatting>
  <conditionalFormatting sqref="K60:K69">
    <cfRule type="expression" dxfId="83" priority="27">
      <formula>MOD(ROW(),2)&lt;&gt;0</formula>
    </cfRule>
  </conditionalFormatting>
  <conditionalFormatting sqref="K70:K71">
    <cfRule type="expression" dxfId="82" priority="26">
      <formula>MOD(ROW(),2)&lt;&gt;0</formula>
    </cfRule>
  </conditionalFormatting>
  <conditionalFormatting sqref="J74">
    <cfRule type="expression" dxfId="81" priority="25">
      <formula>MOD(ROW(),2)&lt;&gt;0</formula>
    </cfRule>
  </conditionalFormatting>
  <conditionalFormatting sqref="K73:K77">
    <cfRule type="expression" dxfId="80" priority="24">
      <formula>MOD(ROW(),2)&lt;&gt;0</formula>
    </cfRule>
  </conditionalFormatting>
  <conditionalFormatting sqref="I116:K141 I146:K165">
    <cfRule type="expression" dxfId="79" priority="21">
      <formula>MOD(ROW(),2)&lt;&gt;0</formula>
    </cfRule>
  </conditionalFormatting>
  <conditionalFormatting sqref="F116:H141 F146:H160">
    <cfRule type="expression" dxfId="78" priority="20">
      <formula>MOD(ROW(),2)&lt;&gt;0</formula>
    </cfRule>
  </conditionalFormatting>
  <conditionalFormatting sqref="J113:K114">
    <cfRule type="expression" dxfId="77" priority="18">
      <formula>MOD(ROW(),2)&lt;&gt;0</formula>
    </cfRule>
  </conditionalFormatting>
  <conditionalFormatting sqref="F1:F141 F146:F1048576">
    <cfRule type="cellIs" dxfId="76" priority="12" stopIfTrue="1" operator="equal">
      <formula>5</formula>
    </cfRule>
    <cfRule type="cellIs" dxfId="75" priority="13" stopIfTrue="1" operator="equal">
      <formula>4</formula>
    </cfRule>
    <cfRule type="cellIs" dxfId="74" priority="14" stopIfTrue="1" operator="equal">
      <formula>3</formula>
    </cfRule>
    <cfRule type="cellIs" dxfId="73" priority="15" stopIfTrue="1" operator="equal">
      <formula>2</formula>
    </cfRule>
    <cfRule type="cellIs" dxfId="72" priority="16" stopIfTrue="1" operator="equal">
      <formula>1</formula>
    </cfRule>
  </conditionalFormatting>
  <conditionalFormatting sqref="I113">
    <cfRule type="expression" dxfId="71" priority="11">
      <formula>MOD(ROW(),2)&lt;&gt;0</formula>
    </cfRule>
  </conditionalFormatting>
  <conditionalFormatting sqref="I114">
    <cfRule type="expression" dxfId="70" priority="10">
      <formula>MOD(ROW(),2)&lt;&gt;0</formula>
    </cfRule>
  </conditionalFormatting>
  <conditionalFormatting sqref="E142:E145">
    <cfRule type="expression" dxfId="69" priority="8">
      <formula>ISERR(FIND("?",$E142,1))=FALSE</formula>
    </cfRule>
  </conditionalFormatting>
  <conditionalFormatting sqref="L142:N145 E142:E145">
    <cfRule type="expression" dxfId="68" priority="9">
      <formula>MOD(ROW(),2)&lt;&gt;0</formula>
    </cfRule>
  </conditionalFormatting>
  <conditionalFormatting sqref="I142:K145">
    <cfRule type="expression" dxfId="67" priority="7">
      <formula>MOD(ROW(),2)&lt;&gt;0</formula>
    </cfRule>
  </conditionalFormatting>
  <conditionalFormatting sqref="F142:H145">
    <cfRule type="expression" dxfId="66" priority="6">
      <formula>MOD(ROW(),2)&lt;&gt;0</formula>
    </cfRule>
  </conditionalFormatting>
  <conditionalFormatting sqref="F142:F145">
    <cfRule type="cellIs" dxfId="65" priority="1" stopIfTrue="1" operator="equal">
      <formula>5</formula>
    </cfRule>
    <cfRule type="cellIs" dxfId="64" priority="2" stopIfTrue="1" operator="equal">
      <formula>4</formula>
    </cfRule>
    <cfRule type="cellIs" dxfId="63" priority="3" stopIfTrue="1" operator="equal">
      <formula>3</formula>
    </cfRule>
    <cfRule type="cellIs" dxfId="62" priority="4" stopIfTrue="1" operator="equal">
      <formula>2</formula>
    </cfRule>
    <cfRule type="cellIs" dxfId="61" priority="5" stopIfTrue="1" operator="equal">
      <formula>1</formula>
    </cfRule>
  </conditionalFormatting>
  <dataValidations count="3">
    <dataValidation type="list" allowBlank="1" showInputMessage="1" showErrorMessage="1" sqref="N6:N163">
      <formula1>SFD_DEFIT</formula1>
    </dataValidation>
    <dataValidation type="list" allowBlank="1" showInputMessage="1" showErrorMessage="1" sqref="F6:F163">
      <formula1>Sprint</formula1>
    </dataValidation>
    <dataValidation type="list" allowBlank="1" showInputMessage="1" showErrorMessage="1" sqref="G6:G163">
      <formula1>Priorité</formula1>
    </dataValidation>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160</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J29" sqref="J29"/>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t="str">
        <f ca="1">IF(AND(TODAY()&gt;=F3,TODAY()&lt;=F4),INDIRECT(ADDRESS(6,7+MATCH($K$44,H4:BZ4,0))),IF(TODAY()&lt;F3,G4,0))</f>
        <v/>
      </c>
      <c r="E4" s="86" t="s">
        <v>10</v>
      </c>
      <c r="F4" s="46">
        <v>41810</v>
      </c>
      <c r="G4" s="63">
        <f ca="1">SUM(G7:G42)</f>
        <v>39</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39</v>
      </c>
      <c r="I5" s="82">
        <f ca="1">IF(I2,H5-$H$5/$F$2,"")</f>
        <v>36.4</v>
      </c>
      <c r="J5" s="82">
        <f t="shared" ref="J5:AA5" ca="1" si="10">IF(J2,I5-$H$5/$F$2,"")</f>
        <v>33.799999999999997</v>
      </c>
      <c r="K5" s="82">
        <f t="shared" ca="1" si="10"/>
        <v>31.199999999999996</v>
      </c>
      <c r="L5" s="82">
        <f t="shared" ca="1" si="10"/>
        <v>28.599999999999994</v>
      </c>
      <c r="M5" s="82">
        <f t="shared" ca="1" si="10"/>
        <v>25.999999999999993</v>
      </c>
      <c r="N5" s="82">
        <f t="shared" ca="1" si="10"/>
        <v>23.399999999999991</v>
      </c>
      <c r="O5" s="82">
        <f t="shared" ca="1" si="10"/>
        <v>20.79999999999999</v>
      </c>
      <c r="P5" s="82">
        <f t="shared" ca="1" si="10"/>
        <v>18.199999999999989</v>
      </c>
      <c r="Q5" s="82">
        <f t="shared" ca="1" si="10"/>
        <v>15.599999999999989</v>
      </c>
      <c r="R5" s="82">
        <f t="shared" ca="1" si="10"/>
        <v>12.999999999999989</v>
      </c>
      <c r="S5" s="82">
        <f t="shared" ca="1" si="10"/>
        <v>10.39999999999999</v>
      </c>
      <c r="T5" s="82">
        <f t="shared" ca="1" si="10"/>
        <v>7.7999999999999901</v>
      </c>
      <c r="U5" s="82">
        <f t="shared" ca="1" si="10"/>
        <v>5.1999999999999904</v>
      </c>
      <c r="V5" s="82">
        <f t="shared" ca="1" si="10"/>
        <v>2.5999999999999903</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38</v>
      </c>
      <c r="I6" s="27">
        <f>IF(I2,SUM(I7:I42),"")</f>
        <v>35</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160</v>
      </c>
      <c r="CC6" s="21" t="str">
        <f>"Backlog!" &amp; ADDRESS(CA6,$CC$4) &amp; ":" &amp; ADDRESS(CB6,$CC$4)</f>
        <v>Backlog!$F$1:$F$160</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4</v>
      </c>
      <c r="H7" s="26">
        <v>4</v>
      </c>
      <c r="I7" s="26">
        <v>4</v>
      </c>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160</v>
      </c>
      <c r="CC7" s="21" t="str">
        <f t="shared" ref="CC7:CC42" ca="1" si="15">"Backlog!" &amp; ADDRESS(CA7,$CC$4) &amp; ":" &amp; ADDRESS(CB7,$CC$4)</f>
        <v>Backlog!$F$7:$F$160</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3</v>
      </c>
      <c r="H8" s="26">
        <v>3</v>
      </c>
      <c r="I8" s="26">
        <v>3</v>
      </c>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160</v>
      </c>
      <c r="CC8" s="21" t="str">
        <f t="shared" ca="1" si="15"/>
        <v>Backlog!$F$8:$F$160</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v>2</v>
      </c>
      <c r="I9" s="26">
        <v>2</v>
      </c>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160</v>
      </c>
      <c r="CC9" s="21" t="str">
        <f t="shared" ca="1" si="15"/>
        <v>Backlog!$F$13:$F$160</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v>1</v>
      </c>
      <c r="I10" s="26">
        <v>1</v>
      </c>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160</v>
      </c>
      <c r="CC10" s="21" t="str">
        <f t="shared" ca="1" si="15"/>
        <v>Backlog!$F$16:$F$160</v>
      </c>
      <c r="CD10" s="21">
        <f t="shared" ca="1" si="16"/>
        <v>3</v>
      </c>
      <c r="CE10" s="21">
        <f ca="1">IF(ISNA($CD10),"",CE9+CD10)</f>
        <v>16</v>
      </c>
    </row>
    <row r="11" spans="1:83" x14ac:dyDescent="0.2">
      <c r="A11" s="90">
        <f t="shared" ca="1" si="17"/>
        <v>58</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2</v>
      </c>
      <c r="H11" s="26">
        <v>2</v>
      </c>
      <c r="I11" s="26">
        <v>2</v>
      </c>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59</v>
      </c>
      <c r="CB11" s="21">
        <f t="shared" ca="1" si="14"/>
        <v>160</v>
      </c>
      <c r="CC11" s="21" t="str">
        <f t="shared" ca="1" si="15"/>
        <v>Backlog!$F$59:$F$160</v>
      </c>
      <c r="CD11" s="21">
        <f t="shared" ca="1" si="16"/>
        <v>43</v>
      </c>
      <c r="CE11" s="21">
        <f t="shared" ref="CE11:CE42" ca="1" si="19">IF(ISNA($CD11),"",CE10+CD11)</f>
        <v>59</v>
      </c>
    </row>
    <row r="12" spans="1:83" x14ac:dyDescent="0.2">
      <c r="A12" s="90">
        <f t="shared" ca="1" si="17"/>
        <v>59</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1</v>
      </c>
      <c r="H12" s="26">
        <v>1</v>
      </c>
      <c r="I12" s="26">
        <v>1</v>
      </c>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60</v>
      </c>
      <c r="CB12" s="21">
        <f t="shared" ca="1" si="14"/>
        <v>160</v>
      </c>
      <c r="CC12" s="21" t="str">
        <f t="shared" ca="1" si="15"/>
        <v>Backlog!$F$60:$F$160</v>
      </c>
      <c r="CD12" s="21">
        <f t="shared" ca="1" si="16"/>
        <v>1</v>
      </c>
      <c r="CE12" s="21">
        <f t="shared" ca="1" si="19"/>
        <v>60</v>
      </c>
    </row>
    <row r="13" spans="1:83" x14ac:dyDescent="0.2">
      <c r="A13" s="90">
        <f t="shared" ca="1" si="17"/>
        <v>64</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v>1</v>
      </c>
      <c r="I13" s="26">
        <v>1</v>
      </c>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65</v>
      </c>
      <c r="CB13" s="21">
        <f t="shared" ca="1" si="14"/>
        <v>160</v>
      </c>
      <c r="CC13" s="21" t="str">
        <f t="shared" ca="1" si="15"/>
        <v>Backlog!$F$65:$F$160</v>
      </c>
      <c r="CD13" s="21">
        <f t="shared" ca="1" si="16"/>
        <v>5</v>
      </c>
      <c r="CE13" s="21">
        <f t="shared" ca="1" si="19"/>
        <v>65</v>
      </c>
    </row>
    <row r="14" spans="1:83" x14ac:dyDescent="0.2">
      <c r="A14" s="90">
        <f t="shared" ca="1" si="17"/>
        <v>95</v>
      </c>
      <c r="B14" s="18" t="str">
        <f ca="1">IF(ISNUMBER(A14),INDEX(Backlog!$A:$M,$A14,B$5),"")</f>
        <v>6.3.1</v>
      </c>
      <c r="C14" s="73" t="str">
        <f ca="1">IF($B14="","",INDEX(Backlog!$A:$M,$A14,C$5))</f>
        <v>Android</v>
      </c>
      <c r="D14" s="73" t="str">
        <f ca="1">IF($B14="","",INDEX(Backlog!$A:$M,$A14,D$5))</f>
        <v>IHM</v>
      </c>
      <c r="E14" s="73" t="str">
        <f ca="1">IF($B14="","",INDEX(Backlog!$A:$M,$A14,E$5))</f>
        <v>Afficher une scène/artefact du BO</v>
      </c>
      <c r="F14" s="48">
        <f ca="1">IF($B14="","",INDEX(Backlog!$A:$M,$A14,F$5))</f>
        <v>4</v>
      </c>
      <c r="G14" s="66">
        <f ca="1">IF($B14="","",INDEX(Backlog!$A:$M,$A14,G$5))</f>
        <v>7</v>
      </c>
      <c r="H14" s="26">
        <v>7</v>
      </c>
      <c r="I14" s="26">
        <v>7</v>
      </c>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96</v>
      </c>
      <c r="CB14" s="21">
        <f t="shared" ca="1" si="14"/>
        <v>160</v>
      </c>
      <c r="CC14" s="21" t="str">
        <f t="shared" ca="1" si="15"/>
        <v>Backlog!$F$96:$F$160</v>
      </c>
      <c r="CD14" s="21">
        <f t="shared" ca="1" si="16"/>
        <v>31</v>
      </c>
      <c r="CE14" s="21">
        <f t="shared" ca="1" si="19"/>
        <v>96</v>
      </c>
    </row>
    <row r="15" spans="1:83" x14ac:dyDescent="0.2">
      <c r="A15" s="90">
        <f t="shared" ca="1" si="17"/>
        <v>121</v>
      </c>
      <c r="B15" s="18" t="str">
        <f ca="1">IF(ISNUMBER(A15),INDEX(Backlog!$A:$M,$A15,B$5),"")</f>
        <v>8.2.1</v>
      </c>
      <c r="C15" s="73" t="str">
        <f ca="1">IF($B15="","",INDEX(Backlog!$A:$M,$A15,C$5))</f>
        <v>Contrôle &amp; Tests</v>
      </c>
      <c r="D15" s="73" t="str">
        <f ca="1">IF($B15="","",INDEX(Backlog!$A:$M,$A15,D$5))</f>
        <v>Tests Fonctionnels</v>
      </c>
      <c r="E15" s="73" t="str">
        <f ca="1">IF($B15="","",INDEX(Backlog!$A:$M,$A15,E$5))</f>
        <v>Tests Fonctionnels itération 1</v>
      </c>
      <c r="F15" s="48">
        <f ca="1">IF($B15="","",INDEX(Backlog!$A:$M,$A15,F$5))</f>
        <v>4</v>
      </c>
      <c r="G15" s="66">
        <f ca="1">IF($B15="","",INDEX(Backlog!$A:$M,$A15,G$5))</f>
        <v>2</v>
      </c>
      <c r="H15" s="26">
        <v>2</v>
      </c>
      <c r="I15" s="26">
        <v>2</v>
      </c>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122</v>
      </c>
      <c r="CB15" s="21">
        <f t="shared" ca="1" si="14"/>
        <v>160</v>
      </c>
      <c r="CC15" s="21" t="str">
        <f t="shared" ca="1" si="15"/>
        <v>Backlog!$F$122:$F$160</v>
      </c>
      <c r="CD15" s="21">
        <f t="shared" ca="1" si="16"/>
        <v>26</v>
      </c>
      <c r="CE15" s="21">
        <f t="shared" ca="1" si="19"/>
        <v>122</v>
      </c>
    </row>
    <row r="16" spans="1:83" x14ac:dyDescent="0.2">
      <c r="A16" s="90">
        <f t="shared" ca="1" si="17"/>
        <v>126</v>
      </c>
      <c r="B16" s="18" t="str">
        <f ca="1">IF(ISNUMBER(A16),INDEX(Backlog!$A:$M,$A16,B$5),"")</f>
        <v>8.3.1</v>
      </c>
      <c r="C16" s="73" t="str">
        <f ca="1">IF($B16="","",INDEX(Backlog!$A:$M,$A16,C$5))</f>
        <v>Contrôle &amp; Tests</v>
      </c>
      <c r="D16" s="73" t="str">
        <f ca="1">IF($B16="","",INDEX(Backlog!$A:$M,$A16,D$5))</f>
        <v>Livraison &amp; Packaging</v>
      </c>
      <c r="E16" s="73" t="str">
        <f ca="1">IF($B16="","",INDEX(Backlog!$A:$M,$A16,E$5))</f>
        <v>Livraison &amp; Packaging itération 1</v>
      </c>
      <c r="F16" s="48">
        <f ca="1">IF($B16="","",INDEX(Backlog!$A:$M,$A16,F$5))</f>
        <v>4</v>
      </c>
      <c r="G16" s="66">
        <f ca="1">IF($B16="","",INDEX(Backlog!$A:$M,$A16,G$5))</f>
        <v>1</v>
      </c>
      <c r="H16" s="26">
        <v>1</v>
      </c>
      <c r="I16" s="26">
        <v>1</v>
      </c>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127</v>
      </c>
      <c r="CB16" s="21">
        <f t="shared" ca="1" si="14"/>
        <v>160</v>
      </c>
      <c r="CC16" s="21" t="str">
        <f t="shared" ca="1" si="15"/>
        <v>Backlog!$F$127:$F$160</v>
      </c>
      <c r="CD16" s="21">
        <f t="shared" ca="1" si="16"/>
        <v>5</v>
      </c>
      <c r="CE16" s="21">
        <f t="shared" ca="1" si="19"/>
        <v>127</v>
      </c>
    </row>
    <row r="17" spans="1:83" x14ac:dyDescent="0.2">
      <c r="A17" s="90">
        <f t="shared" ca="1" si="17"/>
        <v>132</v>
      </c>
      <c r="B17" s="18" t="str">
        <f ca="1">IF(ISNUMBER(A17),INDEX(Backlog!$A:$M,$A17,B$5),"")</f>
        <v>9.1.2</v>
      </c>
      <c r="C17" s="73" t="str">
        <f ca="1">IF($B17="","",INDEX(Backlog!$A:$M,$A17,C$5))</f>
        <v>Conception &amp; Spec</v>
      </c>
      <c r="D17" s="73" t="str">
        <f ca="1">IF($B17="","",INDEX(Backlog!$A:$M,$A17,D$5))</f>
        <v>Conception</v>
      </c>
      <c r="E17" s="73" t="str">
        <f ca="1">IF($B17="","",INDEX(Backlog!$A:$M,$A17,E$5))</f>
        <v>Conception pré-itération 2</v>
      </c>
      <c r="F17" s="48">
        <f ca="1">IF($B17="","",INDEX(Backlog!$A:$M,$A17,F$5))</f>
        <v>1</v>
      </c>
      <c r="G17" s="66">
        <f ca="1">IF($B17="","",INDEX(Backlog!$A:$M,$A17,G$5))</f>
        <v>3</v>
      </c>
      <c r="H17" s="26">
        <v>3</v>
      </c>
      <c r="I17" s="26">
        <v>3</v>
      </c>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133</v>
      </c>
      <c r="CB17" s="21">
        <f t="shared" ca="1" si="14"/>
        <v>160</v>
      </c>
      <c r="CC17" s="21" t="str">
        <f t="shared" ca="1" si="15"/>
        <v>Backlog!$F$133:$F$160</v>
      </c>
      <c r="CD17" s="21">
        <f t="shared" ca="1" si="16"/>
        <v>6</v>
      </c>
      <c r="CE17" s="21">
        <f t="shared" ca="1" si="19"/>
        <v>133</v>
      </c>
    </row>
    <row r="18" spans="1:83" x14ac:dyDescent="0.2">
      <c r="A18" s="90">
        <f t="shared" ca="1" si="17"/>
        <v>137</v>
      </c>
      <c r="B18" s="18" t="str">
        <f ca="1">IF(ISNUMBER(A18),INDEX(Backlog!$A:$M,$A18,B$5),"")</f>
        <v>9.2.2</v>
      </c>
      <c r="C18" s="73" t="str">
        <f ca="1">IF($B18="","",INDEX(Backlog!$A:$M,$A18,C$5))</f>
        <v>Conception &amp; Spec</v>
      </c>
      <c r="D18" s="73" t="str">
        <f ca="1">IF($B18="","",INDEX(Backlog!$A:$M,$A18,D$5))</f>
        <v>Spécification</v>
      </c>
      <c r="E18" s="73" t="str">
        <f ca="1">IF($B18="","",INDEX(Backlog!$A:$M,$A18,E$5))</f>
        <v>Spécification pré-itération 2</v>
      </c>
      <c r="F18" s="48">
        <f ca="1">IF($B18="","",INDEX(Backlog!$A:$M,$A18,F$5))</f>
        <v>1</v>
      </c>
      <c r="G18" s="66">
        <f ca="1">IF($B18="","",INDEX(Backlog!$A:$M,$A18,G$5))</f>
        <v>3</v>
      </c>
      <c r="H18" s="26">
        <v>3</v>
      </c>
      <c r="I18" s="26">
        <v>3</v>
      </c>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138</v>
      </c>
      <c r="CB18" s="21">
        <f t="shared" ca="1" si="14"/>
        <v>160</v>
      </c>
      <c r="CC18" s="21" t="str">
        <f t="shared" ca="1" si="15"/>
        <v>Backlog!$F$138:$F$160</v>
      </c>
      <c r="CD18" s="21">
        <f t="shared" ca="1" si="16"/>
        <v>5</v>
      </c>
      <c r="CE18" s="21">
        <f t="shared" ca="1" si="19"/>
        <v>138</v>
      </c>
    </row>
    <row r="19" spans="1:83" x14ac:dyDescent="0.2">
      <c r="A19" s="90">
        <f t="shared" ca="1" si="17"/>
        <v>141</v>
      </c>
      <c r="B19" s="18" t="str">
        <f ca="1">IF(ISNUMBER(A19),INDEX(Backlog!$A:$M,$A19,B$5),"")</f>
        <v>9.3.1</v>
      </c>
      <c r="C19" s="73" t="str">
        <f ca="1">IF($B19="","",INDEX(Backlog!$A:$M,$A19,C$5))</f>
        <v>Conception &amp; Spec</v>
      </c>
      <c r="D19" s="73" t="str">
        <f ca="1">IF($B19="","",INDEX(Backlog!$A:$M,$A19,D$5))</f>
        <v>Wiki Tuleap</v>
      </c>
      <c r="E19" s="73" t="str">
        <f ca="1">IF($B19="","",INDEX(Backlog!$A:$M,$A19,E$5))</f>
        <v>Gestion et completion du wiki itération 1</v>
      </c>
      <c r="F19" s="48">
        <f ca="1">IF($B19="","",INDEX(Backlog!$A:$M,$A19,F$5))</f>
        <v>1</v>
      </c>
      <c r="G19" s="66">
        <f ca="1">IF($B19="","",INDEX(Backlog!$A:$M,$A19,G$5))</f>
        <v>2</v>
      </c>
      <c r="H19" s="26">
        <v>2</v>
      </c>
      <c r="I19" s="26">
        <v>1</v>
      </c>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142</v>
      </c>
      <c r="CB19" s="21">
        <f t="shared" ca="1" si="14"/>
        <v>160</v>
      </c>
      <c r="CC19" s="21" t="str">
        <f t="shared" ca="1" si="15"/>
        <v>Backlog!$F$142:$F$160</v>
      </c>
      <c r="CD19" s="21">
        <f t="shared" ca="1" si="16"/>
        <v>4</v>
      </c>
      <c r="CE19" s="21">
        <f t="shared" ca="1" si="19"/>
        <v>142</v>
      </c>
    </row>
    <row r="20" spans="1:83" x14ac:dyDescent="0.2">
      <c r="A20" s="90">
        <f t="shared" ca="1" si="17"/>
        <v>146</v>
      </c>
      <c r="B20" s="18" t="str">
        <f ca="1">IF(ISNUMBER(A20),INDEX(Backlog!$A:$M,$A20,B$5),"")</f>
        <v>10.1.1</v>
      </c>
      <c r="C20" s="73" t="str">
        <f ca="1">IF($B20="","",INDEX(Backlog!$A:$M,$A20,C$5))</f>
        <v>Gestion de projet</v>
      </c>
      <c r="D20" s="73" t="str">
        <f ca="1">IF($B20="","",INDEX(Backlog!$A:$M,$A20,D$5))</f>
        <v>Réunions</v>
      </c>
      <c r="E20" s="73" t="str">
        <f ca="1">IF($B20="","",INDEX(Backlog!$A:$M,$A20,E$5))</f>
        <v>Réunions itération 1</v>
      </c>
      <c r="F20" s="48">
        <f ca="1">IF($B20="","",INDEX(Backlog!$A:$M,$A20,F$5))</f>
        <v>1</v>
      </c>
      <c r="G20" s="66">
        <f ca="1">IF($B20="","",INDEX(Backlog!$A:$M,$A20,G$5))</f>
        <v>2</v>
      </c>
      <c r="H20" s="26">
        <v>0</v>
      </c>
      <c r="I20" s="26">
        <v>0</v>
      </c>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147</v>
      </c>
      <c r="CB20" s="21">
        <f t="shared" ca="1" si="14"/>
        <v>160</v>
      </c>
      <c r="CC20" s="21" t="str">
        <f t="shared" ca="1" si="15"/>
        <v>Backlog!$F$147:$F$160</v>
      </c>
      <c r="CD20" s="21">
        <f t="shared" ca="1" si="16"/>
        <v>5</v>
      </c>
      <c r="CE20" s="21">
        <f t="shared" ca="1" si="19"/>
        <v>147</v>
      </c>
    </row>
    <row r="21" spans="1:83" x14ac:dyDescent="0.2">
      <c r="A21" s="90">
        <f t="shared" ca="1" si="17"/>
        <v>151</v>
      </c>
      <c r="B21" s="18" t="str">
        <f ca="1">IF(ISNUMBER(A21),INDEX(Backlog!$A:$M,$A21,B$5),"")</f>
        <v>10.2.1</v>
      </c>
      <c r="C21" s="73" t="str">
        <f ca="1">IF($B21="","",INDEX(Backlog!$A:$M,$A21,C$5))</f>
        <v>Gestion de projet</v>
      </c>
      <c r="D21" s="73" t="str">
        <f ca="1">IF($B21="","",INDEX(Backlog!$A:$M,$A21,D$5))</f>
        <v>Backlog</v>
      </c>
      <c r="E21" s="73" t="str">
        <f ca="1">IF($B21="","",INDEX(Backlog!$A:$M,$A21,E$5))</f>
        <v>Mise à jour Backlog itération 1</v>
      </c>
      <c r="F21" s="48">
        <f ca="1">IF($B21="","",INDEX(Backlog!$A:$M,$A21,F$5))</f>
        <v>1</v>
      </c>
      <c r="G21" s="66">
        <f ca="1">IF($B21="","",INDEX(Backlog!$A:$M,$A21,G$5))</f>
        <v>2</v>
      </c>
      <c r="H21" s="26">
        <v>3</v>
      </c>
      <c r="I21" s="26">
        <v>1</v>
      </c>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152</v>
      </c>
      <c r="CB21" s="21">
        <f t="shared" ca="1" si="14"/>
        <v>160</v>
      </c>
      <c r="CC21" s="21" t="str">
        <f t="shared" ca="1" si="15"/>
        <v>Backlog!$F$152:$F$160</v>
      </c>
      <c r="CD21" s="21">
        <f t="shared" ca="1" si="16"/>
        <v>5</v>
      </c>
      <c r="CE21" s="21">
        <f t="shared" ca="1" si="19"/>
        <v>152</v>
      </c>
    </row>
    <row r="22" spans="1:83" x14ac:dyDescent="0.2">
      <c r="A22" s="90">
        <f t="shared" ca="1" si="17"/>
        <v>156</v>
      </c>
      <c r="B22" s="18" t="str">
        <f ca="1">IF(ISNUMBER(A22),INDEX(Backlog!$A:$M,$A22,B$5),"")</f>
        <v>11.1.1</v>
      </c>
      <c r="C22" s="73" t="str">
        <f ca="1">IF($B22="","",INDEX(Backlog!$A:$M,$A22,C$5))</f>
        <v>Documentation</v>
      </c>
      <c r="D22" s="73" t="str">
        <f ca="1">IF($B22="","",INDEX(Backlog!$A:$M,$A22,D$5))</f>
        <v>Documentation</v>
      </c>
      <c r="E22" s="73" t="str">
        <f ca="1">IF($B22="","",INDEX(Backlog!$A:$M,$A22,E$5))</f>
        <v>Documentation itération 1</v>
      </c>
      <c r="F22" s="48">
        <f ca="1">IF($B22="","",INDEX(Backlog!$A:$M,$A22,F$5))</f>
        <v>1</v>
      </c>
      <c r="G22" s="66">
        <f ca="1">IF($B22="","",INDEX(Backlog!$A:$M,$A22,G$5))</f>
        <v>3</v>
      </c>
      <c r="H22" s="26">
        <v>3</v>
      </c>
      <c r="I22" s="26">
        <v>3</v>
      </c>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157</v>
      </c>
      <c r="CB22" s="21">
        <f t="shared" ca="1" si="14"/>
        <v>160</v>
      </c>
      <c r="CC22" s="21" t="str">
        <f t="shared" ca="1" si="15"/>
        <v>Backlog!$F$157:$F$160</v>
      </c>
      <c r="CD22" s="21">
        <f t="shared" ca="1" si="16"/>
        <v>5</v>
      </c>
      <c r="CE22" s="21">
        <f t="shared" ca="1" si="19"/>
        <v>157</v>
      </c>
    </row>
    <row r="23" spans="1:83" x14ac:dyDescent="0.2">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str">
        <f t="shared" ca="1" si="18"/>
        <v/>
      </c>
      <c r="CB23" s="21" t="str">
        <f t="shared" ca="1" si="14"/>
        <v/>
      </c>
      <c r="CC23" s="21" t="e">
        <f t="shared" ca="1" si="15"/>
        <v>#VALUE!</v>
      </c>
      <c r="CD23" s="21" t="e">
        <f t="shared" ca="1" si="16"/>
        <v>#N/A</v>
      </c>
      <c r="CE23" s="21" t="str">
        <f t="shared" ca="1" si="19"/>
        <v/>
      </c>
    </row>
    <row r="24" spans="1:83" x14ac:dyDescent="0.2">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4"/>
        <v>#VALUE!</v>
      </c>
      <c r="CC24" s="21" t="e">
        <f t="shared" ca="1" si="15"/>
        <v>#VALUE!</v>
      </c>
      <c r="CD24" s="21" t="e">
        <f t="shared" ca="1" si="16"/>
        <v>#VALUE!</v>
      </c>
      <c r="CE24" s="21" t="e">
        <f t="shared" ca="1" si="19"/>
        <v>#VALUE!</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4"/>
        <v>#VALUE!</v>
      </c>
      <c r="CC25" s="21" t="e">
        <f t="shared" ca="1" si="15"/>
        <v>#VALUE!</v>
      </c>
      <c r="CD25" s="21" t="e">
        <f t="shared" ca="1" si="16"/>
        <v>#VALUE!</v>
      </c>
      <c r="CE25" s="21" t="e">
        <f t="shared" ca="1" si="19"/>
        <v>#VALUE!</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60" priority="12">
      <formula>AND(MOD(ROW(),2)=0,H$2=TRUE)</formula>
    </cfRule>
  </conditionalFormatting>
  <conditionalFormatting sqref="A7:A42">
    <cfRule type="expression" dxfId="59" priority="8">
      <formula>MOD(ROW(),2)=0</formula>
    </cfRule>
  </conditionalFormatting>
  <conditionalFormatting sqref="B7:G42">
    <cfRule type="expression" dxfId="58" priority="7">
      <formula>MOD(ROW(),2)=0</formula>
    </cfRule>
  </conditionalFormatting>
  <conditionalFormatting sqref="H3:BZ4 H6:BZ42">
    <cfRule type="expression" dxfId="57" priority="3">
      <formula>OR(WEEKDAY(H$3,2)=1,WEEKDAY(H$3,2)=6)</formula>
    </cfRule>
    <cfRule type="expression" dxfId="56" priority="4">
      <formula>H$1</formula>
    </cfRule>
    <cfRule type="expression" dxfId="55" priority="6">
      <formula>H$2</formula>
    </cfRule>
  </conditionalFormatting>
  <conditionalFormatting sqref="H6:BZ6">
    <cfRule type="expression" dxfId="54" priority="5">
      <formula>H$2</formula>
    </cfRule>
  </conditionalFormatting>
  <conditionalFormatting sqref="B7:G29">
    <cfRule type="expression" dxfId="53" priority="2">
      <formula>MOD(ROW(),2)=0</formula>
    </cfRule>
  </conditionalFormatting>
  <conditionalFormatting sqref="B7:G29">
    <cfRule type="expression" dxfId="52"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32" sqref="G24:G32"/>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46</v>
      </c>
      <c r="E4" s="86" t="s">
        <v>10</v>
      </c>
      <c r="F4" s="46">
        <v>41831</v>
      </c>
      <c r="G4" s="63">
        <f ca="1">SUM(G7:G42)</f>
        <v>46</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46</v>
      </c>
      <c r="I5" s="82">
        <f ca="1">IF(I2,H5-$H$5/$F$2,"")</f>
        <v>43.578947368421055</v>
      </c>
      <c r="J5" s="82">
        <f t="shared" ref="J5:BU5" ca="1" si="5">IF(J2,I5-$H$5/$F$2,"")</f>
        <v>41.15789473684211</v>
      </c>
      <c r="K5" s="82">
        <f t="shared" ca="1" si="5"/>
        <v>38.736842105263165</v>
      </c>
      <c r="L5" s="82">
        <f t="shared" ca="1" si="5"/>
        <v>36.31578947368422</v>
      </c>
      <c r="M5" s="82">
        <f t="shared" ca="1" si="5"/>
        <v>33.894736842105274</v>
      </c>
      <c r="N5" s="82">
        <f t="shared" ca="1" si="5"/>
        <v>31.473684210526326</v>
      </c>
      <c r="O5" s="82">
        <f t="shared" ca="1" si="5"/>
        <v>29.052631578947377</v>
      </c>
      <c r="P5" s="82">
        <f t="shared" ca="1" si="5"/>
        <v>26.631578947368428</v>
      </c>
      <c r="Q5" s="82">
        <f t="shared" ca="1" si="5"/>
        <v>24.21052631578948</v>
      </c>
      <c r="R5" s="82">
        <f t="shared" ca="1" si="5"/>
        <v>21.789473684210531</v>
      </c>
      <c r="S5" s="82">
        <f t="shared" ca="1" si="5"/>
        <v>19.368421052631582</v>
      </c>
      <c r="T5" s="82">
        <f t="shared" ca="1" si="5"/>
        <v>16.947368421052634</v>
      </c>
      <c r="U5" s="82">
        <f t="shared" ca="1" si="5"/>
        <v>14.526315789473687</v>
      </c>
      <c r="V5" s="82">
        <f t="shared" ca="1" si="5"/>
        <v>12.10526315789474</v>
      </c>
      <c r="W5" s="82">
        <f t="shared" ca="1" si="5"/>
        <v>9.6842105263157929</v>
      </c>
      <c r="X5" s="82">
        <f t="shared" ca="1" si="5"/>
        <v>7.263157894736846</v>
      </c>
      <c r="Y5" s="82">
        <f t="shared" ca="1" si="5"/>
        <v>4.8421052631578991</v>
      </c>
      <c r="Z5" s="82">
        <f t="shared" ca="1" si="5"/>
        <v>2.4210526315789518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160</v>
      </c>
      <c r="CC6" s="21" t="str">
        <f>"Backlog!" &amp; ADDRESS(CA6,$CC$4) &amp; ":" &amp; ADDRESS(CB6,$CC$4)</f>
        <v>Backlog!$F$1:$F$160</v>
      </c>
      <c r="CE6" s="21">
        <v>1</v>
      </c>
    </row>
    <row r="7" spans="1:83" x14ac:dyDescent="0.2">
      <c r="A7" s="90">
        <f ca="1">CA7-1</f>
        <v>78</v>
      </c>
      <c r="B7" s="18" t="str">
        <f ca="1">IF(ISNUMBER(A7),INDEX(Backlog!$A:$M,$A7,B$5),"")</f>
        <v>6.1.1</v>
      </c>
      <c r="C7" s="73" t="str">
        <f ca="1">IF($B7="","",INDEX(Backlog!$A:$M,$A7,C$5))</f>
        <v>Android</v>
      </c>
      <c r="D7" s="73" t="str">
        <f ca="1">IF($B7="","",INDEX(Backlog!$A:$M,$A7,D$5))</f>
        <v>Général</v>
      </c>
      <c r="E7" s="73" t="str">
        <f ca="1">IF($B7="","",INDEX(Backlog!$A:$M,$A7,E$5))</f>
        <v>Architecture</v>
      </c>
      <c r="F7" s="48">
        <f ca="1">IF($B7="","",INDEX(Backlog!$A:$M,$A7,F$5))</f>
        <v>3</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79</v>
      </c>
      <c r="CB7" s="21">
        <f t="shared" ref="CB7:CB42" ca="1" si="7">IF($CE7="","",Nb_Items)</f>
        <v>160</v>
      </c>
      <c r="CC7" s="21" t="str">
        <f t="shared" ref="CC7:CC42" ca="1" si="8">"Backlog!" &amp; ADDRESS(CA7,$CC$4) &amp; ":" &amp; ADDRESS(CB7,$CC$4)</f>
        <v>Backlog!$F$79:$F$160</v>
      </c>
      <c r="CD7" s="21">
        <f t="shared" ref="CD7:CD42" ca="1" si="9">IF(CC6="","",MATCH($B$2,INDIRECT(CC6),0))</f>
        <v>78</v>
      </c>
      <c r="CE7" s="21">
        <f ca="1">IF(ISNA($CD7),"",CE6+CD7)</f>
        <v>79</v>
      </c>
    </row>
    <row r="8" spans="1:83" x14ac:dyDescent="0.2">
      <c r="A8" s="90">
        <f t="shared" ref="A8:A42" ca="1" si="10">CA8-1</f>
        <v>79</v>
      </c>
      <c r="B8" s="18" t="str">
        <f ca="1">IF(ISNUMBER(A8),INDEX(Backlog!$A:$M,$A8,B$5),"")</f>
        <v>6.1.2</v>
      </c>
      <c r="C8" s="73" t="str">
        <f ca="1">IF($B8="","",INDEX(Backlog!$A:$M,$A8,C$5))</f>
        <v>Android</v>
      </c>
      <c r="D8" s="73" t="str">
        <f ca="1">IF($B8="","",INDEX(Backlog!$A:$M,$A8,D$5))</f>
        <v>Général</v>
      </c>
      <c r="E8" s="73" t="str">
        <f ca="1">IF($B8="","",INDEX(Backlog!$A:$M,$A8,E$5))</f>
        <v xml:space="preserve">Intégration API </v>
      </c>
      <c r="F8" s="48">
        <f ca="1">IF($B8="","",INDEX(Backlog!$A:$M,$A8,F$5))</f>
        <v>3</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80</v>
      </c>
      <c r="CB8" s="21">
        <f t="shared" ca="1" si="7"/>
        <v>160</v>
      </c>
      <c r="CC8" s="21" t="str">
        <f t="shared" ca="1" si="8"/>
        <v>Backlog!$F$80:$F$160</v>
      </c>
      <c r="CD8" s="21">
        <f t="shared" ca="1" si="9"/>
        <v>1</v>
      </c>
      <c r="CE8" s="21">
        <f ca="1">IF(ISNA($CD8),"",CE7+CD8)</f>
        <v>80</v>
      </c>
    </row>
    <row r="9" spans="1:83" x14ac:dyDescent="0.2">
      <c r="A9" s="90">
        <f t="shared" ca="1" si="10"/>
        <v>80</v>
      </c>
      <c r="B9" s="18" t="str">
        <f ca="1">IF(ISNUMBER(A9),INDEX(Backlog!$A:$M,$A9,B$5),"")</f>
        <v>6.1.3</v>
      </c>
      <c r="C9" s="73" t="str">
        <f ca="1">IF($B9="","",INDEX(Backlog!$A:$M,$A9,C$5))</f>
        <v>Android</v>
      </c>
      <c r="D9" s="73" t="str">
        <f ca="1">IF($B9="","",INDEX(Backlog!$A:$M,$A9,D$5))</f>
        <v>Général</v>
      </c>
      <c r="E9" s="73" t="str">
        <f ca="1">IF($B9="","",INDEX(Backlog!$A:$M,$A9,E$5))</f>
        <v>Connexion/Deconnexion via API</v>
      </c>
      <c r="F9" s="48">
        <f ca="1">IF($B9="","",INDEX(Backlog!$A:$M,$A9,F$5))</f>
        <v>3</v>
      </c>
      <c r="G9" s="66">
        <f ca="1">IF($B9="","",INDEX(Backlog!$A:$M,$A9,G$5))</f>
        <v>5</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81</v>
      </c>
      <c r="CB9" s="21">
        <f t="shared" ca="1" si="7"/>
        <v>160</v>
      </c>
      <c r="CC9" s="21" t="str">
        <f t="shared" ca="1" si="8"/>
        <v>Backlog!$F$81:$F$160</v>
      </c>
      <c r="CD9" s="21">
        <f t="shared" ca="1" si="9"/>
        <v>1</v>
      </c>
      <c r="CE9" s="21">
        <f ca="1">IF(ISNA($CD9),"",CE8+CD9)</f>
        <v>81</v>
      </c>
    </row>
    <row r="10" spans="1:83" x14ac:dyDescent="0.2">
      <c r="A10" s="90">
        <f t="shared" ca="1" si="10"/>
        <v>97</v>
      </c>
      <c r="B10" s="18" t="str">
        <f ca="1">IF(ISNUMBER(A10),INDEX(Backlog!$A:$M,$A10,B$5),"")</f>
        <v>6.3.3</v>
      </c>
      <c r="C10" s="73" t="str">
        <f ca="1">IF($B10="","",INDEX(Backlog!$A:$M,$A10,C$5))</f>
        <v>Android</v>
      </c>
      <c r="D10" s="73" t="str">
        <f ca="1">IF($B10="","",INDEX(Backlog!$A:$M,$A10,D$5))</f>
        <v>IHM</v>
      </c>
      <c r="E10" s="73" t="str">
        <f ca="1">IF($B10="","",INDEX(Backlog!$A:$M,$A10,E$5))</f>
        <v>Navigation</v>
      </c>
      <c r="F10" s="48">
        <f ca="1">IF($B10="","",INDEX(Backlog!$A:$M,$A10,F$5))</f>
        <v>4</v>
      </c>
      <c r="G10" s="66">
        <f ca="1">IF($B10="","",INDEX(Backlog!$A:$M,$A10,G$5))</f>
        <v>6</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98</v>
      </c>
      <c r="CB10" s="21">
        <f t="shared" ca="1" si="7"/>
        <v>160</v>
      </c>
      <c r="CC10" s="21" t="str">
        <f t="shared" ca="1" si="8"/>
        <v>Backlog!$F$98:$F$160</v>
      </c>
      <c r="CD10" s="21">
        <f t="shared" ca="1" si="9"/>
        <v>17</v>
      </c>
      <c r="CE10" s="21">
        <f ca="1">IF(ISNA($CD10),"",CE9+CD10)</f>
        <v>98</v>
      </c>
    </row>
    <row r="11" spans="1:83" x14ac:dyDescent="0.2">
      <c r="A11" s="90">
        <f t="shared" ca="1" si="10"/>
        <v>116</v>
      </c>
      <c r="B11" s="18" t="str">
        <f ca="1">IF(ISNUMBER(A11),INDEX(Backlog!$A:$M,$A11,B$5),"")</f>
        <v>8.1.1</v>
      </c>
      <c r="C11" s="73" t="str">
        <f ca="1">IF($B11="","",INDEX(Backlog!$A:$M,$A11,C$5))</f>
        <v>Contrôle &amp; Tests</v>
      </c>
      <c r="D11" s="73" t="str">
        <f ca="1">IF($B11="","",INDEX(Backlog!$A:$M,$A11,D$5))</f>
        <v>Retours sur itération précédente</v>
      </c>
      <c r="E11" s="73" t="str">
        <f ca="1">IF($B11="","",INDEX(Backlog!$A:$M,$A11,E$5))</f>
        <v>Retours sur itération 1</v>
      </c>
      <c r="F11" s="48">
        <f ca="1">IF($B11="","",INDEX(Backlog!$A:$M,$A11,F$5))</f>
        <v>1</v>
      </c>
      <c r="G11" s="66">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117</v>
      </c>
      <c r="CB11" s="21">
        <f t="shared" ca="1" si="7"/>
        <v>160</v>
      </c>
      <c r="CC11" s="21" t="str">
        <f t="shared" ca="1" si="8"/>
        <v>Backlog!$F$117:$F$160</v>
      </c>
      <c r="CD11" s="21">
        <f t="shared" ca="1" si="9"/>
        <v>19</v>
      </c>
      <c r="CE11" s="21">
        <f t="shared" ref="CE11:CE42" ca="1" si="12">IF(ISNA($CD11),"",CE10+CD11)</f>
        <v>117</v>
      </c>
    </row>
    <row r="12" spans="1:83" x14ac:dyDescent="0.2">
      <c r="A12" s="90">
        <f t="shared" ca="1" si="10"/>
        <v>122</v>
      </c>
      <c r="B12" s="18" t="str">
        <f ca="1">IF(ISNUMBER(A12),INDEX(Backlog!$A:$M,$A12,B$5),"")</f>
        <v>8.2.2</v>
      </c>
      <c r="C12" s="73" t="str">
        <f ca="1">IF($B12="","",INDEX(Backlog!$A:$M,$A12,C$5))</f>
        <v>Contrôle &amp; Tests</v>
      </c>
      <c r="D12" s="73" t="str">
        <f ca="1">IF($B12="","",INDEX(Backlog!$A:$M,$A12,D$5))</f>
        <v>Tests Fonctionnels</v>
      </c>
      <c r="E12" s="73" t="str">
        <f ca="1">IF($B12="","",INDEX(Backlog!$A:$M,$A12,E$5))</f>
        <v>Tests Fonctionnels itération 2</v>
      </c>
      <c r="F12" s="48">
        <f ca="1">IF($B12="","",INDEX(Backlog!$A:$M,$A12,F$5))</f>
        <v>4</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123</v>
      </c>
      <c r="CB12" s="21">
        <f t="shared" ca="1" si="7"/>
        <v>160</v>
      </c>
      <c r="CC12" s="21" t="str">
        <f t="shared" ca="1" si="8"/>
        <v>Backlog!$F$123:$F$160</v>
      </c>
      <c r="CD12" s="21">
        <f t="shared" ca="1" si="9"/>
        <v>6</v>
      </c>
      <c r="CE12" s="21">
        <f t="shared" ca="1" si="12"/>
        <v>123</v>
      </c>
    </row>
    <row r="13" spans="1:83" x14ac:dyDescent="0.2">
      <c r="A13" s="90">
        <f t="shared" ca="1" si="10"/>
        <v>127</v>
      </c>
      <c r="B13" s="18" t="str">
        <f ca="1">IF(ISNUMBER(A13),INDEX(Backlog!$A:$M,$A13,B$5),"")</f>
        <v>8.3.2</v>
      </c>
      <c r="C13" s="73" t="str">
        <f ca="1">IF($B13="","",INDEX(Backlog!$A:$M,$A13,C$5))</f>
        <v>Contrôle &amp; Tests</v>
      </c>
      <c r="D13" s="73" t="str">
        <f ca="1">IF($B13="","",INDEX(Backlog!$A:$M,$A13,D$5))</f>
        <v>Livraison &amp; Packaging</v>
      </c>
      <c r="E13" s="73" t="str">
        <f ca="1">IF($B13="","",INDEX(Backlog!$A:$M,$A13,E$5))</f>
        <v>Livraison &amp; Packaging itération 2</v>
      </c>
      <c r="F13" s="48">
        <f ca="1">IF($B13="","",INDEX(Backlog!$A:$M,$A13,F$5))</f>
        <v>4</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128</v>
      </c>
      <c r="CB13" s="21">
        <f t="shared" ca="1" si="7"/>
        <v>160</v>
      </c>
      <c r="CC13" s="21" t="str">
        <f t="shared" ca="1" si="8"/>
        <v>Backlog!$F$128:$F$160</v>
      </c>
      <c r="CD13" s="21">
        <f t="shared" ca="1" si="9"/>
        <v>5</v>
      </c>
      <c r="CE13" s="21">
        <f t="shared" ca="1" si="12"/>
        <v>128</v>
      </c>
    </row>
    <row r="14" spans="1:83" x14ac:dyDescent="0.2">
      <c r="A14" s="90">
        <f t="shared" ca="1" si="10"/>
        <v>133</v>
      </c>
      <c r="B14" s="18" t="str">
        <f ca="1">IF(ISNUMBER(A14),INDEX(Backlog!$A:$M,$A14,B$5),"")</f>
        <v>9.1.3</v>
      </c>
      <c r="C14" s="73" t="str">
        <f ca="1">IF($B14="","",INDEX(Backlog!$A:$M,$A14,C$5))</f>
        <v>Conception &amp; Spec</v>
      </c>
      <c r="D14" s="73" t="str">
        <f ca="1">IF($B14="","",INDEX(Backlog!$A:$M,$A14,D$5))</f>
        <v>Conception</v>
      </c>
      <c r="E14" s="73" t="str">
        <f ca="1">IF($B14="","",INDEX(Backlog!$A:$M,$A14,E$5))</f>
        <v>Conception pré-itération 3</v>
      </c>
      <c r="F14" s="48">
        <f ca="1">IF($B14="","",INDEX(Backlog!$A:$M,$A14,F$5))</f>
        <v>1</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134</v>
      </c>
      <c r="CB14" s="21">
        <f t="shared" ca="1" si="7"/>
        <v>160</v>
      </c>
      <c r="CC14" s="21" t="str">
        <f t="shared" ca="1" si="8"/>
        <v>Backlog!$F$134:$F$160</v>
      </c>
      <c r="CD14" s="21">
        <f t="shared" ca="1" si="9"/>
        <v>6</v>
      </c>
      <c r="CE14" s="21">
        <f t="shared" ca="1" si="12"/>
        <v>134</v>
      </c>
    </row>
    <row r="15" spans="1:83" x14ac:dyDescent="0.2">
      <c r="A15" s="90">
        <f t="shared" ca="1" si="10"/>
        <v>138</v>
      </c>
      <c r="B15" s="18" t="str">
        <f ca="1">IF(ISNUMBER(A15),INDEX(Backlog!$A:$M,$A15,B$5),"")</f>
        <v>9.2.3</v>
      </c>
      <c r="C15" s="73" t="str">
        <f ca="1">IF($B15="","",INDEX(Backlog!$A:$M,$A15,C$5))</f>
        <v>Conception &amp; Spec</v>
      </c>
      <c r="D15" s="73" t="str">
        <f ca="1">IF($B15="","",INDEX(Backlog!$A:$M,$A15,D$5))</f>
        <v>Spécification</v>
      </c>
      <c r="E15" s="73" t="str">
        <f ca="1">IF($B15="","",INDEX(Backlog!$A:$M,$A15,E$5))</f>
        <v>Spécification pré-itération 3</v>
      </c>
      <c r="F15" s="48">
        <f ca="1">IF($B15="","",INDEX(Backlog!$A:$M,$A15,F$5))</f>
        <v>1</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139</v>
      </c>
      <c r="CB15" s="21">
        <f t="shared" ca="1" si="7"/>
        <v>160</v>
      </c>
      <c r="CC15" s="21" t="str">
        <f t="shared" ca="1" si="8"/>
        <v>Backlog!$F$139:$F$160</v>
      </c>
      <c r="CD15" s="21">
        <f t="shared" ca="1" si="9"/>
        <v>5</v>
      </c>
      <c r="CE15" s="21">
        <f t="shared" ca="1" si="12"/>
        <v>139</v>
      </c>
    </row>
    <row r="16" spans="1:83" x14ac:dyDescent="0.2">
      <c r="A16" s="90">
        <f t="shared" ca="1" si="10"/>
        <v>142</v>
      </c>
      <c r="B16" s="18" t="str">
        <f ca="1">IF(ISNUMBER(A16),INDEX(Backlog!$A:$M,$A16,B$5),"")</f>
        <v>9.3.2</v>
      </c>
      <c r="C16" s="73" t="str">
        <f ca="1">IF($B16="","",INDEX(Backlog!$A:$M,$A16,C$5))</f>
        <v>Conception &amp; Spec</v>
      </c>
      <c r="D16" s="73" t="str">
        <f ca="1">IF($B16="","",INDEX(Backlog!$A:$M,$A16,D$5))</f>
        <v>Wiki Tuleap</v>
      </c>
      <c r="E16" s="73" t="str">
        <f ca="1">IF($B16="","",INDEX(Backlog!$A:$M,$A16,E$5))</f>
        <v>Gestion et completion du wiki itération 2</v>
      </c>
      <c r="F16" s="48">
        <f ca="1">IF($B16="","",INDEX(Backlog!$A:$M,$A16,F$5))</f>
        <v>1</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143</v>
      </c>
      <c r="CB16" s="21">
        <f t="shared" ca="1" si="7"/>
        <v>160</v>
      </c>
      <c r="CC16" s="21" t="str">
        <f t="shared" ca="1" si="8"/>
        <v>Backlog!$F$143:$F$160</v>
      </c>
      <c r="CD16" s="21">
        <f t="shared" ca="1" si="9"/>
        <v>4</v>
      </c>
      <c r="CE16" s="21">
        <f t="shared" ca="1" si="12"/>
        <v>143</v>
      </c>
    </row>
    <row r="17" spans="1:83" x14ac:dyDescent="0.2">
      <c r="A17" s="90">
        <f t="shared" ca="1" si="10"/>
        <v>147</v>
      </c>
      <c r="B17" s="18" t="str">
        <f ca="1">IF(ISNUMBER(A17),INDEX(Backlog!$A:$M,$A17,B$5),"")</f>
        <v>10.1.2</v>
      </c>
      <c r="C17" s="73" t="str">
        <f ca="1">IF($B17="","",INDEX(Backlog!$A:$M,$A17,C$5))</f>
        <v>Gestion de projet</v>
      </c>
      <c r="D17" s="73" t="str">
        <f ca="1">IF($B17="","",INDEX(Backlog!$A:$M,$A17,D$5))</f>
        <v>Réunions</v>
      </c>
      <c r="E17" s="73" t="str">
        <f ca="1">IF($B17="","",INDEX(Backlog!$A:$M,$A17,E$5))</f>
        <v>Réunions itération 2</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148</v>
      </c>
      <c r="CB17" s="21">
        <f t="shared" ca="1" si="7"/>
        <v>160</v>
      </c>
      <c r="CC17" s="21" t="str">
        <f t="shared" ca="1" si="8"/>
        <v>Backlog!$F$148:$F$160</v>
      </c>
      <c r="CD17" s="21">
        <f t="shared" ca="1" si="9"/>
        <v>5</v>
      </c>
      <c r="CE17" s="21">
        <f t="shared" ca="1" si="12"/>
        <v>148</v>
      </c>
    </row>
    <row r="18" spans="1:83" x14ac:dyDescent="0.2">
      <c r="A18" s="90">
        <f t="shared" ca="1" si="10"/>
        <v>152</v>
      </c>
      <c r="B18" s="18" t="str">
        <f ca="1">IF(ISNUMBER(A18),INDEX(Backlog!$A:$M,$A18,B$5),"")</f>
        <v>10.2.2</v>
      </c>
      <c r="C18" s="73" t="str">
        <f ca="1">IF($B18="","",INDEX(Backlog!$A:$M,$A18,C$5))</f>
        <v>Gestion de projet</v>
      </c>
      <c r="D18" s="73" t="str">
        <f ca="1">IF($B18="","",INDEX(Backlog!$A:$M,$A18,D$5))</f>
        <v>Backlog</v>
      </c>
      <c r="E18" s="73" t="str">
        <f ca="1">IF($B18="","",INDEX(Backlog!$A:$M,$A18,E$5))</f>
        <v>Mise à jour Backlog itération 2</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153</v>
      </c>
      <c r="CB18" s="21">
        <f t="shared" ca="1" si="7"/>
        <v>160</v>
      </c>
      <c r="CC18" s="21" t="str">
        <f t="shared" ca="1" si="8"/>
        <v>Backlog!$F$153:$F$160</v>
      </c>
      <c r="CD18" s="21">
        <f t="shared" ca="1" si="9"/>
        <v>5</v>
      </c>
      <c r="CE18" s="21">
        <f t="shared" ca="1" si="12"/>
        <v>153</v>
      </c>
    </row>
    <row r="19" spans="1:83" x14ac:dyDescent="0.2">
      <c r="A19" s="90">
        <f t="shared" ca="1" si="10"/>
        <v>157</v>
      </c>
      <c r="B19" s="18" t="str">
        <f ca="1">IF(ISNUMBER(A19),INDEX(Backlog!$A:$M,$A19,B$5),"")</f>
        <v>11.1.2</v>
      </c>
      <c r="C19" s="73" t="str">
        <f ca="1">IF($B19="","",INDEX(Backlog!$A:$M,$A19,C$5))</f>
        <v>Documentation</v>
      </c>
      <c r="D19" s="73" t="str">
        <f ca="1">IF($B19="","",INDEX(Backlog!$A:$M,$A19,D$5))</f>
        <v>Documentation</v>
      </c>
      <c r="E19" s="73" t="str">
        <f ca="1">IF($B19="","",INDEX(Backlog!$A:$M,$A19,E$5))</f>
        <v>Documentation itération 2</v>
      </c>
      <c r="F19" s="48">
        <f ca="1">IF($B19="","",INDEX(Backlog!$A:$M,$A19,F$5))</f>
        <v>1</v>
      </c>
      <c r="G19" s="66">
        <f ca="1">IF($B19="","",INDEX(Backlog!$A:$M,$A19,G$5))</f>
        <v>4</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158</v>
      </c>
      <c r="CB19" s="21">
        <f t="shared" ca="1" si="7"/>
        <v>160</v>
      </c>
      <c r="CC19" s="21" t="str">
        <f t="shared" ca="1" si="8"/>
        <v>Backlog!$F$158:$F$160</v>
      </c>
      <c r="CD19" s="21">
        <f t="shared" ca="1" si="9"/>
        <v>5</v>
      </c>
      <c r="CE19" s="21">
        <f t="shared" ca="1" si="12"/>
        <v>158</v>
      </c>
    </row>
    <row r="20" spans="1:83" x14ac:dyDescent="0.2">
      <c r="A20" s="90" t="e">
        <f t="shared" ca="1" si="10"/>
        <v>#VALUE!</v>
      </c>
      <c r="B20" s="18" t="str">
        <f ca="1">IF(ISNUMBER(A20),INDEX(Backlog!$A:$M,$A20,B$5),"")</f>
        <v/>
      </c>
      <c r="C20" s="73" t="str">
        <f ca="1">IF($B20="","",INDEX(Backlog!$A:$M,$A20,C$5))</f>
        <v/>
      </c>
      <c r="D20" s="73" t="str">
        <f ca="1">IF($B20="","",INDEX(Backlog!$A:$M,$A20,D$5))</f>
        <v/>
      </c>
      <c r="E20" s="73" t="str">
        <f ca="1">IF($B20="","",INDEX(Backlog!$A:$M,$A20,E$5))</f>
        <v/>
      </c>
      <c r="F20" s="48" t="str">
        <f ca="1">IF($B20="","",INDEX(Backlog!$A:$M,$A20,F$5))</f>
        <v/>
      </c>
      <c r="G20" s="66"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t="str">
        <f t="shared" ca="1" si="11"/>
        <v/>
      </c>
      <c r="CB20" s="21" t="str">
        <f t="shared" ca="1" si="7"/>
        <v/>
      </c>
      <c r="CC20" s="21" t="e">
        <f t="shared" ca="1" si="8"/>
        <v>#VALUE!</v>
      </c>
      <c r="CD20" s="21" t="e">
        <f t="shared" ca="1" si="9"/>
        <v>#N/A</v>
      </c>
      <c r="CE20" s="21" t="str">
        <f t="shared" ca="1" si="12"/>
        <v/>
      </c>
    </row>
    <row r="21" spans="1:83" x14ac:dyDescent="0.2">
      <c r="A21" s="90" t="e">
        <f t="shared" ca="1" si="10"/>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e">
        <f t="shared" ca="1" si="11"/>
        <v>#VALUE!</v>
      </c>
      <c r="CB21" s="21" t="e">
        <f t="shared" ca="1" si="7"/>
        <v>#VALUE!</v>
      </c>
      <c r="CC21" s="21" t="e">
        <f t="shared" ca="1" si="8"/>
        <v>#VALUE!</v>
      </c>
      <c r="CD21" s="21" t="e">
        <f t="shared" ca="1" si="9"/>
        <v>#VALUE!</v>
      </c>
      <c r="CE21" s="21" t="e">
        <f t="shared" ca="1" si="12"/>
        <v>#VALUE!</v>
      </c>
    </row>
    <row r="22" spans="1:83" x14ac:dyDescent="0.2">
      <c r="A22" s="90" t="e">
        <f t="shared" ca="1" si="10"/>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1"/>
        <v>#VALUE!</v>
      </c>
      <c r="CB22" s="21" t="e">
        <f t="shared" ca="1" si="7"/>
        <v>#VALUE!</v>
      </c>
      <c r="CC22" s="21" t="e">
        <f t="shared" ca="1" si="8"/>
        <v>#VALUE!</v>
      </c>
      <c r="CD22" s="21" t="e">
        <f t="shared" ca="1" si="9"/>
        <v>#VALUE!</v>
      </c>
      <c r="CE22" s="21" t="e">
        <f t="shared" ca="1" si="12"/>
        <v>#VALUE!</v>
      </c>
    </row>
    <row r="23" spans="1:83" x14ac:dyDescent="0.2">
      <c r="A23" s="90" t="e">
        <f t="shared" ca="1" si="10"/>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1"/>
        <v>#VALUE!</v>
      </c>
      <c r="CB23" s="21" t="e">
        <f t="shared" ca="1" si="7"/>
        <v>#VALUE!</v>
      </c>
      <c r="CC23" s="21" t="e">
        <f t="shared" ca="1" si="8"/>
        <v>#VALUE!</v>
      </c>
      <c r="CD23" s="21" t="e">
        <f t="shared" ca="1" si="9"/>
        <v>#VALUE!</v>
      </c>
      <c r="CE23" s="21" t="e">
        <f t="shared" ca="1" si="12"/>
        <v>#VALUE!</v>
      </c>
    </row>
    <row r="24" spans="1:83" x14ac:dyDescent="0.2">
      <c r="A24" s="90" t="e">
        <f t="shared" ca="1" si="10"/>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1"/>
        <v>#VALUE!</v>
      </c>
      <c r="CB24" s="21" t="e">
        <f t="shared" ca="1" si="7"/>
        <v>#VALUE!</v>
      </c>
      <c r="CC24" s="21" t="e">
        <f t="shared" ca="1" si="8"/>
        <v>#VALUE!</v>
      </c>
      <c r="CD24" s="21" t="e">
        <f t="shared" ca="1" si="9"/>
        <v>#VALUE!</v>
      </c>
      <c r="CE24" s="21" t="e">
        <f t="shared" ca="1" si="12"/>
        <v>#VALUE!</v>
      </c>
    </row>
    <row r="25" spans="1:83" x14ac:dyDescent="0.2">
      <c r="A25" s="90" t="e">
        <f t="shared" ca="1" si="10"/>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1"/>
        <v>#VALUE!</v>
      </c>
      <c r="CB25" s="21" t="e">
        <f t="shared" ca="1" si="7"/>
        <v>#VALUE!</v>
      </c>
      <c r="CC25" s="21" t="e">
        <f t="shared" ca="1" si="8"/>
        <v>#VALUE!</v>
      </c>
      <c r="CD25" s="21" t="e">
        <f t="shared" ca="1" si="9"/>
        <v>#VALUE!</v>
      </c>
      <c r="CE25" s="21" t="e">
        <f t="shared" ca="1" si="12"/>
        <v>#VALUE!</v>
      </c>
    </row>
    <row r="26" spans="1:83" x14ac:dyDescent="0.2">
      <c r="A26" s="90" t="e">
        <f t="shared" ca="1" si="10"/>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1"/>
        <v>#VALUE!</v>
      </c>
      <c r="CB26" s="21" t="e">
        <f t="shared" ca="1" si="7"/>
        <v>#VALUE!</v>
      </c>
      <c r="CC26" s="21" t="e">
        <f t="shared" ca="1" si="8"/>
        <v>#VALUE!</v>
      </c>
      <c r="CD26" s="21" t="e">
        <f t="shared" ca="1" si="9"/>
        <v>#VALUE!</v>
      </c>
      <c r="CE26" s="21" t="e">
        <f t="shared" ca="1" si="12"/>
        <v>#VALUE!</v>
      </c>
    </row>
    <row r="27" spans="1:83" x14ac:dyDescent="0.2">
      <c r="A27" s="90" t="e">
        <f t="shared" ca="1" si="10"/>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1"/>
        <v>#VALUE!</v>
      </c>
      <c r="CB27" s="21" t="e">
        <f t="shared" ca="1" si="7"/>
        <v>#VALUE!</v>
      </c>
      <c r="CC27" s="21" t="e">
        <f t="shared" ca="1" si="8"/>
        <v>#VALUE!</v>
      </c>
      <c r="CD27" s="21" t="e">
        <f t="shared" ca="1" si="9"/>
        <v>#VALUE!</v>
      </c>
      <c r="CE27" s="21" t="e">
        <f t="shared" ca="1" si="12"/>
        <v>#VALUE!</v>
      </c>
    </row>
    <row r="28" spans="1:83" x14ac:dyDescent="0.2">
      <c r="A28" s="90" t="e">
        <f t="shared" ca="1" si="10"/>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1"/>
        <v>#VALUE!</v>
      </c>
      <c r="CB28" s="21" t="e">
        <f t="shared" ca="1" si="7"/>
        <v>#VALUE!</v>
      </c>
      <c r="CC28" s="21" t="e">
        <f t="shared" ca="1" si="8"/>
        <v>#VALUE!</v>
      </c>
      <c r="CD28" s="21" t="e">
        <f t="shared" ca="1" si="9"/>
        <v>#VALUE!</v>
      </c>
      <c r="CE28" s="21" t="e">
        <f t="shared" ca="1" si="12"/>
        <v>#VALUE!</v>
      </c>
    </row>
    <row r="29" spans="1:83" x14ac:dyDescent="0.2">
      <c r="A29" s="90" t="e">
        <f t="shared" ca="1" si="10"/>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1"/>
        <v>#VALUE!</v>
      </c>
      <c r="CB29" s="21" t="e">
        <f t="shared" ca="1" si="7"/>
        <v>#VALUE!</v>
      </c>
      <c r="CC29" s="21" t="e">
        <f t="shared" ca="1" si="8"/>
        <v>#VALUE!</v>
      </c>
      <c r="CD29" s="21" t="e">
        <f t="shared" ca="1" si="9"/>
        <v>#VALUE!</v>
      </c>
      <c r="CE29" s="21" t="e">
        <f t="shared" ca="1" si="12"/>
        <v>#VALUE!</v>
      </c>
    </row>
    <row r="30" spans="1:83" x14ac:dyDescent="0.2">
      <c r="A30" s="90" t="e">
        <f t="shared" ca="1" si="10"/>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1"/>
        <v>#VALUE!</v>
      </c>
      <c r="CB30" s="21" t="e">
        <f t="shared" ca="1" si="7"/>
        <v>#VALUE!</v>
      </c>
      <c r="CC30" s="21" t="e">
        <f t="shared" ca="1" si="8"/>
        <v>#VALUE!</v>
      </c>
      <c r="CD30" s="21" t="e">
        <f t="shared" ca="1" si="9"/>
        <v>#VALUE!</v>
      </c>
      <c r="CE30" s="21" t="e">
        <f t="shared" ca="1" si="12"/>
        <v>#VALUE!</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1"/>
        <v>#VALUE!</v>
      </c>
      <c r="CB31" s="21" t="e">
        <f t="shared" ca="1" si="7"/>
        <v>#VALUE!</v>
      </c>
      <c r="CC31" s="21" t="e">
        <f t="shared" ca="1" si="8"/>
        <v>#VALUE!</v>
      </c>
      <c r="CD31" s="21" t="e">
        <f t="shared" ca="1" si="9"/>
        <v>#VALUE!</v>
      </c>
      <c r="CE31" s="21" t="e">
        <f t="shared" ca="1" si="12"/>
        <v>#VALUE!</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51" priority="7">
      <formula>AND(MOD(ROW(),2)=0,H$2=TRUE)</formula>
    </cfRule>
  </conditionalFormatting>
  <conditionalFormatting sqref="A7:A42">
    <cfRule type="expression" dxfId="50" priority="6">
      <formula>MOD(ROW(),2)=0</formula>
    </cfRule>
  </conditionalFormatting>
  <conditionalFormatting sqref="B7:G42">
    <cfRule type="expression" dxfId="49" priority="5">
      <formula>MOD(ROW(),2)=0</formula>
    </cfRule>
  </conditionalFormatting>
  <conditionalFormatting sqref="H6:BZ42 H3:BZ4">
    <cfRule type="expression" dxfId="48" priority="2">
      <formula>OR(WEEKDAY(H$3,2)=1,WEEKDAY(H$3,2)=6)</formula>
    </cfRule>
    <cfRule type="expression" dxfId="47" priority="3">
      <formula>H$1</formula>
    </cfRule>
    <cfRule type="expression" dxfId="46" priority="4">
      <formula>H$2</formula>
    </cfRule>
  </conditionalFormatting>
  <conditionalFormatting sqref="H6:BZ6">
    <cfRule type="expression" dxfId="45"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7"/>
  <sheetViews>
    <sheetView zoomScale="80" zoomScaleNormal="80" zoomScalePageLayoutView="80" workbookViewId="0">
      <pane xSplit="7" ySplit="6" topLeftCell="AB7" activePane="bottomRight" state="frozen"/>
      <selection activeCell="B1" sqref="B1"/>
      <selection pane="topRight" activeCell="H1" sqref="H1"/>
      <selection pane="bottomLeft" activeCell="B7" sqref="B7"/>
      <selection pane="bottomRight" activeCell="G5" sqref="G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79</v>
      </c>
      <c r="E4" s="86" t="s">
        <v>10</v>
      </c>
      <c r="F4" s="46">
        <v>41852</v>
      </c>
      <c r="G4" s="63">
        <f ca="1">SUM(G7:G99969)</f>
        <v>79</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79</v>
      </c>
      <c r="I5" s="82">
        <f ca="1">IF(I2,H5-$H$5/$F$2,"")</f>
        <v>74.84210526315789</v>
      </c>
      <c r="J5" s="82">
        <f t="shared" ref="J5:BU5" ca="1" si="5">IF(J2,I5-$H$5/$F$2,"")</f>
        <v>70.68421052631578</v>
      </c>
      <c r="K5" s="82">
        <f t="shared" ca="1" si="5"/>
        <v>66.526315789473671</v>
      </c>
      <c r="L5" s="82">
        <f t="shared" ca="1" si="5"/>
        <v>62.368421052631568</v>
      </c>
      <c r="M5" s="82">
        <f t="shared" ca="1" si="5"/>
        <v>58.210526315789465</v>
      </c>
      <c r="N5" s="82">
        <f t="shared" ca="1" si="5"/>
        <v>54.052631578947363</v>
      </c>
      <c r="O5" s="82">
        <f t="shared" ca="1" si="5"/>
        <v>49.89473684210526</v>
      </c>
      <c r="P5" s="82">
        <f t="shared" ca="1" si="5"/>
        <v>45.736842105263158</v>
      </c>
      <c r="Q5" s="82">
        <f t="shared" ca="1" si="5"/>
        <v>41.578947368421055</v>
      </c>
      <c r="R5" s="82">
        <f t="shared" ca="1" si="5"/>
        <v>37.421052631578952</v>
      </c>
      <c r="S5" s="82">
        <f t="shared" ca="1" si="5"/>
        <v>33.26315789473685</v>
      </c>
      <c r="T5" s="82">
        <f t="shared" ca="1" si="5"/>
        <v>29.105263157894743</v>
      </c>
      <c r="U5" s="82">
        <f t="shared" ca="1" si="5"/>
        <v>24.947368421052637</v>
      </c>
      <c r="V5" s="82">
        <f t="shared" ca="1" si="5"/>
        <v>20.789473684210531</v>
      </c>
      <c r="W5" s="82">
        <f t="shared" ca="1" si="5"/>
        <v>16.631578947368425</v>
      </c>
      <c r="X5" s="82">
        <f t="shared" ca="1" si="5"/>
        <v>12.473684210526319</v>
      </c>
      <c r="Y5" s="82">
        <f t="shared" ca="1" si="5"/>
        <v>8.3157894736842124</v>
      </c>
      <c r="Z5" s="82">
        <f t="shared" ca="1" si="5"/>
        <v>4.1578947368421071</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160</v>
      </c>
      <c r="CC6" s="21" t="str">
        <f>"Backlog!" &amp; ADDRESS(CA6,$CC$4) &amp; ":" &amp; ADDRESS(CB6,$CC$4)</f>
        <v>Backlog!$F$1:$F$160</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70" ca="1" si="7">IF($CE7="","",Nb_Items)</f>
        <v>160</v>
      </c>
      <c r="CC7" s="21" t="str">
        <f t="shared" ref="CC7:CC42" ca="1" si="8">"Backlog!" &amp; ADDRESS(CA7,$CC$4) &amp; ":" &amp; ADDRESS(CB7,$CC$4)</f>
        <v>Backlog!$F$9:$F$160</v>
      </c>
      <c r="CD7" s="21">
        <f t="shared" ref="CD7:CD42" ca="1" si="9">IF(CC6="","",MATCH($B$2,INDIRECT(CC6),0))</f>
        <v>8</v>
      </c>
      <c r="CE7" s="21">
        <f ca="1">IF(ISNA($CD7),"",CE6+CD7)</f>
        <v>9</v>
      </c>
    </row>
    <row r="8" spans="1:83" ht="25.5"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160</v>
      </c>
      <c r="CC8" s="21" t="str">
        <f t="shared" ca="1" si="8"/>
        <v>Backlog!$F$10:$F$160</v>
      </c>
      <c r="CD8" s="21">
        <f t="shared" ca="1" si="9"/>
        <v>1</v>
      </c>
      <c r="CE8" s="21">
        <f ca="1">IF(ISNA($CD8),"",CE7+CD8)</f>
        <v>10</v>
      </c>
    </row>
    <row r="9" spans="1:83" ht="25.5"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160</v>
      </c>
      <c r="CC9" s="21" t="str">
        <f t="shared" ca="1" si="8"/>
        <v>Backlog!$F$11:$F$160</v>
      </c>
      <c r="CD9" s="21">
        <f t="shared" ca="1" si="9"/>
        <v>1</v>
      </c>
      <c r="CE9" s="21">
        <f ca="1">IF(ISNA($CD9),"",CE8+CD9)</f>
        <v>11</v>
      </c>
    </row>
    <row r="10" spans="1:83" ht="25.5"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160</v>
      </c>
      <c r="CC10" s="21" t="str">
        <f t="shared" ca="1" si="8"/>
        <v>Backlog!$F$12:$F$160</v>
      </c>
      <c r="CD10" s="21">
        <f t="shared" ca="1" si="9"/>
        <v>1</v>
      </c>
      <c r="CE10" s="21">
        <f ca="1">IF(ISNA($CD10),"",CE9+CD10)</f>
        <v>12</v>
      </c>
    </row>
    <row r="11" spans="1:83" ht="25.5"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160</v>
      </c>
      <c r="CC11" s="21" t="str">
        <f t="shared" ca="1" si="8"/>
        <v>Backlog!$F$14:$F$160</v>
      </c>
      <c r="CD11" s="21">
        <f t="shared" ca="1" si="9"/>
        <v>2</v>
      </c>
      <c r="CE11" s="21">
        <f t="shared" ref="CE11:CE42" ca="1" si="12">IF(ISNA($CD11),"",CE10+CD11)</f>
        <v>14</v>
      </c>
    </row>
    <row r="12" spans="1:83" ht="25.5"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160</v>
      </c>
      <c r="CC12" s="21" t="str">
        <f t="shared" ca="1" si="8"/>
        <v>Backlog!$F$15:$F$160</v>
      </c>
      <c r="CD12" s="21">
        <f t="shared" ca="1" si="9"/>
        <v>1</v>
      </c>
      <c r="CE12" s="21">
        <f t="shared" ca="1" si="12"/>
        <v>15</v>
      </c>
    </row>
    <row r="13" spans="1:83" ht="25.5" x14ac:dyDescent="0.2">
      <c r="A13" s="90">
        <f t="shared" ca="1" si="10"/>
        <v>17</v>
      </c>
      <c r="B13" s="18" t="str">
        <f ca="1">IF(ISNUMBER(A13),INDEX(Backlog!$A:$M,$A13,B$5),"")</f>
        <v>1.3.1</v>
      </c>
      <c r="C13" s="73" t="str">
        <f ca="1">IF($B13="","",INDEX(Backlog!$A:$M,$A13,C$5))</f>
        <v>BackOffice WebServices</v>
      </c>
      <c r="D13" s="73" t="str">
        <f ca="1">IF($B13="","",INDEX(Backlog!$A:$M,$A13,D$5))</f>
        <v>WS Post</v>
      </c>
      <c r="E13" s="73" t="str">
        <f ca="1">IF($B13="","",INDEX(Backlog!$A:$M,$A13,E$5))</f>
        <v>Fonction Post Media (Lié à rien / à une scène / à une artefact)</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18</v>
      </c>
      <c r="CB13" s="21">
        <f t="shared" ca="1" si="7"/>
        <v>160</v>
      </c>
      <c r="CC13" s="21" t="str">
        <f t="shared" ca="1" si="8"/>
        <v>Backlog!$F$18:$F$160</v>
      </c>
      <c r="CD13" s="21">
        <f t="shared" ca="1" si="9"/>
        <v>3</v>
      </c>
      <c r="CE13" s="21">
        <f t="shared" ca="1" si="12"/>
        <v>18</v>
      </c>
    </row>
    <row r="14" spans="1:83" x14ac:dyDescent="0.2">
      <c r="A14" s="90">
        <f t="shared" ca="1" si="10"/>
        <v>48</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49</v>
      </c>
      <c r="CB14" s="21">
        <f t="shared" ca="1" si="7"/>
        <v>160</v>
      </c>
      <c r="CC14" s="21" t="str">
        <f t="shared" ca="1" si="8"/>
        <v>Backlog!$F$49:$F$160</v>
      </c>
      <c r="CD14" s="21">
        <f t="shared" ca="1" si="9"/>
        <v>31</v>
      </c>
      <c r="CE14" s="21">
        <f t="shared" ca="1" si="12"/>
        <v>49</v>
      </c>
    </row>
    <row r="15" spans="1:83" x14ac:dyDescent="0.2">
      <c r="A15" s="90">
        <f t="shared" ca="1" si="10"/>
        <v>52</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53</v>
      </c>
      <c r="CB15" s="21">
        <f t="shared" ca="1" si="7"/>
        <v>160</v>
      </c>
      <c r="CC15" s="21" t="str">
        <f t="shared" ca="1" si="8"/>
        <v>Backlog!$F$53:$F$160</v>
      </c>
      <c r="CD15" s="21">
        <f t="shared" ca="1" si="9"/>
        <v>4</v>
      </c>
      <c r="CE15" s="21">
        <f t="shared" ca="1" si="12"/>
        <v>53</v>
      </c>
    </row>
    <row r="16" spans="1:83" ht="25.5" x14ac:dyDescent="0.2">
      <c r="A16" s="90">
        <f t="shared" ca="1" si="10"/>
        <v>53</v>
      </c>
      <c r="B16" s="18" t="str">
        <f ca="1">IF(ISNUMBER(A16),INDEX(Backlog!$A:$M,$A16,B$5),"")</f>
        <v>3.3.2</v>
      </c>
      <c r="C16" s="73" t="str">
        <f ca="1">IF($B16="","",INDEX(Backlog!$A:$M,$A16,C$5))</f>
        <v>LinkServer (LS)</v>
      </c>
      <c r="D16" s="73" t="str">
        <f ca="1">IF($B16="","",INDEX(Backlog!$A:$M,$A16,D$5))</f>
        <v>WS Read</v>
      </c>
      <c r="E16" s="73" t="str">
        <f ca="1">IF($B16="","",INDEX(Backlog!$A:$M,$A16,E$5))</f>
        <v>Fonction getSceneByGPSCoord / getSceneByGPSCoord  (V1 : juste pts central + rayon)</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54</v>
      </c>
      <c r="CB16" s="21">
        <f t="shared" ca="1" si="7"/>
        <v>160</v>
      </c>
      <c r="CC16" s="21" t="str">
        <f t="shared" ca="1" si="8"/>
        <v>Backlog!$F$54:$F$160</v>
      </c>
      <c r="CD16" s="21">
        <f t="shared" ca="1" si="9"/>
        <v>1</v>
      </c>
      <c r="CE16" s="21">
        <f t="shared" ca="1" si="12"/>
        <v>54</v>
      </c>
    </row>
    <row r="17" spans="1:83" x14ac:dyDescent="0.2">
      <c r="A17" s="90">
        <f t="shared" ca="1" si="10"/>
        <v>60</v>
      </c>
      <c r="B17" s="18" t="str">
        <f ca="1">IF(ISNUMBER(A17),INDEX(Backlog!$A:$M,$A17,B$5),"")</f>
        <v>4.2.1</v>
      </c>
      <c r="C17" s="73" t="str">
        <f ca="1">IF($B17="","",INDEX(Backlog!$A:$M,$A17,C$5))</f>
        <v>API Java BO</v>
      </c>
      <c r="D17" s="73" t="str">
        <f ca="1">IF($B17="","",INDEX(Backlog!$A:$M,$A17,D$5))</f>
        <v>API Java BO : Read</v>
      </c>
      <c r="E17" s="73" t="str">
        <f ca="1">IF($B17="","",INDEX(Backlog!$A:$M,$A17,E$5))</f>
        <v>Fonction getListAllParcours</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61</v>
      </c>
      <c r="CB17" s="21">
        <f t="shared" ca="1" si="7"/>
        <v>160</v>
      </c>
      <c r="CC17" s="21" t="str">
        <f t="shared" ca="1" si="8"/>
        <v>Backlog!$F$61:$F$160</v>
      </c>
      <c r="CD17" s="21">
        <f t="shared" ca="1" si="9"/>
        <v>7</v>
      </c>
      <c r="CE17" s="21">
        <f t="shared" ca="1" si="12"/>
        <v>61</v>
      </c>
    </row>
    <row r="18" spans="1:83" x14ac:dyDescent="0.2">
      <c r="A18" s="90">
        <f t="shared" ca="1" si="10"/>
        <v>61</v>
      </c>
      <c r="B18" s="18" t="str">
        <f ca="1">IF(ISNUMBER(A18),INDEX(Backlog!$A:$M,$A18,B$5),"")</f>
        <v>4.2.2</v>
      </c>
      <c r="C18" s="73" t="str">
        <f ca="1">IF($B18="","",INDEX(Backlog!$A:$M,$A18,C$5))</f>
        <v>API Java BO</v>
      </c>
      <c r="D18" s="73" t="str">
        <f ca="1">IF($B18="","",INDEX(Backlog!$A:$M,$A18,D$5))</f>
        <v>API Java BO : Read</v>
      </c>
      <c r="E18" s="73" t="str">
        <f ca="1">IF($B18="","",INDEX(Backlog!$A:$M,$A18,E$5))</f>
        <v>Fonction getParcoursArchitectureById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62</v>
      </c>
      <c r="CB18" s="21">
        <f t="shared" ca="1" si="7"/>
        <v>160</v>
      </c>
      <c r="CC18" s="21" t="str">
        <f t="shared" ca="1" si="8"/>
        <v>Backlog!$F$62:$F$160</v>
      </c>
      <c r="CD18" s="21">
        <f t="shared" ca="1" si="9"/>
        <v>1</v>
      </c>
      <c r="CE18" s="21">
        <f t="shared" ca="1" si="12"/>
        <v>62</v>
      </c>
    </row>
    <row r="19" spans="1:83" x14ac:dyDescent="0.2">
      <c r="A19" s="90">
        <f t="shared" ca="1" si="10"/>
        <v>62</v>
      </c>
      <c r="B19" s="18" t="str">
        <f ca="1">IF(ISNUMBER(A19),INDEX(Backlog!$A:$M,$A19,B$5),"")</f>
        <v>4.2.3</v>
      </c>
      <c r="C19" s="73" t="str">
        <f ca="1">IF($B19="","",INDEX(Backlog!$A:$M,$A19,C$5))</f>
        <v>API Java BO</v>
      </c>
      <c r="D19" s="73" t="str">
        <f ca="1">IF($B19="","",INDEX(Backlog!$A:$M,$A19,D$5))</f>
        <v>API Java BO : Read</v>
      </c>
      <c r="E19" s="73" t="str">
        <f ca="1">IF($B19="","",INDEX(Backlog!$A:$M,$A19,E$5))</f>
        <v>Fonction getParcoursById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63</v>
      </c>
      <c r="CB19" s="21">
        <f t="shared" ca="1" si="7"/>
        <v>160</v>
      </c>
      <c r="CC19" s="21" t="str">
        <f t="shared" ca="1" si="8"/>
        <v>Backlog!$F$63:$F$160</v>
      </c>
      <c r="CD19" s="21">
        <f t="shared" ca="1" si="9"/>
        <v>1</v>
      </c>
      <c r="CE19" s="21">
        <f t="shared" ca="1" si="12"/>
        <v>63</v>
      </c>
    </row>
    <row r="20" spans="1:83" x14ac:dyDescent="0.2">
      <c r="A20" s="90">
        <f t="shared" ca="1" si="10"/>
        <v>63</v>
      </c>
      <c r="B20" s="18" t="str">
        <f ca="1">IF(ISNUMBER(A20),INDEX(Backlog!$A:$M,$A20,B$5),"")</f>
        <v>4.2.4</v>
      </c>
      <c r="C20" s="73" t="str">
        <f ca="1">IF($B20="","",INDEX(Backlog!$A:$M,$A20,C$5))</f>
        <v>API Java BO</v>
      </c>
      <c r="D20" s="73" t="str">
        <f ca="1">IF($B20="","",INDEX(Backlog!$A:$M,$A20,D$5))</f>
        <v>API Java BO : Read</v>
      </c>
      <c r="E20" s="73" t="str">
        <f ca="1">IF($B20="","",INDEX(Backlog!$A:$M,$A20,E$5))</f>
        <v>Fonction getSousParcoursById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64</v>
      </c>
      <c r="CB20" s="21">
        <f t="shared" ca="1" si="7"/>
        <v>160</v>
      </c>
      <c r="CC20" s="21" t="str">
        <f t="shared" ca="1" si="8"/>
        <v>Backlog!$F$64:$F$160</v>
      </c>
      <c r="CD20" s="21">
        <f t="shared" ca="1" si="9"/>
        <v>1</v>
      </c>
      <c r="CE20" s="21">
        <f t="shared" ca="1" si="12"/>
        <v>64</v>
      </c>
    </row>
    <row r="21" spans="1:83" x14ac:dyDescent="0.2">
      <c r="A21" s="90">
        <f t="shared" ca="1" si="10"/>
        <v>65</v>
      </c>
      <c r="B21" s="18" t="str">
        <f ca="1">IF(ISNUMBER(A21),INDEX(Backlog!$A:$M,$A21,B$5),"")</f>
        <v>4.2.6</v>
      </c>
      <c r="C21" s="73" t="str">
        <f ca="1">IF($B21="","",INDEX(Backlog!$A:$M,$A21,C$5))</f>
        <v>API Java BO</v>
      </c>
      <c r="D21" s="73" t="str">
        <f ca="1">IF($B21="","",INDEX(Backlog!$A:$M,$A21,D$5))</f>
        <v>API Java BO : Read</v>
      </c>
      <c r="E21" s="73" t="str">
        <f ca="1">IF($B21="","",INDEX(Backlog!$A:$M,$A21,E$5))</f>
        <v>Fonction getTransitionById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66</v>
      </c>
      <c r="CB21" s="21">
        <f t="shared" ca="1" si="7"/>
        <v>160</v>
      </c>
      <c r="CC21" s="21" t="str">
        <f t="shared" ca="1" si="8"/>
        <v>Backlog!$F$66:$F$160</v>
      </c>
      <c r="CD21" s="21">
        <f t="shared" ca="1" si="9"/>
        <v>2</v>
      </c>
      <c r="CE21" s="21">
        <f t="shared" ca="1" si="12"/>
        <v>66</v>
      </c>
    </row>
    <row r="22" spans="1:83" x14ac:dyDescent="0.2">
      <c r="A22" s="90">
        <f t="shared" ca="1" si="10"/>
        <v>66</v>
      </c>
      <c r="B22" s="18" t="str">
        <f ca="1">IF(ISNUMBER(A22),INDEX(Backlog!$A:$M,$A22,B$5),"")</f>
        <v>4.2.7</v>
      </c>
      <c r="C22" s="73" t="str">
        <f ca="1">IF($B22="","",INDEX(Backlog!$A:$M,$A22,C$5))</f>
        <v>API Java BO</v>
      </c>
      <c r="D22" s="73" t="str">
        <f ca="1">IF($B22="","",INDEX(Backlog!$A:$M,$A22,D$5))</f>
        <v>API Java BO : Read</v>
      </c>
      <c r="E22" s="73" t="str">
        <f ca="1">IF($B22="","",INDEX(Backlog!$A:$M,$A22,E$5))</f>
        <v>Fonction getElementById</v>
      </c>
      <c r="F22" s="48">
        <f ca="1">IF($B22="","",INDEX(Backlog!$A:$M,$A22,F$5))</f>
        <v>2</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67</v>
      </c>
      <c r="CB22" s="21">
        <f t="shared" ca="1" si="7"/>
        <v>160</v>
      </c>
      <c r="CC22" s="21" t="str">
        <f t="shared" ca="1" si="8"/>
        <v>Backlog!$F$67:$F$160</v>
      </c>
      <c r="CD22" s="21">
        <f t="shared" ca="1" si="9"/>
        <v>1</v>
      </c>
      <c r="CE22" s="21">
        <f t="shared" ca="1" si="12"/>
        <v>67</v>
      </c>
    </row>
    <row r="23" spans="1:83" x14ac:dyDescent="0.2">
      <c r="A23" s="90">
        <f t="shared" ca="1" si="10"/>
        <v>67</v>
      </c>
      <c r="B23" s="18" t="str">
        <f ca="1">IF(ISNUMBER(A23),INDEX(Backlog!$A:$M,$A23,B$5),"")</f>
        <v>4.2.8</v>
      </c>
      <c r="C23" s="73" t="str">
        <f ca="1">IF($B23="","",INDEX(Backlog!$A:$M,$A23,C$5))</f>
        <v>API Java BO</v>
      </c>
      <c r="D23" s="73" t="str">
        <f ca="1">IF($B23="","",INDEX(Backlog!$A:$M,$A23,D$5))</f>
        <v>API Java BO : Read</v>
      </c>
      <c r="E23" s="73" t="str">
        <f ca="1">IF($B23="","",INDEX(Backlog!$A:$M,$A23,E$5))</f>
        <v>Fonction getHistoriqueByUserId</v>
      </c>
      <c r="F23" s="48">
        <f ca="1">IF($B23="","",INDEX(Backlog!$A:$M,$A23,F$5))</f>
        <v>5</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68</v>
      </c>
      <c r="CB23" s="21">
        <f t="shared" ca="1" si="7"/>
        <v>160</v>
      </c>
      <c r="CC23" s="21" t="str">
        <f t="shared" ca="1" si="8"/>
        <v>Backlog!$F$68:$F$160</v>
      </c>
      <c r="CD23" s="21">
        <f t="shared" ca="1" si="9"/>
        <v>1</v>
      </c>
      <c r="CE23" s="21">
        <f t="shared" ca="1" si="12"/>
        <v>68</v>
      </c>
    </row>
    <row r="24" spans="1:83" x14ac:dyDescent="0.2">
      <c r="A24" s="90">
        <f t="shared" ca="1" si="10"/>
        <v>70</v>
      </c>
      <c r="B24" s="18" t="str">
        <f ca="1">IF(ISNUMBER(A24),INDEX(Backlog!$A:$M,$A24,B$5),"")</f>
        <v>4.3.1</v>
      </c>
      <c r="C24" s="73" t="str">
        <f ca="1">IF($B24="","",INDEX(Backlog!$A:$M,$A24,C$5))</f>
        <v>API Java BO</v>
      </c>
      <c r="D24" s="73" t="str">
        <f ca="1">IF($B24="","",INDEX(Backlog!$A:$M,$A24,D$5))</f>
        <v>API Java BO : Post</v>
      </c>
      <c r="E24" s="73" t="str">
        <f ca="1">IF($B24="","",INDEX(Backlog!$A:$M,$A24,E$5))</f>
        <v>Fonction Post Media (Lié à rien / à une scène / à une artefact)</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71</v>
      </c>
      <c r="CB24" s="21">
        <f t="shared" ca="1" si="7"/>
        <v>160</v>
      </c>
      <c r="CC24" s="21" t="str">
        <f t="shared" ca="1" si="8"/>
        <v>Backlog!$F$71:$F$160</v>
      </c>
      <c r="CD24" s="21">
        <f t="shared" ca="1" si="9"/>
        <v>3</v>
      </c>
      <c r="CE24" s="21">
        <f t="shared" ca="1" si="12"/>
        <v>71</v>
      </c>
    </row>
    <row r="25" spans="1:83" x14ac:dyDescent="0.2">
      <c r="A25" s="90">
        <f t="shared" ca="1" si="10"/>
        <v>72</v>
      </c>
      <c r="B25" s="18" t="str">
        <f ca="1">IF(ISNUMBER(A25),INDEX(Backlog!$A:$M,$A25,B$5),"")</f>
        <v>5.1.1</v>
      </c>
      <c r="C25" s="73" t="str">
        <f ca="1">IF($B25="","",INDEX(Backlog!$A:$M,$A25,C$5))</f>
        <v>API Java LS</v>
      </c>
      <c r="D25" s="73" t="str">
        <f ca="1">IF($B25="","",INDEX(Backlog!$A:$M,$A25,D$5))</f>
        <v>API Java LS</v>
      </c>
      <c r="E25" s="73" t="str">
        <f ca="1">IF($B25="","",INDEX(Backlog!$A:$M,$A25,E$5))</f>
        <v>Architecture de l'API Java</v>
      </c>
      <c r="F25" s="48">
        <f ca="1">IF($B25="","",INDEX(Backlog!$A:$M,$A25,F$5))</f>
        <v>2</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73</v>
      </c>
      <c r="CB25" s="21">
        <f t="shared" ca="1" si="7"/>
        <v>160</v>
      </c>
      <c r="CC25" s="21" t="str">
        <f t="shared" ca="1" si="8"/>
        <v>Backlog!$F$73:$F$160</v>
      </c>
      <c r="CD25" s="21">
        <f t="shared" ca="1" si="9"/>
        <v>2</v>
      </c>
      <c r="CE25" s="21">
        <f t="shared" ca="1" si="12"/>
        <v>73</v>
      </c>
    </row>
    <row r="26" spans="1:83" x14ac:dyDescent="0.2">
      <c r="A26" s="90">
        <f t="shared" ca="1" si="10"/>
        <v>73</v>
      </c>
      <c r="B26" s="18" t="str">
        <f ca="1">IF(ISNUMBER(A26),INDEX(Backlog!$A:$M,$A26,B$5),"")</f>
        <v>5.2.1</v>
      </c>
      <c r="C26" s="73" t="str">
        <f ca="1">IF($B26="","",INDEX(Backlog!$A:$M,$A26,C$5))</f>
        <v>API Java LS</v>
      </c>
      <c r="D26" s="73" t="str">
        <f ca="1">IF($B26="","",INDEX(Backlog!$A:$M,$A26,D$5))</f>
        <v>API Java LS : Read</v>
      </c>
      <c r="E26" s="73" t="str">
        <f ca="1">IF($B26="","",INDEX(Backlog!$A:$M,$A26,E$5))</f>
        <v>Fonction getSceneIdByTag</v>
      </c>
      <c r="F26" s="48">
        <f ca="1">IF($B26="","",INDEX(Backlog!$A:$M,$A26,F$5))</f>
        <v>2</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74</v>
      </c>
      <c r="CB26" s="21">
        <f t="shared" ca="1" si="7"/>
        <v>160</v>
      </c>
      <c r="CC26" s="21" t="str">
        <f t="shared" ca="1" si="8"/>
        <v>Backlog!$F$74:$F$160</v>
      </c>
      <c r="CD26" s="21">
        <f t="shared" ca="1" si="9"/>
        <v>1</v>
      </c>
      <c r="CE26" s="21">
        <f t="shared" ca="1" si="12"/>
        <v>74</v>
      </c>
    </row>
    <row r="27" spans="1:83" x14ac:dyDescent="0.2">
      <c r="A27" s="90">
        <f t="shared" ca="1" si="10"/>
        <v>74</v>
      </c>
      <c r="B27" s="18" t="str">
        <f ca="1">IF(ISNUMBER(A27),INDEX(Backlog!$A:$M,$A27,B$5),"")</f>
        <v>5.2.2</v>
      </c>
      <c r="C27" s="73" t="str">
        <f ca="1">IF($B27="","",INDEX(Backlog!$A:$M,$A27,C$5))</f>
        <v>API Java LS</v>
      </c>
      <c r="D27" s="73" t="str">
        <f ca="1">IF($B27="","",INDEX(Backlog!$A:$M,$A27,D$5))</f>
        <v>API Java LS : Read</v>
      </c>
      <c r="E27" s="73" t="str">
        <f ca="1">IF($B27="","",INDEX(Backlog!$A:$M,$A27,E$5))</f>
        <v>Fonction getCloseSceneByGPSCoord</v>
      </c>
      <c r="F27" s="48">
        <f ca="1">IF($B27="","",INDEX(Backlog!$A:$M,$A27,F$5))</f>
        <v>2</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75</v>
      </c>
      <c r="CB27" s="21">
        <f t="shared" ca="1" si="7"/>
        <v>160</v>
      </c>
      <c r="CC27" s="21" t="str">
        <f t="shared" ca="1" si="8"/>
        <v>Backlog!$F$75:$F$160</v>
      </c>
      <c r="CD27" s="21">
        <f t="shared" ca="1" si="9"/>
        <v>1</v>
      </c>
      <c r="CE27" s="21">
        <f t="shared" ca="1" si="12"/>
        <v>75</v>
      </c>
    </row>
    <row r="28" spans="1:83" x14ac:dyDescent="0.2">
      <c r="A28" s="90">
        <f t="shared" ca="1" si="10"/>
        <v>75</v>
      </c>
      <c r="B28" s="18" t="str">
        <f ca="1">IF(ISNUMBER(A28),INDEX(Backlog!$A:$M,$A28,B$5),"")</f>
        <v>5.3.1</v>
      </c>
      <c r="C28" s="73" t="str">
        <f ca="1">IF($B28="","",INDEX(Backlog!$A:$M,$A28,C$5))</f>
        <v>API Java LS</v>
      </c>
      <c r="D28" s="73" t="str">
        <f ca="1">IF($B28="","",INDEX(Backlog!$A:$M,$A28,D$5))</f>
        <v>API Java LS : Post</v>
      </c>
      <c r="E28" s="73" t="str">
        <f ca="1">IF($B28="","",INDEX(Backlog!$A:$M,$A28,E$5))</f>
        <v>Fonction postLinkTagScene</v>
      </c>
      <c r="F28" s="48">
        <f ca="1">IF($B28="","",INDEX(Backlog!$A:$M,$A28,F$5))</f>
        <v>5</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76</v>
      </c>
      <c r="CB28" s="21">
        <f t="shared" ca="1" si="7"/>
        <v>160</v>
      </c>
      <c r="CC28" s="21" t="str">
        <f t="shared" ca="1" si="8"/>
        <v>Backlog!$F$76:$F$160</v>
      </c>
      <c r="CD28" s="21">
        <f t="shared" ca="1" si="9"/>
        <v>1</v>
      </c>
      <c r="CE28" s="21">
        <f t="shared" ca="1" si="12"/>
        <v>76</v>
      </c>
    </row>
    <row r="29" spans="1:83" x14ac:dyDescent="0.2">
      <c r="A29" s="90">
        <f t="shared" ca="1" si="10"/>
        <v>76</v>
      </c>
      <c r="B29" s="18" t="str">
        <f ca="1">IF(ISNUMBER(A29),INDEX(Backlog!$A:$M,$A29,B$5),"")</f>
        <v>5.3.2</v>
      </c>
      <c r="C29" s="73" t="str">
        <f ca="1">IF($B29="","",INDEX(Backlog!$A:$M,$A29,C$5))</f>
        <v>API Java LS</v>
      </c>
      <c r="D29" s="73" t="str">
        <f ca="1">IF($B29="","",INDEX(Backlog!$A:$M,$A29,D$5))</f>
        <v>API Java LS : Post</v>
      </c>
      <c r="E29" s="73" t="str">
        <f ca="1">IF($B29="","",INDEX(Backlog!$A:$M,$A29,E$5))</f>
        <v>Fonction postLinkGPSCoordScene  (V1 : juste pts central + rayon)</v>
      </c>
      <c r="F29" s="48">
        <f ca="1">IF($B29="","",INDEX(Backlog!$A:$M,$A29,F$5))</f>
        <v>5</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77</v>
      </c>
      <c r="CB29" s="21">
        <f t="shared" ca="1" si="7"/>
        <v>160</v>
      </c>
      <c r="CC29" s="21" t="str">
        <f t="shared" ca="1" si="8"/>
        <v>Backlog!$F$77:$F$160</v>
      </c>
      <c r="CD29" s="21">
        <f t="shared" ca="1" si="9"/>
        <v>1</v>
      </c>
      <c r="CE29" s="21">
        <f t="shared" ca="1" si="12"/>
        <v>77</v>
      </c>
    </row>
    <row r="30" spans="1:83" x14ac:dyDescent="0.2">
      <c r="A30" s="90">
        <f t="shared" ca="1" si="10"/>
        <v>81</v>
      </c>
      <c r="B30" s="18" t="str">
        <f ca="1">IF(ISNUMBER(A30),INDEX(Backlog!$A:$M,$A30,B$5),"")</f>
        <v>6.4.1</v>
      </c>
      <c r="C30" s="73" t="str">
        <f ca="1">IF($B30="","",INDEX(Backlog!$A:$M,$A30,C$5))</f>
        <v>Android</v>
      </c>
      <c r="D30" s="73" t="str">
        <f ca="1">IF($B30="","",INDEX(Backlog!$A:$M,$A30,D$5))</f>
        <v>Capteurs</v>
      </c>
      <c r="E30" s="73" t="str">
        <f ca="1">IF($B30="","",INDEX(Backlog!$A:$M,$A30,E$5))</f>
        <v>Lire un QRCode</v>
      </c>
      <c r="F30" s="48">
        <f ca="1">IF($B30="","",INDEX(Backlog!$A:$M,$A30,F$5))</f>
        <v>5</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82</v>
      </c>
      <c r="CB30" s="21">
        <f t="shared" ca="1" si="7"/>
        <v>160</v>
      </c>
      <c r="CC30" s="21" t="str">
        <f t="shared" ca="1" si="8"/>
        <v>Backlog!$F$82:$F$160</v>
      </c>
      <c r="CD30" s="21">
        <f t="shared" ca="1" si="9"/>
        <v>5</v>
      </c>
      <c r="CE30" s="21">
        <f t="shared" ca="1" si="12"/>
        <v>82</v>
      </c>
    </row>
    <row r="31" spans="1:83" x14ac:dyDescent="0.2">
      <c r="A31" s="90">
        <f t="shared" ca="1" si="10"/>
        <v>82</v>
      </c>
      <c r="B31" s="18" t="str">
        <f ca="1">IF(ISNUMBER(A31),INDEX(Backlog!$A:$M,$A31,B$5),"")</f>
        <v>6.4.2</v>
      </c>
      <c r="C31" s="73" t="str">
        <f ca="1">IF($B31="","",INDEX(Backlog!$A:$M,$A31,C$5))</f>
        <v>Android</v>
      </c>
      <c r="D31" s="73" t="str">
        <f ca="1">IF($B31="","",INDEX(Backlog!$A:$M,$A31,D$5))</f>
        <v>Capteurs</v>
      </c>
      <c r="E31" s="73" t="str">
        <f ca="1">IF($B31="","",INDEX(Backlog!$A:$M,$A31,E$5))</f>
        <v>Lire un NFC</v>
      </c>
      <c r="F31" s="48">
        <f ca="1">IF($B31="","",INDEX(Backlog!$A:$M,$A31,F$5))</f>
        <v>5</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83</v>
      </c>
      <c r="CB31" s="21">
        <f t="shared" ca="1" si="7"/>
        <v>160</v>
      </c>
      <c r="CC31" s="21" t="str">
        <f t="shared" ca="1" si="8"/>
        <v>Backlog!$F$83:$F$160</v>
      </c>
      <c r="CD31" s="21">
        <f t="shared" ca="1" si="9"/>
        <v>1</v>
      </c>
      <c r="CE31" s="21">
        <f t="shared" ca="1" si="12"/>
        <v>83</v>
      </c>
    </row>
    <row r="32" spans="1:83" x14ac:dyDescent="0.2">
      <c r="A32" s="90">
        <f t="shared" ca="1" si="10"/>
        <v>83</v>
      </c>
      <c r="B32" s="18" t="str">
        <f ca="1">IF(ISNUMBER(A32),INDEX(Backlog!$A:$M,$A32,B$5),"")</f>
        <v>6.4.3</v>
      </c>
      <c r="C32" s="73" t="str">
        <f ca="1">IF($B32="","",INDEX(Backlog!$A:$M,$A32,C$5))</f>
        <v>Android</v>
      </c>
      <c r="D32" s="73" t="str">
        <f ca="1">IF($B32="","",INDEX(Backlog!$A:$M,$A32,D$5))</f>
        <v>Capteurs</v>
      </c>
      <c r="E32" s="73" t="str">
        <f ca="1">IF($B32="","",INDEX(Backlog!$A:$M,$A32,E$5))</f>
        <v>Lire les coordonnées GPS</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84</v>
      </c>
      <c r="CB32" s="21">
        <f t="shared" ca="1" si="7"/>
        <v>160</v>
      </c>
      <c r="CC32" s="21" t="str">
        <f t="shared" ca="1" si="8"/>
        <v>Backlog!$F$84:$F$160</v>
      </c>
      <c r="CD32" s="21">
        <f t="shared" ca="1" si="9"/>
        <v>1</v>
      </c>
      <c r="CE32" s="21">
        <f t="shared" ca="1" si="12"/>
        <v>84</v>
      </c>
    </row>
    <row r="33" spans="1:83" x14ac:dyDescent="0.2">
      <c r="A33" s="90">
        <f t="shared" ca="1" si="10"/>
        <v>84</v>
      </c>
      <c r="B33" s="18" t="str">
        <f ca="1">IF(ISNUMBER(A33),INDEX(Backlog!$A:$M,$A33,B$5),"")</f>
        <v>6.4.4</v>
      </c>
      <c r="C33" s="73" t="str">
        <f ca="1">IF($B33="","",INDEX(Backlog!$A:$M,$A33,C$5))</f>
        <v>Android</v>
      </c>
      <c r="D33" s="73" t="str">
        <f ca="1">IF($B33="","",INDEX(Backlog!$A:$M,$A33,D$5))</f>
        <v>Capteurs</v>
      </c>
      <c r="E33" s="73" t="str">
        <f ca="1">IF($B33="","",INDEX(Backlog!$A:$M,$A33,E$5))</f>
        <v>Gestion de modes</v>
      </c>
      <c r="F33" s="48">
        <f ca="1">IF($B33="","",INDEX(Backlog!$A:$M,$A33,F$5))</f>
        <v>5</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85</v>
      </c>
      <c r="CB33" s="21">
        <f t="shared" ca="1" si="7"/>
        <v>160</v>
      </c>
      <c r="CC33" s="21" t="str">
        <f t="shared" ca="1" si="8"/>
        <v>Backlog!$F$85:$F$160</v>
      </c>
      <c r="CD33" s="21">
        <f t="shared" ca="1" si="9"/>
        <v>1</v>
      </c>
      <c r="CE33" s="21">
        <f t="shared" ca="1" si="12"/>
        <v>85</v>
      </c>
    </row>
    <row r="34" spans="1:83" x14ac:dyDescent="0.2">
      <c r="A34" s="90">
        <f t="shared" ca="1" si="10"/>
        <v>85</v>
      </c>
      <c r="B34" s="18" t="str">
        <f ca="1">IF(ISNUMBER(A34),INDEX(Backlog!$A:$M,$A34,B$5),"")</f>
        <v>6.4.5</v>
      </c>
      <c r="C34" s="73" t="str">
        <f ca="1">IF($B34="","",INDEX(Backlog!$A:$M,$A34,C$5))</f>
        <v>Android</v>
      </c>
      <c r="D34" s="73" t="str">
        <f ca="1">IF($B34="","",INDEX(Backlog!$A:$M,$A34,D$5))</f>
        <v>Capteurs</v>
      </c>
      <c r="E34" s="73" t="str">
        <f ca="1">IF($B34="","",INDEX(Backlog!$A:$M,$A34,E$5))</f>
        <v>Mode intérieur</v>
      </c>
      <c r="F34" s="48">
        <f ca="1">IF($B34="","",INDEX(Backlog!$A:$M,$A34,F$5))</f>
        <v>5</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86</v>
      </c>
      <c r="CB34" s="21">
        <f t="shared" ca="1" si="7"/>
        <v>160</v>
      </c>
      <c r="CC34" s="21" t="str">
        <f t="shared" ca="1" si="8"/>
        <v>Backlog!$F$86:$F$160</v>
      </c>
      <c r="CD34" s="21">
        <f t="shared" ca="1" si="9"/>
        <v>1</v>
      </c>
      <c r="CE34" s="21">
        <f t="shared" ca="1" si="12"/>
        <v>86</v>
      </c>
    </row>
    <row r="35" spans="1:83" x14ac:dyDescent="0.2">
      <c r="A35" s="90">
        <f t="shared" ca="1" si="10"/>
        <v>86</v>
      </c>
      <c r="B35" s="18" t="str">
        <f ca="1">IF(ISNUMBER(A35),INDEX(Backlog!$A:$M,$A35,B$5),"")</f>
        <v>6.4.6</v>
      </c>
      <c r="C35" s="73" t="str">
        <f ca="1">IF($B35="","",INDEX(Backlog!$A:$M,$A35,C$5))</f>
        <v>Android</v>
      </c>
      <c r="D35" s="73" t="str">
        <f ca="1">IF($B35="","",INDEX(Backlog!$A:$M,$A35,D$5))</f>
        <v>Capteurs</v>
      </c>
      <c r="E35" s="73" t="str">
        <f ca="1">IF($B35="","",INDEX(Backlog!$A:$M,$A35,E$5))</f>
        <v>Mode extérieur</v>
      </c>
      <c r="F35" s="48">
        <f ca="1">IF($B35="","",INDEX(Backlog!$A:$M,$A35,F$5))</f>
        <v>5</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87</v>
      </c>
      <c r="CB35" s="21">
        <f t="shared" ca="1" si="7"/>
        <v>160</v>
      </c>
      <c r="CC35" s="21" t="str">
        <f t="shared" ca="1" si="8"/>
        <v>Backlog!$F$87:$F$160</v>
      </c>
      <c r="CD35" s="21">
        <f t="shared" ca="1" si="9"/>
        <v>1</v>
      </c>
      <c r="CE35" s="21">
        <f t="shared" ca="1" si="12"/>
        <v>87</v>
      </c>
    </row>
    <row r="36" spans="1:83" x14ac:dyDescent="0.2">
      <c r="A36" s="90">
        <f t="shared" ca="1" si="10"/>
        <v>87</v>
      </c>
      <c r="B36" s="18" t="str">
        <f ca="1">IF(ISNUMBER(A36),INDEX(Backlog!$A:$M,$A36,B$5),"")</f>
        <v>6.4.7</v>
      </c>
      <c r="C36" s="73" t="str">
        <f ca="1">IF($B36="","",INDEX(Backlog!$A:$M,$A36,C$5))</f>
        <v>Android</v>
      </c>
      <c r="D36" s="73" t="str">
        <f ca="1">IF($B36="","",INDEX(Backlog!$A:$M,$A36,D$5))</f>
        <v>Capteurs</v>
      </c>
      <c r="E36" s="73" t="str">
        <f ca="1">IF($B36="","",INDEX(Backlog!$A:$M,$A36,E$5))</f>
        <v>Lire un Ibeacon</v>
      </c>
      <c r="F36" s="48">
        <f ca="1">IF($B36="","",INDEX(Backlog!$A:$M,$A36,F$5))</f>
        <v>6</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88</v>
      </c>
      <c r="CB36" s="21">
        <f t="shared" ca="1" si="7"/>
        <v>160</v>
      </c>
      <c r="CC36" s="21" t="str">
        <f t="shared" ca="1" si="8"/>
        <v>Backlog!$F$88:$F$160</v>
      </c>
      <c r="CD36" s="21">
        <f t="shared" ca="1" si="9"/>
        <v>1</v>
      </c>
      <c r="CE36" s="21">
        <f t="shared" ca="1" si="12"/>
        <v>88</v>
      </c>
    </row>
    <row r="37" spans="1:83" x14ac:dyDescent="0.2">
      <c r="A37" s="90">
        <f t="shared" ca="1" si="10"/>
        <v>117</v>
      </c>
      <c r="B37" s="18" t="str">
        <f ca="1">IF(ISNUMBER(A37),INDEX(Backlog!$A:$M,$A37,B$5),"")</f>
        <v>8.1.2</v>
      </c>
      <c r="C37" s="73" t="str">
        <f ca="1">IF($B37="","",INDEX(Backlog!$A:$M,$A37,C$5))</f>
        <v>Contrôle &amp; Tests</v>
      </c>
      <c r="D37" s="73" t="str">
        <f ca="1">IF($B37="","",INDEX(Backlog!$A:$M,$A37,D$5))</f>
        <v>Retours sur itération précédente</v>
      </c>
      <c r="E37" s="73" t="str">
        <f ca="1">IF($B37="","",INDEX(Backlog!$A:$M,$A37,E$5))</f>
        <v>Retours sur itération 2</v>
      </c>
      <c r="F37" s="48">
        <f ca="1">IF($B37="","",INDEX(Backlog!$A:$M,$A37,F$5))</f>
        <v>1</v>
      </c>
      <c r="G37" s="66">
        <f ca="1">IF($B37="","",INDEX(Backlog!$A:$M,$A37,G$5))</f>
        <v>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118</v>
      </c>
      <c r="CB37" s="21">
        <f t="shared" ca="1" si="7"/>
        <v>160</v>
      </c>
      <c r="CC37" s="21" t="str">
        <f t="shared" ca="1" si="8"/>
        <v>Backlog!$F$118:$F$160</v>
      </c>
      <c r="CD37" s="21">
        <f t="shared" ca="1" si="9"/>
        <v>30</v>
      </c>
      <c r="CE37" s="21">
        <f t="shared" ca="1" si="12"/>
        <v>118</v>
      </c>
    </row>
    <row r="38" spans="1:83" x14ac:dyDescent="0.2">
      <c r="A38" s="90">
        <f t="shared" ca="1" si="10"/>
        <v>123</v>
      </c>
      <c r="B38" s="18" t="str">
        <f ca="1">IF(ISNUMBER(A38),INDEX(Backlog!$A:$M,$A38,B$5),"")</f>
        <v>8.2.3</v>
      </c>
      <c r="C38" s="73" t="str">
        <f ca="1">IF($B38="","",INDEX(Backlog!$A:$M,$A38,C$5))</f>
        <v>Contrôle &amp; Tests</v>
      </c>
      <c r="D38" s="73" t="str">
        <f ca="1">IF($B38="","",INDEX(Backlog!$A:$M,$A38,D$5))</f>
        <v>Tests Fonctionnels</v>
      </c>
      <c r="E38" s="73" t="str">
        <f ca="1">IF($B38="","",INDEX(Backlog!$A:$M,$A38,E$5))</f>
        <v>Tests Fonctionnels itération 3</v>
      </c>
      <c r="F38" s="48">
        <f ca="1">IF($B38="","",INDEX(Backlog!$A:$M,$A38,F$5))</f>
        <v>4</v>
      </c>
      <c r="G38" s="66">
        <f ca="1">IF($B38="","",INDEX(Backlog!$A:$M,$A38,G$5))</f>
        <v>2</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124</v>
      </c>
      <c r="CB38" s="21">
        <f t="shared" ca="1" si="7"/>
        <v>160</v>
      </c>
      <c r="CC38" s="21" t="str">
        <f t="shared" ca="1" si="8"/>
        <v>Backlog!$F$124:$F$160</v>
      </c>
      <c r="CD38" s="21">
        <f t="shared" ca="1" si="9"/>
        <v>6</v>
      </c>
      <c r="CE38" s="21">
        <f t="shared" ca="1" si="12"/>
        <v>124</v>
      </c>
    </row>
    <row r="39" spans="1:83" x14ac:dyDescent="0.2">
      <c r="A39" s="90">
        <f t="shared" ca="1" si="10"/>
        <v>128</v>
      </c>
      <c r="B39" s="18" t="str">
        <f ca="1">IF(ISNUMBER(A39),INDEX(Backlog!$A:$M,$A39,B$5),"")</f>
        <v>8.3.3</v>
      </c>
      <c r="C39" s="73" t="str">
        <f ca="1">IF($B39="","",INDEX(Backlog!$A:$M,$A39,C$5))</f>
        <v>Contrôle &amp; Tests</v>
      </c>
      <c r="D39" s="73" t="str">
        <f ca="1">IF($B39="","",INDEX(Backlog!$A:$M,$A39,D$5))</f>
        <v>Livraison &amp; Packaging</v>
      </c>
      <c r="E39" s="73" t="str">
        <f ca="1">IF($B39="","",INDEX(Backlog!$A:$M,$A39,E$5))</f>
        <v>Livraison &amp; Packaging itération 3</v>
      </c>
      <c r="F39" s="48">
        <f ca="1">IF($B39="","",INDEX(Backlog!$A:$M,$A39,F$5))</f>
        <v>4</v>
      </c>
      <c r="G39" s="66">
        <f ca="1">IF($B39="","",INDEX(Backlog!$A:$M,$A39,G$5))</f>
        <v>1</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129</v>
      </c>
      <c r="CB39" s="21">
        <f t="shared" ca="1" si="7"/>
        <v>160</v>
      </c>
      <c r="CC39" s="21" t="str">
        <f t="shared" ca="1" si="8"/>
        <v>Backlog!$F$129:$F$160</v>
      </c>
      <c r="CD39" s="21">
        <f t="shared" ca="1" si="9"/>
        <v>5</v>
      </c>
      <c r="CE39" s="21">
        <f t="shared" ca="1" si="12"/>
        <v>129</v>
      </c>
    </row>
    <row r="40" spans="1:83" x14ac:dyDescent="0.2">
      <c r="A40" s="90">
        <f t="shared" ca="1" si="10"/>
        <v>134</v>
      </c>
      <c r="B40" s="18" t="str">
        <f ca="1">IF(ISNUMBER(A40),INDEX(Backlog!$A:$M,$A40,B$5),"")</f>
        <v>9.1.4</v>
      </c>
      <c r="C40" s="73" t="str">
        <f ca="1">IF($B40="","",INDEX(Backlog!$A:$M,$A40,C$5))</f>
        <v>Conception &amp; Spec</v>
      </c>
      <c r="D40" s="73" t="str">
        <f ca="1">IF($B40="","",INDEX(Backlog!$A:$M,$A40,D$5))</f>
        <v>Conception</v>
      </c>
      <c r="E40" s="73" t="str">
        <f ca="1">IF($B40="","",INDEX(Backlog!$A:$M,$A40,E$5))</f>
        <v>Conception pré-itération 4</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135</v>
      </c>
      <c r="CB40" s="21">
        <f t="shared" ca="1" si="7"/>
        <v>160</v>
      </c>
      <c r="CC40" s="21" t="str">
        <f t="shared" ca="1" si="8"/>
        <v>Backlog!$F$135:$F$160</v>
      </c>
      <c r="CD40" s="21">
        <f t="shared" ca="1" si="9"/>
        <v>6</v>
      </c>
      <c r="CE40" s="21">
        <f t="shared" ca="1" si="12"/>
        <v>135</v>
      </c>
    </row>
    <row r="41" spans="1:83" x14ac:dyDescent="0.2">
      <c r="A41" s="90">
        <f t="shared" ca="1" si="10"/>
        <v>139</v>
      </c>
      <c r="B41" s="18" t="str">
        <f ca="1">IF(ISNUMBER(A41),INDEX(Backlog!$A:$M,$A41,B$5),"")</f>
        <v>9.2.4</v>
      </c>
      <c r="C41" s="73" t="str">
        <f ca="1">IF($B41="","",INDEX(Backlog!$A:$M,$A41,C$5))</f>
        <v>Conception &amp; Spec</v>
      </c>
      <c r="D41" s="73" t="str">
        <f ca="1">IF($B41="","",INDEX(Backlog!$A:$M,$A41,D$5))</f>
        <v>Spécification</v>
      </c>
      <c r="E41" s="73" t="str">
        <f ca="1">IF($B41="","",INDEX(Backlog!$A:$M,$A41,E$5))</f>
        <v>Spécification pré-itération 4</v>
      </c>
      <c r="F41" s="48">
        <f ca="1">IF($B41="","",INDEX(Backlog!$A:$M,$A41,F$5))</f>
        <v>1</v>
      </c>
      <c r="G41" s="66">
        <f ca="1">IF($B41="","",INDEX(Backlog!$A:$M,$A41,G$5))</f>
        <v>3</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140</v>
      </c>
      <c r="CB41" s="21">
        <f t="shared" ca="1" si="7"/>
        <v>160</v>
      </c>
      <c r="CC41" s="21" t="str">
        <f t="shared" ca="1" si="8"/>
        <v>Backlog!$F$140:$F$160</v>
      </c>
      <c r="CD41" s="21">
        <f t="shared" ca="1" si="9"/>
        <v>5</v>
      </c>
      <c r="CE41" s="21">
        <f t="shared" ca="1" si="12"/>
        <v>140</v>
      </c>
    </row>
    <row r="42" spans="1:83" x14ac:dyDescent="0.2">
      <c r="A42" s="90">
        <f t="shared" ca="1" si="10"/>
        <v>143</v>
      </c>
      <c r="B42" s="18" t="str">
        <f ca="1">IF(ISNUMBER(A42),INDEX(Backlog!$A:$M,$A42,B$5),"")</f>
        <v>9.3.3</v>
      </c>
      <c r="C42" s="73" t="str">
        <f ca="1">IF($B42="","",INDEX(Backlog!$A:$M,$A42,C$5))</f>
        <v>Conception &amp; Spec</v>
      </c>
      <c r="D42" s="73" t="str">
        <f ca="1">IF($B42="","",INDEX(Backlog!$A:$M,$A42,D$5))</f>
        <v>Wiki Tuleap</v>
      </c>
      <c r="E42" s="73" t="str">
        <f ca="1">IF($B42="","",INDEX(Backlog!$A:$M,$A42,E$5))</f>
        <v>Gestion et completion du wiki itération 3</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144</v>
      </c>
      <c r="CB42" s="21">
        <f t="shared" ca="1" si="7"/>
        <v>160</v>
      </c>
      <c r="CC42" s="21" t="str">
        <f t="shared" ca="1" si="8"/>
        <v>Backlog!$F$144:$F$160</v>
      </c>
      <c r="CD42" s="21">
        <f t="shared" ca="1" si="9"/>
        <v>4</v>
      </c>
      <c r="CE42" s="21">
        <f t="shared" ca="1" si="12"/>
        <v>144</v>
      </c>
    </row>
    <row r="43" spans="1:83" x14ac:dyDescent="0.2">
      <c r="A43" s="90">
        <f t="shared" ref="A43:A106" ca="1" si="13">CA43-1</f>
        <v>148</v>
      </c>
      <c r="B43" s="18" t="str">
        <f ca="1">IF(ISNUMBER(A43),INDEX(Backlog!$A:$M,$A43,B$5),"")</f>
        <v>10.1.3</v>
      </c>
      <c r="C43" s="73" t="str">
        <f ca="1">IF($B43="","",INDEX(Backlog!$A:$M,$A43,C$5))</f>
        <v>Gestion de projet</v>
      </c>
      <c r="D43" s="73" t="str">
        <f ca="1">IF($B43="","",INDEX(Backlog!$A:$M,$A43,D$5))</f>
        <v>Réunions</v>
      </c>
      <c r="E43" s="73" t="str">
        <f ca="1">IF($B43="","",INDEX(Backlog!$A:$M,$A43,E$5))</f>
        <v>Réunions itération 3</v>
      </c>
      <c r="F43" s="48">
        <f ca="1">IF($B43="","",INDEX(Backlog!$A:$M,$A43,F$5))</f>
        <v>1</v>
      </c>
      <c r="G43" s="66">
        <f ca="1">IF($B43="","",INDEX(Backlog!$A:$M,$A43,G$5))</f>
        <v>2</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84"/>
      <c r="CA43" s="21">
        <f t="shared" ref="CA43:CA106" ca="1" si="14">IF($CE43="","",CE43)</f>
        <v>149</v>
      </c>
      <c r="CB43" s="21">
        <f t="shared" ca="1" si="7"/>
        <v>160</v>
      </c>
      <c r="CC43" s="21" t="str">
        <f t="shared" ref="CC43:CC106" ca="1" si="15">"Backlog!" &amp; ADDRESS(CA43,$CC$4) &amp; ":" &amp; ADDRESS(CB43,$CC$4)</f>
        <v>Backlog!$F$149:$F$160</v>
      </c>
      <c r="CD43" s="21">
        <f t="shared" ref="CD43:CD106" ca="1" si="16">IF(CC42="","",MATCH($B$2,INDIRECT(CC42),0))</f>
        <v>5</v>
      </c>
      <c r="CE43" s="21">
        <f t="shared" ref="CE43:CE106" ca="1" si="17">IF(ISNA($CD43),"",CE42+CD43)</f>
        <v>149</v>
      </c>
    </row>
    <row r="44" spans="1:83" x14ac:dyDescent="0.2">
      <c r="A44" s="90">
        <f t="shared" ca="1" si="13"/>
        <v>153</v>
      </c>
      <c r="B44" s="18" t="str">
        <f ca="1">IF(ISNUMBER(A44),INDEX(Backlog!$A:$M,$A44,B$5),"")</f>
        <v>10.2.3</v>
      </c>
      <c r="C44" s="73" t="str">
        <f ca="1">IF($B44="","",INDEX(Backlog!$A:$M,$A44,C$5))</f>
        <v>Gestion de projet</v>
      </c>
      <c r="D44" s="73" t="str">
        <f ca="1">IF($B44="","",INDEX(Backlog!$A:$M,$A44,D$5))</f>
        <v>Backlog</v>
      </c>
      <c r="E44" s="73" t="str">
        <f ca="1">IF($B44="","",INDEX(Backlog!$A:$M,$A44,E$5))</f>
        <v>Mise à jour Backlog itération 3</v>
      </c>
      <c r="F44" s="48">
        <f ca="1">IF($B44="","",INDEX(Backlog!$A:$M,$A44,F$5))</f>
        <v>1</v>
      </c>
      <c r="G44" s="66">
        <f ca="1">IF($B44="","",INDEX(Backlog!$A:$M,$A44,G$5))</f>
        <v>2</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84"/>
      <c r="CA44" s="21">
        <f t="shared" ca="1" si="14"/>
        <v>154</v>
      </c>
      <c r="CB44" s="21">
        <f t="shared" ca="1" si="7"/>
        <v>160</v>
      </c>
      <c r="CC44" s="21" t="str">
        <f t="shared" ca="1" si="15"/>
        <v>Backlog!$F$154:$F$160</v>
      </c>
      <c r="CD44" s="21">
        <f t="shared" ca="1" si="16"/>
        <v>5</v>
      </c>
      <c r="CE44" s="21">
        <f t="shared" ca="1" si="17"/>
        <v>154</v>
      </c>
    </row>
    <row r="45" spans="1:83" x14ac:dyDescent="0.2">
      <c r="A45" s="90">
        <f t="shared" ca="1" si="13"/>
        <v>158</v>
      </c>
      <c r="B45" s="18" t="str">
        <f ca="1">IF(ISNUMBER(A45),INDEX(Backlog!$A:$M,$A45,B$5),"")</f>
        <v>11.1.3</v>
      </c>
      <c r="C45" s="73" t="str">
        <f ca="1">IF($B45="","",INDEX(Backlog!$A:$M,$A45,C$5))</f>
        <v>Documentation</v>
      </c>
      <c r="D45" s="73" t="str">
        <f ca="1">IF($B45="","",INDEX(Backlog!$A:$M,$A45,D$5))</f>
        <v>Documentation</v>
      </c>
      <c r="E45" s="73" t="str">
        <f ca="1">IF($B45="","",INDEX(Backlog!$A:$M,$A45,E$5))</f>
        <v>Documentation itération 3</v>
      </c>
      <c r="F45" s="48">
        <f ca="1">IF($B45="","",INDEX(Backlog!$A:$M,$A45,F$5))</f>
        <v>1</v>
      </c>
      <c r="G45" s="66">
        <f ca="1">IF($B45="","",INDEX(Backlog!$A:$M,$A45,G$5))</f>
        <v>4</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84"/>
      <c r="CA45" s="21">
        <f t="shared" ca="1" si="14"/>
        <v>159</v>
      </c>
      <c r="CB45" s="21">
        <f t="shared" ca="1" si="7"/>
        <v>160</v>
      </c>
      <c r="CC45" s="21" t="str">
        <f t="shared" ca="1" si="15"/>
        <v>Backlog!$F$159:$F$160</v>
      </c>
      <c r="CD45" s="21">
        <f t="shared" ca="1" si="16"/>
        <v>5</v>
      </c>
      <c r="CE45" s="21">
        <f t="shared" ca="1" si="17"/>
        <v>159</v>
      </c>
    </row>
    <row r="46" spans="1:83" x14ac:dyDescent="0.2">
      <c r="A46" s="90" t="e">
        <f t="shared" ca="1" si="13"/>
        <v>#VALUE!</v>
      </c>
      <c r="B46" s="18" t="str">
        <f ca="1">IF(ISNUMBER(A46),INDEX(Backlog!$A:$M,$A46,B$5),"")</f>
        <v/>
      </c>
      <c r="C46" s="73" t="str">
        <f ca="1">IF($B46="","",INDEX(Backlog!$A:$M,$A46,C$5))</f>
        <v/>
      </c>
      <c r="D46" s="73" t="str">
        <f ca="1">IF($B46="","",INDEX(Backlog!$A:$M,$A46,D$5))</f>
        <v/>
      </c>
      <c r="E46" s="73" t="str">
        <f ca="1">IF($B46="","",INDEX(Backlog!$A:$M,$A46,E$5))</f>
        <v/>
      </c>
      <c r="F46" s="48" t="str">
        <f ca="1">IF($B46="","",INDEX(Backlog!$A:$M,$A46,F$5))</f>
        <v/>
      </c>
      <c r="G46" s="66" t="str">
        <f ca="1">IF($B46="","",INDEX(Backlog!$A:$M,$A46,G$5))</f>
        <v/>
      </c>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84"/>
      <c r="CA46" s="21" t="str">
        <f t="shared" ca="1" si="14"/>
        <v/>
      </c>
      <c r="CB46" s="21" t="str">
        <f t="shared" ca="1" si="7"/>
        <v/>
      </c>
      <c r="CC46" s="21" t="e">
        <f t="shared" ca="1" si="15"/>
        <v>#VALUE!</v>
      </c>
      <c r="CD46" s="21" t="e">
        <f t="shared" ca="1" si="16"/>
        <v>#N/A</v>
      </c>
      <c r="CE46" s="21" t="str">
        <f t="shared" ca="1" si="17"/>
        <v/>
      </c>
    </row>
    <row r="47" spans="1:83" x14ac:dyDescent="0.2">
      <c r="A47" s="90" t="e">
        <f t="shared" ca="1" si="13"/>
        <v>#VALUE!</v>
      </c>
      <c r="B47" s="18" t="str">
        <f ca="1">IF(ISNUMBER(A47),INDEX(Backlog!$A:$M,$A47,B$5),"")</f>
        <v/>
      </c>
      <c r="C47" s="73" t="str">
        <f ca="1">IF($B47="","",INDEX(Backlog!$A:$M,$A47,C$5))</f>
        <v/>
      </c>
      <c r="D47" s="73" t="str">
        <f ca="1">IF($B47="","",INDEX(Backlog!$A:$M,$A47,D$5))</f>
        <v/>
      </c>
      <c r="E47" s="73" t="str">
        <f ca="1">IF($B47="","",INDEX(Backlog!$A:$M,$A47,E$5))</f>
        <v/>
      </c>
      <c r="F47" s="48" t="str">
        <f ca="1">IF($B47="","",INDEX(Backlog!$A:$M,$A47,F$5))</f>
        <v/>
      </c>
      <c r="G47" s="66" t="str">
        <f ca="1">IF($B47="","",INDEX(Backlog!$A:$M,$A47,G$5))</f>
        <v/>
      </c>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84"/>
      <c r="CA47" s="21" t="e">
        <f t="shared" ca="1" si="14"/>
        <v>#VALUE!</v>
      </c>
      <c r="CB47" s="21" t="e">
        <f t="shared" ca="1" si="7"/>
        <v>#VALUE!</v>
      </c>
      <c r="CC47" s="21" t="e">
        <f t="shared" ca="1" si="15"/>
        <v>#VALUE!</v>
      </c>
      <c r="CD47" s="21" t="e">
        <f t="shared" ca="1" si="16"/>
        <v>#VALUE!</v>
      </c>
      <c r="CE47" s="21" t="e">
        <f t="shared" ca="1" si="17"/>
        <v>#VALUE!</v>
      </c>
    </row>
    <row r="48" spans="1:83" x14ac:dyDescent="0.2">
      <c r="A48" s="90" t="e">
        <f t="shared" ca="1" si="13"/>
        <v>#VALUE!</v>
      </c>
      <c r="B48" s="18" t="str">
        <f ca="1">IF(ISNUMBER(A48),INDEX(Backlog!$A:$M,$A48,B$5),"")</f>
        <v/>
      </c>
      <c r="C48" s="73" t="str">
        <f ca="1">IF($B48="","",INDEX(Backlog!$A:$M,$A48,C$5))</f>
        <v/>
      </c>
      <c r="D48" s="73" t="str">
        <f ca="1">IF($B48="","",INDEX(Backlog!$A:$M,$A48,D$5))</f>
        <v/>
      </c>
      <c r="E48" s="73" t="str">
        <f ca="1">IF($B48="","",INDEX(Backlog!$A:$M,$A48,E$5))</f>
        <v/>
      </c>
      <c r="F48" s="48" t="str">
        <f ca="1">IF($B48="","",INDEX(Backlog!$A:$M,$A48,F$5))</f>
        <v/>
      </c>
      <c r="G48" s="66" t="str">
        <f ca="1">IF($B48="","",INDEX(Backlog!$A:$M,$A48,G$5))</f>
        <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84"/>
      <c r="CA48" s="21" t="e">
        <f t="shared" ca="1" si="14"/>
        <v>#VALUE!</v>
      </c>
      <c r="CB48" s="21" t="e">
        <f t="shared" ca="1" si="7"/>
        <v>#VALUE!</v>
      </c>
      <c r="CC48" s="21" t="e">
        <f t="shared" ca="1" si="15"/>
        <v>#VALUE!</v>
      </c>
      <c r="CD48" s="21" t="e">
        <f t="shared" ca="1" si="16"/>
        <v>#VALUE!</v>
      </c>
      <c r="CE48" s="21" t="e">
        <f t="shared" ca="1" si="17"/>
        <v>#VALUE!</v>
      </c>
    </row>
    <row r="49" spans="1:83" x14ac:dyDescent="0.2">
      <c r="A49" s="90" t="e">
        <f t="shared" ca="1" si="13"/>
        <v>#VALUE!</v>
      </c>
      <c r="B49" s="18" t="str">
        <f ca="1">IF(ISNUMBER(A49),INDEX(Backlog!$A:$M,$A49,B$5),"")</f>
        <v/>
      </c>
      <c r="C49" s="73" t="str">
        <f ca="1">IF($B49="","",INDEX(Backlog!$A:$M,$A49,C$5))</f>
        <v/>
      </c>
      <c r="D49" s="73" t="str">
        <f ca="1">IF($B49="","",INDEX(Backlog!$A:$M,$A49,D$5))</f>
        <v/>
      </c>
      <c r="E49" s="73" t="str">
        <f ca="1">IF($B49="","",INDEX(Backlog!$A:$M,$A49,E$5))</f>
        <v/>
      </c>
      <c r="F49" s="48" t="str">
        <f ca="1">IF($B49="","",INDEX(Backlog!$A:$M,$A49,F$5))</f>
        <v/>
      </c>
      <c r="G49" s="66" t="str">
        <f ca="1">IF($B49="","",INDEX(Backlog!$A:$M,$A49,G$5))</f>
        <v/>
      </c>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84"/>
      <c r="CA49" s="21" t="e">
        <f t="shared" ca="1" si="14"/>
        <v>#VALUE!</v>
      </c>
      <c r="CB49" s="21" t="e">
        <f t="shared" ca="1" si="7"/>
        <v>#VALUE!</v>
      </c>
      <c r="CC49" s="21" t="e">
        <f t="shared" ca="1" si="15"/>
        <v>#VALUE!</v>
      </c>
      <c r="CD49" s="21" t="e">
        <f t="shared" ca="1" si="16"/>
        <v>#VALUE!</v>
      </c>
      <c r="CE49" s="21" t="e">
        <f t="shared" ca="1" si="17"/>
        <v>#VALUE!</v>
      </c>
    </row>
    <row r="50" spans="1:83" x14ac:dyDescent="0.2">
      <c r="A50" s="90" t="e">
        <f t="shared" ca="1" si="13"/>
        <v>#VALUE!</v>
      </c>
      <c r="B50" s="18" t="str">
        <f ca="1">IF(ISNUMBER(A50),INDEX(Backlog!$A:$M,$A50,B$5),"")</f>
        <v/>
      </c>
      <c r="C50" s="73" t="str">
        <f ca="1">IF($B50="","",INDEX(Backlog!$A:$M,$A50,C$5))</f>
        <v/>
      </c>
      <c r="D50" s="73" t="str">
        <f ca="1">IF($B50="","",INDEX(Backlog!$A:$M,$A50,D$5))</f>
        <v/>
      </c>
      <c r="E50" s="73" t="str">
        <f ca="1">IF($B50="","",INDEX(Backlog!$A:$M,$A50,E$5))</f>
        <v/>
      </c>
      <c r="F50" s="48" t="str">
        <f ca="1">IF($B50="","",INDEX(Backlog!$A:$M,$A50,F$5))</f>
        <v/>
      </c>
      <c r="G50" s="66" t="str">
        <f ca="1">IF($B50="","",INDEX(Backlog!$A:$M,$A50,G$5))</f>
        <v/>
      </c>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84"/>
      <c r="CA50" s="21" t="e">
        <f t="shared" ca="1" si="14"/>
        <v>#VALUE!</v>
      </c>
      <c r="CB50" s="21" t="e">
        <f t="shared" ca="1" si="7"/>
        <v>#VALUE!</v>
      </c>
      <c r="CC50" s="21" t="e">
        <f t="shared" ca="1" si="15"/>
        <v>#VALUE!</v>
      </c>
      <c r="CD50" s="21" t="e">
        <f t="shared" ca="1" si="16"/>
        <v>#VALUE!</v>
      </c>
      <c r="CE50" s="21" t="e">
        <f t="shared" ca="1" si="17"/>
        <v>#VALUE!</v>
      </c>
    </row>
    <row r="51" spans="1:83" x14ac:dyDescent="0.2">
      <c r="A51" s="90" t="e">
        <f t="shared" ca="1" si="13"/>
        <v>#VALUE!</v>
      </c>
      <c r="B51" s="18" t="str">
        <f ca="1">IF(ISNUMBER(A51),INDEX(Backlog!$A:$M,$A51,B$5),"")</f>
        <v/>
      </c>
      <c r="C51" s="73" t="str">
        <f ca="1">IF($B51="","",INDEX(Backlog!$A:$M,$A51,C$5))</f>
        <v/>
      </c>
      <c r="D51" s="73" t="str">
        <f ca="1">IF($B51="","",INDEX(Backlog!$A:$M,$A51,D$5))</f>
        <v/>
      </c>
      <c r="E51" s="73" t="str">
        <f ca="1">IF($B51="","",INDEX(Backlog!$A:$M,$A51,E$5))</f>
        <v/>
      </c>
      <c r="F51" s="48" t="str">
        <f ca="1">IF($B51="","",INDEX(Backlog!$A:$M,$A51,F$5))</f>
        <v/>
      </c>
      <c r="G51" s="66" t="str">
        <f ca="1">IF($B51="","",INDEX(Backlog!$A:$M,$A51,G$5))</f>
        <v/>
      </c>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84"/>
      <c r="CA51" s="21" t="e">
        <f t="shared" ca="1" si="14"/>
        <v>#VALUE!</v>
      </c>
      <c r="CB51" s="21" t="e">
        <f t="shared" ca="1" si="7"/>
        <v>#VALUE!</v>
      </c>
      <c r="CC51" s="21" t="e">
        <f t="shared" ca="1" si="15"/>
        <v>#VALUE!</v>
      </c>
      <c r="CD51" s="21" t="e">
        <f t="shared" ca="1" si="16"/>
        <v>#VALUE!</v>
      </c>
      <c r="CE51" s="21" t="e">
        <f t="shared" ca="1" si="17"/>
        <v>#VALUE!</v>
      </c>
    </row>
    <row r="52" spans="1:83" x14ac:dyDescent="0.2">
      <c r="A52" s="90" t="e">
        <f t="shared" ca="1" si="13"/>
        <v>#VALUE!</v>
      </c>
      <c r="B52" s="18" t="str">
        <f ca="1">IF(ISNUMBER(A52),INDEX(Backlog!$A:$M,$A52,B$5),"")</f>
        <v/>
      </c>
      <c r="C52" s="73" t="str">
        <f ca="1">IF($B52="","",INDEX(Backlog!$A:$M,$A52,C$5))</f>
        <v/>
      </c>
      <c r="D52" s="73" t="str">
        <f ca="1">IF($B52="","",INDEX(Backlog!$A:$M,$A52,D$5))</f>
        <v/>
      </c>
      <c r="E52" s="73" t="str">
        <f ca="1">IF($B52="","",INDEX(Backlog!$A:$M,$A52,E$5))</f>
        <v/>
      </c>
      <c r="F52" s="48" t="str">
        <f ca="1">IF($B52="","",INDEX(Backlog!$A:$M,$A52,F$5))</f>
        <v/>
      </c>
      <c r="G52" s="66" t="str">
        <f ca="1">IF($B52="","",INDEX(Backlog!$A:$M,$A52,G$5))</f>
        <v/>
      </c>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84"/>
      <c r="CA52" s="21" t="e">
        <f t="shared" ca="1" si="14"/>
        <v>#VALUE!</v>
      </c>
      <c r="CB52" s="21" t="e">
        <f t="shared" ca="1" si="7"/>
        <v>#VALUE!</v>
      </c>
      <c r="CC52" s="21" t="e">
        <f t="shared" ca="1" si="15"/>
        <v>#VALUE!</v>
      </c>
      <c r="CD52" s="21" t="e">
        <f t="shared" ca="1" si="16"/>
        <v>#VALUE!</v>
      </c>
      <c r="CE52" s="21" t="e">
        <f t="shared" ca="1" si="17"/>
        <v>#VALUE!</v>
      </c>
    </row>
    <row r="53" spans="1:83" x14ac:dyDescent="0.2">
      <c r="A53" s="90" t="e">
        <f t="shared" ca="1" si="13"/>
        <v>#VALUE!</v>
      </c>
      <c r="B53" s="18" t="str">
        <f ca="1">IF(ISNUMBER(A53),INDEX(Backlog!$A:$M,$A53,B$5),"")</f>
        <v/>
      </c>
      <c r="C53" s="73" t="str">
        <f ca="1">IF($B53="","",INDEX(Backlog!$A:$M,$A53,C$5))</f>
        <v/>
      </c>
      <c r="D53" s="73" t="str">
        <f ca="1">IF($B53="","",INDEX(Backlog!$A:$M,$A53,D$5))</f>
        <v/>
      </c>
      <c r="E53" s="73" t="str">
        <f ca="1">IF($B53="","",INDEX(Backlog!$A:$M,$A53,E$5))</f>
        <v/>
      </c>
      <c r="F53" s="48" t="str">
        <f ca="1">IF($B53="","",INDEX(Backlog!$A:$M,$A53,F$5))</f>
        <v/>
      </c>
      <c r="G53" s="66" t="str">
        <f ca="1">IF($B53="","",INDEX(Backlog!$A:$M,$A53,G$5))</f>
        <v/>
      </c>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84"/>
      <c r="CA53" s="21" t="e">
        <f t="shared" ca="1" si="14"/>
        <v>#VALUE!</v>
      </c>
      <c r="CB53" s="21" t="e">
        <f t="shared" ca="1" si="7"/>
        <v>#VALUE!</v>
      </c>
      <c r="CC53" s="21" t="e">
        <f t="shared" ca="1" si="15"/>
        <v>#VALUE!</v>
      </c>
      <c r="CD53" s="21" t="e">
        <f t="shared" ca="1" si="16"/>
        <v>#VALUE!</v>
      </c>
      <c r="CE53" s="21" t="e">
        <f t="shared" ca="1" si="17"/>
        <v>#VALUE!</v>
      </c>
    </row>
    <row r="54" spans="1:83" x14ac:dyDescent="0.2">
      <c r="A54" s="90" t="e">
        <f t="shared" ca="1" si="13"/>
        <v>#VALUE!</v>
      </c>
      <c r="B54" s="18" t="str">
        <f ca="1">IF(ISNUMBER(A54),INDEX(Backlog!$A:$M,$A54,B$5),"")</f>
        <v/>
      </c>
      <c r="C54" s="73" t="str">
        <f ca="1">IF($B54="","",INDEX(Backlog!$A:$M,$A54,C$5))</f>
        <v/>
      </c>
      <c r="D54" s="73" t="str">
        <f ca="1">IF($B54="","",INDEX(Backlog!$A:$M,$A54,D$5))</f>
        <v/>
      </c>
      <c r="E54" s="73" t="str">
        <f ca="1">IF($B54="","",INDEX(Backlog!$A:$M,$A54,E$5))</f>
        <v/>
      </c>
      <c r="F54" s="48" t="str">
        <f ca="1">IF($B54="","",INDEX(Backlog!$A:$M,$A54,F$5))</f>
        <v/>
      </c>
      <c r="G54" s="66" t="str">
        <f ca="1">IF($B54="","",INDEX(Backlog!$A:$M,$A54,G$5))</f>
        <v/>
      </c>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84"/>
      <c r="CA54" s="21" t="e">
        <f t="shared" ca="1" si="14"/>
        <v>#VALUE!</v>
      </c>
      <c r="CB54" s="21" t="e">
        <f t="shared" ca="1" si="7"/>
        <v>#VALUE!</v>
      </c>
      <c r="CC54" s="21" t="e">
        <f t="shared" ca="1" si="15"/>
        <v>#VALUE!</v>
      </c>
      <c r="CD54" s="21" t="e">
        <f t="shared" ca="1" si="16"/>
        <v>#VALUE!</v>
      </c>
      <c r="CE54" s="21" t="e">
        <f t="shared" ca="1" si="17"/>
        <v>#VALUE!</v>
      </c>
    </row>
    <row r="55" spans="1:83" x14ac:dyDescent="0.2">
      <c r="A55" s="90" t="e">
        <f t="shared" ca="1" si="13"/>
        <v>#VALUE!</v>
      </c>
      <c r="B55" s="18" t="str">
        <f ca="1">IF(ISNUMBER(A55),INDEX(Backlog!$A:$M,$A55,B$5),"")</f>
        <v/>
      </c>
      <c r="C55" s="73" t="str">
        <f ca="1">IF($B55="","",INDEX(Backlog!$A:$M,$A55,C$5))</f>
        <v/>
      </c>
      <c r="D55" s="73" t="str">
        <f ca="1">IF($B55="","",INDEX(Backlog!$A:$M,$A55,D$5))</f>
        <v/>
      </c>
      <c r="E55" s="73" t="str">
        <f ca="1">IF($B55="","",INDEX(Backlog!$A:$M,$A55,E$5))</f>
        <v/>
      </c>
      <c r="F55" s="48" t="str">
        <f ca="1">IF($B55="","",INDEX(Backlog!$A:$M,$A55,F$5))</f>
        <v/>
      </c>
      <c r="G55" s="66" t="str">
        <f ca="1">IF($B55="","",INDEX(Backlog!$A:$M,$A55,G$5))</f>
        <v/>
      </c>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84"/>
      <c r="CA55" s="21" t="e">
        <f t="shared" ca="1" si="14"/>
        <v>#VALUE!</v>
      </c>
      <c r="CB55" s="21" t="e">
        <f t="shared" ca="1" si="7"/>
        <v>#VALUE!</v>
      </c>
      <c r="CC55" s="21" t="e">
        <f t="shared" ca="1" si="15"/>
        <v>#VALUE!</v>
      </c>
      <c r="CD55" s="21" t="e">
        <f t="shared" ca="1" si="16"/>
        <v>#VALUE!</v>
      </c>
      <c r="CE55" s="21" t="e">
        <f t="shared" ca="1" si="17"/>
        <v>#VALUE!</v>
      </c>
    </row>
    <row r="56" spans="1:83" x14ac:dyDescent="0.2">
      <c r="A56" s="90" t="e">
        <f t="shared" ca="1" si="13"/>
        <v>#VALUE!</v>
      </c>
      <c r="B56" s="18" t="str">
        <f ca="1">IF(ISNUMBER(A56),INDEX(Backlog!$A:$M,$A56,B$5),"")</f>
        <v/>
      </c>
      <c r="C56" s="73" t="str">
        <f ca="1">IF($B56="","",INDEX(Backlog!$A:$M,$A56,C$5))</f>
        <v/>
      </c>
      <c r="D56" s="73" t="str">
        <f ca="1">IF($B56="","",INDEX(Backlog!$A:$M,$A56,D$5))</f>
        <v/>
      </c>
      <c r="E56" s="73" t="str">
        <f ca="1">IF($B56="","",INDEX(Backlog!$A:$M,$A56,E$5))</f>
        <v/>
      </c>
      <c r="F56" s="48" t="str">
        <f ca="1">IF($B56="","",INDEX(Backlog!$A:$M,$A56,F$5))</f>
        <v/>
      </c>
      <c r="G56" s="66" t="str">
        <f ca="1">IF($B56="","",INDEX(Backlog!$A:$M,$A56,G$5))</f>
        <v/>
      </c>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84"/>
      <c r="CA56" s="21" t="e">
        <f t="shared" ca="1" si="14"/>
        <v>#VALUE!</v>
      </c>
      <c r="CB56" s="21" t="e">
        <f t="shared" ca="1" si="7"/>
        <v>#VALUE!</v>
      </c>
      <c r="CC56" s="21" t="e">
        <f t="shared" ca="1" si="15"/>
        <v>#VALUE!</v>
      </c>
      <c r="CD56" s="21" t="e">
        <f t="shared" ca="1" si="16"/>
        <v>#VALUE!</v>
      </c>
      <c r="CE56" s="21" t="e">
        <f t="shared" ca="1" si="17"/>
        <v>#VALUE!</v>
      </c>
    </row>
    <row r="57" spans="1:83" x14ac:dyDescent="0.2">
      <c r="A57" s="90" t="e">
        <f t="shared" ca="1" si="13"/>
        <v>#VALUE!</v>
      </c>
      <c r="B57" s="18" t="str">
        <f ca="1">IF(ISNUMBER(A57),INDEX(Backlog!$A:$M,$A57,B$5),"")</f>
        <v/>
      </c>
      <c r="C57" s="73" t="str">
        <f ca="1">IF($B57="","",INDEX(Backlog!$A:$M,$A57,C$5))</f>
        <v/>
      </c>
      <c r="D57" s="73" t="str">
        <f ca="1">IF($B57="","",INDEX(Backlog!$A:$M,$A57,D$5))</f>
        <v/>
      </c>
      <c r="E57" s="73" t="str">
        <f ca="1">IF($B57="","",INDEX(Backlog!$A:$M,$A57,E$5))</f>
        <v/>
      </c>
      <c r="F57" s="48" t="str">
        <f ca="1">IF($B57="","",INDEX(Backlog!$A:$M,$A57,F$5))</f>
        <v/>
      </c>
      <c r="G57" s="66" t="str">
        <f ca="1">IF($B57="","",INDEX(Backlog!$A:$M,$A57,G$5))</f>
        <v/>
      </c>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84"/>
      <c r="CA57" s="21" t="e">
        <f t="shared" ca="1" si="14"/>
        <v>#VALUE!</v>
      </c>
      <c r="CB57" s="21" t="e">
        <f t="shared" ca="1" si="7"/>
        <v>#VALUE!</v>
      </c>
      <c r="CC57" s="21" t="e">
        <f t="shared" ca="1" si="15"/>
        <v>#VALUE!</v>
      </c>
      <c r="CD57" s="21" t="e">
        <f t="shared" ca="1" si="16"/>
        <v>#VALUE!</v>
      </c>
      <c r="CE57" s="21" t="e">
        <f t="shared" ca="1" si="17"/>
        <v>#VALUE!</v>
      </c>
    </row>
    <row r="58" spans="1:83" x14ac:dyDescent="0.2">
      <c r="A58" s="90" t="e">
        <f t="shared" ca="1" si="13"/>
        <v>#VALUE!</v>
      </c>
      <c r="B58" s="18" t="str">
        <f ca="1">IF(ISNUMBER(A58),INDEX(Backlog!$A:$M,$A58,B$5),"")</f>
        <v/>
      </c>
      <c r="C58" s="73" t="str">
        <f ca="1">IF($B58="","",INDEX(Backlog!$A:$M,$A58,C$5))</f>
        <v/>
      </c>
      <c r="D58" s="73" t="str">
        <f ca="1">IF($B58="","",INDEX(Backlog!$A:$M,$A58,D$5))</f>
        <v/>
      </c>
      <c r="E58" s="73" t="str">
        <f ca="1">IF($B58="","",INDEX(Backlog!$A:$M,$A58,E$5))</f>
        <v/>
      </c>
      <c r="F58" s="48" t="str">
        <f ca="1">IF($B58="","",INDEX(Backlog!$A:$M,$A58,F$5))</f>
        <v/>
      </c>
      <c r="G58" s="66" t="str">
        <f ca="1">IF($B58="","",INDEX(Backlog!$A:$M,$A58,G$5))</f>
        <v/>
      </c>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84"/>
      <c r="CA58" s="21" t="e">
        <f t="shared" ca="1" si="14"/>
        <v>#VALUE!</v>
      </c>
      <c r="CB58" s="21" t="e">
        <f t="shared" ca="1" si="7"/>
        <v>#VALUE!</v>
      </c>
      <c r="CC58" s="21" t="e">
        <f t="shared" ca="1" si="15"/>
        <v>#VALUE!</v>
      </c>
      <c r="CD58" s="21" t="e">
        <f t="shared" ca="1" si="16"/>
        <v>#VALUE!</v>
      </c>
      <c r="CE58" s="21" t="e">
        <f t="shared" ca="1" si="17"/>
        <v>#VALUE!</v>
      </c>
    </row>
    <row r="59" spans="1:83" x14ac:dyDescent="0.2">
      <c r="A59" s="90" t="e">
        <f t="shared" ca="1" si="13"/>
        <v>#VALUE!</v>
      </c>
      <c r="B59" s="18" t="str">
        <f ca="1">IF(ISNUMBER(A59),INDEX(Backlog!$A:$M,$A59,B$5),"")</f>
        <v/>
      </c>
      <c r="C59" s="73" t="str">
        <f ca="1">IF($B59="","",INDEX(Backlog!$A:$M,$A59,C$5))</f>
        <v/>
      </c>
      <c r="D59" s="73" t="str">
        <f ca="1">IF($B59="","",INDEX(Backlog!$A:$M,$A59,D$5))</f>
        <v/>
      </c>
      <c r="E59" s="73" t="str">
        <f ca="1">IF($B59="","",INDEX(Backlog!$A:$M,$A59,E$5))</f>
        <v/>
      </c>
      <c r="F59" s="48" t="str">
        <f ca="1">IF($B59="","",INDEX(Backlog!$A:$M,$A59,F$5))</f>
        <v/>
      </c>
      <c r="G59" s="66" t="str">
        <f ca="1">IF($B59="","",INDEX(Backlog!$A:$M,$A59,G$5))</f>
        <v/>
      </c>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84"/>
      <c r="CA59" s="21" t="e">
        <f t="shared" ca="1" si="14"/>
        <v>#VALUE!</v>
      </c>
      <c r="CB59" s="21" t="e">
        <f t="shared" ca="1" si="7"/>
        <v>#VALUE!</v>
      </c>
      <c r="CC59" s="21" t="e">
        <f t="shared" ca="1" si="15"/>
        <v>#VALUE!</v>
      </c>
      <c r="CD59" s="21" t="e">
        <f t="shared" ca="1" si="16"/>
        <v>#VALUE!</v>
      </c>
      <c r="CE59" s="21" t="e">
        <f t="shared" ca="1" si="17"/>
        <v>#VALUE!</v>
      </c>
    </row>
    <row r="60" spans="1:83" x14ac:dyDescent="0.2">
      <c r="A60" s="90" t="e">
        <f t="shared" ca="1" si="13"/>
        <v>#VALUE!</v>
      </c>
      <c r="B60" s="18" t="str">
        <f ca="1">IF(ISNUMBER(A60),INDEX(Backlog!$A:$M,$A60,B$5),"")</f>
        <v/>
      </c>
      <c r="C60" s="73" t="str">
        <f ca="1">IF($B60="","",INDEX(Backlog!$A:$M,$A60,C$5))</f>
        <v/>
      </c>
      <c r="D60" s="73" t="str">
        <f ca="1">IF($B60="","",INDEX(Backlog!$A:$M,$A60,D$5))</f>
        <v/>
      </c>
      <c r="E60" s="73" t="str">
        <f ca="1">IF($B60="","",INDEX(Backlog!$A:$M,$A60,E$5))</f>
        <v/>
      </c>
      <c r="F60" s="48" t="str">
        <f ca="1">IF($B60="","",INDEX(Backlog!$A:$M,$A60,F$5))</f>
        <v/>
      </c>
      <c r="G60" s="66" t="str">
        <f ca="1">IF($B60="","",INDEX(Backlog!$A:$M,$A60,G$5))</f>
        <v/>
      </c>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84"/>
      <c r="CA60" s="21" t="e">
        <f t="shared" ca="1" si="14"/>
        <v>#VALUE!</v>
      </c>
      <c r="CB60" s="21" t="e">
        <f t="shared" ca="1" si="7"/>
        <v>#VALUE!</v>
      </c>
      <c r="CC60" s="21" t="e">
        <f t="shared" ca="1" si="15"/>
        <v>#VALUE!</v>
      </c>
      <c r="CD60" s="21" t="e">
        <f t="shared" ca="1" si="16"/>
        <v>#VALUE!</v>
      </c>
      <c r="CE60" s="21" t="e">
        <f t="shared" ca="1" si="17"/>
        <v>#VALUE!</v>
      </c>
    </row>
    <row r="61" spans="1:83" x14ac:dyDescent="0.2">
      <c r="A61" s="90" t="e">
        <f t="shared" ca="1" si="13"/>
        <v>#VALUE!</v>
      </c>
      <c r="B61" s="18" t="str">
        <f ca="1">IF(ISNUMBER(A61),INDEX(Backlog!$A:$M,$A61,B$5),"")</f>
        <v/>
      </c>
      <c r="C61" s="73" t="str">
        <f ca="1">IF($B61="","",INDEX(Backlog!$A:$M,$A61,C$5))</f>
        <v/>
      </c>
      <c r="D61" s="73" t="str">
        <f ca="1">IF($B61="","",INDEX(Backlog!$A:$M,$A61,D$5))</f>
        <v/>
      </c>
      <c r="E61" s="73" t="str">
        <f ca="1">IF($B61="","",INDEX(Backlog!$A:$M,$A61,E$5))</f>
        <v/>
      </c>
      <c r="F61" s="48" t="str">
        <f ca="1">IF($B61="","",INDEX(Backlog!$A:$M,$A61,F$5))</f>
        <v/>
      </c>
      <c r="G61" s="66" t="str">
        <f ca="1">IF($B61="","",INDEX(Backlog!$A:$M,$A61,G$5))</f>
        <v/>
      </c>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84"/>
      <c r="CA61" s="21" t="e">
        <f t="shared" ca="1" si="14"/>
        <v>#VALUE!</v>
      </c>
      <c r="CB61" s="21" t="e">
        <f t="shared" ca="1" si="7"/>
        <v>#VALUE!</v>
      </c>
      <c r="CC61" s="21" t="e">
        <f t="shared" ca="1" si="15"/>
        <v>#VALUE!</v>
      </c>
      <c r="CD61" s="21" t="e">
        <f t="shared" ca="1" si="16"/>
        <v>#VALUE!</v>
      </c>
      <c r="CE61" s="21" t="e">
        <f t="shared" ca="1" si="17"/>
        <v>#VALUE!</v>
      </c>
    </row>
    <row r="62" spans="1:83" x14ac:dyDescent="0.2">
      <c r="A62" s="90" t="e">
        <f t="shared" ca="1" si="13"/>
        <v>#VALUE!</v>
      </c>
      <c r="B62" s="18" t="str">
        <f ca="1">IF(ISNUMBER(A62),INDEX(Backlog!$A:$M,$A62,B$5),"")</f>
        <v/>
      </c>
      <c r="C62" s="73" t="str">
        <f ca="1">IF($B62="","",INDEX(Backlog!$A:$M,$A62,C$5))</f>
        <v/>
      </c>
      <c r="D62" s="73" t="str">
        <f ca="1">IF($B62="","",INDEX(Backlog!$A:$M,$A62,D$5))</f>
        <v/>
      </c>
      <c r="E62" s="73" t="str">
        <f ca="1">IF($B62="","",INDEX(Backlog!$A:$M,$A62,E$5))</f>
        <v/>
      </c>
      <c r="F62" s="48" t="str">
        <f ca="1">IF($B62="","",INDEX(Backlog!$A:$M,$A62,F$5))</f>
        <v/>
      </c>
      <c r="G62" s="66" t="str">
        <f ca="1">IF($B62="","",INDEX(Backlog!$A:$M,$A62,G$5))</f>
        <v/>
      </c>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84"/>
      <c r="CA62" s="21" t="e">
        <f t="shared" ca="1" si="14"/>
        <v>#VALUE!</v>
      </c>
      <c r="CB62" s="21" t="e">
        <f t="shared" ca="1" si="7"/>
        <v>#VALUE!</v>
      </c>
      <c r="CC62" s="21" t="e">
        <f t="shared" ca="1" si="15"/>
        <v>#VALUE!</v>
      </c>
      <c r="CD62" s="21" t="e">
        <f t="shared" ca="1" si="16"/>
        <v>#VALUE!</v>
      </c>
      <c r="CE62" s="21" t="e">
        <f t="shared" ca="1" si="17"/>
        <v>#VALUE!</v>
      </c>
    </row>
    <row r="63" spans="1:83" x14ac:dyDescent="0.2">
      <c r="A63" s="90" t="e">
        <f t="shared" ca="1" si="13"/>
        <v>#VALUE!</v>
      </c>
      <c r="B63" s="18" t="str">
        <f ca="1">IF(ISNUMBER(A63),INDEX(Backlog!$A:$M,$A63,B$5),"")</f>
        <v/>
      </c>
      <c r="C63" s="73" t="str">
        <f ca="1">IF($B63="","",INDEX(Backlog!$A:$M,$A63,C$5))</f>
        <v/>
      </c>
      <c r="D63" s="73" t="str">
        <f ca="1">IF($B63="","",INDEX(Backlog!$A:$M,$A63,D$5))</f>
        <v/>
      </c>
      <c r="E63" s="73" t="str">
        <f ca="1">IF($B63="","",INDEX(Backlog!$A:$M,$A63,E$5))</f>
        <v/>
      </c>
      <c r="F63" s="48" t="str">
        <f ca="1">IF($B63="","",INDEX(Backlog!$A:$M,$A63,F$5))</f>
        <v/>
      </c>
      <c r="G63" s="66" t="str">
        <f ca="1">IF($B63="","",INDEX(Backlog!$A:$M,$A63,G$5))</f>
        <v/>
      </c>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84"/>
      <c r="CA63" s="21" t="e">
        <f t="shared" ca="1" si="14"/>
        <v>#VALUE!</v>
      </c>
      <c r="CB63" s="21" t="e">
        <f t="shared" ca="1" si="7"/>
        <v>#VALUE!</v>
      </c>
      <c r="CC63" s="21" t="e">
        <f t="shared" ca="1" si="15"/>
        <v>#VALUE!</v>
      </c>
      <c r="CD63" s="21" t="e">
        <f t="shared" ca="1" si="16"/>
        <v>#VALUE!</v>
      </c>
      <c r="CE63" s="21" t="e">
        <f t="shared" ca="1" si="17"/>
        <v>#VALUE!</v>
      </c>
    </row>
    <row r="64" spans="1:83" x14ac:dyDescent="0.2">
      <c r="A64" s="90" t="e">
        <f t="shared" ca="1" si="13"/>
        <v>#VALUE!</v>
      </c>
      <c r="B64" s="18" t="str">
        <f ca="1">IF(ISNUMBER(A64),INDEX(Backlog!$A:$M,$A64,B$5),"")</f>
        <v/>
      </c>
      <c r="C64" s="73" t="str">
        <f ca="1">IF($B64="","",INDEX(Backlog!$A:$M,$A64,C$5))</f>
        <v/>
      </c>
      <c r="D64" s="73" t="str">
        <f ca="1">IF($B64="","",INDEX(Backlog!$A:$M,$A64,D$5))</f>
        <v/>
      </c>
      <c r="E64" s="73" t="str">
        <f ca="1">IF($B64="","",INDEX(Backlog!$A:$M,$A64,E$5))</f>
        <v/>
      </c>
      <c r="F64" s="48" t="str">
        <f ca="1">IF($B64="","",INDEX(Backlog!$A:$M,$A64,F$5))</f>
        <v/>
      </c>
      <c r="G64" s="66" t="str">
        <f ca="1">IF($B64="","",INDEX(Backlog!$A:$M,$A64,G$5))</f>
        <v/>
      </c>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84"/>
      <c r="CA64" s="21" t="e">
        <f t="shared" ca="1" si="14"/>
        <v>#VALUE!</v>
      </c>
      <c r="CB64" s="21" t="e">
        <f t="shared" ca="1" si="7"/>
        <v>#VALUE!</v>
      </c>
      <c r="CC64" s="21" t="e">
        <f t="shared" ca="1" si="15"/>
        <v>#VALUE!</v>
      </c>
      <c r="CD64" s="21" t="e">
        <f t="shared" ca="1" si="16"/>
        <v>#VALUE!</v>
      </c>
      <c r="CE64" s="21" t="e">
        <f t="shared" ca="1" si="17"/>
        <v>#VALUE!</v>
      </c>
    </row>
    <row r="65" spans="1:83" x14ac:dyDescent="0.2">
      <c r="A65" s="90" t="e">
        <f t="shared" ca="1" si="13"/>
        <v>#VALUE!</v>
      </c>
      <c r="B65" s="18" t="str">
        <f ca="1">IF(ISNUMBER(A65),INDEX(Backlog!$A:$M,$A65,B$5),"")</f>
        <v/>
      </c>
      <c r="C65" s="73" t="str">
        <f ca="1">IF($B65="","",INDEX(Backlog!$A:$M,$A65,C$5))</f>
        <v/>
      </c>
      <c r="D65" s="73" t="str">
        <f ca="1">IF($B65="","",INDEX(Backlog!$A:$M,$A65,D$5))</f>
        <v/>
      </c>
      <c r="E65" s="73" t="str">
        <f ca="1">IF($B65="","",INDEX(Backlog!$A:$M,$A65,E$5))</f>
        <v/>
      </c>
      <c r="F65" s="48" t="str">
        <f ca="1">IF($B65="","",INDEX(Backlog!$A:$M,$A65,F$5))</f>
        <v/>
      </c>
      <c r="G65" s="66" t="str">
        <f ca="1">IF($B65="","",INDEX(Backlog!$A:$M,$A65,G$5))</f>
        <v/>
      </c>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84"/>
      <c r="CA65" s="21" t="e">
        <f t="shared" ca="1" si="14"/>
        <v>#VALUE!</v>
      </c>
      <c r="CB65" s="21" t="e">
        <f t="shared" ca="1" si="7"/>
        <v>#VALUE!</v>
      </c>
      <c r="CC65" s="21" t="e">
        <f t="shared" ca="1" si="15"/>
        <v>#VALUE!</v>
      </c>
      <c r="CD65" s="21" t="e">
        <f t="shared" ca="1" si="16"/>
        <v>#VALUE!</v>
      </c>
      <c r="CE65" s="21" t="e">
        <f t="shared" ca="1" si="17"/>
        <v>#VALUE!</v>
      </c>
    </row>
    <row r="66" spans="1:83" x14ac:dyDescent="0.2">
      <c r="A66" s="90" t="e">
        <f t="shared" ca="1" si="13"/>
        <v>#VALUE!</v>
      </c>
      <c r="B66" s="18" t="str">
        <f ca="1">IF(ISNUMBER(A66),INDEX(Backlog!$A:$M,$A66,B$5),"")</f>
        <v/>
      </c>
      <c r="C66" s="73" t="str">
        <f ca="1">IF($B66="","",INDEX(Backlog!$A:$M,$A66,C$5))</f>
        <v/>
      </c>
      <c r="D66" s="73" t="str">
        <f ca="1">IF($B66="","",INDEX(Backlog!$A:$M,$A66,D$5))</f>
        <v/>
      </c>
      <c r="E66" s="73" t="str">
        <f ca="1">IF($B66="","",INDEX(Backlog!$A:$M,$A66,E$5))</f>
        <v/>
      </c>
      <c r="F66" s="48" t="str">
        <f ca="1">IF($B66="","",INDEX(Backlog!$A:$M,$A66,F$5))</f>
        <v/>
      </c>
      <c r="G66" s="66" t="str">
        <f ca="1">IF($B66="","",INDEX(Backlog!$A:$M,$A66,G$5))</f>
        <v/>
      </c>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84"/>
      <c r="CA66" s="21" t="e">
        <f t="shared" ca="1" si="14"/>
        <v>#VALUE!</v>
      </c>
      <c r="CB66" s="21" t="e">
        <f t="shared" ca="1" si="7"/>
        <v>#VALUE!</v>
      </c>
      <c r="CC66" s="21" t="e">
        <f t="shared" ca="1" si="15"/>
        <v>#VALUE!</v>
      </c>
      <c r="CD66" s="21" t="e">
        <f t="shared" ca="1" si="16"/>
        <v>#VALUE!</v>
      </c>
      <c r="CE66" s="21" t="e">
        <f t="shared" ca="1" si="17"/>
        <v>#VALUE!</v>
      </c>
    </row>
    <row r="67" spans="1:83" x14ac:dyDescent="0.2">
      <c r="A67" s="90" t="e">
        <f t="shared" ca="1" si="13"/>
        <v>#VALUE!</v>
      </c>
      <c r="B67" s="18" t="str">
        <f ca="1">IF(ISNUMBER(A67),INDEX(Backlog!$A:$M,$A67,B$5),"")</f>
        <v/>
      </c>
      <c r="C67" s="73" t="str">
        <f ca="1">IF($B67="","",INDEX(Backlog!$A:$M,$A67,C$5))</f>
        <v/>
      </c>
      <c r="D67" s="73" t="str">
        <f ca="1">IF($B67="","",INDEX(Backlog!$A:$M,$A67,D$5))</f>
        <v/>
      </c>
      <c r="E67" s="73" t="str">
        <f ca="1">IF($B67="","",INDEX(Backlog!$A:$M,$A67,E$5))</f>
        <v/>
      </c>
      <c r="F67" s="48" t="str">
        <f ca="1">IF($B67="","",INDEX(Backlog!$A:$M,$A67,F$5))</f>
        <v/>
      </c>
      <c r="G67" s="66" t="str">
        <f ca="1">IF($B67="","",INDEX(Backlog!$A:$M,$A67,G$5))</f>
        <v/>
      </c>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84"/>
      <c r="CA67" s="21" t="e">
        <f t="shared" ca="1" si="14"/>
        <v>#VALUE!</v>
      </c>
      <c r="CB67" s="21" t="e">
        <f t="shared" ca="1" si="7"/>
        <v>#VALUE!</v>
      </c>
      <c r="CC67" s="21" t="e">
        <f t="shared" ca="1" si="15"/>
        <v>#VALUE!</v>
      </c>
      <c r="CD67" s="21" t="e">
        <f t="shared" ca="1" si="16"/>
        <v>#VALUE!</v>
      </c>
      <c r="CE67" s="21" t="e">
        <f t="shared" ca="1" si="17"/>
        <v>#VALUE!</v>
      </c>
    </row>
    <row r="68" spans="1:83" x14ac:dyDescent="0.2">
      <c r="A68" s="90" t="e">
        <f t="shared" ca="1" si="13"/>
        <v>#VALUE!</v>
      </c>
      <c r="B68" s="18" t="str">
        <f ca="1">IF(ISNUMBER(A68),INDEX(Backlog!$A:$M,$A68,B$5),"")</f>
        <v/>
      </c>
      <c r="C68" s="73" t="str">
        <f ca="1">IF($B68="","",INDEX(Backlog!$A:$M,$A68,C$5))</f>
        <v/>
      </c>
      <c r="D68" s="73" t="str">
        <f ca="1">IF($B68="","",INDEX(Backlog!$A:$M,$A68,D$5))</f>
        <v/>
      </c>
      <c r="E68" s="73" t="str">
        <f ca="1">IF($B68="","",INDEX(Backlog!$A:$M,$A68,E$5))</f>
        <v/>
      </c>
      <c r="F68" s="48" t="str">
        <f ca="1">IF($B68="","",INDEX(Backlog!$A:$M,$A68,F$5))</f>
        <v/>
      </c>
      <c r="G68" s="66" t="str">
        <f ca="1">IF($B68="","",INDEX(Backlog!$A:$M,$A68,G$5))</f>
        <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84"/>
      <c r="CA68" s="21" t="e">
        <f t="shared" ca="1" si="14"/>
        <v>#VALUE!</v>
      </c>
      <c r="CB68" s="21" t="e">
        <f t="shared" ca="1" si="7"/>
        <v>#VALUE!</v>
      </c>
      <c r="CC68" s="21" t="e">
        <f t="shared" ca="1" si="15"/>
        <v>#VALUE!</v>
      </c>
      <c r="CD68" s="21" t="e">
        <f t="shared" ca="1" si="16"/>
        <v>#VALUE!</v>
      </c>
      <c r="CE68" s="21" t="e">
        <f t="shared" ca="1" si="17"/>
        <v>#VALUE!</v>
      </c>
    </row>
    <row r="69" spans="1:83" x14ac:dyDescent="0.2">
      <c r="A69" s="90" t="e">
        <f t="shared" ca="1" si="13"/>
        <v>#VALUE!</v>
      </c>
      <c r="B69" s="18" t="str">
        <f ca="1">IF(ISNUMBER(A69),INDEX(Backlog!$A:$M,$A69,B$5),"")</f>
        <v/>
      </c>
      <c r="C69" s="73" t="str">
        <f ca="1">IF($B69="","",INDEX(Backlog!$A:$M,$A69,C$5))</f>
        <v/>
      </c>
      <c r="D69" s="73" t="str">
        <f ca="1">IF($B69="","",INDEX(Backlog!$A:$M,$A69,D$5))</f>
        <v/>
      </c>
      <c r="E69" s="73" t="str">
        <f ca="1">IF($B69="","",INDEX(Backlog!$A:$M,$A69,E$5))</f>
        <v/>
      </c>
      <c r="F69" s="48" t="str">
        <f ca="1">IF($B69="","",INDEX(Backlog!$A:$M,$A69,F$5))</f>
        <v/>
      </c>
      <c r="G69" s="66" t="str">
        <f ca="1">IF($B69="","",INDEX(Backlog!$A:$M,$A69,G$5))</f>
        <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84"/>
      <c r="CA69" s="21" t="e">
        <f t="shared" ca="1" si="14"/>
        <v>#VALUE!</v>
      </c>
      <c r="CB69" s="21" t="e">
        <f t="shared" ca="1" si="7"/>
        <v>#VALUE!</v>
      </c>
      <c r="CC69" s="21" t="e">
        <f t="shared" ca="1" si="15"/>
        <v>#VALUE!</v>
      </c>
      <c r="CD69" s="21" t="e">
        <f t="shared" ca="1" si="16"/>
        <v>#VALUE!</v>
      </c>
      <c r="CE69" s="21" t="e">
        <f t="shared" ca="1" si="17"/>
        <v>#VALUE!</v>
      </c>
    </row>
    <row r="70" spans="1:83" x14ac:dyDescent="0.2">
      <c r="A70" s="90" t="e">
        <f t="shared" ca="1" si="13"/>
        <v>#VALUE!</v>
      </c>
      <c r="B70" s="18" t="str">
        <f ca="1">IF(ISNUMBER(A70),INDEX(Backlog!$A:$M,$A70,B$5),"")</f>
        <v/>
      </c>
      <c r="C70" s="73" t="str">
        <f ca="1">IF($B70="","",INDEX(Backlog!$A:$M,$A70,C$5))</f>
        <v/>
      </c>
      <c r="D70" s="73" t="str">
        <f ca="1">IF($B70="","",INDEX(Backlog!$A:$M,$A70,D$5))</f>
        <v/>
      </c>
      <c r="E70" s="73" t="str">
        <f ca="1">IF($B70="","",INDEX(Backlog!$A:$M,$A70,E$5))</f>
        <v/>
      </c>
      <c r="F70" s="48" t="str">
        <f ca="1">IF($B70="","",INDEX(Backlog!$A:$M,$A70,F$5))</f>
        <v/>
      </c>
      <c r="G70" s="66" t="str">
        <f ca="1">IF($B70="","",INDEX(Backlog!$A:$M,$A70,G$5))</f>
        <v/>
      </c>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84"/>
      <c r="CA70" s="21" t="e">
        <f t="shared" ca="1" si="14"/>
        <v>#VALUE!</v>
      </c>
      <c r="CB70" s="21" t="e">
        <f t="shared" ca="1" si="7"/>
        <v>#VALUE!</v>
      </c>
      <c r="CC70" s="21" t="e">
        <f t="shared" ca="1" si="15"/>
        <v>#VALUE!</v>
      </c>
      <c r="CD70" s="21" t="e">
        <f t="shared" ca="1" si="16"/>
        <v>#VALUE!</v>
      </c>
      <c r="CE70" s="21" t="e">
        <f t="shared" ca="1" si="17"/>
        <v>#VALUE!</v>
      </c>
    </row>
    <row r="71" spans="1:83" x14ac:dyDescent="0.2">
      <c r="A71" s="90" t="e">
        <f t="shared" ca="1" si="13"/>
        <v>#VALUE!</v>
      </c>
      <c r="B71" s="18" t="str">
        <f ca="1">IF(ISNUMBER(A71),INDEX(Backlog!$A:$M,$A71,B$5),"")</f>
        <v/>
      </c>
      <c r="C71" s="73" t="str">
        <f ca="1">IF($B71="","",INDEX(Backlog!$A:$M,$A71,C$5))</f>
        <v/>
      </c>
      <c r="D71" s="73" t="str">
        <f ca="1">IF($B71="","",INDEX(Backlog!$A:$M,$A71,D$5))</f>
        <v/>
      </c>
      <c r="E71" s="73" t="str">
        <f ca="1">IF($B71="","",INDEX(Backlog!$A:$M,$A71,E$5))</f>
        <v/>
      </c>
      <c r="F71" s="48" t="str">
        <f ca="1">IF($B71="","",INDEX(Backlog!$A:$M,$A71,F$5))</f>
        <v/>
      </c>
      <c r="G71" s="66" t="str">
        <f ca="1">IF($B71="","",INDEX(Backlog!$A:$M,$A71,G$5))</f>
        <v/>
      </c>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84"/>
      <c r="CA71" s="21" t="e">
        <f t="shared" ca="1" si="14"/>
        <v>#VALUE!</v>
      </c>
      <c r="CB71" s="21" t="e">
        <f t="shared" ref="CB71:CB134" ca="1" si="18">IF($CE71="","",Nb_Items)</f>
        <v>#VALUE!</v>
      </c>
      <c r="CC71" s="21" t="e">
        <f t="shared" ca="1" si="15"/>
        <v>#VALUE!</v>
      </c>
      <c r="CD71" s="21" t="e">
        <f t="shared" ca="1" si="16"/>
        <v>#VALUE!</v>
      </c>
      <c r="CE71" s="21" t="e">
        <f t="shared" ca="1" si="17"/>
        <v>#VALUE!</v>
      </c>
    </row>
    <row r="72" spans="1:83" x14ac:dyDescent="0.2">
      <c r="A72" s="90" t="e">
        <f t="shared" ca="1" si="13"/>
        <v>#VALUE!</v>
      </c>
      <c r="B72" s="18" t="str">
        <f ca="1">IF(ISNUMBER(A72),INDEX(Backlog!$A:$M,$A72,B$5),"")</f>
        <v/>
      </c>
      <c r="C72" s="73" t="str">
        <f ca="1">IF($B72="","",INDEX(Backlog!$A:$M,$A72,C$5))</f>
        <v/>
      </c>
      <c r="D72" s="73" t="str">
        <f ca="1">IF($B72="","",INDEX(Backlog!$A:$M,$A72,D$5))</f>
        <v/>
      </c>
      <c r="E72" s="73" t="str">
        <f ca="1">IF($B72="","",INDEX(Backlog!$A:$M,$A72,E$5))</f>
        <v/>
      </c>
      <c r="F72" s="48" t="str">
        <f ca="1">IF($B72="","",INDEX(Backlog!$A:$M,$A72,F$5))</f>
        <v/>
      </c>
      <c r="G72" s="66" t="str">
        <f ca="1">IF($B72="","",INDEX(Backlog!$A:$M,$A72,G$5))</f>
        <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84"/>
      <c r="CA72" s="21" t="e">
        <f t="shared" ca="1" si="14"/>
        <v>#VALUE!</v>
      </c>
      <c r="CB72" s="21" t="e">
        <f t="shared" ca="1" si="18"/>
        <v>#VALUE!</v>
      </c>
      <c r="CC72" s="21" t="e">
        <f t="shared" ca="1" si="15"/>
        <v>#VALUE!</v>
      </c>
      <c r="CD72" s="21" t="e">
        <f t="shared" ca="1" si="16"/>
        <v>#VALUE!</v>
      </c>
      <c r="CE72" s="21" t="e">
        <f t="shared" ca="1" si="17"/>
        <v>#VALUE!</v>
      </c>
    </row>
    <row r="73" spans="1:83" x14ac:dyDescent="0.2">
      <c r="A73" s="90" t="e">
        <f t="shared" ca="1" si="13"/>
        <v>#VALUE!</v>
      </c>
      <c r="B73" s="18" t="str">
        <f ca="1">IF(ISNUMBER(A73),INDEX(Backlog!$A:$M,$A73,B$5),"")</f>
        <v/>
      </c>
      <c r="C73" s="73" t="str">
        <f ca="1">IF($B73="","",INDEX(Backlog!$A:$M,$A73,C$5))</f>
        <v/>
      </c>
      <c r="D73" s="73" t="str">
        <f ca="1">IF($B73="","",INDEX(Backlog!$A:$M,$A73,D$5))</f>
        <v/>
      </c>
      <c r="E73" s="73" t="str">
        <f ca="1">IF($B73="","",INDEX(Backlog!$A:$M,$A73,E$5))</f>
        <v/>
      </c>
      <c r="F73" s="48" t="str">
        <f ca="1">IF($B73="","",INDEX(Backlog!$A:$M,$A73,F$5))</f>
        <v/>
      </c>
      <c r="G73" s="66" t="str">
        <f ca="1">IF($B73="","",INDEX(Backlog!$A:$M,$A73,G$5))</f>
        <v/>
      </c>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84"/>
      <c r="CA73" s="21" t="e">
        <f t="shared" ca="1" si="14"/>
        <v>#VALUE!</v>
      </c>
      <c r="CB73" s="21" t="e">
        <f t="shared" ca="1" si="18"/>
        <v>#VALUE!</v>
      </c>
      <c r="CC73" s="21" t="e">
        <f t="shared" ca="1" si="15"/>
        <v>#VALUE!</v>
      </c>
      <c r="CD73" s="21" t="e">
        <f t="shared" ca="1" si="16"/>
        <v>#VALUE!</v>
      </c>
      <c r="CE73" s="21" t="e">
        <f t="shared" ca="1" si="17"/>
        <v>#VALUE!</v>
      </c>
    </row>
    <row r="74" spans="1:83" x14ac:dyDescent="0.2">
      <c r="A74" s="90" t="e">
        <f t="shared" ca="1" si="13"/>
        <v>#VALUE!</v>
      </c>
      <c r="B74" s="18" t="str">
        <f ca="1">IF(ISNUMBER(A74),INDEX(Backlog!$A:$M,$A74,B$5),"")</f>
        <v/>
      </c>
      <c r="C74" s="73" t="str">
        <f ca="1">IF($B74="","",INDEX(Backlog!$A:$M,$A74,C$5))</f>
        <v/>
      </c>
      <c r="D74" s="73" t="str">
        <f ca="1">IF($B74="","",INDEX(Backlog!$A:$M,$A74,D$5))</f>
        <v/>
      </c>
      <c r="E74" s="73" t="str">
        <f ca="1">IF($B74="","",INDEX(Backlog!$A:$M,$A74,E$5))</f>
        <v/>
      </c>
      <c r="F74" s="48" t="str">
        <f ca="1">IF($B74="","",INDEX(Backlog!$A:$M,$A74,F$5))</f>
        <v/>
      </c>
      <c r="G74" s="66" t="str">
        <f ca="1">IF($B74="","",INDEX(Backlog!$A:$M,$A74,G$5))</f>
        <v/>
      </c>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84"/>
      <c r="CA74" s="21" t="e">
        <f t="shared" ca="1" si="14"/>
        <v>#VALUE!</v>
      </c>
      <c r="CB74" s="21" t="e">
        <f t="shared" ca="1" si="18"/>
        <v>#VALUE!</v>
      </c>
      <c r="CC74" s="21" t="e">
        <f t="shared" ca="1" si="15"/>
        <v>#VALUE!</v>
      </c>
      <c r="CD74" s="21" t="e">
        <f t="shared" ca="1" si="16"/>
        <v>#VALUE!</v>
      </c>
      <c r="CE74" s="21" t="e">
        <f t="shared" ca="1" si="17"/>
        <v>#VALUE!</v>
      </c>
    </row>
    <row r="75" spans="1:83" x14ac:dyDescent="0.2">
      <c r="A75" s="90" t="e">
        <f t="shared" ca="1" si="13"/>
        <v>#VALUE!</v>
      </c>
      <c r="B75" s="18" t="str">
        <f ca="1">IF(ISNUMBER(A75),INDEX(Backlog!$A:$M,$A75,B$5),"")</f>
        <v/>
      </c>
      <c r="C75" s="73" t="str">
        <f ca="1">IF($B75="","",INDEX(Backlog!$A:$M,$A75,C$5))</f>
        <v/>
      </c>
      <c r="D75" s="73" t="str">
        <f ca="1">IF($B75="","",INDEX(Backlog!$A:$M,$A75,D$5))</f>
        <v/>
      </c>
      <c r="E75" s="73" t="str">
        <f ca="1">IF($B75="","",INDEX(Backlog!$A:$M,$A75,E$5))</f>
        <v/>
      </c>
      <c r="F75" s="48" t="str">
        <f ca="1">IF($B75="","",INDEX(Backlog!$A:$M,$A75,F$5))</f>
        <v/>
      </c>
      <c r="G75" s="66" t="str">
        <f ca="1">IF($B75="","",INDEX(Backlog!$A:$M,$A75,G$5))</f>
        <v/>
      </c>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84"/>
      <c r="CA75" s="21" t="e">
        <f t="shared" ca="1" si="14"/>
        <v>#VALUE!</v>
      </c>
      <c r="CB75" s="21" t="e">
        <f t="shared" ca="1" si="18"/>
        <v>#VALUE!</v>
      </c>
      <c r="CC75" s="21" t="e">
        <f t="shared" ca="1" si="15"/>
        <v>#VALUE!</v>
      </c>
      <c r="CD75" s="21" t="e">
        <f t="shared" ca="1" si="16"/>
        <v>#VALUE!</v>
      </c>
      <c r="CE75" s="21" t="e">
        <f t="shared" ca="1" si="17"/>
        <v>#VALUE!</v>
      </c>
    </row>
    <row r="76" spans="1:83" x14ac:dyDescent="0.2">
      <c r="A76" s="90" t="e">
        <f t="shared" ca="1" si="13"/>
        <v>#VALUE!</v>
      </c>
      <c r="B76" s="18" t="str">
        <f ca="1">IF(ISNUMBER(A76),INDEX(Backlog!$A:$M,$A76,B$5),"")</f>
        <v/>
      </c>
      <c r="C76" s="73" t="str">
        <f ca="1">IF($B76="","",INDEX(Backlog!$A:$M,$A76,C$5))</f>
        <v/>
      </c>
      <c r="D76" s="73" t="str">
        <f ca="1">IF($B76="","",INDEX(Backlog!$A:$M,$A76,D$5))</f>
        <v/>
      </c>
      <c r="E76" s="73" t="str">
        <f ca="1">IF($B76="","",INDEX(Backlog!$A:$M,$A76,E$5))</f>
        <v/>
      </c>
      <c r="F76" s="48" t="str">
        <f ca="1">IF($B76="","",INDEX(Backlog!$A:$M,$A76,F$5))</f>
        <v/>
      </c>
      <c r="G76" s="66" t="str">
        <f ca="1">IF($B76="","",INDEX(Backlog!$A:$M,$A76,G$5))</f>
        <v/>
      </c>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84"/>
      <c r="CA76" s="21" t="e">
        <f t="shared" ca="1" si="14"/>
        <v>#VALUE!</v>
      </c>
      <c r="CB76" s="21" t="e">
        <f t="shared" ca="1" si="18"/>
        <v>#VALUE!</v>
      </c>
      <c r="CC76" s="21" t="e">
        <f t="shared" ca="1" si="15"/>
        <v>#VALUE!</v>
      </c>
      <c r="CD76" s="21" t="e">
        <f t="shared" ca="1" si="16"/>
        <v>#VALUE!</v>
      </c>
      <c r="CE76" s="21" t="e">
        <f t="shared" ca="1" si="17"/>
        <v>#VALUE!</v>
      </c>
    </row>
    <row r="77" spans="1:83" x14ac:dyDescent="0.2">
      <c r="A77" s="90" t="e">
        <f t="shared" ca="1" si="13"/>
        <v>#VALUE!</v>
      </c>
      <c r="B77" s="18" t="str">
        <f ca="1">IF(ISNUMBER(A77),INDEX(Backlog!$A:$M,$A77,B$5),"")</f>
        <v/>
      </c>
      <c r="C77" s="73" t="str">
        <f ca="1">IF($B77="","",INDEX(Backlog!$A:$M,$A77,C$5))</f>
        <v/>
      </c>
      <c r="D77" s="73" t="str">
        <f ca="1">IF($B77="","",INDEX(Backlog!$A:$M,$A77,D$5))</f>
        <v/>
      </c>
      <c r="E77" s="73" t="str">
        <f ca="1">IF($B77="","",INDEX(Backlog!$A:$M,$A77,E$5))</f>
        <v/>
      </c>
      <c r="F77" s="48" t="str">
        <f ca="1">IF($B77="","",INDEX(Backlog!$A:$M,$A77,F$5))</f>
        <v/>
      </c>
      <c r="G77" s="66" t="str">
        <f ca="1">IF($B77="","",INDEX(Backlog!$A:$M,$A77,G$5))</f>
        <v/>
      </c>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84"/>
      <c r="CA77" s="21" t="e">
        <f t="shared" ca="1" si="14"/>
        <v>#VALUE!</v>
      </c>
      <c r="CB77" s="21" t="e">
        <f t="shared" ca="1" si="18"/>
        <v>#VALUE!</v>
      </c>
      <c r="CC77" s="21" t="e">
        <f t="shared" ca="1" si="15"/>
        <v>#VALUE!</v>
      </c>
      <c r="CD77" s="21" t="e">
        <f t="shared" ca="1" si="16"/>
        <v>#VALUE!</v>
      </c>
      <c r="CE77" s="21" t="e">
        <f t="shared" ca="1" si="17"/>
        <v>#VALUE!</v>
      </c>
    </row>
    <row r="78" spans="1:83" x14ac:dyDescent="0.2">
      <c r="A78" s="90" t="e">
        <f t="shared" ca="1" si="13"/>
        <v>#VALUE!</v>
      </c>
      <c r="B78" s="18" t="str">
        <f ca="1">IF(ISNUMBER(A78),INDEX(Backlog!$A:$M,$A78,B$5),"")</f>
        <v/>
      </c>
      <c r="C78" s="73" t="str">
        <f ca="1">IF($B78="","",INDEX(Backlog!$A:$M,$A78,C$5))</f>
        <v/>
      </c>
      <c r="D78" s="73" t="str">
        <f ca="1">IF($B78="","",INDEX(Backlog!$A:$M,$A78,D$5))</f>
        <v/>
      </c>
      <c r="E78" s="73" t="str">
        <f ca="1">IF($B78="","",INDEX(Backlog!$A:$M,$A78,E$5))</f>
        <v/>
      </c>
      <c r="F78" s="48" t="str">
        <f ca="1">IF($B78="","",INDEX(Backlog!$A:$M,$A78,F$5))</f>
        <v/>
      </c>
      <c r="G78" s="66" t="str">
        <f ca="1">IF($B78="","",INDEX(Backlog!$A:$M,$A78,G$5))</f>
        <v/>
      </c>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84"/>
      <c r="CA78" s="21" t="e">
        <f t="shared" ca="1" si="14"/>
        <v>#VALUE!</v>
      </c>
      <c r="CB78" s="21" t="e">
        <f t="shared" ca="1" si="18"/>
        <v>#VALUE!</v>
      </c>
      <c r="CC78" s="21" t="e">
        <f t="shared" ca="1" si="15"/>
        <v>#VALUE!</v>
      </c>
      <c r="CD78" s="21" t="e">
        <f t="shared" ca="1" si="16"/>
        <v>#VALUE!</v>
      </c>
      <c r="CE78" s="21" t="e">
        <f t="shared" ca="1" si="17"/>
        <v>#VALUE!</v>
      </c>
    </row>
    <row r="79" spans="1:83" x14ac:dyDescent="0.2">
      <c r="A79" s="90" t="e">
        <f t="shared" ca="1" si="13"/>
        <v>#VALUE!</v>
      </c>
      <c r="B79" s="18" t="str">
        <f ca="1">IF(ISNUMBER(A79),INDEX(Backlog!$A:$M,$A79,B$5),"")</f>
        <v/>
      </c>
      <c r="C79" s="73" t="str">
        <f ca="1">IF($B79="","",INDEX(Backlog!$A:$M,$A79,C$5))</f>
        <v/>
      </c>
      <c r="D79" s="73" t="str">
        <f ca="1">IF($B79="","",INDEX(Backlog!$A:$M,$A79,D$5))</f>
        <v/>
      </c>
      <c r="E79" s="73" t="str">
        <f ca="1">IF($B79="","",INDEX(Backlog!$A:$M,$A79,E$5))</f>
        <v/>
      </c>
      <c r="F79" s="48" t="str">
        <f ca="1">IF($B79="","",INDEX(Backlog!$A:$M,$A79,F$5))</f>
        <v/>
      </c>
      <c r="G79" s="66" t="str">
        <f ca="1">IF($B79="","",INDEX(Backlog!$A:$M,$A79,G$5))</f>
        <v/>
      </c>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84"/>
      <c r="CA79" s="21" t="e">
        <f t="shared" ca="1" si="14"/>
        <v>#VALUE!</v>
      </c>
      <c r="CB79" s="21" t="e">
        <f t="shared" ca="1" si="18"/>
        <v>#VALUE!</v>
      </c>
      <c r="CC79" s="21" t="e">
        <f t="shared" ca="1" si="15"/>
        <v>#VALUE!</v>
      </c>
      <c r="CD79" s="21" t="e">
        <f t="shared" ca="1" si="16"/>
        <v>#VALUE!</v>
      </c>
      <c r="CE79" s="21" t="e">
        <f t="shared" ca="1" si="17"/>
        <v>#VALUE!</v>
      </c>
    </row>
    <row r="80" spans="1:83" x14ac:dyDescent="0.2">
      <c r="A80" s="90" t="e">
        <f t="shared" ca="1" si="13"/>
        <v>#VALUE!</v>
      </c>
      <c r="B80" s="18" t="str">
        <f ca="1">IF(ISNUMBER(A80),INDEX(Backlog!$A:$M,$A80,B$5),"")</f>
        <v/>
      </c>
      <c r="C80" s="73" t="str">
        <f ca="1">IF($B80="","",INDEX(Backlog!$A:$M,$A80,C$5))</f>
        <v/>
      </c>
      <c r="D80" s="73" t="str">
        <f ca="1">IF($B80="","",INDEX(Backlog!$A:$M,$A80,D$5))</f>
        <v/>
      </c>
      <c r="E80" s="73" t="str">
        <f ca="1">IF($B80="","",INDEX(Backlog!$A:$M,$A80,E$5))</f>
        <v/>
      </c>
      <c r="F80" s="48" t="str">
        <f ca="1">IF($B80="","",INDEX(Backlog!$A:$M,$A80,F$5))</f>
        <v/>
      </c>
      <c r="G80" s="66" t="str">
        <f ca="1">IF($B80="","",INDEX(Backlog!$A:$M,$A80,G$5))</f>
        <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84"/>
      <c r="CA80" s="21" t="e">
        <f t="shared" ca="1" si="14"/>
        <v>#VALUE!</v>
      </c>
      <c r="CB80" s="21" t="e">
        <f t="shared" ca="1" si="18"/>
        <v>#VALUE!</v>
      </c>
      <c r="CC80" s="21" t="e">
        <f t="shared" ca="1" si="15"/>
        <v>#VALUE!</v>
      </c>
      <c r="CD80" s="21" t="e">
        <f t="shared" ca="1" si="16"/>
        <v>#VALUE!</v>
      </c>
      <c r="CE80" s="21" t="e">
        <f t="shared" ca="1" si="17"/>
        <v>#VALUE!</v>
      </c>
    </row>
    <row r="81" spans="1:83" x14ac:dyDescent="0.2">
      <c r="A81" s="90" t="e">
        <f t="shared" ca="1" si="13"/>
        <v>#VALUE!</v>
      </c>
      <c r="B81" s="18" t="str">
        <f ca="1">IF(ISNUMBER(A81),INDEX(Backlog!$A:$M,$A81,B$5),"")</f>
        <v/>
      </c>
      <c r="C81" s="73" t="str">
        <f ca="1">IF($B81="","",INDEX(Backlog!$A:$M,$A81,C$5))</f>
        <v/>
      </c>
      <c r="D81" s="73" t="str">
        <f ca="1">IF($B81="","",INDEX(Backlog!$A:$M,$A81,D$5))</f>
        <v/>
      </c>
      <c r="E81" s="73" t="str">
        <f ca="1">IF($B81="","",INDEX(Backlog!$A:$M,$A81,E$5))</f>
        <v/>
      </c>
      <c r="F81" s="48" t="str">
        <f ca="1">IF($B81="","",INDEX(Backlog!$A:$M,$A81,F$5))</f>
        <v/>
      </c>
      <c r="G81" s="66" t="str">
        <f ca="1">IF($B81="","",INDEX(Backlog!$A:$M,$A81,G$5))</f>
        <v/>
      </c>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84"/>
      <c r="CA81" s="21" t="e">
        <f t="shared" ca="1" si="14"/>
        <v>#VALUE!</v>
      </c>
      <c r="CB81" s="21" t="e">
        <f t="shared" ca="1" si="18"/>
        <v>#VALUE!</v>
      </c>
      <c r="CC81" s="21" t="e">
        <f t="shared" ca="1" si="15"/>
        <v>#VALUE!</v>
      </c>
      <c r="CD81" s="21" t="e">
        <f t="shared" ca="1" si="16"/>
        <v>#VALUE!</v>
      </c>
      <c r="CE81" s="21" t="e">
        <f t="shared" ca="1" si="17"/>
        <v>#VALUE!</v>
      </c>
    </row>
    <row r="82" spans="1:83" x14ac:dyDescent="0.2">
      <c r="A82" s="90" t="e">
        <f t="shared" ca="1" si="13"/>
        <v>#VALUE!</v>
      </c>
      <c r="B82" s="18" t="str">
        <f ca="1">IF(ISNUMBER(A82),INDEX(Backlog!$A:$M,$A82,B$5),"")</f>
        <v/>
      </c>
      <c r="C82" s="73" t="str">
        <f ca="1">IF($B82="","",INDEX(Backlog!$A:$M,$A82,C$5))</f>
        <v/>
      </c>
      <c r="D82" s="73" t="str">
        <f ca="1">IF($B82="","",INDEX(Backlog!$A:$M,$A82,D$5))</f>
        <v/>
      </c>
      <c r="E82" s="73" t="str">
        <f ca="1">IF($B82="","",INDEX(Backlog!$A:$M,$A82,E$5))</f>
        <v/>
      </c>
      <c r="F82" s="48" t="str">
        <f ca="1">IF($B82="","",INDEX(Backlog!$A:$M,$A82,F$5))</f>
        <v/>
      </c>
      <c r="G82" s="66" t="str">
        <f ca="1">IF($B82="","",INDEX(Backlog!$A:$M,$A82,G$5))</f>
        <v/>
      </c>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84"/>
      <c r="CA82" s="21" t="e">
        <f t="shared" ca="1" si="14"/>
        <v>#VALUE!</v>
      </c>
      <c r="CB82" s="21" t="e">
        <f t="shared" ca="1" si="18"/>
        <v>#VALUE!</v>
      </c>
      <c r="CC82" s="21" t="e">
        <f t="shared" ca="1" si="15"/>
        <v>#VALUE!</v>
      </c>
      <c r="CD82" s="21" t="e">
        <f t="shared" ca="1" si="16"/>
        <v>#VALUE!</v>
      </c>
      <c r="CE82" s="21" t="e">
        <f t="shared" ca="1" si="17"/>
        <v>#VALUE!</v>
      </c>
    </row>
    <row r="83" spans="1:83" x14ac:dyDescent="0.2">
      <c r="A83" s="90" t="e">
        <f t="shared" ca="1" si="13"/>
        <v>#VALUE!</v>
      </c>
      <c r="B83" s="18" t="str">
        <f ca="1">IF(ISNUMBER(A83),INDEX(Backlog!$A:$M,$A83,B$5),"")</f>
        <v/>
      </c>
      <c r="C83" s="73" t="str">
        <f ca="1">IF($B83="","",INDEX(Backlog!$A:$M,$A83,C$5))</f>
        <v/>
      </c>
      <c r="D83" s="73" t="str">
        <f ca="1">IF($B83="","",INDEX(Backlog!$A:$M,$A83,D$5))</f>
        <v/>
      </c>
      <c r="E83" s="73" t="str">
        <f ca="1">IF($B83="","",INDEX(Backlog!$A:$M,$A83,E$5))</f>
        <v/>
      </c>
      <c r="F83" s="48" t="str">
        <f ca="1">IF($B83="","",INDEX(Backlog!$A:$M,$A83,F$5))</f>
        <v/>
      </c>
      <c r="G83" s="66" t="str">
        <f ca="1">IF($B83="","",INDEX(Backlog!$A:$M,$A83,G$5))</f>
        <v/>
      </c>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84"/>
      <c r="CA83" s="21" t="e">
        <f t="shared" ca="1" si="14"/>
        <v>#VALUE!</v>
      </c>
      <c r="CB83" s="21" t="e">
        <f t="shared" ca="1" si="18"/>
        <v>#VALUE!</v>
      </c>
      <c r="CC83" s="21" t="e">
        <f t="shared" ca="1" si="15"/>
        <v>#VALUE!</v>
      </c>
      <c r="CD83" s="21" t="e">
        <f t="shared" ca="1" si="16"/>
        <v>#VALUE!</v>
      </c>
      <c r="CE83" s="21" t="e">
        <f t="shared" ca="1" si="17"/>
        <v>#VALUE!</v>
      </c>
    </row>
    <row r="84" spans="1:83" x14ac:dyDescent="0.2">
      <c r="A84" s="90" t="e">
        <f t="shared" ca="1" si="13"/>
        <v>#VALUE!</v>
      </c>
      <c r="B84" s="18" t="str">
        <f ca="1">IF(ISNUMBER(A84),INDEX(Backlog!$A:$M,$A84,B$5),"")</f>
        <v/>
      </c>
      <c r="C84" s="73" t="str">
        <f ca="1">IF($B84="","",INDEX(Backlog!$A:$M,$A84,C$5))</f>
        <v/>
      </c>
      <c r="D84" s="73" t="str">
        <f ca="1">IF($B84="","",INDEX(Backlog!$A:$M,$A84,D$5))</f>
        <v/>
      </c>
      <c r="E84" s="73" t="str">
        <f ca="1">IF($B84="","",INDEX(Backlog!$A:$M,$A84,E$5))</f>
        <v/>
      </c>
      <c r="F84" s="48" t="str">
        <f ca="1">IF($B84="","",INDEX(Backlog!$A:$M,$A84,F$5))</f>
        <v/>
      </c>
      <c r="G84" s="66" t="str">
        <f ca="1">IF($B84="","",INDEX(Backlog!$A:$M,$A84,G$5))</f>
        <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84"/>
      <c r="CA84" s="21" t="e">
        <f t="shared" ca="1" si="14"/>
        <v>#VALUE!</v>
      </c>
      <c r="CB84" s="21" t="e">
        <f t="shared" ca="1" si="18"/>
        <v>#VALUE!</v>
      </c>
      <c r="CC84" s="21" t="e">
        <f t="shared" ca="1" si="15"/>
        <v>#VALUE!</v>
      </c>
      <c r="CD84" s="21" t="e">
        <f t="shared" ca="1" si="16"/>
        <v>#VALUE!</v>
      </c>
      <c r="CE84" s="21" t="e">
        <f t="shared" ca="1" si="17"/>
        <v>#VALUE!</v>
      </c>
    </row>
    <row r="85" spans="1:83" x14ac:dyDescent="0.2">
      <c r="A85" s="90" t="e">
        <f t="shared" ca="1" si="13"/>
        <v>#VALUE!</v>
      </c>
      <c r="B85" s="18" t="str">
        <f ca="1">IF(ISNUMBER(A85),INDEX(Backlog!$A:$M,$A85,B$5),"")</f>
        <v/>
      </c>
      <c r="C85" s="73" t="str">
        <f ca="1">IF($B85="","",INDEX(Backlog!$A:$M,$A85,C$5))</f>
        <v/>
      </c>
      <c r="D85" s="73" t="str">
        <f ca="1">IF($B85="","",INDEX(Backlog!$A:$M,$A85,D$5))</f>
        <v/>
      </c>
      <c r="E85" s="73" t="str">
        <f ca="1">IF($B85="","",INDEX(Backlog!$A:$M,$A85,E$5))</f>
        <v/>
      </c>
      <c r="F85" s="48" t="str">
        <f ca="1">IF($B85="","",INDEX(Backlog!$A:$M,$A85,F$5))</f>
        <v/>
      </c>
      <c r="G85" s="66" t="str">
        <f ca="1">IF($B85="","",INDEX(Backlog!$A:$M,$A85,G$5))</f>
        <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84"/>
      <c r="CA85" s="21" t="e">
        <f t="shared" ca="1" si="14"/>
        <v>#VALUE!</v>
      </c>
      <c r="CB85" s="21" t="e">
        <f t="shared" ca="1" si="18"/>
        <v>#VALUE!</v>
      </c>
      <c r="CC85" s="21" t="e">
        <f t="shared" ca="1" si="15"/>
        <v>#VALUE!</v>
      </c>
      <c r="CD85" s="21" t="e">
        <f t="shared" ca="1" si="16"/>
        <v>#VALUE!</v>
      </c>
      <c r="CE85" s="21" t="e">
        <f t="shared" ca="1" si="17"/>
        <v>#VALUE!</v>
      </c>
    </row>
    <row r="86" spans="1:83" x14ac:dyDescent="0.2">
      <c r="A86" s="90" t="e">
        <f t="shared" ca="1" si="13"/>
        <v>#VALUE!</v>
      </c>
      <c r="B86" s="18" t="str">
        <f ca="1">IF(ISNUMBER(A86),INDEX(Backlog!$A:$M,$A86,B$5),"")</f>
        <v/>
      </c>
      <c r="C86" s="73" t="str">
        <f ca="1">IF($B86="","",INDEX(Backlog!$A:$M,$A86,C$5))</f>
        <v/>
      </c>
      <c r="D86" s="73" t="str">
        <f ca="1">IF($B86="","",INDEX(Backlog!$A:$M,$A86,D$5))</f>
        <v/>
      </c>
      <c r="E86" s="73" t="str">
        <f ca="1">IF($B86="","",INDEX(Backlog!$A:$M,$A86,E$5))</f>
        <v/>
      </c>
      <c r="F86" s="48" t="str">
        <f ca="1">IF($B86="","",INDEX(Backlog!$A:$M,$A86,F$5))</f>
        <v/>
      </c>
      <c r="G86" s="66" t="str">
        <f ca="1">IF($B86="","",INDEX(Backlog!$A:$M,$A86,G$5))</f>
        <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84"/>
      <c r="CA86" s="21" t="e">
        <f t="shared" ca="1" si="14"/>
        <v>#VALUE!</v>
      </c>
      <c r="CB86" s="21" t="e">
        <f t="shared" ca="1" si="18"/>
        <v>#VALUE!</v>
      </c>
      <c r="CC86" s="21" t="e">
        <f t="shared" ca="1" si="15"/>
        <v>#VALUE!</v>
      </c>
      <c r="CD86" s="21" t="e">
        <f t="shared" ca="1" si="16"/>
        <v>#VALUE!</v>
      </c>
      <c r="CE86" s="21" t="e">
        <f t="shared" ca="1" si="17"/>
        <v>#VALUE!</v>
      </c>
    </row>
    <row r="87" spans="1:83" x14ac:dyDescent="0.2">
      <c r="A87" s="90" t="e">
        <f t="shared" ca="1" si="13"/>
        <v>#VALUE!</v>
      </c>
      <c r="B87" s="18" t="str">
        <f ca="1">IF(ISNUMBER(A87),INDEX(Backlog!$A:$M,$A87,B$5),"")</f>
        <v/>
      </c>
      <c r="C87" s="73" t="str">
        <f ca="1">IF($B87="","",INDEX(Backlog!$A:$M,$A87,C$5))</f>
        <v/>
      </c>
      <c r="D87" s="73" t="str">
        <f ca="1">IF($B87="","",INDEX(Backlog!$A:$M,$A87,D$5))</f>
        <v/>
      </c>
      <c r="E87" s="73" t="str">
        <f ca="1">IF($B87="","",INDEX(Backlog!$A:$M,$A87,E$5))</f>
        <v/>
      </c>
      <c r="F87" s="48" t="str">
        <f ca="1">IF($B87="","",INDEX(Backlog!$A:$M,$A87,F$5))</f>
        <v/>
      </c>
      <c r="G87" s="66" t="str">
        <f ca="1">IF($B87="","",INDEX(Backlog!$A:$M,$A87,G$5))</f>
        <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84"/>
      <c r="CA87" s="21" t="e">
        <f t="shared" ca="1" si="14"/>
        <v>#VALUE!</v>
      </c>
      <c r="CB87" s="21" t="e">
        <f t="shared" ca="1" si="18"/>
        <v>#VALUE!</v>
      </c>
      <c r="CC87" s="21" t="e">
        <f t="shared" ca="1" si="15"/>
        <v>#VALUE!</v>
      </c>
      <c r="CD87" s="21" t="e">
        <f t="shared" ca="1" si="16"/>
        <v>#VALUE!</v>
      </c>
      <c r="CE87" s="21" t="e">
        <f t="shared" ca="1" si="17"/>
        <v>#VALUE!</v>
      </c>
    </row>
    <row r="88" spans="1:83" x14ac:dyDescent="0.2">
      <c r="A88" s="90" t="e">
        <f t="shared" ca="1" si="13"/>
        <v>#VALUE!</v>
      </c>
      <c r="B88" s="18" t="str">
        <f ca="1">IF(ISNUMBER(A88),INDEX(Backlog!$A:$M,$A88,B$5),"")</f>
        <v/>
      </c>
      <c r="C88" s="73" t="str">
        <f ca="1">IF($B88="","",INDEX(Backlog!$A:$M,$A88,C$5))</f>
        <v/>
      </c>
      <c r="D88" s="73" t="str">
        <f ca="1">IF($B88="","",INDEX(Backlog!$A:$M,$A88,D$5))</f>
        <v/>
      </c>
      <c r="E88" s="73" t="str">
        <f ca="1">IF($B88="","",INDEX(Backlog!$A:$M,$A88,E$5))</f>
        <v/>
      </c>
      <c r="F88" s="48" t="str">
        <f ca="1">IF($B88="","",INDEX(Backlog!$A:$M,$A88,F$5))</f>
        <v/>
      </c>
      <c r="G88" s="66" t="str">
        <f ca="1">IF($B88="","",INDEX(Backlog!$A:$M,$A88,G$5))</f>
        <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84"/>
      <c r="CA88" s="21" t="e">
        <f t="shared" ca="1" si="14"/>
        <v>#VALUE!</v>
      </c>
      <c r="CB88" s="21" t="e">
        <f t="shared" ca="1" si="18"/>
        <v>#VALUE!</v>
      </c>
      <c r="CC88" s="21" t="e">
        <f t="shared" ca="1" si="15"/>
        <v>#VALUE!</v>
      </c>
      <c r="CD88" s="21" t="e">
        <f t="shared" ca="1" si="16"/>
        <v>#VALUE!</v>
      </c>
      <c r="CE88" s="21" t="e">
        <f t="shared" ca="1" si="17"/>
        <v>#VALUE!</v>
      </c>
    </row>
    <row r="89" spans="1:83" x14ac:dyDescent="0.2">
      <c r="A89" s="90" t="e">
        <f t="shared" ca="1" si="13"/>
        <v>#VALUE!</v>
      </c>
      <c r="B89" s="18" t="str">
        <f ca="1">IF(ISNUMBER(A89),INDEX(Backlog!$A:$M,$A89,B$5),"")</f>
        <v/>
      </c>
      <c r="C89" s="73" t="str">
        <f ca="1">IF($B89="","",INDEX(Backlog!$A:$M,$A89,C$5))</f>
        <v/>
      </c>
      <c r="D89" s="73" t="str">
        <f ca="1">IF($B89="","",INDEX(Backlog!$A:$M,$A89,D$5))</f>
        <v/>
      </c>
      <c r="E89" s="73" t="str">
        <f ca="1">IF($B89="","",INDEX(Backlog!$A:$M,$A89,E$5))</f>
        <v/>
      </c>
      <c r="F89" s="48" t="str">
        <f ca="1">IF($B89="","",INDEX(Backlog!$A:$M,$A89,F$5))</f>
        <v/>
      </c>
      <c r="G89" s="66" t="str">
        <f ca="1">IF($B89="","",INDEX(Backlog!$A:$M,$A89,G$5))</f>
        <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84"/>
      <c r="CA89" s="21" t="e">
        <f t="shared" ca="1" si="14"/>
        <v>#VALUE!</v>
      </c>
      <c r="CB89" s="21" t="e">
        <f t="shared" ca="1" si="18"/>
        <v>#VALUE!</v>
      </c>
      <c r="CC89" s="21" t="e">
        <f t="shared" ca="1" si="15"/>
        <v>#VALUE!</v>
      </c>
      <c r="CD89" s="21" t="e">
        <f t="shared" ca="1" si="16"/>
        <v>#VALUE!</v>
      </c>
      <c r="CE89" s="21" t="e">
        <f t="shared" ca="1" si="17"/>
        <v>#VALUE!</v>
      </c>
    </row>
    <row r="90" spans="1:83" x14ac:dyDescent="0.2">
      <c r="A90" s="90" t="e">
        <f t="shared" ca="1" si="13"/>
        <v>#VALUE!</v>
      </c>
      <c r="B90" s="18" t="str">
        <f ca="1">IF(ISNUMBER(A90),INDEX(Backlog!$A:$M,$A90,B$5),"")</f>
        <v/>
      </c>
      <c r="C90" s="73" t="str">
        <f ca="1">IF($B90="","",INDEX(Backlog!$A:$M,$A90,C$5))</f>
        <v/>
      </c>
      <c r="D90" s="73" t="str">
        <f ca="1">IF($B90="","",INDEX(Backlog!$A:$M,$A90,D$5))</f>
        <v/>
      </c>
      <c r="E90" s="73" t="str">
        <f ca="1">IF($B90="","",INDEX(Backlog!$A:$M,$A90,E$5))</f>
        <v/>
      </c>
      <c r="F90" s="48" t="str">
        <f ca="1">IF($B90="","",INDEX(Backlog!$A:$M,$A90,F$5))</f>
        <v/>
      </c>
      <c r="G90" s="66" t="str">
        <f ca="1">IF($B90="","",INDEX(Backlog!$A:$M,$A90,G$5))</f>
        <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84"/>
      <c r="CA90" s="21" t="e">
        <f t="shared" ca="1" si="14"/>
        <v>#VALUE!</v>
      </c>
      <c r="CB90" s="21" t="e">
        <f t="shared" ca="1" si="18"/>
        <v>#VALUE!</v>
      </c>
      <c r="CC90" s="21" t="e">
        <f t="shared" ca="1" si="15"/>
        <v>#VALUE!</v>
      </c>
      <c r="CD90" s="21" t="e">
        <f t="shared" ca="1" si="16"/>
        <v>#VALUE!</v>
      </c>
      <c r="CE90" s="21" t="e">
        <f t="shared" ca="1" si="17"/>
        <v>#VALUE!</v>
      </c>
    </row>
    <row r="91" spans="1:83" x14ac:dyDescent="0.2">
      <c r="A91" s="90" t="e">
        <f t="shared" ca="1" si="13"/>
        <v>#VALUE!</v>
      </c>
      <c r="B91" s="18" t="str">
        <f ca="1">IF(ISNUMBER(A91),INDEX(Backlog!$A:$M,$A91,B$5),"")</f>
        <v/>
      </c>
      <c r="C91" s="73" t="str">
        <f ca="1">IF($B91="","",INDEX(Backlog!$A:$M,$A91,C$5))</f>
        <v/>
      </c>
      <c r="D91" s="73" t="str">
        <f ca="1">IF($B91="","",INDEX(Backlog!$A:$M,$A91,D$5))</f>
        <v/>
      </c>
      <c r="E91" s="73" t="str">
        <f ca="1">IF($B91="","",INDEX(Backlog!$A:$M,$A91,E$5))</f>
        <v/>
      </c>
      <c r="F91" s="48" t="str">
        <f ca="1">IF($B91="","",INDEX(Backlog!$A:$M,$A91,F$5))</f>
        <v/>
      </c>
      <c r="G91" s="66" t="str">
        <f ca="1">IF($B91="","",INDEX(Backlog!$A:$M,$A91,G$5))</f>
        <v/>
      </c>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84"/>
      <c r="CA91" s="21" t="e">
        <f t="shared" ca="1" si="14"/>
        <v>#VALUE!</v>
      </c>
      <c r="CB91" s="21" t="e">
        <f t="shared" ca="1" si="18"/>
        <v>#VALUE!</v>
      </c>
      <c r="CC91" s="21" t="e">
        <f t="shared" ca="1" si="15"/>
        <v>#VALUE!</v>
      </c>
      <c r="CD91" s="21" t="e">
        <f t="shared" ca="1" si="16"/>
        <v>#VALUE!</v>
      </c>
      <c r="CE91" s="21" t="e">
        <f t="shared" ca="1" si="17"/>
        <v>#VALUE!</v>
      </c>
    </row>
    <row r="92" spans="1:83" x14ac:dyDescent="0.2">
      <c r="A92" s="90" t="e">
        <f t="shared" ca="1" si="13"/>
        <v>#VALUE!</v>
      </c>
      <c r="B92" s="18" t="str">
        <f ca="1">IF(ISNUMBER(A92),INDEX(Backlog!$A:$M,$A92,B$5),"")</f>
        <v/>
      </c>
      <c r="C92" s="73" t="str">
        <f ca="1">IF($B92="","",INDEX(Backlog!$A:$M,$A92,C$5))</f>
        <v/>
      </c>
      <c r="D92" s="73" t="str">
        <f ca="1">IF($B92="","",INDEX(Backlog!$A:$M,$A92,D$5))</f>
        <v/>
      </c>
      <c r="E92" s="73" t="str">
        <f ca="1">IF($B92="","",INDEX(Backlog!$A:$M,$A92,E$5))</f>
        <v/>
      </c>
      <c r="F92" s="48" t="str">
        <f ca="1">IF($B92="","",INDEX(Backlog!$A:$M,$A92,F$5))</f>
        <v/>
      </c>
      <c r="G92" s="66" t="str">
        <f ca="1">IF($B92="","",INDEX(Backlog!$A:$M,$A92,G$5))</f>
        <v/>
      </c>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84"/>
      <c r="CA92" s="21" t="e">
        <f t="shared" ca="1" si="14"/>
        <v>#VALUE!</v>
      </c>
      <c r="CB92" s="21" t="e">
        <f t="shared" ca="1" si="18"/>
        <v>#VALUE!</v>
      </c>
      <c r="CC92" s="21" t="e">
        <f t="shared" ca="1" si="15"/>
        <v>#VALUE!</v>
      </c>
      <c r="CD92" s="21" t="e">
        <f t="shared" ca="1" si="16"/>
        <v>#VALUE!</v>
      </c>
      <c r="CE92" s="21" t="e">
        <f t="shared" ca="1" si="17"/>
        <v>#VALUE!</v>
      </c>
    </row>
    <row r="93" spans="1:83" x14ac:dyDescent="0.2">
      <c r="A93" s="90" t="e">
        <f t="shared" ca="1" si="13"/>
        <v>#VALUE!</v>
      </c>
      <c r="B93" s="18" t="str">
        <f ca="1">IF(ISNUMBER(A93),INDEX(Backlog!$A:$M,$A93,B$5),"")</f>
        <v/>
      </c>
      <c r="C93" s="73" t="str">
        <f ca="1">IF($B93="","",INDEX(Backlog!$A:$M,$A93,C$5))</f>
        <v/>
      </c>
      <c r="D93" s="73" t="str">
        <f ca="1">IF($B93="","",INDEX(Backlog!$A:$M,$A93,D$5))</f>
        <v/>
      </c>
      <c r="E93" s="73" t="str">
        <f ca="1">IF($B93="","",INDEX(Backlog!$A:$M,$A93,E$5))</f>
        <v/>
      </c>
      <c r="F93" s="48" t="str">
        <f ca="1">IF($B93="","",INDEX(Backlog!$A:$M,$A93,F$5))</f>
        <v/>
      </c>
      <c r="G93" s="66" t="str">
        <f ca="1">IF($B93="","",INDEX(Backlog!$A:$M,$A93,G$5))</f>
        <v/>
      </c>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84"/>
      <c r="CA93" s="21" t="e">
        <f t="shared" ca="1" si="14"/>
        <v>#VALUE!</v>
      </c>
      <c r="CB93" s="21" t="e">
        <f t="shared" ca="1" si="18"/>
        <v>#VALUE!</v>
      </c>
      <c r="CC93" s="21" t="e">
        <f t="shared" ca="1" si="15"/>
        <v>#VALUE!</v>
      </c>
      <c r="CD93" s="21" t="e">
        <f t="shared" ca="1" si="16"/>
        <v>#VALUE!</v>
      </c>
      <c r="CE93" s="21" t="e">
        <f t="shared" ca="1" si="17"/>
        <v>#VALUE!</v>
      </c>
    </row>
    <row r="94" spans="1:83" x14ac:dyDescent="0.2">
      <c r="A94" s="90" t="e">
        <f t="shared" ca="1" si="13"/>
        <v>#VALUE!</v>
      </c>
      <c r="B94" s="18" t="str">
        <f ca="1">IF(ISNUMBER(A94),INDEX(Backlog!$A:$M,$A94,B$5),"")</f>
        <v/>
      </c>
      <c r="C94" s="73" t="str">
        <f ca="1">IF($B94="","",INDEX(Backlog!$A:$M,$A94,C$5))</f>
        <v/>
      </c>
      <c r="D94" s="73" t="str">
        <f ca="1">IF($B94="","",INDEX(Backlog!$A:$M,$A94,D$5))</f>
        <v/>
      </c>
      <c r="E94" s="73" t="str">
        <f ca="1">IF($B94="","",INDEX(Backlog!$A:$M,$A94,E$5))</f>
        <v/>
      </c>
      <c r="F94" s="48" t="str">
        <f ca="1">IF($B94="","",INDEX(Backlog!$A:$M,$A94,F$5))</f>
        <v/>
      </c>
      <c r="G94" s="66" t="str">
        <f ca="1">IF($B94="","",INDEX(Backlog!$A:$M,$A94,G$5))</f>
        <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84"/>
      <c r="CA94" s="21" t="e">
        <f t="shared" ca="1" si="14"/>
        <v>#VALUE!</v>
      </c>
      <c r="CB94" s="21" t="e">
        <f t="shared" ca="1" si="18"/>
        <v>#VALUE!</v>
      </c>
      <c r="CC94" s="21" t="e">
        <f t="shared" ca="1" si="15"/>
        <v>#VALUE!</v>
      </c>
      <c r="CD94" s="21" t="e">
        <f t="shared" ca="1" si="16"/>
        <v>#VALUE!</v>
      </c>
      <c r="CE94" s="21" t="e">
        <f t="shared" ca="1" si="17"/>
        <v>#VALUE!</v>
      </c>
    </row>
    <row r="95" spans="1:83" x14ac:dyDescent="0.2">
      <c r="A95" s="90" t="e">
        <f t="shared" ca="1" si="13"/>
        <v>#VALUE!</v>
      </c>
      <c r="B95" s="18" t="str">
        <f ca="1">IF(ISNUMBER(A95),INDEX(Backlog!$A:$M,$A95,B$5),"")</f>
        <v/>
      </c>
      <c r="C95" s="73" t="str">
        <f ca="1">IF($B95="","",INDEX(Backlog!$A:$M,$A95,C$5))</f>
        <v/>
      </c>
      <c r="D95" s="73" t="str">
        <f ca="1">IF($B95="","",INDEX(Backlog!$A:$M,$A95,D$5))</f>
        <v/>
      </c>
      <c r="E95" s="73" t="str">
        <f ca="1">IF($B95="","",INDEX(Backlog!$A:$M,$A95,E$5))</f>
        <v/>
      </c>
      <c r="F95" s="48" t="str">
        <f ca="1">IF($B95="","",INDEX(Backlog!$A:$M,$A95,F$5))</f>
        <v/>
      </c>
      <c r="G95" s="66" t="str">
        <f ca="1">IF($B95="","",INDEX(Backlog!$A:$M,$A95,G$5))</f>
        <v/>
      </c>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84"/>
      <c r="CA95" s="21" t="e">
        <f t="shared" ca="1" si="14"/>
        <v>#VALUE!</v>
      </c>
      <c r="CB95" s="21" t="e">
        <f t="shared" ca="1" si="18"/>
        <v>#VALUE!</v>
      </c>
      <c r="CC95" s="21" t="e">
        <f t="shared" ca="1" si="15"/>
        <v>#VALUE!</v>
      </c>
      <c r="CD95" s="21" t="e">
        <f t="shared" ca="1" si="16"/>
        <v>#VALUE!</v>
      </c>
      <c r="CE95" s="21" t="e">
        <f t="shared" ca="1" si="17"/>
        <v>#VALUE!</v>
      </c>
    </row>
    <row r="96" spans="1:83" x14ac:dyDescent="0.2">
      <c r="A96" s="90" t="e">
        <f t="shared" ca="1" si="13"/>
        <v>#VALUE!</v>
      </c>
      <c r="B96" s="18" t="str">
        <f ca="1">IF(ISNUMBER(A96),INDEX(Backlog!$A:$M,$A96,B$5),"")</f>
        <v/>
      </c>
      <c r="C96" s="73" t="str">
        <f ca="1">IF($B96="","",INDEX(Backlog!$A:$M,$A96,C$5))</f>
        <v/>
      </c>
      <c r="D96" s="73" t="str">
        <f ca="1">IF($B96="","",INDEX(Backlog!$A:$M,$A96,D$5))</f>
        <v/>
      </c>
      <c r="E96" s="73" t="str">
        <f ca="1">IF($B96="","",INDEX(Backlog!$A:$M,$A96,E$5))</f>
        <v/>
      </c>
      <c r="F96" s="48" t="str">
        <f ca="1">IF($B96="","",INDEX(Backlog!$A:$M,$A96,F$5))</f>
        <v/>
      </c>
      <c r="G96" s="66" t="str">
        <f ca="1">IF($B96="","",INDEX(Backlog!$A:$M,$A96,G$5))</f>
        <v/>
      </c>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84"/>
      <c r="CA96" s="21" t="e">
        <f t="shared" ca="1" si="14"/>
        <v>#VALUE!</v>
      </c>
      <c r="CB96" s="21" t="e">
        <f t="shared" ca="1" si="18"/>
        <v>#VALUE!</v>
      </c>
      <c r="CC96" s="21" t="e">
        <f t="shared" ca="1" si="15"/>
        <v>#VALUE!</v>
      </c>
      <c r="CD96" s="21" t="e">
        <f t="shared" ca="1" si="16"/>
        <v>#VALUE!</v>
      </c>
      <c r="CE96" s="21" t="e">
        <f t="shared" ca="1" si="17"/>
        <v>#VALUE!</v>
      </c>
    </row>
    <row r="97" spans="1:83" x14ac:dyDescent="0.2">
      <c r="A97" s="90" t="e">
        <f t="shared" ca="1" si="13"/>
        <v>#VALUE!</v>
      </c>
      <c r="B97" s="18" t="str">
        <f ca="1">IF(ISNUMBER(A97),INDEX(Backlog!$A:$M,$A97,B$5),"")</f>
        <v/>
      </c>
      <c r="C97" s="73" t="str">
        <f ca="1">IF($B97="","",INDEX(Backlog!$A:$M,$A97,C$5))</f>
        <v/>
      </c>
      <c r="D97" s="73" t="str">
        <f ca="1">IF($B97="","",INDEX(Backlog!$A:$M,$A97,D$5))</f>
        <v/>
      </c>
      <c r="E97" s="73" t="str">
        <f ca="1">IF($B97="","",INDEX(Backlog!$A:$M,$A97,E$5))</f>
        <v/>
      </c>
      <c r="F97" s="48" t="str">
        <f ca="1">IF($B97="","",INDEX(Backlog!$A:$M,$A97,F$5))</f>
        <v/>
      </c>
      <c r="G97" s="66" t="str">
        <f ca="1">IF($B97="","",INDEX(Backlog!$A:$M,$A97,G$5))</f>
        <v/>
      </c>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84"/>
      <c r="CA97" s="21" t="e">
        <f t="shared" ca="1" si="14"/>
        <v>#VALUE!</v>
      </c>
      <c r="CB97" s="21" t="e">
        <f t="shared" ca="1" si="18"/>
        <v>#VALUE!</v>
      </c>
      <c r="CC97" s="21" t="e">
        <f t="shared" ca="1" si="15"/>
        <v>#VALUE!</v>
      </c>
      <c r="CD97" s="21" t="e">
        <f t="shared" ca="1" si="16"/>
        <v>#VALUE!</v>
      </c>
      <c r="CE97" s="21" t="e">
        <f t="shared" ca="1" si="17"/>
        <v>#VALUE!</v>
      </c>
    </row>
    <row r="98" spans="1:83" x14ac:dyDescent="0.2">
      <c r="A98" s="90" t="e">
        <f t="shared" ca="1" si="13"/>
        <v>#VALUE!</v>
      </c>
      <c r="B98" s="18" t="str">
        <f ca="1">IF(ISNUMBER(A98),INDEX(Backlog!$A:$M,$A98,B$5),"")</f>
        <v/>
      </c>
      <c r="C98" s="73" t="str">
        <f ca="1">IF($B98="","",INDEX(Backlog!$A:$M,$A98,C$5))</f>
        <v/>
      </c>
      <c r="D98" s="73" t="str">
        <f ca="1">IF($B98="","",INDEX(Backlog!$A:$M,$A98,D$5))</f>
        <v/>
      </c>
      <c r="E98" s="73" t="str">
        <f ca="1">IF($B98="","",INDEX(Backlog!$A:$M,$A98,E$5))</f>
        <v/>
      </c>
      <c r="F98" s="48" t="str">
        <f ca="1">IF($B98="","",INDEX(Backlog!$A:$M,$A98,F$5))</f>
        <v/>
      </c>
      <c r="G98" s="66" t="str">
        <f ca="1">IF($B98="","",INDEX(Backlog!$A:$M,$A98,G$5))</f>
        <v/>
      </c>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84"/>
      <c r="CA98" s="21" t="e">
        <f t="shared" ca="1" si="14"/>
        <v>#VALUE!</v>
      </c>
      <c r="CB98" s="21" t="e">
        <f t="shared" ca="1" si="18"/>
        <v>#VALUE!</v>
      </c>
      <c r="CC98" s="21" t="e">
        <f t="shared" ca="1" si="15"/>
        <v>#VALUE!</v>
      </c>
      <c r="CD98" s="21" t="e">
        <f t="shared" ca="1" si="16"/>
        <v>#VALUE!</v>
      </c>
      <c r="CE98" s="21" t="e">
        <f t="shared" ca="1" si="17"/>
        <v>#VALUE!</v>
      </c>
    </row>
    <row r="99" spans="1:83" x14ac:dyDescent="0.2">
      <c r="A99" s="90" t="e">
        <f t="shared" ca="1" si="13"/>
        <v>#VALUE!</v>
      </c>
      <c r="B99" s="18" t="str">
        <f ca="1">IF(ISNUMBER(A99),INDEX(Backlog!$A:$M,$A99,B$5),"")</f>
        <v/>
      </c>
      <c r="C99" s="73" t="str">
        <f ca="1">IF($B99="","",INDEX(Backlog!$A:$M,$A99,C$5))</f>
        <v/>
      </c>
      <c r="D99" s="73" t="str">
        <f ca="1">IF($B99="","",INDEX(Backlog!$A:$M,$A99,D$5))</f>
        <v/>
      </c>
      <c r="E99" s="73" t="str">
        <f ca="1">IF($B99="","",INDEX(Backlog!$A:$M,$A99,E$5))</f>
        <v/>
      </c>
      <c r="F99" s="48" t="str">
        <f ca="1">IF($B99="","",INDEX(Backlog!$A:$M,$A99,F$5))</f>
        <v/>
      </c>
      <c r="G99" s="66" t="str">
        <f ca="1">IF($B99="","",INDEX(Backlog!$A:$M,$A99,G$5))</f>
        <v/>
      </c>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84"/>
      <c r="CA99" s="21" t="e">
        <f t="shared" ca="1" si="14"/>
        <v>#VALUE!</v>
      </c>
      <c r="CB99" s="21" t="e">
        <f t="shared" ca="1" si="18"/>
        <v>#VALUE!</v>
      </c>
      <c r="CC99" s="21" t="e">
        <f t="shared" ca="1" si="15"/>
        <v>#VALUE!</v>
      </c>
      <c r="CD99" s="21" t="e">
        <f t="shared" ca="1" si="16"/>
        <v>#VALUE!</v>
      </c>
      <c r="CE99" s="21" t="e">
        <f t="shared" ca="1" si="17"/>
        <v>#VALUE!</v>
      </c>
    </row>
    <row r="100" spans="1:83" x14ac:dyDescent="0.2">
      <c r="A100" s="90" t="e">
        <f t="shared" ca="1" si="13"/>
        <v>#VALUE!</v>
      </c>
      <c r="B100" s="18" t="str">
        <f ca="1">IF(ISNUMBER(A100),INDEX(Backlog!$A:$M,$A100,B$5),"")</f>
        <v/>
      </c>
      <c r="C100" s="73" t="str">
        <f ca="1">IF($B100="","",INDEX(Backlog!$A:$M,$A100,C$5))</f>
        <v/>
      </c>
      <c r="D100" s="73" t="str">
        <f ca="1">IF($B100="","",INDEX(Backlog!$A:$M,$A100,D$5))</f>
        <v/>
      </c>
      <c r="E100" s="73" t="str">
        <f ca="1">IF($B100="","",INDEX(Backlog!$A:$M,$A100,E$5))</f>
        <v/>
      </c>
      <c r="F100" s="48" t="str">
        <f ca="1">IF($B100="","",INDEX(Backlog!$A:$M,$A100,F$5))</f>
        <v/>
      </c>
      <c r="G100" s="66" t="str">
        <f ca="1">IF($B100="","",INDEX(Backlog!$A:$M,$A100,G$5))</f>
        <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84"/>
      <c r="CA100" s="21" t="e">
        <f t="shared" ca="1" si="14"/>
        <v>#VALUE!</v>
      </c>
      <c r="CB100" s="21" t="e">
        <f t="shared" ca="1" si="18"/>
        <v>#VALUE!</v>
      </c>
      <c r="CC100" s="21" t="e">
        <f t="shared" ca="1" si="15"/>
        <v>#VALUE!</v>
      </c>
      <c r="CD100" s="21" t="e">
        <f t="shared" ca="1" si="16"/>
        <v>#VALUE!</v>
      </c>
      <c r="CE100" s="21" t="e">
        <f t="shared" ca="1" si="17"/>
        <v>#VALUE!</v>
      </c>
    </row>
    <row r="101" spans="1:83" x14ac:dyDescent="0.2">
      <c r="A101" s="90" t="e">
        <f t="shared" ca="1" si="13"/>
        <v>#VALUE!</v>
      </c>
      <c r="B101" s="18" t="str">
        <f ca="1">IF(ISNUMBER(A101),INDEX(Backlog!$A:$M,$A101,B$5),"")</f>
        <v/>
      </c>
      <c r="C101" s="73" t="str">
        <f ca="1">IF($B101="","",INDEX(Backlog!$A:$M,$A101,C$5))</f>
        <v/>
      </c>
      <c r="D101" s="73" t="str">
        <f ca="1">IF($B101="","",INDEX(Backlog!$A:$M,$A101,D$5))</f>
        <v/>
      </c>
      <c r="E101" s="73" t="str">
        <f ca="1">IF($B101="","",INDEX(Backlog!$A:$M,$A101,E$5))</f>
        <v/>
      </c>
      <c r="F101" s="48" t="str">
        <f ca="1">IF($B101="","",INDEX(Backlog!$A:$M,$A101,F$5))</f>
        <v/>
      </c>
      <c r="G101" s="66" t="str">
        <f ca="1">IF($B101="","",INDEX(Backlog!$A:$M,$A101,G$5))</f>
        <v/>
      </c>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84"/>
      <c r="CA101" s="21" t="e">
        <f t="shared" ca="1" si="14"/>
        <v>#VALUE!</v>
      </c>
      <c r="CB101" s="21" t="e">
        <f t="shared" ca="1" si="18"/>
        <v>#VALUE!</v>
      </c>
      <c r="CC101" s="21" t="e">
        <f t="shared" ca="1" si="15"/>
        <v>#VALUE!</v>
      </c>
      <c r="CD101" s="21" t="e">
        <f t="shared" ca="1" si="16"/>
        <v>#VALUE!</v>
      </c>
      <c r="CE101" s="21" t="e">
        <f t="shared" ca="1" si="17"/>
        <v>#VALUE!</v>
      </c>
    </row>
    <row r="102" spans="1:83" x14ac:dyDescent="0.2">
      <c r="A102" s="90" t="e">
        <f t="shared" ca="1" si="13"/>
        <v>#VALUE!</v>
      </c>
      <c r="B102" s="18" t="str">
        <f ca="1">IF(ISNUMBER(A102),INDEX(Backlog!$A:$M,$A102,B$5),"")</f>
        <v/>
      </c>
      <c r="C102" s="73" t="str">
        <f ca="1">IF($B102="","",INDEX(Backlog!$A:$M,$A102,C$5))</f>
        <v/>
      </c>
      <c r="D102" s="73" t="str">
        <f ca="1">IF($B102="","",INDEX(Backlog!$A:$M,$A102,D$5))</f>
        <v/>
      </c>
      <c r="E102" s="73" t="str">
        <f ca="1">IF($B102="","",INDEX(Backlog!$A:$M,$A102,E$5))</f>
        <v/>
      </c>
      <c r="F102" s="48" t="str">
        <f ca="1">IF($B102="","",INDEX(Backlog!$A:$M,$A102,F$5))</f>
        <v/>
      </c>
      <c r="G102" s="66" t="str">
        <f ca="1">IF($B102="","",INDEX(Backlog!$A:$M,$A102,G$5))</f>
        <v/>
      </c>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84"/>
      <c r="CA102" s="21" t="e">
        <f t="shared" ca="1" si="14"/>
        <v>#VALUE!</v>
      </c>
      <c r="CB102" s="21" t="e">
        <f t="shared" ca="1" si="18"/>
        <v>#VALUE!</v>
      </c>
      <c r="CC102" s="21" t="e">
        <f t="shared" ca="1" si="15"/>
        <v>#VALUE!</v>
      </c>
      <c r="CD102" s="21" t="e">
        <f t="shared" ca="1" si="16"/>
        <v>#VALUE!</v>
      </c>
      <c r="CE102" s="21" t="e">
        <f t="shared" ca="1" si="17"/>
        <v>#VALUE!</v>
      </c>
    </row>
    <row r="103" spans="1:83" x14ac:dyDescent="0.2">
      <c r="A103" s="90" t="e">
        <f t="shared" ca="1" si="13"/>
        <v>#VALUE!</v>
      </c>
      <c r="B103" s="18" t="str">
        <f ca="1">IF(ISNUMBER(A103),INDEX(Backlog!$A:$M,$A103,B$5),"")</f>
        <v/>
      </c>
      <c r="C103" s="73" t="str">
        <f ca="1">IF($B103="","",INDEX(Backlog!$A:$M,$A103,C$5))</f>
        <v/>
      </c>
      <c r="D103" s="73" t="str">
        <f ca="1">IF($B103="","",INDEX(Backlog!$A:$M,$A103,D$5))</f>
        <v/>
      </c>
      <c r="E103" s="73" t="str">
        <f ca="1">IF($B103="","",INDEX(Backlog!$A:$M,$A103,E$5))</f>
        <v/>
      </c>
      <c r="F103" s="48" t="str">
        <f ca="1">IF($B103="","",INDEX(Backlog!$A:$M,$A103,F$5))</f>
        <v/>
      </c>
      <c r="G103" s="66" t="str">
        <f ca="1">IF($B103="","",INDEX(Backlog!$A:$M,$A103,G$5))</f>
        <v/>
      </c>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84"/>
      <c r="CA103" s="21" t="e">
        <f t="shared" ca="1" si="14"/>
        <v>#VALUE!</v>
      </c>
      <c r="CB103" s="21" t="e">
        <f t="shared" ca="1" si="18"/>
        <v>#VALUE!</v>
      </c>
      <c r="CC103" s="21" t="e">
        <f t="shared" ca="1" si="15"/>
        <v>#VALUE!</v>
      </c>
      <c r="CD103" s="21" t="e">
        <f t="shared" ca="1" si="16"/>
        <v>#VALUE!</v>
      </c>
      <c r="CE103" s="21" t="e">
        <f t="shared" ca="1" si="17"/>
        <v>#VALUE!</v>
      </c>
    </row>
    <row r="104" spans="1:83" x14ac:dyDescent="0.2">
      <c r="A104" s="90" t="e">
        <f t="shared" ca="1" si="13"/>
        <v>#VALUE!</v>
      </c>
      <c r="B104" s="18" t="str">
        <f ca="1">IF(ISNUMBER(A104),INDEX(Backlog!$A:$M,$A104,B$5),"")</f>
        <v/>
      </c>
      <c r="C104" s="73" t="str">
        <f ca="1">IF($B104="","",INDEX(Backlog!$A:$M,$A104,C$5))</f>
        <v/>
      </c>
      <c r="D104" s="73" t="str">
        <f ca="1">IF($B104="","",INDEX(Backlog!$A:$M,$A104,D$5))</f>
        <v/>
      </c>
      <c r="E104" s="73" t="str">
        <f ca="1">IF($B104="","",INDEX(Backlog!$A:$M,$A104,E$5))</f>
        <v/>
      </c>
      <c r="F104" s="48" t="str">
        <f ca="1">IF($B104="","",INDEX(Backlog!$A:$M,$A104,F$5))</f>
        <v/>
      </c>
      <c r="G104" s="66" t="str">
        <f ca="1">IF($B104="","",INDEX(Backlog!$A:$M,$A104,G$5))</f>
        <v/>
      </c>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84"/>
      <c r="CA104" s="21" t="e">
        <f t="shared" ca="1" si="14"/>
        <v>#VALUE!</v>
      </c>
      <c r="CB104" s="21" t="e">
        <f t="shared" ca="1" si="18"/>
        <v>#VALUE!</v>
      </c>
      <c r="CC104" s="21" t="e">
        <f t="shared" ca="1" si="15"/>
        <v>#VALUE!</v>
      </c>
      <c r="CD104" s="21" t="e">
        <f t="shared" ca="1" si="16"/>
        <v>#VALUE!</v>
      </c>
      <c r="CE104" s="21" t="e">
        <f t="shared" ca="1" si="17"/>
        <v>#VALUE!</v>
      </c>
    </row>
    <row r="105" spans="1:83" x14ac:dyDescent="0.2">
      <c r="A105" s="90" t="e">
        <f t="shared" ca="1" si="13"/>
        <v>#VALUE!</v>
      </c>
      <c r="B105" s="18" t="str">
        <f ca="1">IF(ISNUMBER(A105),INDEX(Backlog!$A:$M,$A105,B$5),"")</f>
        <v/>
      </c>
      <c r="C105" s="73" t="str">
        <f ca="1">IF($B105="","",INDEX(Backlog!$A:$M,$A105,C$5))</f>
        <v/>
      </c>
      <c r="D105" s="73" t="str">
        <f ca="1">IF($B105="","",INDEX(Backlog!$A:$M,$A105,D$5))</f>
        <v/>
      </c>
      <c r="E105" s="73" t="str">
        <f ca="1">IF($B105="","",INDEX(Backlog!$A:$M,$A105,E$5))</f>
        <v/>
      </c>
      <c r="F105" s="48" t="str">
        <f ca="1">IF($B105="","",INDEX(Backlog!$A:$M,$A105,F$5))</f>
        <v/>
      </c>
      <c r="G105" s="66" t="str">
        <f ca="1">IF($B105="","",INDEX(Backlog!$A:$M,$A105,G$5))</f>
        <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84"/>
      <c r="CA105" s="21" t="e">
        <f t="shared" ca="1" si="14"/>
        <v>#VALUE!</v>
      </c>
      <c r="CB105" s="21" t="e">
        <f t="shared" ca="1" si="18"/>
        <v>#VALUE!</v>
      </c>
      <c r="CC105" s="21" t="e">
        <f t="shared" ca="1" si="15"/>
        <v>#VALUE!</v>
      </c>
      <c r="CD105" s="21" t="e">
        <f t="shared" ca="1" si="16"/>
        <v>#VALUE!</v>
      </c>
      <c r="CE105" s="21" t="e">
        <f t="shared" ca="1" si="17"/>
        <v>#VALUE!</v>
      </c>
    </row>
    <row r="106" spans="1:83" x14ac:dyDescent="0.2">
      <c r="A106" s="90" t="e">
        <f t="shared" ca="1" si="13"/>
        <v>#VALUE!</v>
      </c>
      <c r="B106" s="18" t="str">
        <f ca="1">IF(ISNUMBER(A106),INDEX(Backlog!$A:$M,$A106,B$5),"")</f>
        <v/>
      </c>
      <c r="C106" s="73" t="str">
        <f ca="1">IF($B106="","",INDEX(Backlog!$A:$M,$A106,C$5))</f>
        <v/>
      </c>
      <c r="D106" s="73" t="str">
        <f ca="1">IF($B106="","",INDEX(Backlog!$A:$M,$A106,D$5))</f>
        <v/>
      </c>
      <c r="E106" s="73" t="str">
        <f ca="1">IF($B106="","",INDEX(Backlog!$A:$M,$A106,E$5))</f>
        <v/>
      </c>
      <c r="F106" s="48" t="str">
        <f ca="1">IF($B106="","",INDEX(Backlog!$A:$M,$A106,F$5))</f>
        <v/>
      </c>
      <c r="G106" s="66" t="str">
        <f ca="1">IF($B106="","",INDEX(Backlog!$A:$M,$A106,G$5))</f>
        <v/>
      </c>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84"/>
      <c r="CA106" s="21" t="e">
        <f t="shared" ca="1" si="14"/>
        <v>#VALUE!</v>
      </c>
      <c r="CB106" s="21" t="e">
        <f t="shared" ca="1" si="18"/>
        <v>#VALUE!</v>
      </c>
      <c r="CC106" s="21" t="e">
        <f t="shared" ca="1" si="15"/>
        <v>#VALUE!</v>
      </c>
      <c r="CD106" s="21" t="e">
        <f t="shared" ca="1" si="16"/>
        <v>#VALUE!</v>
      </c>
      <c r="CE106" s="21" t="e">
        <f t="shared" ca="1" si="17"/>
        <v>#VALUE!</v>
      </c>
    </row>
    <row r="107" spans="1:83" x14ac:dyDescent="0.2">
      <c r="A107" s="90" t="e">
        <f t="shared" ref="A107:A170" ca="1" si="19">CA107-1</f>
        <v>#VALUE!</v>
      </c>
      <c r="B107" s="18" t="str">
        <f ca="1">IF(ISNUMBER(A107),INDEX(Backlog!$A:$M,$A107,B$5),"")</f>
        <v/>
      </c>
      <c r="C107" s="73" t="str">
        <f ca="1">IF($B107="","",INDEX(Backlog!$A:$M,$A107,C$5))</f>
        <v/>
      </c>
      <c r="D107" s="73" t="str">
        <f ca="1">IF($B107="","",INDEX(Backlog!$A:$M,$A107,D$5))</f>
        <v/>
      </c>
      <c r="E107" s="73" t="str">
        <f ca="1">IF($B107="","",INDEX(Backlog!$A:$M,$A107,E$5))</f>
        <v/>
      </c>
      <c r="F107" s="48" t="str">
        <f ca="1">IF($B107="","",INDEX(Backlog!$A:$M,$A107,F$5))</f>
        <v/>
      </c>
      <c r="G107" s="66" t="str">
        <f ca="1">IF($B107="","",INDEX(Backlog!$A:$M,$A107,G$5))</f>
        <v/>
      </c>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84"/>
      <c r="CA107" s="21" t="e">
        <f t="shared" ref="CA107:CA170" ca="1" si="20">IF($CE107="","",CE107)</f>
        <v>#VALUE!</v>
      </c>
      <c r="CB107" s="21" t="e">
        <f t="shared" ca="1" si="18"/>
        <v>#VALUE!</v>
      </c>
      <c r="CC107" s="21" t="e">
        <f t="shared" ref="CC107:CC170" ca="1" si="21">"Backlog!" &amp; ADDRESS(CA107,$CC$4) &amp; ":" &amp; ADDRESS(CB107,$CC$4)</f>
        <v>#VALUE!</v>
      </c>
      <c r="CD107" s="21" t="e">
        <f t="shared" ref="CD107:CD170" ca="1" si="22">IF(CC106="","",MATCH($B$2,INDIRECT(CC106),0))</f>
        <v>#VALUE!</v>
      </c>
      <c r="CE107" s="21" t="e">
        <f t="shared" ref="CE107:CE170" ca="1" si="23">IF(ISNA($CD107),"",CE106+CD107)</f>
        <v>#VALUE!</v>
      </c>
    </row>
    <row r="108" spans="1:83" x14ac:dyDescent="0.2">
      <c r="A108" s="90" t="e">
        <f t="shared" ca="1" si="19"/>
        <v>#VALUE!</v>
      </c>
      <c r="B108" s="18" t="str">
        <f ca="1">IF(ISNUMBER(A108),INDEX(Backlog!$A:$M,$A108,B$5),"")</f>
        <v/>
      </c>
      <c r="C108" s="73" t="str">
        <f ca="1">IF($B108="","",INDEX(Backlog!$A:$M,$A108,C$5))</f>
        <v/>
      </c>
      <c r="D108" s="73" t="str">
        <f ca="1">IF($B108="","",INDEX(Backlog!$A:$M,$A108,D$5))</f>
        <v/>
      </c>
      <c r="E108" s="73" t="str">
        <f ca="1">IF($B108="","",INDEX(Backlog!$A:$M,$A108,E$5))</f>
        <v/>
      </c>
      <c r="F108" s="48" t="str">
        <f ca="1">IF($B108="","",INDEX(Backlog!$A:$M,$A108,F$5))</f>
        <v/>
      </c>
      <c r="G108" s="66" t="str">
        <f ca="1">IF($B108="","",INDEX(Backlog!$A:$M,$A108,G$5))</f>
        <v/>
      </c>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84"/>
      <c r="CA108" s="21" t="e">
        <f t="shared" ca="1" si="20"/>
        <v>#VALUE!</v>
      </c>
      <c r="CB108" s="21" t="e">
        <f t="shared" ca="1" si="18"/>
        <v>#VALUE!</v>
      </c>
      <c r="CC108" s="21" t="e">
        <f t="shared" ca="1" si="21"/>
        <v>#VALUE!</v>
      </c>
      <c r="CD108" s="21" t="e">
        <f t="shared" ca="1" si="22"/>
        <v>#VALUE!</v>
      </c>
      <c r="CE108" s="21" t="e">
        <f t="shared" ca="1" si="23"/>
        <v>#VALUE!</v>
      </c>
    </row>
    <row r="109" spans="1:83" x14ac:dyDescent="0.2">
      <c r="A109" s="90" t="e">
        <f t="shared" ca="1" si="19"/>
        <v>#VALUE!</v>
      </c>
      <c r="B109" s="18" t="str">
        <f ca="1">IF(ISNUMBER(A109),INDEX(Backlog!$A:$M,$A109,B$5),"")</f>
        <v/>
      </c>
      <c r="C109" s="73" t="str">
        <f ca="1">IF($B109="","",INDEX(Backlog!$A:$M,$A109,C$5))</f>
        <v/>
      </c>
      <c r="D109" s="73" t="str">
        <f ca="1">IF($B109="","",INDEX(Backlog!$A:$M,$A109,D$5))</f>
        <v/>
      </c>
      <c r="E109" s="73" t="str">
        <f ca="1">IF($B109="","",INDEX(Backlog!$A:$M,$A109,E$5))</f>
        <v/>
      </c>
      <c r="F109" s="48" t="str">
        <f ca="1">IF($B109="","",INDEX(Backlog!$A:$M,$A109,F$5))</f>
        <v/>
      </c>
      <c r="G109" s="66" t="str">
        <f ca="1">IF($B109="","",INDEX(Backlog!$A:$M,$A109,G$5))</f>
        <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84"/>
      <c r="CA109" s="21" t="e">
        <f t="shared" ca="1" si="20"/>
        <v>#VALUE!</v>
      </c>
      <c r="CB109" s="21" t="e">
        <f t="shared" ca="1" si="18"/>
        <v>#VALUE!</v>
      </c>
      <c r="CC109" s="21" t="e">
        <f t="shared" ca="1" si="21"/>
        <v>#VALUE!</v>
      </c>
      <c r="CD109" s="21" t="e">
        <f t="shared" ca="1" si="22"/>
        <v>#VALUE!</v>
      </c>
      <c r="CE109" s="21" t="e">
        <f t="shared" ca="1" si="23"/>
        <v>#VALUE!</v>
      </c>
    </row>
    <row r="110" spans="1:83" x14ac:dyDescent="0.2">
      <c r="A110" s="90" t="e">
        <f t="shared" ca="1" si="19"/>
        <v>#VALUE!</v>
      </c>
      <c r="B110" s="18" t="str">
        <f ca="1">IF(ISNUMBER(A110),INDEX(Backlog!$A:$M,$A110,B$5),"")</f>
        <v/>
      </c>
      <c r="C110" s="73" t="str">
        <f ca="1">IF($B110="","",INDEX(Backlog!$A:$M,$A110,C$5))</f>
        <v/>
      </c>
      <c r="D110" s="73" t="str">
        <f ca="1">IF($B110="","",INDEX(Backlog!$A:$M,$A110,D$5))</f>
        <v/>
      </c>
      <c r="E110" s="73" t="str">
        <f ca="1">IF($B110="","",INDEX(Backlog!$A:$M,$A110,E$5))</f>
        <v/>
      </c>
      <c r="F110" s="48" t="str">
        <f ca="1">IF($B110="","",INDEX(Backlog!$A:$M,$A110,F$5))</f>
        <v/>
      </c>
      <c r="G110" s="66" t="str">
        <f ca="1">IF($B110="","",INDEX(Backlog!$A:$M,$A110,G$5))</f>
        <v/>
      </c>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84"/>
      <c r="CA110" s="21" t="e">
        <f t="shared" ca="1" si="20"/>
        <v>#VALUE!</v>
      </c>
      <c r="CB110" s="21" t="e">
        <f t="shared" ca="1" si="18"/>
        <v>#VALUE!</v>
      </c>
      <c r="CC110" s="21" t="e">
        <f t="shared" ca="1" si="21"/>
        <v>#VALUE!</v>
      </c>
      <c r="CD110" s="21" t="e">
        <f t="shared" ca="1" si="22"/>
        <v>#VALUE!</v>
      </c>
      <c r="CE110" s="21" t="e">
        <f t="shared" ca="1" si="23"/>
        <v>#VALUE!</v>
      </c>
    </row>
    <row r="111" spans="1:83" x14ac:dyDescent="0.2">
      <c r="A111" s="90" t="e">
        <f t="shared" ca="1" si="19"/>
        <v>#VALUE!</v>
      </c>
      <c r="B111" s="18" t="str">
        <f ca="1">IF(ISNUMBER(A111),INDEX(Backlog!$A:$M,$A111,B$5),"")</f>
        <v/>
      </c>
      <c r="C111" s="73" t="str">
        <f ca="1">IF($B111="","",INDEX(Backlog!$A:$M,$A111,C$5))</f>
        <v/>
      </c>
      <c r="D111" s="73" t="str">
        <f ca="1">IF($B111="","",INDEX(Backlog!$A:$M,$A111,D$5))</f>
        <v/>
      </c>
      <c r="E111" s="73" t="str">
        <f ca="1">IF($B111="","",INDEX(Backlog!$A:$M,$A111,E$5))</f>
        <v/>
      </c>
      <c r="F111" s="48" t="str">
        <f ca="1">IF($B111="","",INDEX(Backlog!$A:$M,$A111,F$5))</f>
        <v/>
      </c>
      <c r="G111" s="66" t="str">
        <f ca="1">IF($B111="","",INDEX(Backlog!$A:$M,$A111,G$5))</f>
        <v/>
      </c>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84"/>
      <c r="CA111" s="21" t="e">
        <f t="shared" ca="1" si="20"/>
        <v>#VALUE!</v>
      </c>
      <c r="CB111" s="21" t="e">
        <f t="shared" ca="1" si="18"/>
        <v>#VALUE!</v>
      </c>
      <c r="CC111" s="21" t="e">
        <f t="shared" ca="1" si="21"/>
        <v>#VALUE!</v>
      </c>
      <c r="CD111" s="21" t="e">
        <f t="shared" ca="1" si="22"/>
        <v>#VALUE!</v>
      </c>
      <c r="CE111" s="21" t="e">
        <f t="shared" ca="1" si="23"/>
        <v>#VALUE!</v>
      </c>
    </row>
    <row r="112" spans="1:83" x14ac:dyDescent="0.2">
      <c r="A112" s="90" t="e">
        <f t="shared" ca="1" si="19"/>
        <v>#VALUE!</v>
      </c>
      <c r="B112" s="18" t="str">
        <f ca="1">IF(ISNUMBER(A112),INDEX(Backlog!$A:$M,$A112,B$5),"")</f>
        <v/>
      </c>
      <c r="C112" s="73" t="str">
        <f ca="1">IF($B112="","",INDEX(Backlog!$A:$M,$A112,C$5))</f>
        <v/>
      </c>
      <c r="D112" s="73" t="str">
        <f ca="1">IF($B112="","",INDEX(Backlog!$A:$M,$A112,D$5))</f>
        <v/>
      </c>
      <c r="E112" s="73" t="str">
        <f ca="1">IF($B112="","",INDEX(Backlog!$A:$M,$A112,E$5))</f>
        <v/>
      </c>
      <c r="F112" s="48" t="str">
        <f ca="1">IF($B112="","",INDEX(Backlog!$A:$M,$A112,F$5))</f>
        <v/>
      </c>
      <c r="G112" s="66" t="str">
        <f ca="1">IF($B112="","",INDEX(Backlog!$A:$M,$A112,G$5))</f>
        <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84"/>
      <c r="CA112" s="21" t="e">
        <f t="shared" ca="1" si="20"/>
        <v>#VALUE!</v>
      </c>
      <c r="CB112" s="21" t="e">
        <f t="shared" ca="1" si="18"/>
        <v>#VALUE!</v>
      </c>
      <c r="CC112" s="21" t="e">
        <f t="shared" ca="1" si="21"/>
        <v>#VALUE!</v>
      </c>
      <c r="CD112" s="21" t="e">
        <f t="shared" ca="1" si="22"/>
        <v>#VALUE!</v>
      </c>
      <c r="CE112" s="21" t="e">
        <f t="shared" ca="1" si="23"/>
        <v>#VALUE!</v>
      </c>
    </row>
    <row r="113" spans="1:83" x14ac:dyDescent="0.2">
      <c r="A113" s="90" t="e">
        <f t="shared" ca="1" si="19"/>
        <v>#VALUE!</v>
      </c>
      <c r="B113" s="18" t="str">
        <f ca="1">IF(ISNUMBER(A113),INDEX(Backlog!$A:$M,$A113,B$5),"")</f>
        <v/>
      </c>
      <c r="C113" s="73" t="str">
        <f ca="1">IF($B113="","",INDEX(Backlog!$A:$M,$A113,C$5))</f>
        <v/>
      </c>
      <c r="D113" s="73" t="str">
        <f ca="1">IF($B113="","",INDEX(Backlog!$A:$M,$A113,D$5))</f>
        <v/>
      </c>
      <c r="E113" s="73" t="str">
        <f ca="1">IF($B113="","",INDEX(Backlog!$A:$M,$A113,E$5))</f>
        <v/>
      </c>
      <c r="F113" s="48" t="str">
        <f ca="1">IF($B113="","",INDEX(Backlog!$A:$M,$A113,F$5))</f>
        <v/>
      </c>
      <c r="G113" s="66" t="str">
        <f ca="1">IF($B113="","",INDEX(Backlog!$A:$M,$A113,G$5))</f>
        <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84"/>
      <c r="CA113" s="21" t="e">
        <f t="shared" ca="1" si="20"/>
        <v>#VALUE!</v>
      </c>
      <c r="CB113" s="21" t="e">
        <f t="shared" ca="1" si="18"/>
        <v>#VALUE!</v>
      </c>
      <c r="CC113" s="21" t="e">
        <f t="shared" ca="1" si="21"/>
        <v>#VALUE!</v>
      </c>
      <c r="CD113" s="21" t="e">
        <f t="shared" ca="1" si="22"/>
        <v>#VALUE!</v>
      </c>
      <c r="CE113" s="21" t="e">
        <f t="shared" ca="1" si="23"/>
        <v>#VALUE!</v>
      </c>
    </row>
    <row r="114" spans="1:83" x14ac:dyDescent="0.2">
      <c r="A114" s="90" t="e">
        <f t="shared" ca="1" si="19"/>
        <v>#VALUE!</v>
      </c>
      <c r="B114" s="18" t="str">
        <f ca="1">IF(ISNUMBER(A114),INDEX(Backlog!$A:$M,$A114,B$5),"")</f>
        <v/>
      </c>
      <c r="C114" s="73" t="str">
        <f ca="1">IF($B114="","",INDEX(Backlog!$A:$M,$A114,C$5))</f>
        <v/>
      </c>
      <c r="D114" s="73" t="str">
        <f ca="1">IF($B114="","",INDEX(Backlog!$A:$M,$A114,D$5))</f>
        <v/>
      </c>
      <c r="E114" s="73" t="str">
        <f ca="1">IF($B114="","",INDEX(Backlog!$A:$M,$A114,E$5))</f>
        <v/>
      </c>
      <c r="F114" s="48" t="str">
        <f ca="1">IF($B114="","",INDEX(Backlog!$A:$M,$A114,F$5))</f>
        <v/>
      </c>
      <c r="G114" s="66" t="str">
        <f ca="1">IF($B114="","",INDEX(Backlog!$A:$M,$A114,G$5))</f>
        <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84"/>
      <c r="CA114" s="21" t="e">
        <f t="shared" ca="1" si="20"/>
        <v>#VALUE!</v>
      </c>
      <c r="CB114" s="21" t="e">
        <f t="shared" ca="1" si="18"/>
        <v>#VALUE!</v>
      </c>
      <c r="CC114" s="21" t="e">
        <f t="shared" ca="1" si="21"/>
        <v>#VALUE!</v>
      </c>
      <c r="CD114" s="21" t="e">
        <f t="shared" ca="1" si="22"/>
        <v>#VALUE!</v>
      </c>
      <c r="CE114" s="21" t="e">
        <f t="shared" ca="1" si="23"/>
        <v>#VALUE!</v>
      </c>
    </row>
    <row r="115" spans="1:83" x14ac:dyDescent="0.2">
      <c r="A115" s="90" t="e">
        <f t="shared" ca="1" si="19"/>
        <v>#VALUE!</v>
      </c>
      <c r="B115" s="18" t="str">
        <f ca="1">IF(ISNUMBER(A115),INDEX(Backlog!$A:$M,$A115,B$5),"")</f>
        <v/>
      </c>
      <c r="C115" s="73" t="str">
        <f ca="1">IF($B115="","",INDEX(Backlog!$A:$M,$A115,C$5))</f>
        <v/>
      </c>
      <c r="D115" s="73" t="str">
        <f ca="1">IF($B115="","",INDEX(Backlog!$A:$M,$A115,D$5))</f>
        <v/>
      </c>
      <c r="E115" s="73" t="str">
        <f ca="1">IF($B115="","",INDEX(Backlog!$A:$M,$A115,E$5))</f>
        <v/>
      </c>
      <c r="F115" s="48" t="str">
        <f ca="1">IF($B115="","",INDEX(Backlog!$A:$M,$A115,F$5))</f>
        <v/>
      </c>
      <c r="G115" s="66" t="str">
        <f ca="1">IF($B115="","",INDEX(Backlog!$A:$M,$A115,G$5))</f>
        <v/>
      </c>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84"/>
      <c r="CA115" s="21" t="e">
        <f t="shared" ca="1" si="20"/>
        <v>#VALUE!</v>
      </c>
      <c r="CB115" s="21" t="e">
        <f t="shared" ca="1" si="18"/>
        <v>#VALUE!</v>
      </c>
      <c r="CC115" s="21" t="e">
        <f t="shared" ca="1" si="21"/>
        <v>#VALUE!</v>
      </c>
      <c r="CD115" s="21" t="e">
        <f t="shared" ca="1" si="22"/>
        <v>#VALUE!</v>
      </c>
      <c r="CE115" s="21" t="e">
        <f t="shared" ca="1" si="23"/>
        <v>#VALUE!</v>
      </c>
    </row>
    <row r="116" spans="1:83" x14ac:dyDescent="0.2">
      <c r="A116" s="90" t="e">
        <f t="shared" ca="1" si="19"/>
        <v>#VALUE!</v>
      </c>
      <c r="B116" s="18" t="str">
        <f ca="1">IF(ISNUMBER(A116),INDEX(Backlog!$A:$M,$A116,B$5),"")</f>
        <v/>
      </c>
      <c r="C116" s="73" t="str">
        <f ca="1">IF($B116="","",INDEX(Backlog!$A:$M,$A116,C$5))</f>
        <v/>
      </c>
      <c r="D116" s="73" t="str">
        <f ca="1">IF($B116="","",INDEX(Backlog!$A:$M,$A116,D$5))</f>
        <v/>
      </c>
      <c r="E116" s="73" t="str">
        <f ca="1">IF($B116="","",INDEX(Backlog!$A:$M,$A116,E$5))</f>
        <v/>
      </c>
      <c r="F116" s="48" t="str">
        <f ca="1">IF($B116="","",INDEX(Backlog!$A:$M,$A116,F$5))</f>
        <v/>
      </c>
      <c r="G116" s="66" t="str">
        <f ca="1">IF($B116="","",INDEX(Backlog!$A:$M,$A116,G$5))</f>
        <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84"/>
      <c r="CA116" s="21" t="e">
        <f t="shared" ca="1" si="20"/>
        <v>#VALUE!</v>
      </c>
      <c r="CB116" s="21" t="e">
        <f t="shared" ca="1" si="18"/>
        <v>#VALUE!</v>
      </c>
      <c r="CC116" s="21" t="e">
        <f t="shared" ca="1" si="21"/>
        <v>#VALUE!</v>
      </c>
      <c r="CD116" s="21" t="e">
        <f t="shared" ca="1" si="22"/>
        <v>#VALUE!</v>
      </c>
      <c r="CE116" s="21" t="e">
        <f t="shared" ca="1" si="23"/>
        <v>#VALUE!</v>
      </c>
    </row>
    <row r="117" spans="1:83" x14ac:dyDescent="0.2">
      <c r="A117" s="90" t="e">
        <f t="shared" ca="1" si="19"/>
        <v>#VALUE!</v>
      </c>
      <c r="B117" s="18" t="str">
        <f ca="1">IF(ISNUMBER(A117),INDEX(Backlog!$A:$M,$A117,B$5),"")</f>
        <v/>
      </c>
      <c r="C117" s="73" t="str">
        <f ca="1">IF($B117="","",INDEX(Backlog!$A:$M,$A117,C$5))</f>
        <v/>
      </c>
      <c r="D117" s="73" t="str">
        <f ca="1">IF($B117="","",INDEX(Backlog!$A:$M,$A117,D$5))</f>
        <v/>
      </c>
      <c r="E117" s="73" t="str">
        <f ca="1">IF($B117="","",INDEX(Backlog!$A:$M,$A117,E$5))</f>
        <v/>
      </c>
      <c r="F117" s="48" t="str">
        <f ca="1">IF($B117="","",INDEX(Backlog!$A:$M,$A117,F$5))</f>
        <v/>
      </c>
      <c r="G117" s="66" t="str">
        <f ca="1">IF($B117="","",INDEX(Backlog!$A:$M,$A117,G$5))</f>
        <v/>
      </c>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84"/>
      <c r="CA117" s="21" t="e">
        <f t="shared" ca="1" si="20"/>
        <v>#VALUE!</v>
      </c>
      <c r="CB117" s="21" t="e">
        <f t="shared" ca="1" si="18"/>
        <v>#VALUE!</v>
      </c>
      <c r="CC117" s="21" t="e">
        <f t="shared" ca="1" si="21"/>
        <v>#VALUE!</v>
      </c>
      <c r="CD117" s="21" t="e">
        <f t="shared" ca="1" si="22"/>
        <v>#VALUE!</v>
      </c>
      <c r="CE117" s="21" t="e">
        <f t="shared" ca="1" si="23"/>
        <v>#VALUE!</v>
      </c>
    </row>
    <row r="118" spans="1:83" x14ac:dyDescent="0.2">
      <c r="A118" s="90" t="e">
        <f t="shared" ca="1" si="19"/>
        <v>#VALUE!</v>
      </c>
      <c r="B118" s="18" t="str">
        <f ca="1">IF(ISNUMBER(A118),INDEX(Backlog!$A:$M,$A118,B$5),"")</f>
        <v/>
      </c>
      <c r="C118" s="73" t="str">
        <f ca="1">IF($B118="","",INDEX(Backlog!$A:$M,$A118,C$5))</f>
        <v/>
      </c>
      <c r="D118" s="73" t="str">
        <f ca="1">IF($B118="","",INDEX(Backlog!$A:$M,$A118,D$5))</f>
        <v/>
      </c>
      <c r="E118" s="73" t="str">
        <f ca="1">IF($B118="","",INDEX(Backlog!$A:$M,$A118,E$5))</f>
        <v/>
      </c>
      <c r="F118" s="48" t="str">
        <f ca="1">IF($B118="","",INDEX(Backlog!$A:$M,$A118,F$5))</f>
        <v/>
      </c>
      <c r="G118" s="66" t="str">
        <f ca="1">IF($B118="","",INDEX(Backlog!$A:$M,$A118,G$5))</f>
        <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84"/>
      <c r="CA118" s="21" t="e">
        <f t="shared" ca="1" si="20"/>
        <v>#VALUE!</v>
      </c>
      <c r="CB118" s="21" t="e">
        <f t="shared" ca="1" si="18"/>
        <v>#VALUE!</v>
      </c>
      <c r="CC118" s="21" t="e">
        <f t="shared" ca="1" si="21"/>
        <v>#VALUE!</v>
      </c>
      <c r="CD118" s="21" t="e">
        <f t="shared" ca="1" si="22"/>
        <v>#VALUE!</v>
      </c>
      <c r="CE118" s="21" t="e">
        <f t="shared" ca="1" si="23"/>
        <v>#VALUE!</v>
      </c>
    </row>
    <row r="119" spans="1:83" x14ac:dyDescent="0.2">
      <c r="A119" s="90" t="e">
        <f t="shared" ca="1" si="19"/>
        <v>#VALUE!</v>
      </c>
      <c r="B119" s="18" t="str">
        <f ca="1">IF(ISNUMBER(A119),INDEX(Backlog!$A:$M,$A119,B$5),"")</f>
        <v/>
      </c>
      <c r="C119" s="73" t="str">
        <f ca="1">IF($B119="","",INDEX(Backlog!$A:$M,$A119,C$5))</f>
        <v/>
      </c>
      <c r="D119" s="73" t="str">
        <f ca="1">IF($B119="","",INDEX(Backlog!$A:$M,$A119,D$5))</f>
        <v/>
      </c>
      <c r="E119" s="73" t="str">
        <f ca="1">IF($B119="","",INDEX(Backlog!$A:$M,$A119,E$5))</f>
        <v/>
      </c>
      <c r="F119" s="48" t="str">
        <f ca="1">IF($B119="","",INDEX(Backlog!$A:$M,$A119,F$5))</f>
        <v/>
      </c>
      <c r="G119" s="66" t="str">
        <f ca="1">IF($B119="","",INDEX(Backlog!$A:$M,$A119,G$5))</f>
        <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84"/>
      <c r="CA119" s="21" t="e">
        <f t="shared" ca="1" si="20"/>
        <v>#VALUE!</v>
      </c>
      <c r="CB119" s="21" t="e">
        <f t="shared" ca="1" si="18"/>
        <v>#VALUE!</v>
      </c>
      <c r="CC119" s="21" t="e">
        <f t="shared" ca="1" si="21"/>
        <v>#VALUE!</v>
      </c>
      <c r="CD119" s="21" t="e">
        <f t="shared" ca="1" si="22"/>
        <v>#VALUE!</v>
      </c>
      <c r="CE119" s="21" t="e">
        <f t="shared" ca="1" si="23"/>
        <v>#VALUE!</v>
      </c>
    </row>
    <row r="120" spans="1:83" x14ac:dyDescent="0.2">
      <c r="A120" s="90" t="e">
        <f t="shared" ca="1" si="19"/>
        <v>#VALUE!</v>
      </c>
      <c r="B120" s="18" t="str">
        <f ca="1">IF(ISNUMBER(A120),INDEX(Backlog!$A:$M,$A120,B$5),"")</f>
        <v/>
      </c>
      <c r="C120" s="73" t="str">
        <f ca="1">IF($B120="","",INDEX(Backlog!$A:$M,$A120,C$5))</f>
        <v/>
      </c>
      <c r="D120" s="73" t="str">
        <f ca="1">IF($B120="","",INDEX(Backlog!$A:$M,$A120,D$5))</f>
        <v/>
      </c>
      <c r="E120" s="73" t="str">
        <f ca="1">IF($B120="","",INDEX(Backlog!$A:$M,$A120,E$5))</f>
        <v/>
      </c>
      <c r="F120" s="48" t="str">
        <f ca="1">IF($B120="","",INDEX(Backlog!$A:$M,$A120,F$5))</f>
        <v/>
      </c>
      <c r="G120" s="66" t="str">
        <f ca="1">IF($B120="","",INDEX(Backlog!$A:$M,$A120,G$5))</f>
        <v/>
      </c>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84"/>
      <c r="CA120" s="21" t="e">
        <f t="shared" ca="1" si="20"/>
        <v>#VALUE!</v>
      </c>
      <c r="CB120" s="21" t="e">
        <f t="shared" ca="1" si="18"/>
        <v>#VALUE!</v>
      </c>
      <c r="CC120" s="21" t="e">
        <f t="shared" ca="1" si="21"/>
        <v>#VALUE!</v>
      </c>
      <c r="CD120" s="21" t="e">
        <f t="shared" ca="1" si="22"/>
        <v>#VALUE!</v>
      </c>
      <c r="CE120" s="21" t="e">
        <f t="shared" ca="1" si="23"/>
        <v>#VALUE!</v>
      </c>
    </row>
    <row r="121" spans="1:83" x14ac:dyDescent="0.2">
      <c r="A121" s="90" t="e">
        <f t="shared" ca="1" si="19"/>
        <v>#VALUE!</v>
      </c>
      <c r="B121" s="18" t="str">
        <f ca="1">IF(ISNUMBER(A121),INDEX(Backlog!$A:$M,$A121,B$5),"")</f>
        <v/>
      </c>
      <c r="C121" s="73" t="str">
        <f ca="1">IF($B121="","",INDEX(Backlog!$A:$M,$A121,C$5))</f>
        <v/>
      </c>
      <c r="D121" s="73" t="str">
        <f ca="1">IF($B121="","",INDEX(Backlog!$A:$M,$A121,D$5))</f>
        <v/>
      </c>
      <c r="E121" s="73" t="str">
        <f ca="1">IF($B121="","",INDEX(Backlog!$A:$M,$A121,E$5))</f>
        <v/>
      </c>
      <c r="F121" s="48" t="str">
        <f ca="1">IF($B121="","",INDEX(Backlog!$A:$M,$A121,F$5))</f>
        <v/>
      </c>
      <c r="G121" s="66" t="str">
        <f ca="1">IF($B121="","",INDEX(Backlog!$A:$M,$A121,G$5))</f>
        <v/>
      </c>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84"/>
      <c r="CA121" s="21" t="e">
        <f t="shared" ca="1" si="20"/>
        <v>#VALUE!</v>
      </c>
      <c r="CB121" s="21" t="e">
        <f t="shared" ca="1" si="18"/>
        <v>#VALUE!</v>
      </c>
      <c r="CC121" s="21" t="e">
        <f t="shared" ca="1" si="21"/>
        <v>#VALUE!</v>
      </c>
      <c r="CD121" s="21" t="e">
        <f t="shared" ca="1" si="22"/>
        <v>#VALUE!</v>
      </c>
      <c r="CE121" s="21" t="e">
        <f t="shared" ca="1" si="23"/>
        <v>#VALUE!</v>
      </c>
    </row>
    <row r="122" spans="1:83" x14ac:dyDescent="0.2">
      <c r="A122" s="90" t="e">
        <f t="shared" ca="1" si="19"/>
        <v>#VALUE!</v>
      </c>
      <c r="B122" s="18" t="str">
        <f ca="1">IF(ISNUMBER(A122),INDEX(Backlog!$A:$M,$A122,B$5),"")</f>
        <v/>
      </c>
      <c r="C122" s="73" t="str">
        <f ca="1">IF($B122="","",INDEX(Backlog!$A:$M,$A122,C$5))</f>
        <v/>
      </c>
      <c r="D122" s="73" t="str">
        <f ca="1">IF($B122="","",INDEX(Backlog!$A:$M,$A122,D$5))</f>
        <v/>
      </c>
      <c r="E122" s="73" t="str">
        <f ca="1">IF($B122="","",INDEX(Backlog!$A:$M,$A122,E$5))</f>
        <v/>
      </c>
      <c r="F122" s="48" t="str">
        <f ca="1">IF($B122="","",INDEX(Backlog!$A:$M,$A122,F$5))</f>
        <v/>
      </c>
      <c r="G122" s="66" t="str">
        <f ca="1">IF($B122="","",INDEX(Backlog!$A:$M,$A122,G$5))</f>
        <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84"/>
      <c r="CA122" s="21" t="e">
        <f t="shared" ca="1" si="20"/>
        <v>#VALUE!</v>
      </c>
      <c r="CB122" s="21" t="e">
        <f t="shared" ca="1" si="18"/>
        <v>#VALUE!</v>
      </c>
      <c r="CC122" s="21" t="e">
        <f t="shared" ca="1" si="21"/>
        <v>#VALUE!</v>
      </c>
      <c r="CD122" s="21" t="e">
        <f t="shared" ca="1" si="22"/>
        <v>#VALUE!</v>
      </c>
      <c r="CE122" s="21" t="e">
        <f t="shared" ca="1" si="23"/>
        <v>#VALUE!</v>
      </c>
    </row>
    <row r="123" spans="1:83" x14ac:dyDescent="0.2">
      <c r="A123" s="90" t="e">
        <f t="shared" ca="1" si="19"/>
        <v>#VALUE!</v>
      </c>
      <c r="B123" s="18" t="str">
        <f ca="1">IF(ISNUMBER(A123),INDEX(Backlog!$A:$M,$A123,B$5),"")</f>
        <v/>
      </c>
      <c r="C123" s="73" t="str">
        <f ca="1">IF($B123="","",INDEX(Backlog!$A:$M,$A123,C$5))</f>
        <v/>
      </c>
      <c r="D123" s="73" t="str">
        <f ca="1">IF($B123="","",INDEX(Backlog!$A:$M,$A123,D$5))</f>
        <v/>
      </c>
      <c r="E123" s="73" t="str">
        <f ca="1">IF($B123="","",INDEX(Backlog!$A:$M,$A123,E$5))</f>
        <v/>
      </c>
      <c r="F123" s="48" t="str">
        <f ca="1">IF($B123="","",INDEX(Backlog!$A:$M,$A123,F$5))</f>
        <v/>
      </c>
      <c r="G123" s="66" t="str">
        <f ca="1">IF($B123="","",INDEX(Backlog!$A:$M,$A123,G$5))</f>
        <v/>
      </c>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84"/>
      <c r="CA123" s="21" t="e">
        <f t="shared" ca="1" si="20"/>
        <v>#VALUE!</v>
      </c>
      <c r="CB123" s="21" t="e">
        <f t="shared" ca="1" si="18"/>
        <v>#VALUE!</v>
      </c>
      <c r="CC123" s="21" t="e">
        <f t="shared" ca="1" si="21"/>
        <v>#VALUE!</v>
      </c>
      <c r="CD123" s="21" t="e">
        <f t="shared" ca="1" si="22"/>
        <v>#VALUE!</v>
      </c>
      <c r="CE123" s="21" t="e">
        <f t="shared" ca="1" si="23"/>
        <v>#VALUE!</v>
      </c>
    </row>
    <row r="124" spans="1:83" x14ac:dyDescent="0.2">
      <c r="A124" s="90" t="e">
        <f t="shared" ca="1" si="19"/>
        <v>#VALUE!</v>
      </c>
      <c r="B124" s="18" t="str">
        <f ca="1">IF(ISNUMBER(A124),INDEX(Backlog!$A:$M,$A124,B$5),"")</f>
        <v/>
      </c>
      <c r="C124" s="73" t="str">
        <f ca="1">IF($B124="","",INDEX(Backlog!$A:$M,$A124,C$5))</f>
        <v/>
      </c>
      <c r="D124" s="73" t="str">
        <f ca="1">IF($B124="","",INDEX(Backlog!$A:$M,$A124,D$5))</f>
        <v/>
      </c>
      <c r="E124" s="73" t="str">
        <f ca="1">IF($B124="","",INDEX(Backlog!$A:$M,$A124,E$5))</f>
        <v/>
      </c>
      <c r="F124" s="48" t="str">
        <f ca="1">IF($B124="","",INDEX(Backlog!$A:$M,$A124,F$5))</f>
        <v/>
      </c>
      <c r="G124" s="66" t="str">
        <f ca="1">IF($B124="","",INDEX(Backlog!$A:$M,$A124,G$5))</f>
        <v/>
      </c>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84"/>
      <c r="CA124" s="21" t="e">
        <f t="shared" ca="1" si="20"/>
        <v>#VALUE!</v>
      </c>
      <c r="CB124" s="21" t="e">
        <f t="shared" ca="1" si="18"/>
        <v>#VALUE!</v>
      </c>
      <c r="CC124" s="21" t="e">
        <f t="shared" ca="1" si="21"/>
        <v>#VALUE!</v>
      </c>
      <c r="CD124" s="21" t="e">
        <f t="shared" ca="1" si="22"/>
        <v>#VALUE!</v>
      </c>
      <c r="CE124" s="21" t="e">
        <f t="shared" ca="1" si="23"/>
        <v>#VALUE!</v>
      </c>
    </row>
    <row r="125" spans="1:83" x14ac:dyDescent="0.2">
      <c r="A125" s="90" t="e">
        <f t="shared" ca="1" si="19"/>
        <v>#VALUE!</v>
      </c>
      <c r="B125" s="18" t="str">
        <f ca="1">IF(ISNUMBER(A125),INDEX(Backlog!$A:$M,$A125,B$5),"")</f>
        <v/>
      </c>
      <c r="C125" s="73" t="str">
        <f ca="1">IF($B125="","",INDEX(Backlog!$A:$M,$A125,C$5))</f>
        <v/>
      </c>
      <c r="D125" s="73" t="str">
        <f ca="1">IF($B125="","",INDEX(Backlog!$A:$M,$A125,D$5))</f>
        <v/>
      </c>
      <c r="E125" s="73" t="str">
        <f ca="1">IF($B125="","",INDEX(Backlog!$A:$M,$A125,E$5))</f>
        <v/>
      </c>
      <c r="F125" s="48" t="str">
        <f ca="1">IF($B125="","",INDEX(Backlog!$A:$M,$A125,F$5))</f>
        <v/>
      </c>
      <c r="G125" s="66" t="str">
        <f ca="1">IF($B125="","",INDEX(Backlog!$A:$M,$A125,G$5))</f>
        <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84"/>
      <c r="CA125" s="21" t="e">
        <f t="shared" ca="1" si="20"/>
        <v>#VALUE!</v>
      </c>
      <c r="CB125" s="21" t="e">
        <f t="shared" ca="1" si="18"/>
        <v>#VALUE!</v>
      </c>
      <c r="CC125" s="21" t="e">
        <f t="shared" ca="1" si="21"/>
        <v>#VALUE!</v>
      </c>
      <c r="CD125" s="21" t="e">
        <f t="shared" ca="1" si="22"/>
        <v>#VALUE!</v>
      </c>
      <c r="CE125" s="21" t="e">
        <f t="shared" ca="1" si="23"/>
        <v>#VALUE!</v>
      </c>
    </row>
    <row r="126" spans="1:83" x14ac:dyDescent="0.2">
      <c r="A126" s="90" t="e">
        <f t="shared" ca="1" si="19"/>
        <v>#VALUE!</v>
      </c>
      <c r="B126" s="18" t="str">
        <f ca="1">IF(ISNUMBER(A126),INDEX(Backlog!$A:$M,$A126,B$5),"")</f>
        <v/>
      </c>
      <c r="C126" s="73" t="str">
        <f ca="1">IF($B126="","",INDEX(Backlog!$A:$M,$A126,C$5))</f>
        <v/>
      </c>
      <c r="D126" s="73" t="str">
        <f ca="1">IF($B126="","",INDEX(Backlog!$A:$M,$A126,D$5))</f>
        <v/>
      </c>
      <c r="E126" s="73" t="str">
        <f ca="1">IF($B126="","",INDEX(Backlog!$A:$M,$A126,E$5))</f>
        <v/>
      </c>
      <c r="F126" s="48" t="str">
        <f ca="1">IF($B126="","",INDEX(Backlog!$A:$M,$A126,F$5))</f>
        <v/>
      </c>
      <c r="G126" s="66" t="str">
        <f ca="1">IF($B126="","",INDEX(Backlog!$A:$M,$A126,G$5))</f>
        <v/>
      </c>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84"/>
      <c r="CA126" s="21" t="e">
        <f t="shared" ca="1" si="20"/>
        <v>#VALUE!</v>
      </c>
      <c r="CB126" s="21" t="e">
        <f t="shared" ca="1" si="18"/>
        <v>#VALUE!</v>
      </c>
      <c r="CC126" s="21" t="e">
        <f t="shared" ca="1" si="21"/>
        <v>#VALUE!</v>
      </c>
      <c r="CD126" s="21" t="e">
        <f t="shared" ca="1" si="22"/>
        <v>#VALUE!</v>
      </c>
      <c r="CE126" s="21" t="e">
        <f t="shared" ca="1" si="23"/>
        <v>#VALUE!</v>
      </c>
    </row>
    <row r="127" spans="1:83" x14ac:dyDescent="0.2">
      <c r="A127" s="90" t="e">
        <f t="shared" ca="1" si="19"/>
        <v>#VALUE!</v>
      </c>
      <c r="B127" s="18" t="str">
        <f ca="1">IF(ISNUMBER(A127),INDEX(Backlog!$A:$M,$A127,B$5),"")</f>
        <v/>
      </c>
      <c r="C127" s="73" t="str">
        <f ca="1">IF($B127="","",INDEX(Backlog!$A:$M,$A127,C$5))</f>
        <v/>
      </c>
      <c r="D127" s="73" t="str">
        <f ca="1">IF($B127="","",INDEX(Backlog!$A:$M,$A127,D$5))</f>
        <v/>
      </c>
      <c r="E127" s="73" t="str">
        <f ca="1">IF($B127="","",INDEX(Backlog!$A:$M,$A127,E$5))</f>
        <v/>
      </c>
      <c r="F127" s="48" t="str">
        <f ca="1">IF($B127="","",INDEX(Backlog!$A:$M,$A127,F$5))</f>
        <v/>
      </c>
      <c r="G127" s="66" t="str">
        <f ca="1">IF($B127="","",INDEX(Backlog!$A:$M,$A127,G$5))</f>
        <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84"/>
      <c r="CA127" s="21" t="e">
        <f t="shared" ca="1" si="20"/>
        <v>#VALUE!</v>
      </c>
      <c r="CB127" s="21" t="e">
        <f t="shared" ca="1" si="18"/>
        <v>#VALUE!</v>
      </c>
      <c r="CC127" s="21" t="e">
        <f t="shared" ca="1" si="21"/>
        <v>#VALUE!</v>
      </c>
      <c r="CD127" s="21" t="e">
        <f t="shared" ca="1" si="22"/>
        <v>#VALUE!</v>
      </c>
      <c r="CE127" s="21" t="e">
        <f t="shared" ca="1" si="23"/>
        <v>#VALUE!</v>
      </c>
    </row>
    <row r="128" spans="1:83" x14ac:dyDescent="0.2">
      <c r="A128" s="90" t="e">
        <f t="shared" ca="1" si="19"/>
        <v>#VALUE!</v>
      </c>
      <c r="B128" s="18" t="str">
        <f ca="1">IF(ISNUMBER(A128),INDEX(Backlog!$A:$M,$A128,B$5),"")</f>
        <v/>
      </c>
      <c r="C128" s="73" t="str">
        <f ca="1">IF($B128="","",INDEX(Backlog!$A:$M,$A128,C$5))</f>
        <v/>
      </c>
      <c r="D128" s="73" t="str">
        <f ca="1">IF($B128="","",INDEX(Backlog!$A:$M,$A128,D$5))</f>
        <v/>
      </c>
      <c r="E128" s="73" t="str">
        <f ca="1">IF($B128="","",INDEX(Backlog!$A:$M,$A128,E$5))</f>
        <v/>
      </c>
      <c r="F128" s="48" t="str">
        <f ca="1">IF($B128="","",INDEX(Backlog!$A:$M,$A128,F$5))</f>
        <v/>
      </c>
      <c r="G128" s="66" t="str">
        <f ca="1">IF($B128="","",INDEX(Backlog!$A:$M,$A128,G$5))</f>
        <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84"/>
      <c r="CA128" s="21" t="e">
        <f t="shared" ca="1" si="20"/>
        <v>#VALUE!</v>
      </c>
      <c r="CB128" s="21" t="e">
        <f t="shared" ca="1" si="18"/>
        <v>#VALUE!</v>
      </c>
      <c r="CC128" s="21" t="e">
        <f t="shared" ca="1" si="21"/>
        <v>#VALUE!</v>
      </c>
      <c r="CD128" s="21" t="e">
        <f t="shared" ca="1" si="22"/>
        <v>#VALUE!</v>
      </c>
      <c r="CE128" s="21" t="e">
        <f t="shared" ca="1" si="23"/>
        <v>#VALUE!</v>
      </c>
    </row>
    <row r="129" spans="1:83" x14ac:dyDescent="0.2">
      <c r="A129" s="90" t="e">
        <f t="shared" ca="1" si="19"/>
        <v>#VALUE!</v>
      </c>
      <c r="B129" s="18" t="str">
        <f ca="1">IF(ISNUMBER(A129),INDEX(Backlog!$A:$M,$A129,B$5),"")</f>
        <v/>
      </c>
      <c r="C129" s="73" t="str">
        <f ca="1">IF($B129="","",INDEX(Backlog!$A:$M,$A129,C$5))</f>
        <v/>
      </c>
      <c r="D129" s="73" t="str">
        <f ca="1">IF($B129="","",INDEX(Backlog!$A:$M,$A129,D$5))</f>
        <v/>
      </c>
      <c r="E129" s="73" t="str">
        <f ca="1">IF($B129="","",INDEX(Backlog!$A:$M,$A129,E$5))</f>
        <v/>
      </c>
      <c r="F129" s="48" t="str">
        <f ca="1">IF($B129="","",INDEX(Backlog!$A:$M,$A129,F$5))</f>
        <v/>
      </c>
      <c r="G129" s="66" t="str">
        <f ca="1">IF($B129="","",INDEX(Backlog!$A:$M,$A129,G$5))</f>
        <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84"/>
      <c r="CA129" s="21" t="e">
        <f t="shared" ca="1" si="20"/>
        <v>#VALUE!</v>
      </c>
      <c r="CB129" s="21" t="e">
        <f t="shared" ca="1" si="18"/>
        <v>#VALUE!</v>
      </c>
      <c r="CC129" s="21" t="e">
        <f t="shared" ca="1" si="21"/>
        <v>#VALUE!</v>
      </c>
      <c r="CD129" s="21" t="e">
        <f t="shared" ca="1" si="22"/>
        <v>#VALUE!</v>
      </c>
      <c r="CE129" s="21" t="e">
        <f t="shared" ca="1" si="23"/>
        <v>#VALUE!</v>
      </c>
    </row>
    <row r="130" spans="1:83" x14ac:dyDescent="0.2">
      <c r="A130" s="90" t="e">
        <f t="shared" ca="1" si="19"/>
        <v>#VALUE!</v>
      </c>
      <c r="B130" s="18" t="str">
        <f ca="1">IF(ISNUMBER(A130),INDEX(Backlog!$A:$M,$A130,B$5),"")</f>
        <v/>
      </c>
      <c r="C130" s="73" t="str">
        <f ca="1">IF($B130="","",INDEX(Backlog!$A:$M,$A130,C$5))</f>
        <v/>
      </c>
      <c r="D130" s="73" t="str">
        <f ca="1">IF($B130="","",INDEX(Backlog!$A:$M,$A130,D$5))</f>
        <v/>
      </c>
      <c r="E130" s="73" t="str">
        <f ca="1">IF($B130="","",INDEX(Backlog!$A:$M,$A130,E$5))</f>
        <v/>
      </c>
      <c r="F130" s="48" t="str">
        <f ca="1">IF($B130="","",INDEX(Backlog!$A:$M,$A130,F$5))</f>
        <v/>
      </c>
      <c r="G130" s="66" t="str">
        <f ca="1">IF($B130="","",INDEX(Backlog!$A:$M,$A130,G$5))</f>
        <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84"/>
      <c r="CA130" s="21" t="e">
        <f t="shared" ca="1" si="20"/>
        <v>#VALUE!</v>
      </c>
      <c r="CB130" s="21" t="e">
        <f t="shared" ca="1" si="18"/>
        <v>#VALUE!</v>
      </c>
      <c r="CC130" s="21" t="e">
        <f t="shared" ca="1" si="21"/>
        <v>#VALUE!</v>
      </c>
      <c r="CD130" s="21" t="e">
        <f t="shared" ca="1" si="22"/>
        <v>#VALUE!</v>
      </c>
      <c r="CE130" s="21" t="e">
        <f t="shared" ca="1" si="23"/>
        <v>#VALUE!</v>
      </c>
    </row>
    <row r="131" spans="1:83" x14ac:dyDescent="0.2">
      <c r="A131" s="90" t="e">
        <f t="shared" ca="1" si="19"/>
        <v>#VALUE!</v>
      </c>
      <c r="B131" s="18" t="str">
        <f ca="1">IF(ISNUMBER(A131),INDEX(Backlog!$A:$M,$A131,B$5),"")</f>
        <v/>
      </c>
      <c r="C131" s="73" t="str">
        <f ca="1">IF($B131="","",INDEX(Backlog!$A:$M,$A131,C$5))</f>
        <v/>
      </c>
      <c r="D131" s="73" t="str">
        <f ca="1">IF($B131="","",INDEX(Backlog!$A:$M,$A131,D$5))</f>
        <v/>
      </c>
      <c r="E131" s="73" t="str">
        <f ca="1">IF($B131="","",INDEX(Backlog!$A:$M,$A131,E$5))</f>
        <v/>
      </c>
      <c r="F131" s="48" t="str">
        <f ca="1">IF($B131="","",INDEX(Backlog!$A:$M,$A131,F$5))</f>
        <v/>
      </c>
      <c r="G131" s="66" t="str">
        <f ca="1">IF($B131="","",INDEX(Backlog!$A:$M,$A131,G$5))</f>
        <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84"/>
      <c r="CA131" s="21" t="e">
        <f t="shared" ca="1" si="20"/>
        <v>#VALUE!</v>
      </c>
      <c r="CB131" s="21" t="e">
        <f t="shared" ca="1" si="18"/>
        <v>#VALUE!</v>
      </c>
      <c r="CC131" s="21" t="e">
        <f t="shared" ca="1" si="21"/>
        <v>#VALUE!</v>
      </c>
      <c r="CD131" s="21" t="e">
        <f t="shared" ca="1" si="22"/>
        <v>#VALUE!</v>
      </c>
      <c r="CE131" s="21" t="e">
        <f t="shared" ca="1" si="23"/>
        <v>#VALUE!</v>
      </c>
    </row>
    <row r="132" spans="1:83" x14ac:dyDescent="0.2">
      <c r="A132" s="90" t="e">
        <f t="shared" ca="1" si="19"/>
        <v>#VALUE!</v>
      </c>
      <c r="B132" s="18" t="str">
        <f ca="1">IF(ISNUMBER(A132),INDEX(Backlog!$A:$M,$A132,B$5),"")</f>
        <v/>
      </c>
      <c r="C132" s="73" t="str">
        <f ca="1">IF($B132="","",INDEX(Backlog!$A:$M,$A132,C$5))</f>
        <v/>
      </c>
      <c r="D132" s="73" t="str">
        <f ca="1">IF($B132="","",INDEX(Backlog!$A:$M,$A132,D$5))</f>
        <v/>
      </c>
      <c r="E132" s="73" t="str">
        <f ca="1">IF($B132="","",INDEX(Backlog!$A:$M,$A132,E$5))</f>
        <v/>
      </c>
      <c r="F132" s="48" t="str">
        <f ca="1">IF($B132="","",INDEX(Backlog!$A:$M,$A132,F$5))</f>
        <v/>
      </c>
      <c r="G132" s="66" t="str">
        <f ca="1">IF($B132="","",INDEX(Backlog!$A:$M,$A132,G$5))</f>
        <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84"/>
      <c r="CA132" s="21" t="e">
        <f t="shared" ca="1" si="20"/>
        <v>#VALUE!</v>
      </c>
      <c r="CB132" s="21" t="e">
        <f t="shared" ca="1" si="18"/>
        <v>#VALUE!</v>
      </c>
      <c r="CC132" s="21" t="e">
        <f t="shared" ca="1" si="21"/>
        <v>#VALUE!</v>
      </c>
      <c r="CD132" s="21" t="e">
        <f t="shared" ca="1" si="22"/>
        <v>#VALUE!</v>
      </c>
      <c r="CE132" s="21" t="e">
        <f t="shared" ca="1" si="23"/>
        <v>#VALUE!</v>
      </c>
    </row>
    <row r="133" spans="1:83" x14ac:dyDescent="0.2">
      <c r="A133" s="90" t="e">
        <f t="shared" ca="1" si="19"/>
        <v>#VALUE!</v>
      </c>
      <c r="B133" s="18" t="str">
        <f ca="1">IF(ISNUMBER(A133),INDEX(Backlog!$A:$M,$A133,B$5),"")</f>
        <v/>
      </c>
      <c r="C133" s="73" t="str">
        <f ca="1">IF($B133="","",INDEX(Backlog!$A:$M,$A133,C$5))</f>
        <v/>
      </c>
      <c r="D133" s="73" t="str">
        <f ca="1">IF($B133="","",INDEX(Backlog!$A:$M,$A133,D$5))</f>
        <v/>
      </c>
      <c r="E133" s="73" t="str">
        <f ca="1">IF($B133="","",INDEX(Backlog!$A:$M,$A133,E$5))</f>
        <v/>
      </c>
      <c r="F133" s="48" t="str">
        <f ca="1">IF($B133="","",INDEX(Backlog!$A:$M,$A133,F$5))</f>
        <v/>
      </c>
      <c r="G133" s="66" t="str">
        <f ca="1">IF($B133="","",INDEX(Backlog!$A:$M,$A133,G$5))</f>
        <v/>
      </c>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84"/>
      <c r="CA133" s="21" t="e">
        <f t="shared" ca="1" si="20"/>
        <v>#VALUE!</v>
      </c>
      <c r="CB133" s="21" t="e">
        <f t="shared" ca="1" si="18"/>
        <v>#VALUE!</v>
      </c>
      <c r="CC133" s="21" t="e">
        <f t="shared" ca="1" si="21"/>
        <v>#VALUE!</v>
      </c>
      <c r="CD133" s="21" t="e">
        <f t="shared" ca="1" si="22"/>
        <v>#VALUE!</v>
      </c>
      <c r="CE133" s="21" t="e">
        <f t="shared" ca="1" si="23"/>
        <v>#VALUE!</v>
      </c>
    </row>
    <row r="134" spans="1:83" x14ac:dyDescent="0.2">
      <c r="A134" s="90" t="e">
        <f t="shared" ca="1" si="19"/>
        <v>#VALUE!</v>
      </c>
      <c r="B134" s="18" t="str">
        <f ca="1">IF(ISNUMBER(A134),INDEX(Backlog!$A:$M,$A134,B$5),"")</f>
        <v/>
      </c>
      <c r="C134" s="73" t="str">
        <f ca="1">IF($B134="","",INDEX(Backlog!$A:$M,$A134,C$5))</f>
        <v/>
      </c>
      <c r="D134" s="73" t="str">
        <f ca="1">IF($B134="","",INDEX(Backlog!$A:$M,$A134,D$5))</f>
        <v/>
      </c>
      <c r="E134" s="73" t="str">
        <f ca="1">IF($B134="","",INDEX(Backlog!$A:$M,$A134,E$5))</f>
        <v/>
      </c>
      <c r="F134" s="48" t="str">
        <f ca="1">IF($B134="","",INDEX(Backlog!$A:$M,$A134,F$5))</f>
        <v/>
      </c>
      <c r="G134" s="66" t="str">
        <f ca="1">IF($B134="","",INDEX(Backlog!$A:$M,$A134,G$5))</f>
        <v/>
      </c>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84"/>
      <c r="CA134" s="21" t="e">
        <f t="shared" ca="1" si="20"/>
        <v>#VALUE!</v>
      </c>
      <c r="CB134" s="21" t="e">
        <f t="shared" ca="1" si="18"/>
        <v>#VALUE!</v>
      </c>
      <c r="CC134" s="21" t="e">
        <f t="shared" ca="1" si="21"/>
        <v>#VALUE!</v>
      </c>
      <c r="CD134" s="21" t="e">
        <f t="shared" ca="1" si="22"/>
        <v>#VALUE!</v>
      </c>
      <c r="CE134" s="21" t="e">
        <f t="shared" ca="1" si="23"/>
        <v>#VALUE!</v>
      </c>
    </row>
    <row r="135" spans="1:83" x14ac:dyDescent="0.2">
      <c r="A135" s="90" t="e">
        <f t="shared" ca="1" si="19"/>
        <v>#VALUE!</v>
      </c>
      <c r="B135" s="18" t="str">
        <f ca="1">IF(ISNUMBER(A135),INDEX(Backlog!$A:$M,$A135,B$5),"")</f>
        <v/>
      </c>
      <c r="C135" s="73" t="str">
        <f ca="1">IF($B135="","",INDEX(Backlog!$A:$M,$A135,C$5))</f>
        <v/>
      </c>
      <c r="D135" s="73" t="str">
        <f ca="1">IF($B135="","",INDEX(Backlog!$A:$M,$A135,D$5))</f>
        <v/>
      </c>
      <c r="E135" s="73" t="str">
        <f ca="1">IF($B135="","",INDEX(Backlog!$A:$M,$A135,E$5))</f>
        <v/>
      </c>
      <c r="F135" s="48" t="str">
        <f ca="1">IF($B135="","",INDEX(Backlog!$A:$M,$A135,F$5))</f>
        <v/>
      </c>
      <c r="G135" s="66" t="str">
        <f ca="1">IF($B135="","",INDEX(Backlog!$A:$M,$A135,G$5))</f>
        <v/>
      </c>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84"/>
      <c r="CA135" s="21" t="e">
        <f t="shared" ca="1" si="20"/>
        <v>#VALUE!</v>
      </c>
      <c r="CB135" s="21" t="e">
        <f t="shared" ref="CB135:CB198" ca="1" si="24">IF($CE135="","",Nb_Items)</f>
        <v>#VALUE!</v>
      </c>
      <c r="CC135" s="21" t="e">
        <f t="shared" ca="1" si="21"/>
        <v>#VALUE!</v>
      </c>
      <c r="CD135" s="21" t="e">
        <f t="shared" ca="1" si="22"/>
        <v>#VALUE!</v>
      </c>
      <c r="CE135" s="21" t="e">
        <f t="shared" ca="1" si="23"/>
        <v>#VALUE!</v>
      </c>
    </row>
    <row r="136" spans="1:83" x14ac:dyDescent="0.2">
      <c r="A136" s="90" t="e">
        <f t="shared" ca="1" si="19"/>
        <v>#VALUE!</v>
      </c>
      <c r="B136" s="18" t="str">
        <f ca="1">IF(ISNUMBER(A136),INDEX(Backlog!$A:$M,$A136,B$5),"")</f>
        <v/>
      </c>
      <c r="C136" s="73" t="str">
        <f ca="1">IF($B136="","",INDEX(Backlog!$A:$M,$A136,C$5))</f>
        <v/>
      </c>
      <c r="D136" s="73" t="str">
        <f ca="1">IF($B136="","",INDEX(Backlog!$A:$M,$A136,D$5))</f>
        <v/>
      </c>
      <c r="E136" s="73" t="str">
        <f ca="1">IF($B136="","",INDEX(Backlog!$A:$M,$A136,E$5))</f>
        <v/>
      </c>
      <c r="F136" s="48" t="str">
        <f ca="1">IF($B136="","",INDEX(Backlog!$A:$M,$A136,F$5))</f>
        <v/>
      </c>
      <c r="G136" s="66" t="str">
        <f ca="1">IF($B136="","",INDEX(Backlog!$A:$M,$A136,G$5))</f>
        <v/>
      </c>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84"/>
      <c r="CA136" s="21" t="e">
        <f t="shared" ca="1" si="20"/>
        <v>#VALUE!</v>
      </c>
      <c r="CB136" s="21" t="e">
        <f t="shared" ca="1" si="24"/>
        <v>#VALUE!</v>
      </c>
      <c r="CC136" s="21" t="e">
        <f t="shared" ca="1" si="21"/>
        <v>#VALUE!</v>
      </c>
      <c r="CD136" s="21" t="e">
        <f t="shared" ca="1" si="22"/>
        <v>#VALUE!</v>
      </c>
      <c r="CE136" s="21" t="e">
        <f t="shared" ca="1" si="23"/>
        <v>#VALUE!</v>
      </c>
    </row>
    <row r="137" spans="1:83" x14ac:dyDescent="0.2">
      <c r="A137" s="90" t="e">
        <f t="shared" ca="1" si="19"/>
        <v>#VALUE!</v>
      </c>
      <c r="B137" s="18" t="str">
        <f ca="1">IF(ISNUMBER(A137),INDEX(Backlog!$A:$M,$A137,B$5),"")</f>
        <v/>
      </c>
      <c r="C137" s="73" t="str">
        <f ca="1">IF($B137="","",INDEX(Backlog!$A:$M,$A137,C$5))</f>
        <v/>
      </c>
      <c r="D137" s="73" t="str">
        <f ca="1">IF($B137="","",INDEX(Backlog!$A:$M,$A137,D$5))</f>
        <v/>
      </c>
      <c r="E137" s="73" t="str">
        <f ca="1">IF($B137="","",INDEX(Backlog!$A:$M,$A137,E$5))</f>
        <v/>
      </c>
      <c r="F137" s="48" t="str">
        <f ca="1">IF($B137="","",INDEX(Backlog!$A:$M,$A137,F$5))</f>
        <v/>
      </c>
      <c r="G137" s="66" t="str">
        <f ca="1">IF($B137="","",INDEX(Backlog!$A:$M,$A137,G$5))</f>
        <v/>
      </c>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84"/>
      <c r="CA137" s="21" t="e">
        <f t="shared" ca="1" si="20"/>
        <v>#VALUE!</v>
      </c>
      <c r="CB137" s="21" t="e">
        <f t="shared" ca="1" si="24"/>
        <v>#VALUE!</v>
      </c>
      <c r="CC137" s="21" t="e">
        <f t="shared" ca="1" si="21"/>
        <v>#VALUE!</v>
      </c>
      <c r="CD137" s="21" t="e">
        <f t="shared" ca="1" si="22"/>
        <v>#VALUE!</v>
      </c>
      <c r="CE137" s="21" t="e">
        <f t="shared" ca="1" si="23"/>
        <v>#VALUE!</v>
      </c>
    </row>
    <row r="138" spans="1:83" x14ac:dyDescent="0.2">
      <c r="A138" s="90" t="e">
        <f t="shared" ca="1" si="19"/>
        <v>#VALUE!</v>
      </c>
      <c r="B138" s="18" t="str">
        <f ca="1">IF(ISNUMBER(A138),INDEX(Backlog!$A:$M,$A138,B$5),"")</f>
        <v/>
      </c>
      <c r="C138" s="73" t="str">
        <f ca="1">IF($B138="","",INDEX(Backlog!$A:$M,$A138,C$5))</f>
        <v/>
      </c>
      <c r="D138" s="73" t="str">
        <f ca="1">IF($B138="","",INDEX(Backlog!$A:$M,$A138,D$5))</f>
        <v/>
      </c>
      <c r="E138" s="73" t="str">
        <f ca="1">IF($B138="","",INDEX(Backlog!$A:$M,$A138,E$5))</f>
        <v/>
      </c>
      <c r="F138" s="48" t="str">
        <f ca="1">IF($B138="","",INDEX(Backlog!$A:$M,$A138,F$5))</f>
        <v/>
      </c>
      <c r="G138" s="66" t="str">
        <f ca="1">IF($B138="","",INDEX(Backlog!$A:$M,$A138,G$5))</f>
        <v/>
      </c>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84"/>
      <c r="CA138" s="21" t="e">
        <f t="shared" ca="1" si="20"/>
        <v>#VALUE!</v>
      </c>
      <c r="CB138" s="21" t="e">
        <f t="shared" ca="1" si="24"/>
        <v>#VALUE!</v>
      </c>
      <c r="CC138" s="21" t="e">
        <f t="shared" ca="1" si="21"/>
        <v>#VALUE!</v>
      </c>
      <c r="CD138" s="21" t="e">
        <f t="shared" ca="1" si="22"/>
        <v>#VALUE!</v>
      </c>
      <c r="CE138" s="21" t="e">
        <f t="shared" ca="1" si="23"/>
        <v>#VALUE!</v>
      </c>
    </row>
    <row r="139" spans="1:83" x14ac:dyDescent="0.2">
      <c r="A139" s="90" t="e">
        <f t="shared" ca="1" si="19"/>
        <v>#VALUE!</v>
      </c>
      <c r="B139" s="18" t="str">
        <f ca="1">IF(ISNUMBER(A139),INDEX(Backlog!$A:$M,$A139,B$5),"")</f>
        <v/>
      </c>
      <c r="C139" s="73" t="str">
        <f ca="1">IF($B139="","",INDEX(Backlog!$A:$M,$A139,C$5))</f>
        <v/>
      </c>
      <c r="D139" s="73" t="str">
        <f ca="1">IF($B139="","",INDEX(Backlog!$A:$M,$A139,D$5))</f>
        <v/>
      </c>
      <c r="E139" s="73" t="str">
        <f ca="1">IF($B139="","",INDEX(Backlog!$A:$M,$A139,E$5))</f>
        <v/>
      </c>
      <c r="F139" s="48" t="str">
        <f ca="1">IF($B139="","",INDEX(Backlog!$A:$M,$A139,F$5))</f>
        <v/>
      </c>
      <c r="G139" s="66" t="str">
        <f ca="1">IF($B139="","",INDEX(Backlog!$A:$M,$A139,G$5))</f>
        <v/>
      </c>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84"/>
      <c r="CA139" s="21" t="e">
        <f t="shared" ca="1" si="20"/>
        <v>#VALUE!</v>
      </c>
      <c r="CB139" s="21" t="e">
        <f t="shared" ca="1" si="24"/>
        <v>#VALUE!</v>
      </c>
      <c r="CC139" s="21" t="e">
        <f t="shared" ca="1" si="21"/>
        <v>#VALUE!</v>
      </c>
      <c r="CD139" s="21" t="e">
        <f t="shared" ca="1" si="22"/>
        <v>#VALUE!</v>
      </c>
      <c r="CE139" s="21" t="e">
        <f t="shared" ca="1" si="23"/>
        <v>#VALUE!</v>
      </c>
    </row>
    <row r="140" spans="1:83" x14ac:dyDescent="0.2">
      <c r="A140" s="90" t="e">
        <f t="shared" ca="1" si="19"/>
        <v>#VALUE!</v>
      </c>
      <c r="B140" s="18" t="str">
        <f ca="1">IF(ISNUMBER(A140),INDEX(Backlog!$A:$M,$A140,B$5),"")</f>
        <v/>
      </c>
      <c r="C140" s="73" t="str">
        <f ca="1">IF($B140="","",INDEX(Backlog!$A:$M,$A140,C$5))</f>
        <v/>
      </c>
      <c r="D140" s="73" t="str">
        <f ca="1">IF($B140="","",INDEX(Backlog!$A:$M,$A140,D$5))</f>
        <v/>
      </c>
      <c r="E140" s="73" t="str">
        <f ca="1">IF($B140="","",INDEX(Backlog!$A:$M,$A140,E$5))</f>
        <v/>
      </c>
      <c r="F140" s="48" t="str">
        <f ca="1">IF($B140="","",INDEX(Backlog!$A:$M,$A140,F$5))</f>
        <v/>
      </c>
      <c r="G140" s="66" t="str">
        <f ca="1">IF($B140="","",INDEX(Backlog!$A:$M,$A140,G$5))</f>
        <v/>
      </c>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84"/>
      <c r="CA140" s="21" t="e">
        <f t="shared" ca="1" si="20"/>
        <v>#VALUE!</v>
      </c>
      <c r="CB140" s="21" t="e">
        <f t="shared" ca="1" si="24"/>
        <v>#VALUE!</v>
      </c>
      <c r="CC140" s="21" t="e">
        <f t="shared" ca="1" si="21"/>
        <v>#VALUE!</v>
      </c>
      <c r="CD140" s="21" t="e">
        <f t="shared" ca="1" si="22"/>
        <v>#VALUE!</v>
      </c>
      <c r="CE140" s="21" t="e">
        <f t="shared" ca="1" si="23"/>
        <v>#VALUE!</v>
      </c>
    </row>
    <row r="141" spans="1:83" x14ac:dyDescent="0.2">
      <c r="A141" s="90" t="e">
        <f t="shared" ca="1" si="19"/>
        <v>#VALUE!</v>
      </c>
      <c r="B141" s="18" t="str">
        <f ca="1">IF(ISNUMBER(A141),INDEX(Backlog!$A:$M,$A141,B$5),"")</f>
        <v/>
      </c>
      <c r="C141" s="73" t="str">
        <f ca="1">IF($B141="","",INDEX(Backlog!$A:$M,$A141,C$5))</f>
        <v/>
      </c>
      <c r="D141" s="73" t="str">
        <f ca="1">IF($B141="","",INDEX(Backlog!$A:$M,$A141,D$5))</f>
        <v/>
      </c>
      <c r="E141" s="73" t="str">
        <f ca="1">IF($B141="","",INDEX(Backlog!$A:$M,$A141,E$5))</f>
        <v/>
      </c>
      <c r="F141" s="48" t="str">
        <f ca="1">IF($B141="","",INDEX(Backlog!$A:$M,$A141,F$5))</f>
        <v/>
      </c>
      <c r="G141" s="66" t="str">
        <f ca="1">IF($B141="","",INDEX(Backlog!$A:$M,$A141,G$5))</f>
        <v/>
      </c>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84"/>
      <c r="CA141" s="21" t="e">
        <f t="shared" ca="1" si="20"/>
        <v>#VALUE!</v>
      </c>
      <c r="CB141" s="21" t="e">
        <f t="shared" ca="1" si="24"/>
        <v>#VALUE!</v>
      </c>
      <c r="CC141" s="21" t="e">
        <f t="shared" ca="1" si="21"/>
        <v>#VALUE!</v>
      </c>
      <c r="CD141" s="21" t="e">
        <f t="shared" ca="1" si="22"/>
        <v>#VALUE!</v>
      </c>
      <c r="CE141" s="21" t="e">
        <f t="shared" ca="1" si="23"/>
        <v>#VALUE!</v>
      </c>
    </row>
    <row r="142" spans="1:83" x14ac:dyDescent="0.2">
      <c r="A142" s="90" t="e">
        <f t="shared" ca="1" si="19"/>
        <v>#VALUE!</v>
      </c>
      <c r="B142" s="18" t="str">
        <f ca="1">IF(ISNUMBER(A142),INDEX(Backlog!$A:$M,$A142,B$5),"")</f>
        <v/>
      </c>
      <c r="C142" s="73" t="str">
        <f ca="1">IF($B142="","",INDEX(Backlog!$A:$M,$A142,C$5))</f>
        <v/>
      </c>
      <c r="D142" s="73" t="str">
        <f ca="1">IF($B142="","",INDEX(Backlog!$A:$M,$A142,D$5))</f>
        <v/>
      </c>
      <c r="E142" s="73" t="str">
        <f ca="1">IF($B142="","",INDEX(Backlog!$A:$M,$A142,E$5))</f>
        <v/>
      </c>
      <c r="F142" s="48" t="str">
        <f ca="1">IF($B142="","",INDEX(Backlog!$A:$M,$A142,F$5))</f>
        <v/>
      </c>
      <c r="G142" s="66" t="str">
        <f ca="1">IF($B142="","",INDEX(Backlog!$A:$M,$A142,G$5))</f>
        <v/>
      </c>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84"/>
      <c r="CA142" s="21" t="e">
        <f t="shared" ca="1" si="20"/>
        <v>#VALUE!</v>
      </c>
      <c r="CB142" s="21" t="e">
        <f t="shared" ca="1" si="24"/>
        <v>#VALUE!</v>
      </c>
      <c r="CC142" s="21" t="e">
        <f t="shared" ca="1" si="21"/>
        <v>#VALUE!</v>
      </c>
      <c r="CD142" s="21" t="e">
        <f t="shared" ca="1" si="22"/>
        <v>#VALUE!</v>
      </c>
      <c r="CE142" s="21" t="e">
        <f t="shared" ca="1" si="23"/>
        <v>#VALUE!</v>
      </c>
    </row>
    <row r="143" spans="1:83" x14ac:dyDescent="0.2">
      <c r="A143" s="90" t="e">
        <f t="shared" ca="1" si="19"/>
        <v>#VALUE!</v>
      </c>
      <c r="B143" s="18" t="str">
        <f ca="1">IF(ISNUMBER(A143),INDEX(Backlog!$A:$M,$A143,B$5),"")</f>
        <v/>
      </c>
      <c r="C143" s="73" t="str">
        <f ca="1">IF($B143="","",INDEX(Backlog!$A:$M,$A143,C$5))</f>
        <v/>
      </c>
      <c r="D143" s="73" t="str">
        <f ca="1">IF($B143="","",INDEX(Backlog!$A:$M,$A143,D$5))</f>
        <v/>
      </c>
      <c r="E143" s="73" t="str">
        <f ca="1">IF($B143="","",INDEX(Backlog!$A:$M,$A143,E$5))</f>
        <v/>
      </c>
      <c r="F143" s="48" t="str">
        <f ca="1">IF($B143="","",INDEX(Backlog!$A:$M,$A143,F$5))</f>
        <v/>
      </c>
      <c r="G143" s="66" t="str">
        <f ca="1">IF($B143="","",INDEX(Backlog!$A:$M,$A143,G$5))</f>
        <v/>
      </c>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84"/>
      <c r="CA143" s="21" t="e">
        <f t="shared" ca="1" si="20"/>
        <v>#VALUE!</v>
      </c>
      <c r="CB143" s="21" t="e">
        <f t="shared" ca="1" si="24"/>
        <v>#VALUE!</v>
      </c>
      <c r="CC143" s="21" t="e">
        <f t="shared" ca="1" si="21"/>
        <v>#VALUE!</v>
      </c>
      <c r="CD143" s="21" t="e">
        <f t="shared" ca="1" si="22"/>
        <v>#VALUE!</v>
      </c>
      <c r="CE143" s="21" t="e">
        <f t="shared" ca="1" si="23"/>
        <v>#VALUE!</v>
      </c>
    </row>
    <row r="144" spans="1:83" x14ac:dyDescent="0.2">
      <c r="A144" s="90" t="e">
        <f t="shared" ca="1" si="19"/>
        <v>#VALUE!</v>
      </c>
      <c r="B144" s="18" t="str">
        <f ca="1">IF(ISNUMBER(A144),INDEX(Backlog!$A:$M,$A144,B$5),"")</f>
        <v/>
      </c>
      <c r="C144" s="73" t="str">
        <f ca="1">IF($B144="","",INDEX(Backlog!$A:$M,$A144,C$5))</f>
        <v/>
      </c>
      <c r="D144" s="73" t="str">
        <f ca="1">IF($B144="","",INDEX(Backlog!$A:$M,$A144,D$5))</f>
        <v/>
      </c>
      <c r="E144" s="73" t="str">
        <f ca="1">IF($B144="","",INDEX(Backlog!$A:$M,$A144,E$5))</f>
        <v/>
      </c>
      <c r="F144" s="48" t="str">
        <f ca="1">IF($B144="","",INDEX(Backlog!$A:$M,$A144,F$5))</f>
        <v/>
      </c>
      <c r="G144" s="66" t="str">
        <f ca="1">IF($B144="","",INDEX(Backlog!$A:$M,$A144,G$5))</f>
        <v/>
      </c>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84"/>
      <c r="CA144" s="21" t="e">
        <f t="shared" ca="1" si="20"/>
        <v>#VALUE!</v>
      </c>
      <c r="CB144" s="21" t="e">
        <f t="shared" ca="1" si="24"/>
        <v>#VALUE!</v>
      </c>
      <c r="CC144" s="21" t="e">
        <f t="shared" ca="1" si="21"/>
        <v>#VALUE!</v>
      </c>
      <c r="CD144" s="21" t="e">
        <f t="shared" ca="1" si="22"/>
        <v>#VALUE!</v>
      </c>
      <c r="CE144" s="21" t="e">
        <f t="shared" ca="1" si="23"/>
        <v>#VALUE!</v>
      </c>
    </row>
    <row r="145" spans="1:83" x14ac:dyDescent="0.2">
      <c r="A145" s="90" t="e">
        <f t="shared" ca="1" si="19"/>
        <v>#VALUE!</v>
      </c>
      <c r="B145" s="18" t="str">
        <f ca="1">IF(ISNUMBER(A145),INDEX(Backlog!$A:$M,$A145,B$5),"")</f>
        <v/>
      </c>
      <c r="C145" s="73" t="str">
        <f ca="1">IF($B145="","",INDEX(Backlog!$A:$M,$A145,C$5))</f>
        <v/>
      </c>
      <c r="D145" s="73" t="str">
        <f ca="1">IF($B145="","",INDEX(Backlog!$A:$M,$A145,D$5))</f>
        <v/>
      </c>
      <c r="E145" s="73" t="str">
        <f ca="1">IF($B145="","",INDEX(Backlog!$A:$M,$A145,E$5))</f>
        <v/>
      </c>
      <c r="F145" s="48" t="str">
        <f ca="1">IF($B145="","",INDEX(Backlog!$A:$M,$A145,F$5))</f>
        <v/>
      </c>
      <c r="G145" s="66" t="str">
        <f ca="1">IF($B145="","",INDEX(Backlog!$A:$M,$A145,G$5))</f>
        <v/>
      </c>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84"/>
      <c r="CA145" s="21" t="e">
        <f t="shared" ca="1" si="20"/>
        <v>#VALUE!</v>
      </c>
      <c r="CB145" s="21" t="e">
        <f t="shared" ca="1" si="24"/>
        <v>#VALUE!</v>
      </c>
      <c r="CC145" s="21" t="e">
        <f t="shared" ca="1" si="21"/>
        <v>#VALUE!</v>
      </c>
      <c r="CD145" s="21" t="e">
        <f t="shared" ca="1" si="22"/>
        <v>#VALUE!</v>
      </c>
      <c r="CE145" s="21" t="e">
        <f t="shared" ca="1" si="23"/>
        <v>#VALUE!</v>
      </c>
    </row>
    <row r="146" spans="1:83" x14ac:dyDescent="0.2">
      <c r="A146" s="90" t="e">
        <f t="shared" ca="1" si="19"/>
        <v>#VALUE!</v>
      </c>
      <c r="B146" s="18" t="str">
        <f ca="1">IF(ISNUMBER(A146),INDEX(Backlog!$A:$M,$A146,B$5),"")</f>
        <v/>
      </c>
      <c r="C146" s="73" t="str">
        <f ca="1">IF($B146="","",INDEX(Backlog!$A:$M,$A146,C$5))</f>
        <v/>
      </c>
      <c r="D146" s="73" t="str">
        <f ca="1">IF($B146="","",INDEX(Backlog!$A:$M,$A146,D$5))</f>
        <v/>
      </c>
      <c r="E146" s="73" t="str">
        <f ca="1">IF($B146="","",INDEX(Backlog!$A:$M,$A146,E$5))</f>
        <v/>
      </c>
      <c r="F146" s="48" t="str">
        <f ca="1">IF($B146="","",INDEX(Backlog!$A:$M,$A146,F$5))</f>
        <v/>
      </c>
      <c r="G146" s="66" t="str">
        <f ca="1">IF($B146="","",INDEX(Backlog!$A:$M,$A146,G$5))</f>
        <v/>
      </c>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84"/>
      <c r="CA146" s="21" t="e">
        <f t="shared" ca="1" si="20"/>
        <v>#VALUE!</v>
      </c>
      <c r="CB146" s="21" t="e">
        <f t="shared" ca="1" si="24"/>
        <v>#VALUE!</v>
      </c>
      <c r="CC146" s="21" t="e">
        <f t="shared" ca="1" si="21"/>
        <v>#VALUE!</v>
      </c>
      <c r="CD146" s="21" t="e">
        <f t="shared" ca="1" si="22"/>
        <v>#VALUE!</v>
      </c>
      <c r="CE146" s="21" t="e">
        <f t="shared" ca="1" si="23"/>
        <v>#VALUE!</v>
      </c>
    </row>
    <row r="147" spans="1:83" x14ac:dyDescent="0.2">
      <c r="A147" s="90" t="e">
        <f t="shared" ca="1" si="19"/>
        <v>#VALUE!</v>
      </c>
      <c r="B147" s="18" t="str">
        <f ca="1">IF(ISNUMBER(A147),INDEX(Backlog!$A:$M,$A147,B$5),"")</f>
        <v/>
      </c>
      <c r="C147" s="73" t="str">
        <f ca="1">IF($B147="","",INDEX(Backlog!$A:$M,$A147,C$5))</f>
        <v/>
      </c>
      <c r="D147" s="73" t="str">
        <f ca="1">IF($B147="","",INDEX(Backlog!$A:$M,$A147,D$5))</f>
        <v/>
      </c>
      <c r="E147" s="73" t="str">
        <f ca="1">IF($B147="","",INDEX(Backlog!$A:$M,$A147,E$5))</f>
        <v/>
      </c>
      <c r="F147" s="48" t="str">
        <f ca="1">IF($B147="","",INDEX(Backlog!$A:$M,$A147,F$5))</f>
        <v/>
      </c>
      <c r="G147" s="66" t="str">
        <f ca="1">IF($B147="","",INDEX(Backlog!$A:$M,$A147,G$5))</f>
        <v/>
      </c>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84"/>
      <c r="CA147" s="21" t="e">
        <f t="shared" ca="1" si="20"/>
        <v>#VALUE!</v>
      </c>
      <c r="CB147" s="21" t="e">
        <f t="shared" ca="1" si="24"/>
        <v>#VALUE!</v>
      </c>
      <c r="CC147" s="21" t="e">
        <f t="shared" ca="1" si="21"/>
        <v>#VALUE!</v>
      </c>
      <c r="CD147" s="21" t="e">
        <f t="shared" ca="1" si="22"/>
        <v>#VALUE!</v>
      </c>
      <c r="CE147" s="21" t="e">
        <f t="shared" ca="1" si="23"/>
        <v>#VALUE!</v>
      </c>
    </row>
    <row r="148" spans="1:83" x14ac:dyDescent="0.2">
      <c r="A148" s="90" t="e">
        <f t="shared" ca="1" si="19"/>
        <v>#VALUE!</v>
      </c>
      <c r="B148" s="18" t="str">
        <f ca="1">IF(ISNUMBER(A148),INDEX(Backlog!$A:$M,$A148,B$5),"")</f>
        <v/>
      </c>
      <c r="C148" s="73" t="str">
        <f ca="1">IF($B148="","",INDEX(Backlog!$A:$M,$A148,C$5))</f>
        <v/>
      </c>
      <c r="D148" s="73" t="str">
        <f ca="1">IF($B148="","",INDEX(Backlog!$A:$M,$A148,D$5))</f>
        <v/>
      </c>
      <c r="E148" s="73" t="str">
        <f ca="1">IF($B148="","",INDEX(Backlog!$A:$M,$A148,E$5))</f>
        <v/>
      </c>
      <c r="F148" s="48" t="str">
        <f ca="1">IF($B148="","",INDEX(Backlog!$A:$M,$A148,F$5))</f>
        <v/>
      </c>
      <c r="G148" s="66" t="str">
        <f ca="1">IF($B148="","",INDEX(Backlog!$A:$M,$A148,G$5))</f>
        <v/>
      </c>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84"/>
      <c r="CA148" s="21" t="e">
        <f t="shared" ca="1" si="20"/>
        <v>#VALUE!</v>
      </c>
      <c r="CB148" s="21" t="e">
        <f t="shared" ca="1" si="24"/>
        <v>#VALUE!</v>
      </c>
      <c r="CC148" s="21" t="e">
        <f t="shared" ca="1" si="21"/>
        <v>#VALUE!</v>
      </c>
      <c r="CD148" s="21" t="e">
        <f t="shared" ca="1" si="22"/>
        <v>#VALUE!</v>
      </c>
      <c r="CE148" s="21" t="e">
        <f t="shared" ca="1" si="23"/>
        <v>#VALUE!</v>
      </c>
    </row>
    <row r="149" spans="1:83" x14ac:dyDescent="0.2">
      <c r="A149" s="90" t="e">
        <f t="shared" ca="1" si="19"/>
        <v>#VALUE!</v>
      </c>
      <c r="B149" s="18" t="str">
        <f ca="1">IF(ISNUMBER(A149),INDEX(Backlog!$A:$M,$A149,B$5),"")</f>
        <v/>
      </c>
      <c r="C149" s="73" t="str">
        <f ca="1">IF($B149="","",INDEX(Backlog!$A:$M,$A149,C$5))</f>
        <v/>
      </c>
      <c r="D149" s="73" t="str">
        <f ca="1">IF($B149="","",INDEX(Backlog!$A:$M,$A149,D$5))</f>
        <v/>
      </c>
      <c r="E149" s="73" t="str">
        <f ca="1">IF($B149="","",INDEX(Backlog!$A:$M,$A149,E$5))</f>
        <v/>
      </c>
      <c r="F149" s="48" t="str">
        <f ca="1">IF($B149="","",INDEX(Backlog!$A:$M,$A149,F$5))</f>
        <v/>
      </c>
      <c r="G149" s="66" t="str">
        <f ca="1">IF($B149="","",INDEX(Backlog!$A:$M,$A149,G$5))</f>
        <v/>
      </c>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84"/>
      <c r="CA149" s="21" t="e">
        <f t="shared" ca="1" si="20"/>
        <v>#VALUE!</v>
      </c>
      <c r="CB149" s="21" t="e">
        <f t="shared" ca="1" si="24"/>
        <v>#VALUE!</v>
      </c>
      <c r="CC149" s="21" t="e">
        <f t="shared" ca="1" si="21"/>
        <v>#VALUE!</v>
      </c>
      <c r="CD149" s="21" t="e">
        <f t="shared" ca="1" si="22"/>
        <v>#VALUE!</v>
      </c>
      <c r="CE149" s="21" t="e">
        <f t="shared" ca="1" si="23"/>
        <v>#VALUE!</v>
      </c>
    </row>
    <row r="150" spans="1:83" x14ac:dyDescent="0.2">
      <c r="A150" s="90" t="e">
        <f t="shared" ca="1" si="19"/>
        <v>#VALUE!</v>
      </c>
      <c r="B150" s="18" t="str">
        <f ca="1">IF(ISNUMBER(A150),INDEX(Backlog!$A:$M,$A150,B$5),"")</f>
        <v/>
      </c>
      <c r="C150" s="73" t="str">
        <f ca="1">IF($B150="","",INDEX(Backlog!$A:$M,$A150,C$5))</f>
        <v/>
      </c>
      <c r="D150" s="73" t="str">
        <f ca="1">IF($B150="","",INDEX(Backlog!$A:$M,$A150,D$5))</f>
        <v/>
      </c>
      <c r="E150" s="73" t="str">
        <f ca="1">IF($B150="","",INDEX(Backlog!$A:$M,$A150,E$5))</f>
        <v/>
      </c>
      <c r="F150" s="48" t="str">
        <f ca="1">IF($B150="","",INDEX(Backlog!$A:$M,$A150,F$5))</f>
        <v/>
      </c>
      <c r="G150" s="66" t="str">
        <f ca="1">IF($B150="","",INDEX(Backlog!$A:$M,$A150,G$5))</f>
        <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84"/>
      <c r="CA150" s="21" t="e">
        <f t="shared" ca="1" si="20"/>
        <v>#VALUE!</v>
      </c>
      <c r="CB150" s="21" t="e">
        <f t="shared" ca="1" si="24"/>
        <v>#VALUE!</v>
      </c>
      <c r="CC150" s="21" t="e">
        <f t="shared" ca="1" si="21"/>
        <v>#VALUE!</v>
      </c>
      <c r="CD150" s="21" t="e">
        <f t="shared" ca="1" si="22"/>
        <v>#VALUE!</v>
      </c>
      <c r="CE150" s="21" t="e">
        <f t="shared" ca="1" si="23"/>
        <v>#VALUE!</v>
      </c>
    </row>
    <row r="151" spans="1:83" x14ac:dyDescent="0.2">
      <c r="A151" s="90" t="e">
        <f t="shared" ca="1" si="19"/>
        <v>#VALUE!</v>
      </c>
      <c r="B151" s="18" t="str">
        <f ca="1">IF(ISNUMBER(A151),INDEX(Backlog!$A:$M,$A151,B$5),"")</f>
        <v/>
      </c>
      <c r="C151" s="73" t="str">
        <f ca="1">IF($B151="","",INDEX(Backlog!$A:$M,$A151,C$5))</f>
        <v/>
      </c>
      <c r="D151" s="73" t="str">
        <f ca="1">IF($B151="","",INDEX(Backlog!$A:$M,$A151,D$5))</f>
        <v/>
      </c>
      <c r="E151" s="73" t="str">
        <f ca="1">IF($B151="","",INDEX(Backlog!$A:$M,$A151,E$5))</f>
        <v/>
      </c>
      <c r="F151" s="48" t="str">
        <f ca="1">IF($B151="","",INDEX(Backlog!$A:$M,$A151,F$5))</f>
        <v/>
      </c>
      <c r="G151" s="66" t="str">
        <f ca="1">IF($B151="","",INDEX(Backlog!$A:$M,$A151,G$5))</f>
        <v/>
      </c>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84"/>
      <c r="CA151" s="21" t="e">
        <f t="shared" ca="1" si="20"/>
        <v>#VALUE!</v>
      </c>
      <c r="CB151" s="21" t="e">
        <f t="shared" ca="1" si="24"/>
        <v>#VALUE!</v>
      </c>
      <c r="CC151" s="21" t="e">
        <f t="shared" ca="1" si="21"/>
        <v>#VALUE!</v>
      </c>
      <c r="CD151" s="21" t="e">
        <f t="shared" ca="1" si="22"/>
        <v>#VALUE!</v>
      </c>
      <c r="CE151" s="21" t="e">
        <f t="shared" ca="1" si="23"/>
        <v>#VALUE!</v>
      </c>
    </row>
    <row r="152" spans="1:83" x14ac:dyDescent="0.2">
      <c r="A152" s="90" t="e">
        <f t="shared" ca="1" si="19"/>
        <v>#VALUE!</v>
      </c>
      <c r="B152" s="18" t="str">
        <f ca="1">IF(ISNUMBER(A152),INDEX(Backlog!$A:$M,$A152,B$5),"")</f>
        <v/>
      </c>
      <c r="C152" s="73" t="str">
        <f ca="1">IF($B152="","",INDEX(Backlog!$A:$M,$A152,C$5))</f>
        <v/>
      </c>
      <c r="D152" s="73" t="str">
        <f ca="1">IF($B152="","",INDEX(Backlog!$A:$M,$A152,D$5))</f>
        <v/>
      </c>
      <c r="E152" s="73" t="str">
        <f ca="1">IF($B152="","",INDEX(Backlog!$A:$M,$A152,E$5))</f>
        <v/>
      </c>
      <c r="F152" s="48" t="str">
        <f ca="1">IF($B152="","",INDEX(Backlog!$A:$M,$A152,F$5))</f>
        <v/>
      </c>
      <c r="G152" s="66" t="str">
        <f ca="1">IF($B152="","",INDEX(Backlog!$A:$M,$A152,G$5))</f>
        <v/>
      </c>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84"/>
      <c r="CA152" s="21" t="e">
        <f t="shared" ca="1" si="20"/>
        <v>#VALUE!</v>
      </c>
      <c r="CB152" s="21" t="e">
        <f t="shared" ca="1" si="24"/>
        <v>#VALUE!</v>
      </c>
      <c r="CC152" s="21" t="e">
        <f t="shared" ca="1" si="21"/>
        <v>#VALUE!</v>
      </c>
      <c r="CD152" s="21" t="e">
        <f t="shared" ca="1" si="22"/>
        <v>#VALUE!</v>
      </c>
      <c r="CE152" s="21" t="e">
        <f t="shared" ca="1" si="23"/>
        <v>#VALUE!</v>
      </c>
    </row>
    <row r="153" spans="1:83" x14ac:dyDescent="0.2">
      <c r="A153" s="90" t="e">
        <f t="shared" ca="1" si="19"/>
        <v>#VALUE!</v>
      </c>
      <c r="B153" s="18" t="str">
        <f ca="1">IF(ISNUMBER(A153),INDEX(Backlog!$A:$M,$A153,B$5),"")</f>
        <v/>
      </c>
      <c r="C153" s="73" t="str">
        <f ca="1">IF($B153="","",INDEX(Backlog!$A:$M,$A153,C$5))</f>
        <v/>
      </c>
      <c r="D153" s="73" t="str">
        <f ca="1">IF($B153="","",INDEX(Backlog!$A:$M,$A153,D$5))</f>
        <v/>
      </c>
      <c r="E153" s="73" t="str">
        <f ca="1">IF($B153="","",INDEX(Backlog!$A:$M,$A153,E$5))</f>
        <v/>
      </c>
      <c r="F153" s="48" t="str">
        <f ca="1">IF($B153="","",INDEX(Backlog!$A:$M,$A153,F$5))</f>
        <v/>
      </c>
      <c r="G153" s="66" t="str">
        <f ca="1">IF($B153="","",INDEX(Backlog!$A:$M,$A153,G$5))</f>
        <v/>
      </c>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84"/>
      <c r="CA153" s="21" t="e">
        <f t="shared" ca="1" si="20"/>
        <v>#VALUE!</v>
      </c>
      <c r="CB153" s="21" t="e">
        <f t="shared" ca="1" si="24"/>
        <v>#VALUE!</v>
      </c>
      <c r="CC153" s="21" t="e">
        <f t="shared" ca="1" si="21"/>
        <v>#VALUE!</v>
      </c>
      <c r="CD153" s="21" t="e">
        <f t="shared" ca="1" si="22"/>
        <v>#VALUE!</v>
      </c>
      <c r="CE153" s="21" t="e">
        <f t="shared" ca="1" si="23"/>
        <v>#VALUE!</v>
      </c>
    </row>
    <row r="154" spans="1:83" x14ac:dyDescent="0.2">
      <c r="A154" s="90" t="e">
        <f t="shared" ca="1" si="19"/>
        <v>#VALUE!</v>
      </c>
      <c r="B154" s="18" t="str">
        <f ca="1">IF(ISNUMBER(A154),INDEX(Backlog!$A:$M,$A154,B$5),"")</f>
        <v/>
      </c>
      <c r="C154" s="73" t="str">
        <f ca="1">IF($B154="","",INDEX(Backlog!$A:$M,$A154,C$5))</f>
        <v/>
      </c>
      <c r="D154" s="73" t="str">
        <f ca="1">IF($B154="","",INDEX(Backlog!$A:$M,$A154,D$5))</f>
        <v/>
      </c>
      <c r="E154" s="73" t="str">
        <f ca="1">IF($B154="","",INDEX(Backlog!$A:$M,$A154,E$5))</f>
        <v/>
      </c>
      <c r="F154" s="48" t="str">
        <f ca="1">IF($B154="","",INDEX(Backlog!$A:$M,$A154,F$5))</f>
        <v/>
      </c>
      <c r="G154" s="66" t="str">
        <f ca="1">IF($B154="","",INDEX(Backlog!$A:$M,$A154,G$5))</f>
        <v/>
      </c>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84"/>
      <c r="CA154" s="21" t="e">
        <f t="shared" ca="1" si="20"/>
        <v>#VALUE!</v>
      </c>
      <c r="CB154" s="21" t="e">
        <f t="shared" ca="1" si="24"/>
        <v>#VALUE!</v>
      </c>
      <c r="CC154" s="21" t="e">
        <f t="shared" ca="1" si="21"/>
        <v>#VALUE!</v>
      </c>
      <c r="CD154" s="21" t="e">
        <f t="shared" ca="1" si="22"/>
        <v>#VALUE!</v>
      </c>
      <c r="CE154" s="21" t="e">
        <f t="shared" ca="1" si="23"/>
        <v>#VALUE!</v>
      </c>
    </row>
    <row r="155" spans="1:83" x14ac:dyDescent="0.2">
      <c r="A155" s="90" t="e">
        <f t="shared" ca="1" si="19"/>
        <v>#VALUE!</v>
      </c>
      <c r="B155" s="18" t="str">
        <f ca="1">IF(ISNUMBER(A155),INDEX(Backlog!$A:$M,$A155,B$5),"")</f>
        <v/>
      </c>
      <c r="C155" s="73" t="str">
        <f ca="1">IF($B155="","",INDEX(Backlog!$A:$M,$A155,C$5))</f>
        <v/>
      </c>
      <c r="D155" s="73" t="str">
        <f ca="1">IF($B155="","",INDEX(Backlog!$A:$M,$A155,D$5))</f>
        <v/>
      </c>
      <c r="E155" s="73" t="str">
        <f ca="1">IF($B155="","",INDEX(Backlog!$A:$M,$A155,E$5))</f>
        <v/>
      </c>
      <c r="F155" s="48" t="str">
        <f ca="1">IF($B155="","",INDEX(Backlog!$A:$M,$A155,F$5))</f>
        <v/>
      </c>
      <c r="G155" s="66" t="str">
        <f ca="1">IF($B155="","",INDEX(Backlog!$A:$M,$A155,G$5))</f>
        <v/>
      </c>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84"/>
      <c r="CA155" s="21" t="e">
        <f t="shared" ca="1" si="20"/>
        <v>#VALUE!</v>
      </c>
      <c r="CB155" s="21" t="e">
        <f t="shared" ca="1" si="24"/>
        <v>#VALUE!</v>
      </c>
      <c r="CC155" s="21" t="e">
        <f t="shared" ca="1" si="21"/>
        <v>#VALUE!</v>
      </c>
      <c r="CD155" s="21" t="e">
        <f t="shared" ca="1" si="22"/>
        <v>#VALUE!</v>
      </c>
      <c r="CE155" s="21" t="e">
        <f t="shared" ca="1" si="23"/>
        <v>#VALUE!</v>
      </c>
    </row>
    <row r="156" spans="1:83" x14ac:dyDescent="0.2">
      <c r="A156" s="90" t="e">
        <f t="shared" ca="1" si="19"/>
        <v>#VALUE!</v>
      </c>
      <c r="B156" s="18" t="str">
        <f ca="1">IF(ISNUMBER(A156),INDEX(Backlog!$A:$M,$A156,B$5),"")</f>
        <v/>
      </c>
      <c r="C156" s="73" t="str">
        <f ca="1">IF($B156="","",INDEX(Backlog!$A:$M,$A156,C$5))</f>
        <v/>
      </c>
      <c r="D156" s="73" t="str">
        <f ca="1">IF($B156="","",INDEX(Backlog!$A:$M,$A156,D$5))</f>
        <v/>
      </c>
      <c r="E156" s="73" t="str">
        <f ca="1">IF($B156="","",INDEX(Backlog!$A:$M,$A156,E$5))</f>
        <v/>
      </c>
      <c r="F156" s="48" t="str">
        <f ca="1">IF($B156="","",INDEX(Backlog!$A:$M,$A156,F$5))</f>
        <v/>
      </c>
      <c r="G156" s="66" t="str">
        <f ca="1">IF($B156="","",INDEX(Backlog!$A:$M,$A156,G$5))</f>
        <v/>
      </c>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84"/>
      <c r="CA156" s="21" t="e">
        <f t="shared" ca="1" si="20"/>
        <v>#VALUE!</v>
      </c>
      <c r="CB156" s="21" t="e">
        <f t="shared" ca="1" si="24"/>
        <v>#VALUE!</v>
      </c>
      <c r="CC156" s="21" t="e">
        <f t="shared" ca="1" si="21"/>
        <v>#VALUE!</v>
      </c>
      <c r="CD156" s="21" t="e">
        <f t="shared" ca="1" si="22"/>
        <v>#VALUE!</v>
      </c>
      <c r="CE156" s="21" t="e">
        <f t="shared" ca="1" si="23"/>
        <v>#VALUE!</v>
      </c>
    </row>
    <row r="157" spans="1:83" x14ac:dyDescent="0.2">
      <c r="A157" s="90" t="e">
        <f t="shared" ca="1" si="19"/>
        <v>#VALUE!</v>
      </c>
      <c r="B157" s="18" t="str">
        <f ca="1">IF(ISNUMBER(A157),INDEX(Backlog!$A:$M,$A157,B$5),"")</f>
        <v/>
      </c>
      <c r="C157" s="73" t="str">
        <f ca="1">IF($B157="","",INDEX(Backlog!$A:$M,$A157,C$5))</f>
        <v/>
      </c>
      <c r="D157" s="73" t="str">
        <f ca="1">IF($B157="","",INDEX(Backlog!$A:$M,$A157,D$5))</f>
        <v/>
      </c>
      <c r="E157" s="73" t="str">
        <f ca="1">IF($B157="","",INDEX(Backlog!$A:$M,$A157,E$5))</f>
        <v/>
      </c>
      <c r="F157" s="48" t="str">
        <f ca="1">IF($B157="","",INDEX(Backlog!$A:$M,$A157,F$5))</f>
        <v/>
      </c>
      <c r="G157" s="66" t="str">
        <f ca="1">IF($B157="","",INDEX(Backlog!$A:$M,$A157,G$5))</f>
        <v/>
      </c>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84"/>
      <c r="CA157" s="21" t="e">
        <f t="shared" ca="1" si="20"/>
        <v>#VALUE!</v>
      </c>
      <c r="CB157" s="21" t="e">
        <f t="shared" ca="1" si="24"/>
        <v>#VALUE!</v>
      </c>
      <c r="CC157" s="21" t="e">
        <f t="shared" ca="1" si="21"/>
        <v>#VALUE!</v>
      </c>
      <c r="CD157" s="21" t="e">
        <f t="shared" ca="1" si="22"/>
        <v>#VALUE!</v>
      </c>
      <c r="CE157" s="21" t="e">
        <f t="shared" ca="1" si="23"/>
        <v>#VALUE!</v>
      </c>
    </row>
    <row r="158" spans="1:83" x14ac:dyDescent="0.2">
      <c r="A158" s="90" t="e">
        <f t="shared" ca="1" si="19"/>
        <v>#VALUE!</v>
      </c>
      <c r="B158" s="18" t="str">
        <f ca="1">IF(ISNUMBER(A158),INDEX(Backlog!$A:$M,$A158,B$5),"")</f>
        <v/>
      </c>
      <c r="C158" s="73" t="str">
        <f ca="1">IF($B158="","",INDEX(Backlog!$A:$M,$A158,C$5))</f>
        <v/>
      </c>
      <c r="D158" s="73" t="str">
        <f ca="1">IF($B158="","",INDEX(Backlog!$A:$M,$A158,D$5))</f>
        <v/>
      </c>
      <c r="E158" s="73" t="str">
        <f ca="1">IF($B158="","",INDEX(Backlog!$A:$M,$A158,E$5))</f>
        <v/>
      </c>
      <c r="F158" s="48" t="str">
        <f ca="1">IF($B158="","",INDEX(Backlog!$A:$M,$A158,F$5))</f>
        <v/>
      </c>
      <c r="G158" s="66" t="str">
        <f ca="1">IF($B158="","",INDEX(Backlog!$A:$M,$A158,G$5))</f>
        <v/>
      </c>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84"/>
      <c r="CA158" s="21" t="e">
        <f t="shared" ca="1" si="20"/>
        <v>#VALUE!</v>
      </c>
      <c r="CB158" s="21" t="e">
        <f t="shared" ca="1" si="24"/>
        <v>#VALUE!</v>
      </c>
      <c r="CC158" s="21" t="e">
        <f t="shared" ca="1" si="21"/>
        <v>#VALUE!</v>
      </c>
      <c r="CD158" s="21" t="e">
        <f t="shared" ca="1" si="22"/>
        <v>#VALUE!</v>
      </c>
      <c r="CE158" s="21" t="e">
        <f t="shared" ca="1" si="23"/>
        <v>#VALUE!</v>
      </c>
    </row>
    <row r="159" spans="1:83" x14ac:dyDescent="0.2">
      <c r="A159" s="90" t="e">
        <f t="shared" ca="1" si="19"/>
        <v>#VALUE!</v>
      </c>
      <c r="B159" s="18" t="str">
        <f ca="1">IF(ISNUMBER(A159),INDEX(Backlog!$A:$M,$A159,B$5),"")</f>
        <v/>
      </c>
      <c r="C159" s="73" t="str">
        <f ca="1">IF($B159="","",INDEX(Backlog!$A:$M,$A159,C$5))</f>
        <v/>
      </c>
      <c r="D159" s="73" t="str">
        <f ca="1">IF($B159="","",INDEX(Backlog!$A:$M,$A159,D$5))</f>
        <v/>
      </c>
      <c r="E159" s="73" t="str">
        <f ca="1">IF($B159="","",INDEX(Backlog!$A:$M,$A159,E$5))</f>
        <v/>
      </c>
      <c r="F159" s="48" t="str">
        <f ca="1">IF($B159="","",INDEX(Backlog!$A:$M,$A159,F$5))</f>
        <v/>
      </c>
      <c r="G159" s="66" t="str">
        <f ca="1">IF($B159="","",INDEX(Backlog!$A:$M,$A159,G$5))</f>
        <v/>
      </c>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84"/>
      <c r="CA159" s="21" t="e">
        <f t="shared" ca="1" si="20"/>
        <v>#VALUE!</v>
      </c>
      <c r="CB159" s="21" t="e">
        <f t="shared" ca="1" si="24"/>
        <v>#VALUE!</v>
      </c>
      <c r="CC159" s="21" t="e">
        <f t="shared" ca="1" si="21"/>
        <v>#VALUE!</v>
      </c>
      <c r="CD159" s="21" t="e">
        <f t="shared" ca="1" si="22"/>
        <v>#VALUE!</v>
      </c>
      <c r="CE159" s="21" t="e">
        <f t="shared" ca="1" si="23"/>
        <v>#VALUE!</v>
      </c>
    </row>
    <row r="160" spans="1:83" x14ac:dyDescent="0.2">
      <c r="A160" s="90" t="e">
        <f t="shared" ca="1" si="19"/>
        <v>#VALUE!</v>
      </c>
      <c r="B160" s="18" t="str">
        <f ca="1">IF(ISNUMBER(A160),INDEX(Backlog!$A:$M,$A160,B$5),"")</f>
        <v/>
      </c>
      <c r="C160" s="73" t="str">
        <f ca="1">IF($B160="","",INDEX(Backlog!$A:$M,$A160,C$5))</f>
        <v/>
      </c>
      <c r="D160" s="73" t="str">
        <f ca="1">IF($B160="","",INDEX(Backlog!$A:$M,$A160,D$5))</f>
        <v/>
      </c>
      <c r="E160" s="73" t="str">
        <f ca="1">IF($B160="","",INDEX(Backlog!$A:$M,$A160,E$5))</f>
        <v/>
      </c>
      <c r="F160" s="48" t="str">
        <f ca="1">IF($B160="","",INDEX(Backlog!$A:$M,$A160,F$5))</f>
        <v/>
      </c>
      <c r="G160" s="66" t="str">
        <f ca="1">IF($B160="","",INDEX(Backlog!$A:$M,$A160,G$5))</f>
        <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84"/>
      <c r="CA160" s="21" t="e">
        <f t="shared" ca="1" si="20"/>
        <v>#VALUE!</v>
      </c>
      <c r="CB160" s="21" t="e">
        <f t="shared" ca="1" si="24"/>
        <v>#VALUE!</v>
      </c>
      <c r="CC160" s="21" t="e">
        <f t="shared" ca="1" si="21"/>
        <v>#VALUE!</v>
      </c>
      <c r="CD160" s="21" t="e">
        <f t="shared" ca="1" si="22"/>
        <v>#VALUE!</v>
      </c>
      <c r="CE160" s="21" t="e">
        <f t="shared" ca="1" si="23"/>
        <v>#VALUE!</v>
      </c>
    </row>
    <row r="161" spans="1:83" x14ac:dyDescent="0.2">
      <c r="A161" s="90" t="e">
        <f t="shared" ca="1" si="19"/>
        <v>#VALUE!</v>
      </c>
      <c r="B161" s="18" t="str">
        <f ca="1">IF(ISNUMBER(A161),INDEX(Backlog!$A:$M,$A161,B$5),"")</f>
        <v/>
      </c>
      <c r="C161" s="73" t="str">
        <f ca="1">IF($B161="","",INDEX(Backlog!$A:$M,$A161,C$5))</f>
        <v/>
      </c>
      <c r="D161" s="73" t="str">
        <f ca="1">IF($B161="","",INDEX(Backlog!$A:$M,$A161,D$5))</f>
        <v/>
      </c>
      <c r="E161" s="73" t="str">
        <f ca="1">IF($B161="","",INDEX(Backlog!$A:$M,$A161,E$5))</f>
        <v/>
      </c>
      <c r="F161" s="48" t="str">
        <f ca="1">IF($B161="","",INDEX(Backlog!$A:$M,$A161,F$5))</f>
        <v/>
      </c>
      <c r="G161" s="66" t="str">
        <f ca="1">IF($B161="","",INDEX(Backlog!$A:$M,$A161,G$5))</f>
        <v/>
      </c>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84"/>
      <c r="CA161" s="21" t="e">
        <f t="shared" ca="1" si="20"/>
        <v>#VALUE!</v>
      </c>
      <c r="CB161" s="21" t="e">
        <f t="shared" ca="1" si="24"/>
        <v>#VALUE!</v>
      </c>
      <c r="CC161" s="21" t="e">
        <f t="shared" ca="1" si="21"/>
        <v>#VALUE!</v>
      </c>
      <c r="CD161" s="21" t="e">
        <f t="shared" ca="1" si="22"/>
        <v>#VALUE!</v>
      </c>
      <c r="CE161" s="21" t="e">
        <f t="shared" ca="1" si="23"/>
        <v>#VALUE!</v>
      </c>
    </row>
    <row r="162" spans="1:83" x14ac:dyDescent="0.2">
      <c r="A162" s="90" t="e">
        <f t="shared" ca="1" si="19"/>
        <v>#VALUE!</v>
      </c>
      <c r="B162" s="18" t="str">
        <f ca="1">IF(ISNUMBER(A162),INDEX(Backlog!$A:$M,$A162,B$5),"")</f>
        <v/>
      </c>
      <c r="C162" s="73" t="str">
        <f ca="1">IF($B162="","",INDEX(Backlog!$A:$M,$A162,C$5))</f>
        <v/>
      </c>
      <c r="D162" s="73" t="str">
        <f ca="1">IF($B162="","",INDEX(Backlog!$A:$M,$A162,D$5))</f>
        <v/>
      </c>
      <c r="E162" s="73" t="str">
        <f ca="1">IF($B162="","",INDEX(Backlog!$A:$M,$A162,E$5))</f>
        <v/>
      </c>
      <c r="F162" s="48" t="str">
        <f ca="1">IF($B162="","",INDEX(Backlog!$A:$M,$A162,F$5))</f>
        <v/>
      </c>
      <c r="G162" s="66" t="str">
        <f ca="1">IF($B162="","",INDEX(Backlog!$A:$M,$A162,G$5))</f>
        <v/>
      </c>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84"/>
      <c r="CA162" s="21" t="e">
        <f t="shared" ca="1" si="20"/>
        <v>#VALUE!</v>
      </c>
      <c r="CB162" s="21" t="e">
        <f t="shared" ca="1" si="24"/>
        <v>#VALUE!</v>
      </c>
      <c r="CC162" s="21" t="e">
        <f t="shared" ca="1" si="21"/>
        <v>#VALUE!</v>
      </c>
      <c r="CD162" s="21" t="e">
        <f t="shared" ca="1" si="22"/>
        <v>#VALUE!</v>
      </c>
      <c r="CE162" s="21" t="e">
        <f t="shared" ca="1" si="23"/>
        <v>#VALUE!</v>
      </c>
    </row>
    <row r="163" spans="1:83" x14ac:dyDescent="0.2">
      <c r="A163" s="90" t="e">
        <f t="shared" ca="1" si="19"/>
        <v>#VALUE!</v>
      </c>
      <c r="B163" s="18" t="str">
        <f ca="1">IF(ISNUMBER(A163),INDEX(Backlog!$A:$M,$A163,B$5),"")</f>
        <v/>
      </c>
      <c r="C163" s="73" t="str">
        <f ca="1">IF($B163="","",INDEX(Backlog!$A:$M,$A163,C$5))</f>
        <v/>
      </c>
      <c r="D163" s="73" t="str">
        <f ca="1">IF($B163="","",INDEX(Backlog!$A:$M,$A163,D$5))</f>
        <v/>
      </c>
      <c r="E163" s="73" t="str">
        <f ca="1">IF($B163="","",INDEX(Backlog!$A:$M,$A163,E$5))</f>
        <v/>
      </c>
      <c r="F163" s="48" t="str">
        <f ca="1">IF($B163="","",INDEX(Backlog!$A:$M,$A163,F$5))</f>
        <v/>
      </c>
      <c r="G163" s="66" t="str">
        <f ca="1">IF($B163="","",INDEX(Backlog!$A:$M,$A163,G$5))</f>
        <v/>
      </c>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84"/>
      <c r="CA163" s="21" t="e">
        <f t="shared" ca="1" si="20"/>
        <v>#VALUE!</v>
      </c>
      <c r="CB163" s="21" t="e">
        <f t="shared" ca="1" si="24"/>
        <v>#VALUE!</v>
      </c>
      <c r="CC163" s="21" t="e">
        <f t="shared" ca="1" si="21"/>
        <v>#VALUE!</v>
      </c>
      <c r="CD163" s="21" t="e">
        <f t="shared" ca="1" si="22"/>
        <v>#VALUE!</v>
      </c>
      <c r="CE163" s="21" t="e">
        <f t="shared" ca="1" si="23"/>
        <v>#VALUE!</v>
      </c>
    </row>
    <row r="164" spans="1:83" x14ac:dyDescent="0.2">
      <c r="A164" s="90" t="e">
        <f t="shared" ca="1" si="19"/>
        <v>#VALUE!</v>
      </c>
      <c r="B164" s="18" t="str">
        <f ca="1">IF(ISNUMBER(A164),INDEX(Backlog!$A:$M,$A164,B$5),"")</f>
        <v/>
      </c>
      <c r="C164" s="73" t="str">
        <f ca="1">IF($B164="","",INDEX(Backlog!$A:$M,$A164,C$5))</f>
        <v/>
      </c>
      <c r="D164" s="73" t="str">
        <f ca="1">IF($B164="","",INDEX(Backlog!$A:$M,$A164,D$5))</f>
        <v/>
      </c>
      <c r="E164" s="73" t="str">
        <f ca="1">IF($B164="","",INDEX(Backlog!$A:$M,$A164,E$5))</f>
        <v/>
      </c>
      <c r="F164" s="48" t="str">
        <f ca="1">IF($B164="","",INDEX(Backlog!$A:$M,$A164,F$5))</f>
        <v/>
      </c>
      <c r="G164" s="66" t="str">
        <f ca="1">IF($B164="","",INDEX(Backlog!$A:$M,$A164,G$5))</f>
        <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84"/>
      <c r="CA164" s="21" t="e">
        <f t="shared" ca="1" si="20"/>
        <v>#VALUE!</v>
      </c>
      <c r="CB164" s="21" t="e">
        <f t="shared" ca="1" si="24"/>
        <v>#VALUE!</v>
      </c>
      <c r="CC164" s="21" t="e">
        <f t="shared" ca="1" si="21"/>
        <v>#VALUE!</v>
      </c>
      <c r="CD164" s="21" t="e">
        <f t="shared" ca="1" si="22"/>
        <v>#VALUE!</v>
      </c>
      <c r="CE164" s="21" t="e">
        <f t="shared" ca="1" si="23"/>
        <v>#VALUE!</v>
      </c>
    </row>
    <row r="165" spans="1:83" x14ac:dyDescent="0.2">
      <c r="A165" s="90" t="e">
        <f t="shared" ca="1" si="19"/>
        <v>#VALUE!</v>
      </c>
      <c r="B165" s="18" t="str">
        <f ca="1">IF(ISNUMBER(A165),INDEX(Backlog!$A:$M,$A165,B$5),"")</f>
        <v/>
      </c>
      <c r="C165" s="73" t="str">
        <f ca="1">IF($B165="","",INDEX(Backlog!$A:$M,$A165,C$5))</f>
        <v/>
      </c>
      <c r="D165" s="73" t="str">
        <f ca="1">IF($B165="","",INDEX(Backlog!$A:$M,$A165,D$5))</f>
        <v/>
      </c>
      <c r="E165" s="73" t="str">
        <f ca="1">IF($B165="","",INDEX(Backlog!$A:$M,$A165,E$5))</f>
        <v/>
      </c>
      <c r="F165" s="48" t="str">
        <f ca="1">IF($B165="","",INDEX(Backlog!$A:$M,$A165,F$5))</f>
        <v/>
      </c>
      <c r="G165" s="66" t="str">
        <f ca="1">IF($B165="","",INDEX(Backlog!$A:$M,$A165,G$5))</f>
        <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84"/>
      <c r="CA165" s="21" t="e">
        <f t="shared" ca="1" si="20"/>
        <v>#VALUE!</v>
      </c>
      <c r="CB165" s="21" t="e">
        <f t="shared" ca="1" si="24"/>
        <v>#VALUE!</v>
      </c>
      <c r="CC165" s="21" t="e">
        <f t="shared" ca="1" si="21"/>
        <v>#VALUE!</v>
      </c>
      <c r="CD165" s="21" t="e">
        <f t="shared" ca="1" si="22"/>
        <v>#VALUE!</v>
      </c>
      <c r="CE165" s="21" t="e">
        <f t="shared" ca="1" si="23"/>
        <v>#VALUE!</v>
      </c>
    </row>
    <row r="166" spans="1:83" x14ac:dyDescent="0.2">
      <c r="A166" s="90" t="e">
        <f t="shared" ca="1" si="19"/>
        <v>#VALUE!</v>
      </c>
      <c r="B166" s="18" t="str">
        <f ca="1">IF(ISNUMBER(A166),INDEX(Backlog!$A:$M,$A166,B$5),"")</f>
        <v/>
      </c>
      <c r="C166" s="73" t="str">
        <f ca="1">IF($B166="","",INDEX(Backlog!$A:$M,$A166,C$5))</f>
        <v/>
      </c>
      <c r="D166" s="73" t="str">
        <f ca="1">IF($B166="","",INDEX(Backlog!$A:$M,$A166,D$5))</f>
        <v/>
      </c>
      <c r="E166" s="73" t="str">
        <f ca="1">IF($B166="","",INDEX(Backlog!$A:$M,$A166,E$5))</f>
        <v/>
      </c>
      <c r="F166" s="48" t="str">
        <f ca="1">IF($B166="","",INDEX(Backlog!$A:$M,$A166,F$5))</f>
        <v/>
      </c>
      <c r="G166" s="66" t="str">
        <f ca="1">IF($B166="","",INDEX(Backlog!$A:$M,$A166,G$5))</f>
        <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84"/>
      <c r="CA166" s="21" t="e">
        <f t="shared" ca="1" si="20"/>
        <v>#VALUE!</v>
      </c>
      <c r="CB166" s="21" t="e">
        <f t="shared" ca="1" si="24"/>
        <v>#VALUE!</v>
      </c>
      <c r="CC166" s="21" t="e">
        <f t="shared" ca="1" si="21"/>
        <v>#VALUE!</v>
      </c>
      <c r="CD166" s="21" t="e">
        <f t="shared" ca="1" si="22"/>
        <v>#VALUE!</v>
      </c>
      <c r="CE166" s="21" t="e">
        <f t="shared" ca="1" si="23"/>
        <v>#VALUE!</v>
      </c>
    </row>
    <row r="167" spans="1:83" x14ac:dyDescent="0.2">
      <c r="A167" s="90" t="e">
        <f t="shared" ca="1" si="19"/>
        <v>#VALUE!</v>
      </c>
      <c r="B167" s="18" t="str">
        <f ca="1">IF(ISNUMBER(A167),INDEX(Backlog!$A:$M,$A167,B$5),"")</f>
        <v/>
      </c>
      <c r="C167" s="73" t="str">
        <f ca="1">IF($B167="","",INDEX(Backlog!$A:$M,$A167,C$5))</f>
        <v/>
      </c>
      <c r="D167" s="73" t="str">
        <f ca="1">IF($B167="","",INDEX(Backlog!$A:$M,$A167,D$5))</f>
        <v/>
      </c>
      <c r="E167" s="73" t="str">
        <f ca="1">IF($B167="","",INDEX(Backlog!$A:$M,$A167,E$5))</f>
        <v/>
      </c>
      <c r="F167" s="48" t="str">
        <f ca="1">IF($B167="","",INDEX(Backlog!$A:$M,$A167,F$5))</f>
        <v/>
      </c>
      <c r="G167" s="66" t="str">
        <f ca="1">IF($B167="","",INDEX(Backlog!$A:$M,$A167,G$5))</f>
        <v/>
      </c>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84"/>
      <c r="CA167" s="21" t="e">
        <f t="shared" ca="1" si="20"/>
        <v>#VALUE!</v>
      </c>
      <c r="CB167" s="21" t="e">
        <f t="shared" ca="1" si="24"/>
        <v>#VALUE!</v>
      </c>
      <c r="CC167" s="21" t="e">
        <f t="shared" ca="1" si="21"/>
        <v>#VALUE!</v>
      </c>
      <c r="CD167" s="21" t="e">
        <f t="shared" ca="1" si="22"/>
        <v>#VALUE!</v>
      </c>
      <c r="CE167" s="21" t="e">
        <f t="shared" ca="1" si="23"/>
        <v>#VALUE!</v>
      </c>
    </row>
    <row r="168" spans="1:83" x14ac:dyDescent="0.2">
      <c r="A168" s="90" t="e">
        <f t="shared" ca="1" si="19"/>
        <v>#VALUE!</v>
      </c>
      <c r="B168" s="18" t="str">
        <f ca="1">IF(ISNUMBER(A168),INDEX(Backlog!$A:$M,$A168,B$5),"")</f>
        <v/>
      </c>
      <c r="C168" s="73" t="str">
        <f ca="1">IF($B168="","",INDEX(Backlog!$A:$M,$A168,C$5))</f>
        <v/>
      </c>
      <c r="D168" s="73" t="str">
        <f ca="1">IF($B168="","",INDEX(Backlog!$A:$M,$A168,D$5))</f>
        <v/>
      </c>
      <c r="E168" s="73" t="str">
        <f ca="1">IF($B168="","",INDEX(Backlog!$A:$M,$A168,E$5))</f>
        <v/>
      </c>
      <c r="F168" s="48" t="str">
        <f ca="1">IF($B168="","",INDEX(Backlog!$A:$M,$A168,F$5))</f>
        <v/>
      </c>
      <c r="G168" s="66" t="str">
        <f ca="1">IF($B168="","",INDEX(Backlog!$A:$M,$A168,G$5))</f>
        <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84"/>
      <c r="CA168" s="21" t="e">
        <f t="shared" ca="1" si="20"/>
        <v>#VALUE!</v>
      </c>
      <c r="CB168" s="21" t="e">
        <f t="shared" ca="1" si="24"/>
        <v>#VALUE!</v>
      </c>
      <c r="CC168" s="21" t="e">
        <f t="shared" ca="1" si="21"/>
        <v>#VALUE!</v>
      </c>
      <c r="CD168" s="21" t="e">
        <f t="shared" ca="1" si="22"/>
        <v>#VALUE!</v>
      </c>
      <c r="CE168" s="21" t="e">
        <f t="shared" ca="1" si="23"/>
        <v>#VALUE!</v>
      </c>
    </row>
    <row r="169" spans="1:83" x14ac:dyDescent="0.2">
      <c r="A169" s="90" t="e">
        <f t="shared" ca="1" si="19"/>
        <v>#VALUE!</v>
      </c>
      <c r="B169" s="18" t="str">
        <f ca="1">IF(ISNUMBER(A169),INDEX(Backlog!$A:$M,$A169,B$5),"")</f>
        <v/>
      </c>
      <c r="C169" s="73" t="str">
        <f ca="1">IF($B169="","",INDEX(Backlog!$A:$M,$A169,C$5))</f>
        <v/>
      </c>
      <c r="D169" s="73" t="str">
        <f ca="1">IF($B169="","",INDEX(Backlog!$A:$M,$A169,D$5))</f>
        <v/>
      </c>
      <c r="E169" s="73" t="str">
        <f ca="1">IF($B169="","",INDEX(Backlog!$A:$M,$A169,E$5))</f>
        <v/>
      </c>
      <c r="F169" s="48" t="str">
        <f ca="1">IF($B169="","",INDEX(Backlog!$A:$M,$A169,F$5))</f>
        <v/>
      </c>
      <c r="G169" s="66" t="str">
        <f ca="1">IF($B169="","",INDEX(Backlog!$A:$M,$A169,G$5))</f>
        <v/>
      </c>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84"/>
      <c r="CA169" s="21" t="e">
        <f t="shared" ca="1" si="20"/>
        <v>#VALUE!</v>
      </c>
      <c r="CB169" s="21" t="e">
        <f t="shared" ca="1" si="24"/>
        <v>#VALUE!</v>
      </c>
      <c r="CC169" s="21" t="e">
        <f t="shared" ca="1" si="21"/>
        <v>#VALUE!</v>
      </c>
      <c r="CD169" s="21" t="e">
        <f t="shared" ca="1" si="22"/>
        <v>#VALUE!</v>
      </c>
      <c r="CE169" s="21" t="e">
        <f t="shared" ca="1" si="23"/>
        <v>#VALUE!</v>
      </c>
    </row>
    <row r="170" spans="1:83" x14ac:dyDescent="0.2">
      <c r="A170" s="90" t="e">
        <f t="shared" ca="1" si="19"/>
        <v>#VALUE!</v>
      </c>
      <c r="B170" s="18" t="str">
        <f ca="1">IF(ISNUMBER(A170),INDEX(Backlog!$A:$M,$A170,B$5),"")</f>
        <v/>
      </c>
      <c r="C170" s="73" t="str">
        <f ca="1">IF($B170="","",INDEX(Backlog!$A:$M,$A170,C$5))</f>
        <v/>
      </c>
      <c r="D170" s="73" t="str">
        <f ca="1">IF($B170="","",INDEX(Backlog!$A:$M,$A170,D$5))</f>
        <v/>
      </c>
      <c r="E170" s="73" t="str">
        <f ca="1">IF($B170="","",INDEX(Backlog!$A:$M,$A170,E$5))</f>
        <v/>
      </c>
      <c r="F170" s="48" t="str">
        <f ca="1">IF($B170="","",INDEX(Backlog!$A:$M,$A170,F$5))</f>
        <v/>
      </c>
      <c r="G170" s="66" t="str">
        <f ca="1">IF($B170="","",INDEX(Backlog!$A:$M,$A170,G$5))</f>
        <v/>
      </c>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84"/>
      <c r="CA170" s="21" t="e">
        <f t="shared" ca="1" si="20"/>
        <v>#VALUE!</v>
      </c>
      <c r="CB170" s="21" t="e">
        <f t="shared" ca="1" si="24"/>
        <v>#VALUE!</v>
      </c>
      <c r="CC170" s="21" t="e">
        <f t="shared" ca="1" si="21"/>
        <v>#VALUE!</v>
      </c>
      <c r="CD170" s="21" t="e">
        <f t="shared" ca="1" si="22"/>
        <v>#VALUE!</v>
      </c>
      <c r="CE170" s="21" t="e">
        <f t="shared" ca="1" si="23"/>
        <v>#VALUE!</v>
      </c>
    </row>
    <row r="171" spans="1:83" x14ac:dyDescent="0.2">
      <c r="A171" s="90" t="e">
        <f t="shared" ref="A171:A207" ca="1" si="25">CA171-1</f>
        <v>#VALUE!</v>
      </c>
      <c r="B171" s="18" t="str">
        <f ca="1">IF(ISNUMBER(A171),INDEX(Backlog!$A:$M,$A171,B$5),"")</f>
        <v/>
      </c>
      <c r="C171" s="73" t="str">
        <f ca="1">IF($B171="","",INDEX(Backlog!$A:$M,$A171,C$5))</f>
        <v/>
      </c>
      <c r="D171" s="73" t="str">
        <f ca="1">IF($B171="","",INDEX(Backlog!$A:$M,$A171,D$5))</f>
        <v/>
      </c>
      <c r="E171" s="73" t="str">
        <f ca="1">IF($B171="","",INDEX(Backlog!$A:$M,$A171,E$5))</f>
        <v/>
      </c>
      <c r="F171" s="48" t="str">
        <f ca="1">IF($B171="","",INDEX(Backlog!$A:$M,$A171,F$5))</f>
        <v/>
      </c>
      <c r="G171" s="66" t="str">
        <f ca="1">IF($B171="","",INDEX(Backlog!$A:$M,$A171,G$5))</f>
        <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84"/>
      <c r="CA171" s="21" t="e">
        <f t="shared" ref="CA171:CA207" ca="1" si="26">IF($CE171="","",CE171)</f>
        <v>#VALUE!</v>
      </c>
      <c r="CB171" s="21" t="e">
        <f t="shared" ca="1" si="24"/>
        <v>#VALUE!</v>
      </c>
      <c r="CC171" s="21" t="e">
        <f t="shared" ref="CC171:CC207" ca="1" si="27">"Backlog!" &amp; ADDRESS(CA171,$CC$4) &amp; ":" &amp; ADDRESS(CB171,$CC$4)</f>
        <v>#VALUE!</v>
      </c>
      <c r="CD171" s="21" t="e">
        <f t="shared" ref="CD171:CD207" ca="1" si="28">IF(CC170="","",MATCH($B$2,INDIRECT(CC170),0))</f>
        <v>#VALUE!</v>
      </c>
      <c r="CE171" s="21" t="e">
        <f t="shared" ref="CE171:CE207" ca="1" si="29">IF(ISNA($CD171),"",CE170+CD171)</f>
        <v>#VALUE!</v>
      </c>
    </row>
    <row r="172" spans="1:83" x14ac:dyDescent="0.2">
      <c r="A172" s="90" t="e">
        <f t="shared" ca="1" si="25"/>
        <v>#VALUE!</v>
      </c>
      <c r="B172" s="18" t="str">
        <f ca="1">IF(ISNUMBER(A172),INDEX(Backlog!$A:$M,$A172,B$5),"")</f>
        <v/>
      </c>
      <c r="C172" s="73" t="str">
        <f ca="1">IF($B172="","",INDEX(Backlog!$A:$M,$A172,C$5))</f>
        <v/>
      </c>
      <c r="D172" s="73" t="str">
        <f ca="1">IF($B172="","",INDEX(Backlog!$A:$M,$A172,D$5))</f>
        <v/>
      </c>
      <c r="E172" s="73" t="str">
        <f ca="1">IF($B172="","",INDEX(Backlog!$A:$M,$A172,E$5))</f>
        <v/>
      </c>
      <c r="F172" s="48" t="str">
        <f ca="1">IF($B172="","",INDEX(Backlog!$A:$M,$A172,F$5))</f>
        <v/>
      </c>
      <c r="G172" s="66" t="str">
        <f ca="1">IF($B172="","",INDEX(Backlog!$A:$M,$A172,G$5))</f>
        <v/>
      </c>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84"/>
      <c r="CA172" s="21" t="e">
        <f t="shared" ca="1" si="26"/>
        <v>#VALUE!</v>
      </c>
      <c r="CB172" s="21" t="e">
        <f t="shared" ca="1" si="24"/>
        <v>#VALUE!</v>
      </c>
      <c r="CC172" s="21" t="e">
        <f t="shared" ca="1" si="27"/>
        <v>#VALUE!</v>
      </c>
      <c r="CD172" s="21" t="e">
        <f t="shared" ca="1" si="28"/>
        <v>#VALUE!</v>
      </c>
      <c r="CE172" s="21" t="e">
        <f t="shared" ca="1" si="29"/>
        <v>#VALUE!</v>
      </c>
    </row>
    <row r="173" spans="1:83" x14ac:dyDescent="0.2">
      <c r="A173" s="90" t="e">
        <f t="shared" ca="1" si="25"/>
        <v>#VALUE!</v>
      </c>
      <c r="B173" s="18" t="str">
        <f ca="1">IF(ISNUMBER(A173),INDEX(Backlog!$A:$M,$A173,B$5),"")</f>
        <v/>
      </c>
      <c r="C173" s="73" t="str">
        <f ca="1">IF($B173="","",INDEX(Backlog!$A:$M,$A173,C$5))</f>
        <v/>
      </c>
      <c r="D173" s="73" t="str">
        <f ca="1">IF($B173="","",INDEX(Backlog!$A:$M,$A173,D$5))</f>
        <v/>
      </c>
      <c r="E173" s="73" t="str">
        <f ca="1">IF($B173="","",INDEX(Backlog!$A:$M,$A173,E$5))</f>
        <v/>
      </c>
      <c r="F173" s="48" t="str">
        <f ca="1">IF($B173="","",INDEX(Backlog!$A:$M,$A173,F$5))</f>
        <v/>
      </c>
      <c r="G173" s="66" t="str">
        <f ca="1">IF($B173="","",INDEX(Backlog!$A:$M,$A173,G$5))</f>
        <v/>
      </c>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84"/>
      <c r="CA173" s="21" t="e">
        <f t="shared" ca="1" si="26"/>
        <v>#VALUE!</v>
      </c>
      <c r="CB173" s="21" t="e">
        <f t="shared" ca="1" si="24"/>
        <v>#VALUE!</v>
      </c>
      <c r="CC173" s="21" t="e">
        <f t="shared" ca="1" si="27"/>
        <v>#VALUE!</v>
      </c>
      <c r="CD173" s="21" t="e">
        <f t="shared" ca="1" si="28"/>
        <v>#VALUE!</v>
      </c>
      <c r="CE173" s="21" t="e">
        <f t="shared" ca="1" si="29"/>
        <v>#VALUE!</v>
      </c>
    </row>
    <row r="174" spans="1:83" x14ac:dyDescent="0.2">
      <c r="A174" s="90" t="e">
        <f t="shared" ca="1" si="25"/>
        <v>#VALUE!</v>
      </c>
      <c r="B174" s="18" t="str">
        <f ca="1">IF(ISNUMBER(A174),INDEX(Backlog!$A:$M,$A174,B$5),"")</f>
        <v/>
      </c>
      <c r="C174" s="73" t="str">
        <f ca="1">IF($B174="","",INDEX(Backlog!$A:$M,$A174,C$5))</f>
        <v/>
      </c>
      <c r="D174" s="73" t="str">
        <f ca="1">IF($B174="","",INDEX(Backlog!$A:$M,$A174,D$5))</f>
        <v/>
      </c>
      <c r="E174" s="73" t="str">
        <f ca="1">IF($B174="","",INDEX(Backlog!$A:$M,$A174,E$5))</f>
        <v/>
      </c>
      <c r="F174" s="48" t="str">
        <f ca="1">IF($B174="","",INDEX(Backlog!$A:$M,$A174,F$5))</f>
        <v/>
      </c>
      <c r="G174" s="66" t="str">
        <f ca="1">IF($B174="","",INDEX(Backlog!$A:$M,$A174,G$5))</f>
        <v/>
      </c>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84"/>
      <c r="CA174" s="21" t="e">
        <f t="shared" ca="1" si="26"/>
        <v>#VALUE!</v>
      </c>
      <c r="CB174" s="21" t="e">
        <f t="shared" ca="1" si="24"/>
        <v>#VALUE!</v>
      </c>
      <c r="CC174" s="21" t="e">
        <f t="shared" ca="1" si="27"/>
        <v>#VALUE!</v>
      </c>
      <c r="CD174" s="21" t="e">
        <f t="shared" ca="1" si="28"/>
        <v>#VALUE!</v>
      </c>
      <c r="CE174" s="21" t="e">
        <f t="shared" ca="1" si="29"/>
        <v>#VALUE!</v>
      </c>
    </row>
    <row r="175" spans="1:83" x14ac:dyDescent="0.2">
      <c r="A175" s="90" t="e">
        <f t="shared" ca="1" si="25"/>
        <v>#VALUE!</v>
      </c>
      <c r="B175" s="18" t="str">
        <f ca="1">IF(ISNUMBER(A175),INDEX(Backlog!$A:$M,$A175,B$5),"")</f>
        <v/>
      </c>
      <c r="C175" s="73" t="str">
        <f ca="1">IF($B175="","",INDEX(Backlog!$A:$M,$A175,C$5))</f>
        <v/>
      </c>
      <c r="D175" s="73" t="str">
        <f ca="1">IF($B175="","",INDEX(Backlog!$A:$M,$A175,D$5))</f>
        <v/>
      </c>
      <c r="E175" s="73" t="str">
        <f ca="1">IF($B175="","",INDEX(Backlog!$A:$M,$A175,E$5))</f>
        <v/>
      </c>
      <c r="F175" s="48" t="str">
        <f ca="1">IF($B175="","",INDEX(Backlog!$A:$M,$A175,F$5))</f>
        <v/>
      </c>
      <c r="G175" s="66" t="str">
        <f ca="1">IF($B175="","",INDEX(Backlog!$A:$M,$A175,G$5))</f>
        <v/>
      </c>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84"/>
      <c r="CA175" s="21" t="e">
        <f t="shared" ca="1" si="26"/>
        <v>#VALUE!</v>
      </c>
      <c r="CB175" s="21" t="e">
        <f t="shared" ca="1" si="24"/>
        <v>#VALUE!</v>
      </c>
      <c r="CC175" s="21" t="e">
        <f t="shared" ca="1" si="27"/>
        <v>#VALUE!</v>
      </c>
      <c r="CD175" s="21" t="e">
        <f t="shared" ca="1" si="28"/>
        <v>#VALUE!</v>
      </c>
      <c r="CE175" s="21" t="e">
        <f t="shared" ca="1" si="29"/>
        <v>#VALUE!</v>
      </c>
    </row>
    <row r="176" spans="1:83" x14ac:dyDescent="0.2">
      <c r="A176" s="90" t="e">
        <f t="shared" ca="1" si="25"/>
        <v>#VALUE!</v>
      </c>
      <c r="B176" s="18" t="str">
        <f ca="1">IF(ISNUMBER(A176),INDEX(Backlog!$A:$M,$A176,B$5),"")</f>
        <v/>
      </c>
      <c r="C176" s="73" t="str">
        <f ca="1">IF($B176="","",INDEX(Backlog!$A:$M,$A176,C$5))</f>
        <v/>
      </c>
      <c r="D176" s="73" t="str">
        <f ca="1">IF($B176="","",INDEX(Backlog!$A:$M,$A176,D$5))</f>
        <v/>
      </c>
      <c r="E176" s="73" t="str">
        <f ca="1">IF($B176="","",INDEX(Backlog!$A:$M,$A176,E$5))</f>
        <v/>
      </c>
      <c r="F176" s="48" t="str">
        <f ca="1">IF($B176="","",INDEX(Backlog!$A:$M,$A176,F$5))</f>
        <v/>
      </c>
      <c r="G176" s="66" t="str">
        <f ca="1">IF($B176="","",INDEX(Backlog!$A:$M,$A176,G$5))</f>
        <v/>
      </c>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84"/>
      <c r="CA176" s="21" t="e">
        <f t="shared" ca="1" si="26"/>
        <v>#VALUE!</v>
      </c>
      <c r="CB176" s="21" t="e">
        <f t="shared" ca="1" si="24"/>
        <v>#VALUE!</v>
      </c>
      <c r="CC176" s="21" t="e">
        <f t="shared" ca="1" si="27"/>
        <v>#VALUE!</v>
      </c>
      <c r="CD176" s="21" t="e">
        <f t="shared" ca="1" si="28"/>
        <v>#VALUE!</v>
      </c>
      <c r="CE176" s="21" t="e">
        <f t="shared" ca="1" si="29"/>
        <v>#VALUE!</v>
      </c>
    </row>
    <row r="177" spans="1:83" x14ac:dyDescent="0.2">
      <c r="A177" s="90" t="e">
        <f t="shared" ca="1" si="25"/>
        <v>#VALUE!</v>
      </c>
      <c r="B177" s="18" t="str">
        <f ca="1">IF(ISNUMBER(A177),INDEX(Backlog!$A:$M,$A177,B$5),"")</f>
        <v/>
      </c>
      <c r="C177" s="73" t="str">
        <f ca="1">IF($B177="","",INDEX(Backlog!$A:$M,$A177,C$5))</f>
        <v/>
      </c>
      <c r="D177" s="73" t="str">
        <f ca="1">IF($B177="","",INDEX(Backlog!$A:$M,$A177,D$5))</f>
        <v/>
      </c>
      <c r="E177" s="73" t="str">
        <f ca="1">IF($B177="","",INDEX(Backlog!$A:$M,$A177,E$5))</f>
        <v/>
      </c>
      <c r="F177" s="48" t="str">
        <f ca="1">IF($B177="","",INDEX(Backlog!$A:$M,$A177,F$5))</f>
        <v/>
      </c>
      <c r="G177" s="66" t="str">
        <f ca="1">IF($B177="","",INDEX(Backlog!$A:$M,$A177,G$5))</f>
        <v/>
      </c>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84"/>
      <c r="CA177" s="21" t="e">
        <f t="shared" ca="1" si="26"/>
        <v>#VALUE!</v>
      </c>
      <c r="CB177" s="21" t="e">
        <f t="shared" ca="1" si="24"/>
        <v>#VALUE!</v>
      </c>
      <c r="CC177" s="21" t="e">
        <f t="shared" ca="1" si="27"/>
        <v>#VALUE!</v>
      </c>
      <c r="CD177" s="21" t="e">
        <f t="shared" ca="1" si="28"/>
        <v>#VALUE!</v>
      </c>
      <c r="CE177" s="21" t="e">
        <f t="shared" ca="1" si="29"/>
        <v>#VALUE!</v>
      </c>
    </row>
    <row r="178" spans="1:83" x14ac:dyDescent="0.2">
      <c r="A178" s="90" t="e">
        <f t="shared" ca="1" si="25"/>
        <v>#VALUE!</v>
      </c>
      <c r="B178" s="18" t="str">
        <f ca="1">IF(ISNUMBER(A178),INDEX(Backlog!$A:$M,$A178,B$5),"")</f>
        <v/>
      </c>
      <c r="C178" s="73" t="str">
        <f ca="1">IF($B178="","",INDEX(Backlog!$A:$M,$A178,C$5))</f>
        <v/>
      </c>
      <c r="D178" s="73" t="str">
        <f ca="1">IF($B178="","",INDEX(Backlog!$A:$M,$A178,D$5))</f>
        <v/>
      </c>
      <c r="E178" s="73" t="str">
        <f ca="1">IF($B178="","",INDEX(Backlog!$A:$M,$A178,E$5))</f>
        <v/>
      </c>
      <c r="F178" s="48" t="str">
        <f ca="1">IF($B178="","",INDEX(Backlog!$A:$M,$A178,F$5))</f>
        <v/>
      </c>
      <c r="G178" s="66" t="str">
        <f ca="1">IF($B178="","",INDEX(Backlog!$A:$M,$A178,G$5))</f>
        <v/>
      </c>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84"/>
      <c r="CA178" s="21" t="e">
        <f t="shared" ca="1" si="26"/>
        <v>#VALUE!</v>
      </c>
      <c r="CB178" s="21" t="e">
        <f t="shared" ca="1" si="24"/>
        <v>#VALUE!</v>
      </c>
      <c r="CC178" s="21" t="e">
        <f t="shared" ca="1" si="27"/>
        <v>#VALUE!</v>
      </c>
      <c r="CD178" s="21" t="e">
        <f t="shared" ca="1" si="28"/>
        <v>#VALUE!</v>
      </c>
      <c r="CE178" s="21" t="e">
        <f t="shared" ca="1" si="29"/>
        <v>#VALUE!</v>
      </c>
    </row>
    <row r="179" spans="1:83" x14ac:dyDescent="0.2">
      <c r="A179" s="90" t="e">
        <f t="shared" ca="1" si="25"/>
        <v>#VALUE!</v>
      </c>
      <c r="B179" s="18" t="str">
        <f ca="1">IF(ISNUMBER(A179),INDEX(Backlog!$A:$M,$A179,B$5),"")</f>
        <v/>
      </c>
      <c r="C179" s="73" t="str">
        <f ca="1">IF($B179="","",INDEX(Backlog!$A:$M,$A179,C$5))</f>
        <v/>
      </c>
      <c r="D179" s="73" t="str">
        <f ca="1">IF($B179="","",INDEX(Backlog!$A:$M,$A179,D$5))</f>
        <v/>
      </c>
      <c r="E179" s="73" t="str">
        <f ca="1">IF($B179="","",INDEX(Backlog!$A:$M,$A179,E$5))</f>
        <v/>
      </c>
      <c r="F179" s="48" t="str">
        <f ca="1">IF($B179="","",INDEX(Backlog!$A:$M,$A179,F$5))</f>
        <v/>
      </c>
      <c r="G179" s="66" t="str">
        <f ca="1">IF($B179="","",INDEX(Backlog!$A:$M,$A179,G$5))</f>
        <v/>
      </c>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84"/>
      <c r="CA179" s="21" t="e">
        <f t="shared" ca="1" si="26"/>
        <v>#VALUE!</v>
      </c>
      <c r="CB179" s="21" t="e">
        <f t="shared" ca="1" si="24"/>
        <v>#VALUE!</v>
      </c>
      <c r="CC179" s="21" t="e">
        <f t="shared" ca="1" si="27"/>
        <v>#VALUE!</v>
      </c>
      <c r="CD179" s="21" t="e">
        <f t="shared" ca="1" si="28"/>
        <v>#VALUE!</v>
      </c>
      <c r="CE179" s="21" t="e">
        <f t="shared" ca="1" si="29"/>
        <v>#VALUE!</v>
      </c>
    </row>
    <row r="180" spans="1:83" x14ac:dyDescent="0.2">
      <c r="A180" s="90" t="e">
        <f t="shared" ca="1" si="25"/>
        <v>#VALUE!</v>
      </c>
      <c r="B180" s="18" t="str">
        <f ca="1">IF(ISNUMBER(A180),INDEX(Backlog!$A:$M,$A180,B$5),"")</f>
        <v/>
      </c>
      <c r="C180" s="73" t="str">
        <f ca="1">IF($B180="","",INDEX(Backlog!$A:$M,$A180,C$5))</f>
        <v/>
      </c>
      <c r="D180" s="73" t="str">
        <f ca="1">IF($B180="","",INDEX(Backlog!$A:$M,$A180,D$5))</f>
        <v/>
      </c>
      <c r="E180" s="73" t="str">
        <f ca="1">IF($B180="","",INDEX(Backlog!$A:$M,$A180,E$5))</f>
        <v/>
      </c>
      <c r="F180" s="48" t="str">
        <f ca="1">IF($B180="","",INDEX(Backlog!$A:$M,$A180,F$5))</f>
        <v/>
      </c>
      <c r="G180" s="66" t="str">
        <f ca="1">IF($B180="","",INDEX(Backlog!$A:$M,$A180,G$5))</f>
        <v/>
      </c>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84"/>
      <c r="CA180" s="21" t="e">
        <f t="shared" ca="1" si="26"/>
        <v>#VALUE!</v>
      </c>
      <c r="CB180" s="21" t="e">
        <f t="shared" ca="1" si="24"/>
        <v>#VALUE!</v>
      </c>
      <c r="CC180" s="21" t="e">
        <f t="shared" ca="1" si="27"/>
        <v>#VALUE!</v>
      </c>
      <c r="CD180" s="21" t="e">
        <f t="shared" ca="1" si="28"/>
        <v>#VALUE!</v>
      </c>
      <c r="CE180" s="21" t="e">
        <f t="shared" ca="1" si="29"/>
        <v>#VALUE!</v>
      </c>
    </row>
    <row r="181" spans="1:83" x14ac:dyDescent="0.2">
      <c r="A181" s="90" t="e">
        <f t="shared" ca="1" si="25"/>
        <v>#VALUE!</v>
      </c>
      <c r="B181" s="18" t="str">
        <f ca="1">IF(ISNUMBER(A181),INDEX(Backlog!$A:$M,$A181,B$5),"")</f>
        <v/>
      </c>
      <c r="C181" s="73" t="str">
        <f ca="1">IF($B181="","",INDEX(Backlog!$A:$M,$A181,C$5))</f>
        <v/>
      </c>
      <c r="D181" s="73" t="str">
        <f ca="1">IF($B181="","",INDEX(Backlog!$A:$M,$A181,D$5))</f>
        <v/>
      </c>
      <c r="E181" s="73" t="str">
        <f ca="1">IF($B181="","",INDEX(Backlog!$A:$M,$A181,E$5))</f>
        <v/>
      </c>
      <c r="F181" s="48" t="str">
        <f ca="1">IF($B181="","",INDEX(Backlog!$A:$M,$A181,F$5))</f>
        <v/>
      </c>
      <c r="G181" s="66" t="str">
        <f ca="1">IF($B181="","",INDEX(Backlog!$A:$M,$A181,G$5))</f>
        <v/>
      </c>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84"/>
      <c r="CA181" s="21" t="e">
        <f t="shared" ca="1" si="26"/>
        <v>#VALUE!</v>
      </c>
      <c r="CB181" s="21" t="e">
        <f t="shared" ca="1" si="24"/>
        <v>#VALUE!</v>
      </c>
      <c r="CC181" s="21" t="e">
        <f t="shared" ca="1" si="27"/>
        <v>#VALUE!</v>
      </c>
      <c r="CD181" s="21" t="e">
        <f t="shared" ca="1" si="28"/>
        <v>#VALUE!</v>
      </c>
      <c r="CE181" s="21" t="e">
        <f t="shared" ca="1" si="29"/>
        <v>#VALUE!</v>
      </c>
    </row>
    <row r="182" spans="1:83" x14ac:dyDescent="0.2">
      <c r="A182" s="90" t="e">
        <f t="shared" ca="1" si="25"/>
        <v>#VALUE!</v>
      </c>
      <c r="B182" s="18" t="str">
        <f ca="1">IF(ISNUMBER(A182),INDEX(Backlog!$A:$M,$A182,B$5),"")</f>
        <v/>
      </c>
      <c r="C182" s="73" t="str">
        <f ca="1">IF($B182="","",INDEX(Backlog!$A:$M,$A182,C$5))</f>
        <v/>
      </c>
      <c r="D182" s="73" t="str">
        <f ca="1">IF($B182="","",INDEX(Backlog!$A:$M,$A182,D$5))</f>
        <v/>
      </c>
      <c r="E182" s="73" t="str">
        <f ca="1">IF($B182="","",INDEX(Backlog!$A:$M,$A182,E$5))</f>
        <v/>
      </c>
      <c r="F182" s="48" t="str">
        <f ca="1">IF($B182="","",INDEX(Backlog!$A:$M,$A182,F$5))</f>
        <v/>
      </c>
      <c r="G182" s="66" t="str">
        <f ca="1">IF($B182="","",INDEX(Backlog!$A:$M,$A182,G$5))</f>
        <v/>
      </c>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84"/>
      <c r="CA182" s="21" t="e">
        <f t="shared" ca="1" si="26"/>
        <v>#VALUE!</v>
      </c>
      <c r="CB182" s="21" t="e">
        <f t="shared" ca="1" si="24"/>
        <v>#VALUE!</v>
      </c>
      <c r="CC182" s="21" t="e">
        <f t="shared" ca="1" si="27"/>
        <v>#VALUE!</v>
      </c>
      <c r="CD182" s="21" t="e">
        <f t="shared" ca="1" si="28"/>
        <v>#VALUE!</v>
      </c>
      <c r="CE182" s="21" t="e">
        <f t="shared" ca="1" si="29"/>
        <v>#VALUE!</v>
      </c>
    </row>
    <row r="183" spans="1:83" x14ac:dyDescent="0.2">
      <c r="A183" s="90" t="e">
        <f t="shared" ca="1" si="25"/>
        <v>#VALUE!</v>
      </c>
      <c r="B183" s="18" t="str">
        <f ca="1">IF(ISNUMBER(A183),INDEX(Backlog!$A:$M,$A183,B$5),"")</f>
        <v/>
      </c>
      <c r="C183" s="73" t="str">
        <f ca="1">IF($B183="","",INDEX(Backlog!$A:$M,$A183,C$5))</f>
        <v/>
      </c>
      <c r="D183" s="73" t="str">
        <f ca="1">IF($B183="","",INDEX(Backlog!$A:$M,$A183,D$5))</f>
        <v/>
      </c>
      <c r="E183" s="73" t="str">
        <f ca="1">IF($B183="","",INDEX(Backlog!$A:$M,$A183,E$5))</f>
        <v/>
      </c>
      <c r="F183" s="48" t="str">
        <f ca="1">IF($B183="","",INDEX(Backlog!$A:$M,$A183,F$5))</f>
        <v/>
      </c>
      <c r="G183" s="66" t="str">
        <f ca="1">IF($B183="","",INDEX(Backlog!$A:$M,$A183,G$5))</f>
        <v/>
      </c>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84"/>
      <c r="CA183" s="21" t="e">
        <f t="shared" ca="1" si="26"/>
        <v>#VALUE!</v>
      </c>
      <c r="CB183" s="21" t="e">
        <f t="shared" ca="1" si="24"/>
        <v>#VALUE!</v>
      </c>
      <c r="CC183" s="21" t="e">
        <f t="shared" ca="1" si="27"/>
        <v>#VALUE!</v>
      </c>
      <c r="CD183" s="21" t="e">
        <f t="shared" ca="1" si="28"/>
        <v>#VALUE!</v>
      </c>
      <c r="CE183" s="21" t="e">
        <f t="shared" ca="1" si="29"/>
        <v>#VALUE!</v>
      </c>
    </row>
    <row r="184" spans="1:83" x14ac:dyDescent="0.2">
      <c r="A184" s="90" t="e">
        <f t="shared" ca="1" si="25"/>
        <v>#VALUE!</v>
      </c>
      <c r="B184" s="18" t="str">
        <f ca="1">IF(ISNUMBER(A184),INDEX(Backlog!$A:$M,$A184,B$5),"")</f>
        <v/>
      </c>
      <c r="C184" s="73" t="str">
        <f ca="1">IF($B184="","",INDEX(Backlog!$A:$M,$A184,C$5))</f>
        <v/>
      </c>
      <c r="D184" s="73" t="str">
        <f ca="1">IF($B184="","",INDEX(Backlog!$A:$M,$A184,D$5))</f>
        <v/>
      </c>
      <c r="E184" s="73" t="str">
        <f ca="1">IF($B184="","",INDEX(Backlog!$A:$M,$A184,E$5))</f>
        <v/>
      </c>
      <c r="F184" s="48" t="str">
        <f ca="1">IF($B184="","",INDEX(Backlog!$A:$M,$A184,F$5))</f>
        <v/>
      </c>
      <c r="G184" s="66" t="str">
        <f ca="1">IF($B184="","",INDEX(Backlog!$A:$M,$A184,G$5))</f>
        <v/>
      </c>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84"/>
      <c r="CA184" s="21" t="e">
        <f t="shared" ca="1" si="26"/>
        <v>#VALUE!</v>
      </c>
      <c r="CB184" s="21" t="e">
        <f t="shared" ca="1" si="24"/>
        <v>#VALUE!</v>
      </c>
      <c r="CC184" s="21" t="e">
        <f t="shared" ca="1" si="27"/>
        <v>#VALUE!</v>
      </c>
      <c r="CD184" s="21" t="e">
        <f t="shared" ca="1" si="28"/>
        <v>#VALUE!</v>
      </c>
      <c r="CE184" s="21" t="e">
        <f t="shared" ca="1" si="29"/>
        <v>#VALUE!</v>
      </c>
    </row>
    <row r="185" spans="1:83" x14ac:dyDescent="0.2">
      <c r="A185" s="90" t="e">
        <f t="shared" ca="1" si="25"/>
        <v>#VALUE!</v>
      </c>
      <c r="B185" s="18" t="str">
        <f ca="1">IF(ISNUMBER(A185),INDEX(Backlog!$A:$M,$A185,B$5),"")</f>
        <v/>
      </c>
      <c r="C185" s="73" t="str">
        <f ca="1">IF($B185="","",INDEX(Backlog!$A:$M,$A185,C$5))</f>
        <v/>
      </c>
      <c r="D185" s="73" t="str">
        <f ca="1">IF($B185="","",INDEX(Backlog!$A:$M,$A185,D$5))</f>
        <v/>
      </c>
      <c r="E185" s="73" t="str">
        <f ca="1">IF($B185="","",INDEX(Backlog!$A:$M,$A185,E$5))</f>
        <v/>
      </c>
      <c r="F185" s="48" t="str">
        <f ca="1">IF($B185="","",INDEX(Backlog!$A:$M,$A185,F$5))</f>
        <v/>
      </c>
      <c r="G185" s="66" t="str">
        <f ca="1">IF($B185="","",INDEX(Backlog!$A:$M,$A185,G$5))</f>
        <v/>
      </c>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84"/>
      <c r="CA185" s="21" t="e">
        <f t="shared" ca="1" si="26"/>
        <v>#VALUE!</v>
      </c>
      <c r="CB185" s="21" t="e">
        <f t="shared" ca="1" si="24"/>
        <v>#VALUE!</v>
      </c>
      <c r="CC185" s="21" t="e">
        <f t="shared" ca="1" si="27"/>
        <v>#VALUE!</v>
      </c>
      <c r="CD185" s="21" t="e">
        <f t="shared" ca="1" si="28"/>
        <v>#VALUE!</v>
      </c>
      <c r="CE185" s="21" t="e">
        <f t="shared" ca="1" si="29"/>
        <v>#VALUE!</v>
      </c>
    </row>
    <row r="186" spans="1:83" x14ac:dyDescent="0.2">
      <c r="A186" s="90" t="e">
        <f t="shared" ca="1" si="25"/>
        <v>#VALUE!</v>
      </c>
      <c r="B186" s="18" t="str">
        <f ca="1">IF(ISNUMBER(A186),INDEX(Backlog!$A:$M,$A186,B$5),"")</f>
        <v/>
      </c>
      <c r="C186" s="73" t="str">
        <f ca="1">IF($B186="","",INDEX(Backlog!$A:$M,$A186,C$5))</f>
        <v/>
      </c>
      <c r="D186" s="73" t="str">
        <f ca="1">IF($B186="","",INDEX(Backlog!$A:$M,$A186,D$5))</f>
        <v/>
      </c>
      <c r="E186" s="73" t="str">
        <f ca="1">IF($B186="","",INDEX(Backlog!$A:$M,$A186,E$5))</f>
        <v/>
      </c>
      <c r="F186" s="48" t="str">
        <f ca="1">IF($B186="","",INDEX(Backlog!$A:$M,$A186,F$5))</f>
        <v/>
      </c>
      <c r="G186" s="66" t="str">
        <f ca="1">IF($B186="","",INDEX(Backlog!$A:$M,$A186,G$5))</f>
        <v/>
      </c>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84"/>
      <c r="CA186" s="21" t="e">
        <f t="shared" ca="1" si="26"/>
        <v>#VALUE!</v>
      </c>
      <c r="CB186" s="21" t="e">
        <f t="shared" ca="1" si="24"/>
        <v>#VALUE!</v>
      </c>
      <c r="CC186" s="21" t="e">
        <f t="shared" ca="1" si="27"/>
        <v>#VALUE!</v>
      </c>
      <c r="CD186" s="21" t="e">
        <f t="shared" ca="1" si="28"/>
        <v>#VALUE!</v>
      </c>
      <c r="CE186" s="21" t="e">
        <f t="shared" ca="1" si="29"/>
        <v>#VALUE!</v>
      </c>
    </row>
    <row r="187" spans="1:83" x14ac:dyDescent="0.2">
      <c r="A187" s="90" t="e">
        <f t="shared" ca="1" si="25"/>
        <v>#VALUE!</v>
      </c>
      <c r="B187" s="18" t="str">
        <f ca="1">IF(ISNUMBER(A187),INDEX(Backlog!$A:$M,$A187,B$5),"")</f>
        <v/>
      </c>
      <c r="C187" s="73" t="str">
        <f ca="1">IF($B187="","",INDEX(Backlog!$A:$M,$A187,C$5))</f>
        <v/>
      </c>
      <c r="D187" s="73" t="str">
        <f ca="1">IF($B187="","",INDEX(Backlog!$A:$M,$A187,D$5))</f>
        <v/>
      </c>
      <c r="E187" s="73" t="str">
        <f ca="1">IF($B187="","",INDEX(Backlog!$A:$M,$A187,E$5))</f>
        <v/>
      </c>
      <c r="F187" s="48" t="str">
        <f ca="1">IF($B187="","",INDEX(Backlog!$A:$M,$A187,F$5))</f>
        <v/>
      </c>
      <c r="G187" s="66" t="str">
        <f ca="1">IF($B187="","",INDEX(Backlog!$A:$M,$A187,G$5))</f>
        <v/>
      </c>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84"/>
      <c r="CA187" s="21" t="e">
        <f t="shared" ca="1" si="26"/>
        <v>#VALUE!</v>
      </c>
      <c r="CB187" s="21" t="e">
        <f t="shared" ca="1" si="24"/>
        <v>#VALUE!</v>
      </c>
      <c r="CC187" s="21" t="e">
        <f t="shared" ca="1" si="27"/>
        <v>#VALUE!</v>
      </c>
      <c r="CD187" s="21" t="e">
        <f t="shared" ca="1" si="28"/>
        <v>#VALUE!</v>
      </c>
      <c r="CE187" s="21" t="e">
        <f t="shared" ca="1" si="29"/>
        <v>#VALUE!</v>
      </c>
    </row>
    <row r="188" spans="1:83" x14ac:dyDescent="0.2">
      <c r="A188" s="90" t="e">
        <f t="shared" ca="1" si="25"/>
        <v>#VALUE!</v>
      </c>
      <c r="B188" s="18" t="str">
        <f ca="1">IF(ISNUMBER(A188),INDEX(Backlog!$A:$M,$A188,B$5),"")</f>
        <v/>
      </c>
      <c r="C188" s="73" t="str">
        <f ca="1">IF($B188="","",INDEX(Backlog!$A:$M,$A188,C$5))</f>
        <v/>
      </c>
      <c r="D188" s="73" t="str">
        <f ca="1">IF($B188="","",INDEX(Backlog!$A:$M,$A188,D$5))</f>
        <v/>
      </c>
      <c r="E188" s="73" t="str">
        <f ca="1">IF($B188="","",INDEX(Backlog!$A:$M,$A188,E$5))</f>
        <v/>
      </c>
      <c r="F188" s="48" t="str">
        <f ca="1">IF($B188="","",INDEX(Backlog!$A:$M,$A188,F$5))</f>
        <v/>
      </c>
      <c r="G188" s="66" t="str">
        <f ca="1">IF($B188="","",INDEX(Backlog!$A:$M,$A188,G$5))</f>
        <v/>
      </c>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84"/>
      <c r="CA188" s="21" t="e">
        <f t="shared" ca="1" si="26"/>
        <v>#VALUE!</v>
      </c>
      <c r="CB188" s="21" t="e">
        <f t="shared" ca="1" si="24"/>
        <v>#VALUE!</v>
      </c>
      <c r="CC188" s="21" t="e">
        <f t="shared" ca="1" si="27"/>
        <v>#VALUE!</v>
      </c>
      <c r="CD188" s="21" t="e">
        <f t="shared" ca="1" si="28"/>
        <v>#VALUE!</v>
      </c>
      <c r="CE188" s="21" t="e">
        <f t="shared" ca="1" si="29"/>
        <v>#VALUE!</v>
      </c>
    </row>
    <row r="189" spans="1:83" x14ac:dyDescent="0.2">
      <c r="A189" s="90" t="e">
        <f t="shared" ca="1" si="25"/>
        <v>#VALUE!</v>
      </c>
      <c r="B189" s="18" t="str">
        <f ca="1">IF(ISNUMBER(A189),INDEX(Backlog!$A:$M,$A189,B$5),"")</f>
        <v/>
      </c>
      <c r="C189" s="73" t="str">
        <f ca="1">IF($B189="","",INDEX(Backlog!$A:$M,$A189,C$5))</f>
        <v/>
      </c>
      <c r="D189" s="73" t="str">
        <f ca="1">IF($B189="","",INDEX(Backlog!$A:$M,$A189,D$5))</f>
        <v/>
      </c>
      <c r="E189" s="73" t="str">
        <f ca="1">IF($B189="","",INDEX(Backlog!$A:$M,$A189,E$5))</f>
        <v/>
      </c>
      <c r="F189" s="48" t="str">
        <f ca="1">IF($B189="","",INDEX(Backlog!$A:$M,$A189,F$5))</f>
        <v/>
      </c>
      <c r="G189" s="66" t="str">
        <f ca="1">IF($B189="","",INDEX(Backlog!$A:$M,$A189,G$5))</f>
        <v/>
      </c>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84"/>
      <c r="CA189" s="21" t="e">
        <f t="shared" ca="1" si="26"/>
        <v>#VALUE!</v>
      </c>
      <c r="CB189" s="21" t="e">
        <f t="shared" ca="1" si="24"/>
        <v>#VALUE!</v>
      </c>
      <c r="CC189" s="21" t="e">
        <f t="shared" ca="1" si="27"/>
        <v>#VALUE!</v>
      </c>
      <c r="CD189" s="21" t="e">
        <f t="shared" ca="1" si="28"/>
        <v>#VALUE!</v>
      </c>
      <c r="CE189" s="21" t="e">
        <f t="shared" ca="1" si="29"/>
        <v>#VALUE!</v>
      </c>
    </row>
    <row r="190" spans="1:83" x14ac:dyDescent="0.2">
      <c r="A190" s="90" t="e">
        <f t="shared" ca="1" si="25"/>
        <v>#VALUE!</v>
      </c>
      <c r="B190" s="18" t="str">
        <f ca="1">IF(ISNUMBER(A190),INDEX(Backlog!$A:$M,$A190,B$5),"")</f>
        <v/>
      </c>
      <c r="C190" s="73" t="str">
        <f ca="1">IF($B190="","",INDEX(Backlog!$A:$M,$A190,C$5))</f>
        <v/>
      </c>
      <c r="D190" s="73" t="str">
        <f ca="1">IF($B190="","",INDEX(Backlog!$A:$M,$A190,D$5))</f>
        <v/>
      </c>
      <c r="E190" s="73" t="str">
        <f ca="1">IF($B190="","",INDEX(Backlog!$A:$M,$A190,E$5))</f>
        <v/>
      </c>
      <c r="F190" s="48" t="str">
        <f ca="1">IF($B190="","",INDEX(Backlog!$A:$M,$A190,F$5))</f>
        <v/>
      </c>
      <c r="G190" s="66" t="str">
        <f ca="1">IF($B190="","",INDEX(Backlog!$A:$M,$A190,G$5))</f>
        <v/>
      </c>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84"/>
      <c r="CA190" s="21" t="e">
        <f t="shared" ca="1" si="26"/>
        <v>#VALUE!</v>
      </c>
      <c r="CB190" s="21" t="e">
        <f t="shared" ca="1" si="24"/>
        <v>#VALUE!</v>
      </c>
      <c r="CC190" s="21" t="e">
        <f t="shared" ca="1" si="27"/>
        <v>#VALUE!</v>
      </c>
      <c r="CD190" s="21" t="e">
        <f t="shared" ca="1" si="28"/>
        <v>#VALUE!</v>
      </c>
      <c r="CE190" s="21" t="e">
        <f t="shared" ca="1" si="29"/>
        <v>#VALUE!</v>
      </c>
    </row>
    <row r="191" spans="1:83" x14ac:dyDescent="0.2">
      <c r="A191" s="90" t="e">
        <f t="shared" ca="1" si="25"/>
        <v>#VALUE!</v>
      </c>
      <c r="B191" s="18" t="str">
        <f ca="1">IF(ISNUMBER(A191),INDEX(Backlog!$A:$M,$A191,B$5),"")</f>
        <v/>
      </c>
      <c r="C191" s="73" t="str">
        <f ca="1">IF($B191="","",INDEX(Backlog!$A:$M,$A191,C$5))</f>
        <v/>
      </c>
      <c r="D191" s="73" t="str">
        <f ca="1">IF($B191="","",INDEX(Backlog!$A:$M,$A191,D$5))</f>
        <v/>
      </c>
      <c r="E191" s="73" t="str">
        <f ca="1">IF($B191="","",INDEX(Backlog!$A:$M,$A191,E$5))</f>
        <v/>
      </c>
      <c r="F191" s="48" t="str">
        <f ca="1">IF($B191="","",INDEX(Backlog!$A:$M,$A191,F$5))</f>
        <v/>
      </c>
      <c r="G191" s="66" t="str">
        <f ca="1">IF($B191="","",INDEX(Backlog!$A:$M,$A191,G$5))</f>
        <v/>
      </c>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84"/>
      <c r="CA191" s="21" t="e">
        <f t="shared" ca="1" si="26"/>
        <v>#VALUE!</v>
      </c>
      <c r="CB191" s="21" t="e">
        <f t="shared" ca="1" si="24"/>
        <v>#VALUE!</v>
      </c>
      <c r="CC191" s="21" t="e">
        <f t="shared" ca="1" si="27"/>
        <v>#VALUE!</v>
      </c>
      <c r="CD191" s="21" t="e">
        <f t="shared" ca="1" si="28"/>
        <v>#VALUE!</v>
      </c>
      <c r="CE191" s="21" t="e">
        <f t="shared" ca="1" si="29"/>
        <v>#VALUE!</v>
      </c>
    </row>
    <row r="192" spans="1:83" x14ac:dyDescent="0.2">
      <c r="A192" s="90" t="e">
        <f t="shared" ca="1" si="25"/>
        <v>#VALUE!</v>
      </c>
      <c r="B192" s="18" t="str">
        <f ca="1">IF(ISNUMBER(A192),INDEX(Backlog!$A:$M,$A192,B$5),"")</f>
        <v/>
      </c>
      <c r="C192" s="73" t="str">
        <f ca="1">IF($B192="","",INDEX(Backlog!$A:$M,$A192,C$5))</f>
        <v/>
      </c>
      <c r="D192" s="73" t="str">
        <f ca="1">IF($B192="","",INDEX(Backlog!$A:$M,$A192,D$5))</f>
        <v/>
      </c>
      <c r="E192" s="73" t="str">
        <f ca="1">IF($B192="","",INDEX(Backlog!$A:$M,$A192,E$5))</f>
        <v/>
      </c>
      <c r="F192" s="48" t="str">
        <f ca="1">IF($B192="","",INDEX(Backlog!$A:$M,$A192,F$5))</f>
        <v/>
      </c>
      <c r="G192" s="66" t="str">
        <f ca="1">IF($B192="","",INDEX(Backlog!$A:$M,$A192,G$5))</f>
        <v/>
      </c>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84"/>
      <c r="CA192" s="21" t="e">
        <f t="shared" ca="1" si="26"/>
        <v>#VALUE!</v>
      </c>
      <c r="CB192" s="21" t="e">
        <f t="shared" ca="1" si="24"/>
        <v>#VALUE!</v>
      </c>
      <c r="CC192" s="21" t="e">
        <f t="shared" ca="1" si="27"/>
        <v>#VALUE!</v>
      </c>
      <c r="CD192" s="21" t="e">
        <f t="shared" ca="1" si="28"/>
        <v>#VALUE!</v>
      </c>
      <c r="CE192" s="21" t="e">
        <f t="shared" ca="1" si="29"/>
        <v>#VALUE!</v>
      </c>
    </row>
    <row r="193" spans="1:83" x14ac:dyDescent="0.2">
      <c r="A193" s="90" t="e">
        <f t="shared" ca="1" si="25"/>
        <v>#VALUE!</v>
      </c>
      <c r="B193" s="18" t="str">
        <f ca="1">IF(ISNUMBER(A193),INDEX(Backlog!$A:$M,$A193,B$5),"")</f>
        <v/>
      </c>
      <c r="C193" s="73" t="str">
        <f ca="1">IF($B193="","",INDEX(Backlog!$A:$M,$A193,C$5))</f>
        <v/>
      </c>
      <c r="D193" s="73" t="str">
        <f ca="1">IF($B193="","",INDEX(Backlog!$A:$M,$A193,D$5))</f>
        <v/>
      </c>
      <c r="E193" s="73" t="str">
        <f ca="1">IF($B193="","",INDEX(Backlog!$A:$M,$A193,E$5))</f>
        <v/>
      </c>
      <c r="F193" s="48" t="str">
        <f ca="1">IF($B193="","",INDEX(Backlog!$A:$M,$A193,F$5))</f>
        <v/>
      </c>
      <c r="G193" s="66" t="str">
        <f ca="1">IF($B193="","",INDEX(Backlog!$A:$M,$A193,G$5))</f>
        <v/>
      </c>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84"/>
      <c r="CA193" s="21" t="e">
        <f t="shared" ca="1" si="26"/>
        <v>#VALUE!</v>
      </c>
      <c r="CB193" s="21" t="e">
        <f t="shared" ca="1" si="24"/>
        <v>#VALUE!</v>
      </c>
      <c r="CC193" s="21" t="e">
        <f t="shared" ca="1" si="27"/>
        <v>#VALUE!</v>
      </c>
      <c r="CD193" s="21" t="e">
        <f t="shared" ca="1" si="28"/>
        <v>#VALUE!</v>
      </c>
      <c r="CE193" s="21" t="e">
        <f t="shared" ca="1" si="29"/>
        <v>#VALUE!</v>
      </c>
    </row>
    <row r="194" spans="1:83" x14ac:dyDescent="0.2">
      <c r="A194" s="90" t="e">
        <f t="shared" ca="1" si="25"/>
        <v>#VALUE!</v>
      </c>
      <c r="B194" s="18" t="str">
        <f ca="1">IF(ISNUMBER(A194),INDEX(Backlog!$A:$M,$A194,B$5),"")</f>
        <v/>
      </c>
      <c r="C194" s="73" t="str">
        <f ca="1">IF($B194="","",INDEX(Backlog!$A:$M,$A194,C$5))</f>
        <v/>
      </c>
      <c r="D194" s="73" t="str">
        <f ca="1">IF($B194="","",INDEX(Backlog!$A:$M,$A194,D$5))</f>
        <v/>
      </c>
      <c r="E194" s="73" t="str">
        <f ca="1">IF($B194="","",INDEX(Backlog!$A:$M,$A194,E$5))</f>
        <v/>
      </c>
      <c r="F194" s="48" t="str">
        <f ca="1">IF($B194="","",INDEX(Backlog!$A:$M,$A194,F$5))</f>
        <v/>
      </c>
      <c r="G194" s="66" t="str">
        <f ca="1">IF($B194="","",INDEX(Backlog!$A:$M,$A194,G$5))</f>
        <v/>
      </c>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84"/>
      <c r="CA194" s="21" t="e">
        <f t="shared" ca="1" si="26"/>
        <v>#VALUE!</v>
      </c>
      <c r="CB194" s="21" t="e">
        <f t="shared" ca="1" si="24"/>
        <v>#VALUE!</v>
      </c>
      <c r="CC194" s="21" t="e">
        <f t="shared" ca="1" si="27"/>
        <v>#VALUE!</v>
      </c>
      <c r="CD194" s="21" t="e">
        <f t="shared" ca="1" si="28"/>
        <v>#VALUE!</v>
      </c>
      <c r="CE194" s="21" t="e">
        <f t="shared" ca="1" si="29"/>
        <v>#VALUE!</v>
      </c>
    </row>
    <row r="195" spans="1:83" x14ac:dyDescent="0.2">
      <c r="A195" s="90" t="e">
        <f t="shared" ca="1" si="25"/>
        <v>#VALUE!</v>
      </c>
      <c r="B195" s="18" t="str">
        <f ca="1">IF(ISNUMBER(A195),INDEX(Backlog!$A:$M,$A195,B$5),"")</f>
        <v/>
      </c>
      <c r="C195" s="73" t="str">
        <f ca="1">IF($B195="","",INDEX(Backlog!$A:$M,$A195,C$5))</f>
        <v/>
      </c>
      <c r="D195" s="73" t="str">
        <f ca="1">IF($B195="","",INDEX(Backlog!$A:$M,$A195,D$5))</f>
        <v/>
      </c>
      <c r="E195" s="73" t="str">
        <f ca="1">IF($B195="","",INDEX(Backlog!$A:$M,$A195,E$5))</f>
        <v/>
      </c>
      <c r="F195" s="48" t="str">
        <f ca="1">IF($B195="","",INDEX(Backlog!$A:$M,$A195,F$5))</f>
        <v/>
      </c>
      <c r="G195" s="66" t="str">
        <f ca="1">IF($B195="","",INDEX(Backlog!$A:$M,$A195,G$5))</f>
        <v/>
      </c>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84"/>
      <c r="CA195" s="21" t="e">
        <f t="shared" ca="1" si="26"/>
        <v>#VALUE!</v>
      </c>
      <c r="CB195" s="21" t="e">
        <f t="shared" ca="1" si="24"/>
        <v>#VALUE!</v>
      </c>
      <c r="CC195" s="21" t="e">
        <f t="shared" ca="1" si="27"/>
        <v>#VALUE!</v>
      </c>
      <c r="CD195" s="21" t="e">
        <f t="shared" ca="1" si="28"/>
        <v>#VALUE!</v>
      </c>
      <c r="CE195" s="21" t="e">
        <f t="shared" ca="1" si="29"/>
        <v>#VALUE!</v>
      </c>
    </row>
    <row r="196" spans="1:83" x14ac:dyDescent="0.2">
      <c r="A196" s="90" t="e">
        <f t="shared" ca="1" si="25"/>
        <v>#VALUE!</v>
      </c>
      <c r="B196" s="18" t="str">
        <f ca="1">IF(ISNUMBER(A196),INDEX(Backlog!$A:$M,$A196,B$5),"")</f>
        <v/>
      </c>
      <c r="C196" s="73" t="str">
        <f ca="1">IF($B196="","",INDEX(Backlog!$A:$M,$A196,C$5))</f>
        <v/>
      </c>
      <c r="D196" s="73" t="str">
        <f ca="1">IF($B196="","",INDEX(Backlog!$A:$M,$A196,D$5))</f>
        <v/>
      </c>
      <c r="E196" s="73" t="str">
        <f ca="1">IF($B196="","",INDEX(Backlog!$A:$M,$A196,E$5))</f>
        <v/>
      </c>
      <c r="F196" s="48" t="str">
        <f ca="1">IF($B196="","",INDEX(Backlog!$A:$M,$A196,F$5))</f>
        <v/>
      </c>
      <c r="G196" s="66" t="str">
        <f ca="1">IF($B196="","",INDEX(Backlog!$A:$M,$A196,G$5))</f>
        <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84"/>
      <c r="CA196" s="21" t="e">
        <f t="shared" ca="1" si="26"/>
        <v>#VALUE!</v>
      </c>
      <c r="CB196" s="21" t="e">
        <f t="shared" ca="1" si="24"/>
        <v>#VALUE!</v>
      </c>
      <c r="CC196" s="21" t="e">
        <f t="shared" ca="1" si="27"/>
        <v>#VALUE!</v>
      </c>
      <c r="CD196" s="21" t="e">
        <f t="shared" ca="1" si="28"/>
        <v>#VALUE!</v>
      </c>
      <c r="CE196" s="21" t="e">
        <f t="shared" ca="1" si="29"/>
        <v>#VALUE!</v>
      </c>
    </row>
    <row r="197" spans="1:83" x14ac:dyDescent="0.2">
      <c r="A197" s="90" t="e">
        <f t="shared" ca="1" si="25"/>
        <v>#VALUE!</v>
      </c>
      <c r="B197" s="18" t="str">
        <f ca="1">IF(ISNUMBER(A197),INDEX(Backlog!$A:$M,$A197,B$5),"")</f>
        <v/>
      </c>
      <c r="C197" s="73" t="str">
        <f ca="1">IF($B197="","",INDEX(Backlog!$A:$M,$A197,C$5))</f>
        <v/>
      </c>
      <c r="D197" s="73" t="str">
        <f ca="1">IF($B197="","",INDEX(Backlog!$A:$M,$A197,D$5))</f>
        <v/>
      </c>
      <c r="E197" s="73" t="str">
        <f ca="1">IF($B197="","",INDEX(Backlog!$A:$M,$A197,E$5))</f>
        <v/>
      </c>
      <c r="F197" s="48" t="str">
        <f ca="1">IF($B197="","",INDEX(Backlog!$A:$M,$A197,F$5))</f>
        <v/>
      </c>
      <c r="G197" s="66" t="str">
        <f ca="1">IF($B197="","",INDEX(Backlog!$A:$M,$A197,G$5))</f>
        <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84"/>
      <c r="CA197" s="21" t="e">
        <f t="shared" ca="1" si="26"/>
        <v>#VALUE!</v>
      </c>
      <c r="CB197" s="21" t="e">
        <f t="shared" ca="1" si="24"/>
        <v>#VALUE!</v>
      </c>
      <c r="CC197" s="21" t="e">
        <f t="shared" ca="1" si="27"/>
        <v>#VALUE!</v>
      </c>
      <c r="CD197" s="21" t="e">
        <f t="shared" ca="1" si="28"/>
        <v>#VALUE!</v>
      </c>
      <c r="CE197" s="21" t="e">
        <f t="shared" ca="1" si="29"/>
        <v>#VALUE!</v>
      </c>
    </row>
    <row r="198" spans="1:83" x14ac:dyDescent="0.2">
      <c r="A198" s="90" t="e">
        <f t="shared" ca="1" si="25"/>
        <v>#VALUE!</v>
      </c>
      <c r="B198" s="18" t="str">
        <f ca="1">IF(ISNUMBER(A198),INDEX(Backlog!$A:$M,$A198,B$5),"")</f>
        <v/>
      </c>
      <c r="C198" s="73" t="str">
        <f ca="1">IF($B198="","",INDEX(Backlog!$A:$M,$A198,C$5))</f>
        <v/>
      </c>
      <c r="D198" s="73" t="str">
        <f ca="1">IF($B198="","",INDEX(Backlog!$A:$M,$A198,D$5))</f>
        <v/>
      </c>
      <c r="E198" s="73" t="str">
        <f ca="1">IF($B198="","",INDEX(Backlog!$A:$M,$A198,E$5))</f>
        <v/>
      </c>
      <c r="F198" s="48" t="str">
        <f ca="1">IF($B198="","",INDEX(Backlog!$A:$M,$A198,F$5))</f>
        <v/>
      </c>
      <c r="G198" s="66" t="str">
        <f ca="1">IF($B198="","",INDEX(Backlog!$A:$M,$A198,G$5))</f>
        <v/>
      </c>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84"/>
      <c r="CA198" s="21" t="e">
        <f t="shared" ca="1" si="26"/>
        <v>#VALUE!</v>
      </c>
      <c r="CB198" s="21" t="e">
        <f t="shared" ca="1" si="24"/>
        <v>#VALUE!</v>
      </c>
      <c r="CC198" s="21" t="e">
        <f t="shared" ca="1" si="27"/>
        <v>#VALUE!</v>
      </c>
      <c r="CD198" s="21" t="e">
        <f t="shared" ca="1" si="28"/>
        <v>#VALUE!</v>
      </c>
      <c r="CE198" s="21" t="e">
        <f t="shared" ca="1" si="29"/>
        <v>#VALUE!</v>
      </c>
    </row>
    <row r="199" spans="1:83" x14ac:dyDescent="0.2">
      <c r="A199" s="90" t="e">
        <f t="shared" ca="1" si="25"/>
        <v>#VALUE!</v>
      </c>
      <c r="B199" s="18" t="str">
        <f ca="1">IF(ISNUMBER(A199),INDEX(Backlog!$A:$M,$A199,B$5),"")</f>
        <v/>
      </c>
      <c r="C199" s="73" t="str">
        <f ca="1">IF($B199="","",INDEX(Backlog!$A:$M,$A199,C$5))</f>
        <v/>
      </c>
      <c r="D199" s="73" t="str">
        <f ca="1">IF($B199="","",INDEX(Backlog!$A:$M,$A199,D$5))</f>
        <v/>
      </c>
      <c r="E199" s="73" t="str">
        <f ca="1">IF($B199="","",INDEX(Backlog!$A:$M,$A199,E$5))</f>
        <v/>
      </c>
      <c r="F199" s="48" t="str">
        <f ca="1">IF($B199="","",INDEX(Backlog!$A:$M,$A199,F$5))</f>
        <v/>
      </c>
      <c r="G199" s="66" t="str">
        <f ca="1">IF($B199="","",INDEX(Backlog!$A:$M,$A199,G$5))</f>
        <v/>
      </c>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84"/>
      <c r="CA199" s="21" t="e">
        <f t="shared" ca="1" si="26"/>
        <v>#VALUE!</v>
      </c>
      <c r="CB199" s="21" t="e">
        <f t="shared" ref="CB199:CB207" ca="1" si="30">IF($CE199="","",Nb_Items)</f>
        <v>#VALUE!</v>
      </c>
      <c r="CC199" s="21" t="e">
        <f t="shared" ca="1" si="27"/>
        <v>#VALUE!</v>
      </c>
      <c r="CD199" s="21" t="e">
        <f t="shared" ca="1" si="28"/>
        <v>#VALUE!</v>
      </c>
      <c r="CE199" s="21" t="e">
        <f t="shared" ca="1" si="29"/>
        <v>#VALUE!</v>
      </c>
    </row>
    <row r="200" spans="1:83" x14ac:dyDescent="0.2">
      <c r="A200" s="90" t="e">
        <f t="shared" ca="1" si="25"/>
        <v>#VALUE!</v>
      </c>
      <c r="B200" s="18" t="str">
        <f ca="1">IF(ISNUMBER(A200),INDEX(Backlog!$A:$M,$A200,B$5),"")</f>
        <v/>
      </c>
      <c r="C200" s="73" t="str">
        <f ca="1">IF($B200="","",INDEX(Backlog!$A:$M,$A200,C$5))</f>
        <v/>
      </c>
      <c r="D200" s="73" t="str">
        <f ca="1">IF($B200="","",INDEX(Backlog!$A:$M,$A200,D$5))</f>
        <v/>
      </c>
      <c r="E200" s="73" t="str">
        <f ca="1">IF($B200="","",INDEX(Backlog!$A:$M,$A200,E$5))</f>
        <v/>
      </c>
      <c r="F200" s="48" t="str">
        <f ca="1">IF($B200="","",INDEX(Backlog!$A:$M,$A200,F$5))</f>
        <v/>
      </c>
      <c r="G200" s="66" t="str">
        <f ca="1">IF($B200="","",INDEX(Backlog!$A:$M,$A200,G$5))</f>
        <v/>
      </c>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84"/>
      <c r="CA200" s="21" t="e">
        <f t="shared" ca="1" si="26"/>
        <v>#VALUE!</v>
      </c>
      <c r="CB200" s="21" t="e">
        <f t="shared" ca="1" si="30"/>
        <v>#VALUE!</v>
      </c>
      <c r="CC200" s="21" t="e">
        <f t="shared" ca="1" si="27"/>
        <v>#VALUE!</v>
      </c>
      <c r="CD200" s="21" t="e">
        <f t="shared" ca="1" si="28"/>
        <v>#VALUE!</v>
      </c>
      <c r="CE200" s="21" t="e">
        <f t="shared" ca="1" si="29"/>
        <v>#VALUE!</v>
      </c>
    </row>
    <row r="201" spans="1:83" x14ac:dyDescent="0.2">
      <c r="A201" s="90" t="e">
        <f t="shared" ca="1" si="25"/>
        <v>#VALUE!</v>
      </c>
      <c r="B201" s="18" t="str">
        <f ca="1">IF(ISNUMBER(A201),INDEX(Backlog!$A:$M,$A201,B$5),"")</f>
        <v/>
      </c>
      <c r="C201" s="73" t="str">
        <f ca="1">IF($B201="","",INDEX(Backlog!$A:$M,$A201,C$5))</f>
        <v/>
      </c>
      <c r="D201" s="73" t="str">
        <f ca="1">IF($B201="","",INDEX(Backlog!$A:$M,$A201,D$5))</f>
        <v/>
      </c>
      <c r="E201" s="73" t="str">
        <f ca="1">IF($B201="","",INDEX(Backlog!$A:$M,$A201,E$5))</f>
        <v/>
      </c>
      <c r="F201" s="48" t="str">
        <f ca="1">IF($B201="","",INDEX(Backlog!$A:$M,$A201,F$5))</f>
        <v/>
      </c>
      <c r="G201" s="66" t="str">
        <f ca="1">IF($B201="","",INDEX(Backlog!$A:$M,$A201,G$5))</f>
        <v/>
      </c>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84"/>
      <c r="CA201" s="21" t="e">
        <f t="shared" ca="1" si="26"/>
        <v>#VALUE!</v>
      </c>
      <c r="CB201" s="21" t="e">
        <f t="shared" ca="1" si="30"/>
        <v>#VALUE!</v>
      </c>
      <c r="CC201" s="21" t="e">
        <f t="shared" ca="1" si="27"/>
        <v>#VALUE!</v>
      </c>
      <c r="CD201" s="21" t="e">
        <f t="shared" ca="1" si="28"/>
        <v>#VALUE!</v>
      </c>
      <c r="CE201" s="21" t="e">
        <f t="shared" ca="1" si="29"/>
        <v>#VALUE!</v>
      </c>
    </row>
    <row r="202" spans="1:83" x14ac:dyDescent="0.2">
      <c r="A202" s="90" t="e">
        <f t="shared" ca="1" si="25"/>
        <v>#VALUE!</v>
      </c>
      <c r="B202" s="18" t="str">
        <f ca="1">IF(ISNUMBER(A202),INDEX(Backlog!$A:$M,$A202,B$5),"")</f>
        <v/>
      </c>
      <c r="C202" s="73" t="str">
        <f ca="1">IF($B202="","",INDEX(Backlog!$A:$M,$A202,C$5))</f>
        <v/>
      </c>
      <c r="D202" s="73" t="str">
        <f ca="1">IF($B202="","",INDEX(Backlog!$A:$M,$A202,D$5))</f>
        <v/>
      </c>
      <c r="E202" s="73" t="str">
        <f ca="1">IF($B202="","",INDEX(Backlog!$A:$M,$A202,E$5))</f>
        <v/>
      </c>
      <c r="F202" s="48" t="str">
        <f ca="1">IF($B202="","",INDEX(Backlog!$A:$M,$A202,F$5))</f>
        <v/>
      </c>
      <c r="G202" s="66" t="str">
        <f ca="1">IF($B202="","",INDEX(Backlog!$A:$M,$A202,G$5))</f>
        <v/>
      </c>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84"/>
      <c r="CA202" s="21" t="e">
        <f t="shared" ca="1" si="26"/>
        <v>#VALUE!</v>
      </c>
      <c r="CB202" s="21" t="e">
        <f t="shared" ca="1" si="30"/>
        <v>#VALUE!</v>
      </c>
      <c r="CC202" s="21" t="e">
        <f t="shared" ca="1" si="27"/>
        <v>#VALUE!</v>
      </c>
      <c r="CD202" s="21" t="e">
        <f t="shared" ca="1" si="28"/>
        <v>#VALUE!</v>
      </c>
      <c r="CE202" s="21" t="e">
        <f t="shared" ca="1" si="29"/>
        <v>#VALUE!</v>
      </c>
    </row>
    <row r="203" spans="1:83" x14ac:dyDescent="0.2">
      <c r="A203" s="90" t="e">
        <f t="shared" ca="1" si="25"/>
        <v>#VALUE!</v>
      </c>
      <c r="B203" s="18" t="str">
        <f ca="1">IF(ISNUMBER(A203),INDEX(Backlog!$A:$M,$A203,B$5),"")</f>
        <v/>
      </c>
      <c r="C203" s="73" t="str">
        <f ca="1">IF($B203="","",INDEX(Backlog!$A:$M,$A203,C$5))</f>
        <v/>
      </c>
      <c r="D203" s="73" t="str">
        <f ca="1">IF($B203="","",INDEX(Backlog!$A:$M,$A203,D$5))</f>
        <v/>
      </c>
      <c r="E203" s="73" t="str">
        <f ca="1">IF($B203="","",INDEX(Backlog!$A:$M,$A203,E$5))</f>
        <v/>
      </c>
      <c r="F203" s="48" t="str">
        <f ca="1">IF($B203="","",INDEX(Backlog!$A:$M,$A203,F$5))</f>
        <v/>
      </c>
      <c r="G203" s="66" t="str">
        <f ca="1">IF($B203="","",INDEX(Backlog!$A:$M,$A203,G$5))</f>
        <v/>
      </c>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84"/>
      <c r="CA203" s="21" t="e">
        <f t="shared" ca="1" si="26"/>
        <v>#VALUE!</v>
      </c>
      <c r="CB203" s="21" t="e">
        <f t="shared" ca="1" si="30"/>
        <v>#VALUE!</v>
      </c>
      <c r="CC203" s="21" t="e">
        <f t="shared" ca="1" si="27"/>
        <v>#VALUE!</v>
      </c>
      <c r="CD203" s="21" t="e">
        <f t="shared" ca="1" si="28"/>
        <v>#VALUE!</v>
      </c>
      <c r="CE203" s="21" t="e">
        <f t="shared" ca="1" si="29"/>
        <v>#VALUE!</v>
      </c>
    </row>
    <row r="204" spans="1:83" x14ac:dyDescent="0.2">
      <c r="A204" s="90" t="e">
        <f t="shared" ca="1" si="25"/>
        <v>#VALUE!</v>
      </c>
      <c r="B204" s="18" t="str">
        <f ca="1">IF(ISNUMBER(A204),INDEX(Backlog!$A:$M,$A204,B$5),"")</f>
        <v/>
      </c>
      <c r="C204" s="73" t="str">
        <f ca="1">IF($B204="","",INDEX(Backlog!$A:$M,$A204,C$5))</f>
        <v/>
      </c>
      <c r="D204" s="73" t="str">
        <f ca="1">IF($B204="","",INDEX(Backlog!$A:$M,$A204,D$5))</f>
        <v/>
      </c>
      <c r="E204" s="73" t="str">
        <f ca="1">IF($B204="","",INDEX(Backlog!$A:$M,$A204,E$5))</f>
        <v/>
      </c>
      <c r="F204" s="48" t="str">
        <f ca="1">IF($B204="","",INDEX(Backlog!$A:$M,$A204,F$5))</f>
        <v/>
      </c>
      <c r="G204" s="66" t="str">
        <f ca="1">IF($B204="","",INDEX(Backlog!$A:$M,$A204,G$5))</f>
        <v/>
      </c>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84"/>
      <c r="CA204" s="21" t="e">
        <f t="shared" ca="1" si="26"/>
        <v>#VALUE!</v>
      </c>
      <c r="CB204" s="21" t="e">
        <f t="shared" ca="1" si="30"/>
        <v>#VALUE!</v>
      </c>
      <c r="CC204" s="21" t="e">
        <f t="shared" ca="1" si="27"/>
        <v>#VALUE!</v>
      </c>
      <c r="CD204" s="21" t="e">
        <f t="shared" ca="1" si="28"/>
        <v>#VALUE!</v>
      </c>
      <c r="CE204" s="21" t="e">
        <f t="shared" ca="1" si="29"/>
        <v>#VALUE!</v>
      </c>
    </row>
    <row r="205" spans="1:83" x14ac:dyDescent="0.2">
      <c r="A205" s="90" t="e">
        <f t="shared" ca="1" si="25"/>
        <v>#VALUE!</v>
      </c>
      <c r="B205" s="18" t="str">
        <f ca="1">IF(ISNUMBER(A205),INDEX(Backlog!$A:$M,$A205,B$5),"")</f>
        <v/>
      </c>
      <c r="C205" s="73" t="str">
        <f ca="1">IF($B205="","",INDEX(Backlog!$A:$M,$A205,C$5))</f>
        <v/>
      </c>
      <c r="D205" s="73" t="str">
        <f ca="1">IF($B205="","",INDEX(Backlog!$A:$M,$A205,D$5))</f>
        <v/>
      </c>
      <c r="E205" s="73" t="str">
        <f ca="1">IF($B205="","",INDEX(Backlog!$A:$M,$A205,E$5))</f>
        <v/>
      </c>
      <c r="F205" s="48" t="str">
        <f ca="1">IF($B205="","",INDEX(Backlog!$A:$M,$A205,F$5))</f>
        <v/>
      </c>
      <c r="G205" s="66" t="str">
        <f ca="1">IF($B205="","",INDEX(Backlog!$A:$M,$A205,G$5))</f>
        <v/>
      </c>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84"/>
      <c r="CA205" s="21" t="e">
        <f t="shared" ca="1" si="26"/>
        <v>#VALUE!</v>
      </c>
      <c r="CB205" s="21" t="e">
        <f t="shared" ca="1" si="30"/>
        <v>#VALUE!</v>
      </c>
      <c r="CC205" s="21" t="e">
        <f t="shared" ca="1" si="27"/>
        <v>#VALUE!</v>
      </c>
      <c r="CD205" s="21" t="e">
        <f t="shared" ca="1" si="28"/>
        <v>#VALUE!</v>
      </c>
      <c r="CE205" s="21" t="e">
        <f t="shared" ca="1" si="29"/>
        <v>#VALUE!</v>
      </c>
    </row>
    <row r="206" spans="1:83" x14ac:dyDescent="0.2">
      <c r="A206" s="90" t="e">
        <f t="shared" ca="1" si="25"/>
        <v>#VALUE!</v>
      </c>
      <c r="B206" s="18" t="str">
        <f ca="1">IF(ISNUMBER(A206),INDEX(Backlog!$A:$M,$A206,B$5),"")</f>
        <v/>
      </c>
      <c r="C206" s="73" t="str">
        <f ca="1">IF($B206="","",INDEX(Backlog!$A:$M,$A206,C$5))</f>
        <v/>
      </c>
      <c r="D206" s="73" t="str">
        <f ca="1">IF($B206="","",INDEX(Backlog!$A:$M,$A206,D$5))</f>
        <v/>
      </c>
      <c r="E206" s="73" t="str">
        <f ca="1">IF($B206="","",INDEX(Backlog!$A:$M,$A206,E$5))</f>
        <v/>
      </c>
      <c r="F206" s="48" t="str">
        <f ca="1">IF($B206="","",INDEX(Backlog!$A:$M,$A206,F$5))</f>
        <v/>
      </c>
      <c r="G206" s="66" t="str">
        <f ca="1">IF($B206="","",INDEX(Backlog!$A:$M,$A206,G$5))</f>
        <v/>
      </c>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84"/>
      <c r="CA206" s="21" t="e">
        <f t="shared" ca="1" si="26"/>
        <v>#VALUE!</v>
      </c>
      <c r="CB206" s="21" t="e">
        <f t="shared" ca="1" si="30"/>
        <v>#VALUE!</v>
      </c>
      <c r="CC206" s="21" t="e">
        <f t="shared" ca="1" si="27"/>
        <v>#VALUE!</v>
      </c>
      <c r="CD206" s="21" t="e">
        <f t="shared" ca="1" si="28"/>
        <v>#VALUE!</v>
      </c>
      <c r="CE206" s="21" t="e">
        <f t="shared" ca="1" si="29"/>
        <v>#VALUE!</v>
      </c>
    </row>
    <row r="207" spans="1:83" x14ac:dyDescent="0.2">
      <c r="A207" s="90" t="e">
        <f t="shared" ca="1" si="25"/>
        <v>#VALUE!</v>
      </c>
      <c r="B207" s="18" t="str">
        <f ca="1">IF(ISNUMBER(A207),INDEX(Backlog!$A:$M,$A207,B$5),"")</f>
        <v/>
      </c>
      <c r="C207" s="73" t="str">
        <f ca="1">IF($B207="","",INDEX(Backlog!$A:$M,$A207,C$5))</f>
        <v/>
      </c>
      <c r="D207" s="73" t="str">
        <f ca="1">IF($B207="","",INDEX(Backlog!$A:$M,$A207,D$5))</f>
        <v/>
      </c>
      <c r="E207" s="73" t="str">
        <f ca="1">IF($B207="","",INDEX(Backlog!$A:$M,$A207,E$5))</f>
        <v/>
      </c>
      <c r="F207" s="48" t="str">
        <f ca="1">IF($B207="","",INDEX(Backlog!$A:$M,$A207,F$5))</f>
        <v/>
      </c>
      <c r="G207" s="66" t="str">
        <f ca="1">IF($B207="","",INDEX(Backlog!$A:$M,$A207,G$5))</f>
        <v/>
      </c>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84"/>
      <c r="CA207" s="21" t="e">
        <f t="shared" ca="1" si="26"/>
        <v>#VALUE!</v>
      </c>
      <c r="CB207" s="21" t="e">
        <f t="shared" ca="1" si="30"/>
        <v>#VALUE!</v>
      </c>
      <c r="CC207" s="21" t="e">
        <f t="shared" ca="1" si="27"/>
        <v>#VALUE!</v>
      </c>
      <c r="CD207" s="21" t="e">
        <f t="shared" ca="1" si="28"/>
        <v>#VALUE!</v>
      </c>
      <c r="CE207" s="21" t="e">
        <f t="shared" ca="1" si="29"/>
        <v>#VALUE!</v>
      </c>
    </row>
  </sheetData>
  <sheetProtection formatColumns="0" formatRows="0"/>
  <mergeCells count="1">
    <mergeCell ref="B3:C4"/>
  </mergeCells>
  <conditionalFormatting sqref="H7:BZ207">
    <cfRule type="expression" dxfId="44" priority="7">
      <formula>AND(MOD(ROW(),2)=0,H$2=TRUE)</formula>
    </cfRule>
  </conditionalFormatting>
  <conditionalFormatting sqref="A7:A207">
    <cfRule type="expression" dxfId="43" priority="6">
      <formula>MOD(ROW(),2)=0</formula>
    </cfRule>
  </conditionalFormatting>
  <conditionalFormatting sqref="B7:G207">
    <cfRule type="expression" dxfId="42" priority="5">
      <formula>MOD(ROW(),2)=0</formula>
    </cfRule>
  </conditionalFormatting>
  <conditionalFormatting sqref="H3:BZ4 H6:BZ207">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38" sqref="E3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77</v>
      </c>
      <c r="E4" s="86" t="s">
        <v>10</v>
      </c>
      <c r="F4" s="46">
        <v>41873</v>
      </c>
      <c r="G4" s="63">
        <f ca="1">SUM(G7:G42)</f>
        <v>77</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77</v>
      </c>
      <c r="I5" s="82">
        <f ca="1">IF(I2,H5-$H$5/$F$2,"")</f>
        <v>72.94736842105263</v>
      </c>
      <c r="J5" s="82">
        <f t="shared" ref="J5:BU5" ca="1" si="5">IF(J2,I5-$H$5/$F$2,"")</f>
        <v>68.89473684210526</v>
      </c>
      <c r="K5" s="82">
        <f t="shared" ca="1" si="5"/>
        <v>64.84210526315789</v>
      </c>
      <c r="L5" s="82">
        <f t="shared" ca="1" si="5"/>
        <v>60.78947368421052</v>
      </c>
      <c r="M5" s="82">
        <f t="shared" ca="1" si="5"/>
        <v>56.73684210526315</v>
      </c>
      <c r="N5" s="82">
        <f t="shared" ca="1" si="5"/>
        <v>52.68421052631578</v>
      </c>
      <c r="O5" s="82">
        <f t="shared" ca="1" si="5"/>
        <v>48.631578947368411</v>
      </c>
      <c r="P5" s="82">
        <f t="shared" ca="1" si="5"/>
        <v>44.578947368421041</v>
      </c>
      <c r="Q5" s="82">
        <f t="shared" ca="1" si="5"/>
        <v>40.526315789473671</v>
      </c>
      <c r="R5" s="82">
        <f t="shared" ca="1" si="5"/>
        <v>36.473684210526301</v>
      </c>
      <c r="S5" s="82">
        <f t="shared" ca="1" si="5"/>
        <v>32.421052631578931</v>
      </c>
      <c r="T5" s="82">
        <f t="shared" ca="1" si="5"/>
        <v>28.368421052631561</v>
      </c>
      <c r="U5" s="82">
        <f t="shared" ca="1" si="5"/>
        <v>24.315789473684191</v>
      </c>
      <c r="V5" s="82">
        <f t="shared" ca="1" si="5"/>
        <v>20.263157894736821</v>
      </c>
      <c r="W5" s="82">
        <f t="shared" ca="1" si="5"/>
        <v>16.210526315789451</v>
      </c>
      <c r="X5" s="82">
        <f t="shared" ca="1" si="5"/>
        <v>12.157894736842083</v>
      </c>
      <c r="Y5" s="82">
        <f t="shared" ca="1" si="5"/>
        <v>8.105263157894715</v>
      </c>
      <c r="Z5" s="82">
        <f t="shared" ca="1" si="5"/>
        <v>4.0526315789473468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160</v>
      </c>
      <c r="CC6" s="21" t="str">
        <f>"Backlog!" &amp; ADDRESS(CA6,$CC$4) &amp; ":" &amp; ADDRESS(CB6,$CC$4)</f>
        <v>Backlog!$F$1:$F$160</v>
      </c>
      <c r="CE6" s="21">
        <v>1</v>
      </c>
    </row>
    <row r="7" spans="1:83" x14ac:dyDescent="0.2">
      <c r="A7" s="90">
        <f ca="1">CA7-1</f>
        <v>88</v>
      </c>
      <c r="B7" s="18" t="str">
        <f ca="1">IF(ISNUMBER(A7),INDEX(Backlog!$A:$M,$A7,B$5),"")</f>
        <v>6.2.1</v>
      </c>
      <c r="C7" s="73" t="str">
        <f ca="1">IF($B7="","",INDEX(Backlog!$A:$M,$A7,C$5))</f>
        <v>Android</v>
      </c>
      <c r="D7" s="73" t="str">
        <f ca="1">IF($B7="","",INDEX(Backlog!$A:$M,$A7,D$5))</f>
        <v>Media</v>
      </c>
      <c r="E7" s="73" t="str">
        <f ca="1">IF($B7="","",INDEX(Backlog!$A:$M,$A7,E$5))</f>
        <v>Afficher une vidéo YouTube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89</v>
      </c>
      <c r="CB7" s="21">
        <f t="shared" ref="CB7:CB42" ca="1" si="7">IF($CE7="","",Nb_Items)</f>
        <v>160</v>
      </c>
      <c r="CC7" s="21" t="str">
        <f t="shared" ref="CC7:CC42" ca="1" si="8">"Backlog!" &amp; ADDRESS(CA7,$CC$4) &amp; ":" &amp; ADDRESS(CB7,$CC$4)</f>
        <v>Backlog!$F$89:$F$160</v>
      </c>
      <c r="CD7" s="21">
        <f t="shared" ref="CD7:CD42" ca="1" si="9">IF(CC6="","",MATCH($B$2,INDIRECT(CC6),0))</f>
        <v>88</v>
      </c>
      <c r="CE7" s="21">
        <f ca="1">IF(ISNA($CD7),"",CE6+CD7)</f>
        <v>89</v>
      </c>
    </row>
    <row r="8" spans="1:83" x14ac:dyDescent="0.2">
      <c r="A8" s="90">
        <f t="shared" ref="A8:A42" ca="1" si="10">CA8-1</f>
        <v>89</v>
      </c>
      <c r="B8" s="18" t="str">
        <f ca="1">IF(ISNUMBER(A8),INDEX(Backlog!$A:$M,$A8,B$5),"")</f>
        <v>6.2.2</v>
      </c>
      <c r="C8" s="73" t="str">
        <f ca="1">IF($B8="","",INDEX(Backlog!$A:$M,$A8,C$5))</f>
        <v>Android</v>
      </c>
      <c r="D8" s="73" t="str">
        <f ca="1">IF($B8="","",INDEX(Backlog!$A:$M,$A8,D$5))</f>
        <v>Media</v>
      </c>
      <c r="E8" s="73" t="str">
        <f ca="1">IF($B8="","",INDEX(Backlog!$A:$M,$A8,E$5))</f>
        <v>Afficher un PDF</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90</v>
      </c>
      <c r="CB8" s="21">
        <f t="shared" ca="1" si="7"/>
        <v>160</v>
      </c>
      <c r="CC8" s="21" t="str">
        <f t="shared" ca="1" si="8"/>
        <v>Backlog!$F$90:$F$160</v>
      </c>
      <c r="CD8" s="21">
        <f t="shared" ca="1" si="9"/>
        <v>1</v>
      </c>
      <c r="CE8" s="21">
        <f ca="1">IF(ISNA($CD8),"",CE7+CD8)</f>
        <v>90</v>
      </c>
    </row>
    <row r="9" spans="1:83" x14ac:dyDescent="0.2">
      <c r="A9" s="90">
        <f t="shared" ca="1" si="10"/>
        <v>90</v>
      </c>
      <c r="B9" s="18" t="str">
        <f ca="1">IF(ISNUMBER(A9),INDEX(Backlog!$A:$M,$A9,B$5),"")</f>
        <v>6.2.3</v>
      </c>
      <c r="C9" s="73" t="str">
        <f ca="1">IF($B9="","",INDEX(Backlog!$A:$M,$A9,C$5))</f>
        <v>Android</v>
      </c>
      <c r="D9" s="73" t="str">
        <f ca="1">IF($B9="","",INDEX(Backlog!$A:$M,$A9,D$5))</f>
        <v>Media</v>
      </c>
      <c r="E9" s="73" t="str">
        <f ca="1">IF($B9="","",INDEX(Backlog!$A:$M,$A9,E$5))</f>
        <v>Jouer un MP3 ( streaming)</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91</v>
      </c>
      <c r="CB9" s="21">
        <f t="shared" ca="1" si="7"/>
        <v>160</v>
      </c>
      <c r="CC9" s="21" t="str">
        <f t="shared" ca="1" si="8"/>
        <v>Backlog!$F$91:$F$160</v>
      </c>
      <c r="CD9" s="21">
        <f t="shared" ca="1" si="9"/>
        <v>1</v>
      </c>
      <c r="CE9" s="21">
        <f ca="1">IF(ISNA($CD9),"",CE8+CD9)</f>
        <v>91</v>
      </c>
    </row>
    <row r="10" spans="1:83" x14ac:dyDescent="0.2">
      <c r="A10" s="90">
        <f t="shared" ca="1" si="10"/>
        <v>91</v>
      </c>
      <c r="B10" s="18" t="str">
        <f ca="1">IF(ISNUMBER(A10),INDEX(Backlog!$A:$M,$A10,B$5),"")</f>
        <v>6.2.4</v>
      </c>
      <c r="C10" s="73" t="str">
        <f ca="1">IF($B10="","",INDEX(Backlog!$A:$M,$A10,C$5))</f>
        <v>Android</v>
      </c>
      <c r="D10" s="73" t="str">
        <f ca="1">IF($B10="","",INDEX(Backlog!$A:$M,$A10,D$5))</f>
        <v>Media</v>
      </c>
      <c r="E10" s="73" t="str">
        <f ca="1">IF($B10="","",INDEX(Backlog!$A:$M,$A10,E$5))</f>
        <v>Jouer une vidéo (streaming)</v>
      </c>
      <c r="F10" s="48">
        <f ca="1">IF($B10="","",INDEX(Backlog!$A:$M,$A10,F$5))</f>
        <v>5</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92</v>
      </c>
      <c r="CB10" s="21">
        <f t="shared" ca="1" si="7"/>
        <v>160</v>
      </c>
      <c r="CC10" s="21" t="str">
        <f t="shared" ca="1" si="8"/>
        <v>Backlog!$F$92:$F$160</v>
      </c>
      <c r="CD10" s="21">
        <f t="shared" ca="1" si="9"/>
        <v>1</v>
      </c>
      <c r="CE10" s="21">
        <f ca="1">IF(ISNA($CD10),"",CE9+CD10)</f>
        <v>92</v>
      </c>
    </row>
    <row r="11" spans="1:83" x14ac:dyDescent="0.2">
      <c r="A11" s="90">
        <f t="shared" ca="1" si="10"/>
        <v>92</v>
      </c>
      <c r="B11" s="18" t="str">
        <f ca="1">IF(ISNUMBER(A11),INDEX(Backlog!$A:$M,$A11,B$5),"")</f>
        <v>6.2.5</v>
      </c>
      <c r="C11" s="73" t="str">
        <f ca="1">IF($B11="","",INDEX(Backlog!$A:$M,$A11,C$5))</f>
        <v>Android</v>
      </c>
      <c r="D11" s="73" t="str">
        <f ca="1">IF($B11="","",INDEX(Backlog!$A:$M,$A11,D$5))</f>
        <v>Media</v>
      </c>
      <c r="E11" s="73" t="str">
        <f ca="1">IF($B11="","",INDEX(Backlog!$A:$M,$A11,E$5))</f>
        <v>Afficher une vidéo Dailymotion</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93</v>
      </c>
      <c r="CB11" s="21">
        <f t="shared" ca="1" si="7"/>
        <v>160</v>
      </c>
      <c r="CC11" s="21" t="str">
        <f t="shared" ca="1" si="8"/>
        <v>Backlog!$F$93:$F$160</v>
      </c>
      <c r="CD11" s="21">
        <f t="shared" ca="1" si="9"/>
        <v>1</v>
      </c>
      <c r="CE11" s="21">
        <f t="shared" ref="CE11:CE42" ca="1" si="12">IF(ISNA($CD11),"",CE10+CD11)</f>
        <v>93</v>
      </c>
    </row>
    <row r="12" spans="1:83" x14ac:dyDescent="0.2">
      <c r="A12" s="90">
        <f t="shared" ca="1" si="10"/>
        <v>93</v>
      </c>
      <c r="B12" s="18" t="str">
        <f ca="1">IF(ISNUMBER(A12),INDEX(Backlog!$A:$M,$A12,B$5),"")</f>
        <v>6.2.6</v>
      </c>
      <c r="C12" s="73" t="str">
        <f ca="1">IF($B12="","",INDEX(Backlog!$A:$M,$A12,C$5))</f>
        <v>Android</v>
      </c>
      <c r="D12" s="73" t="str">
        <f ca="1">IF($B12="","",INDEX(Backlog!$A:$M,$A12,D$5))</f>
        <v>Media</v>
      </c>
      <c r="E12" s="73" t="str">
        <f ca="1">IF($B12="","",INDEX(Backlog!$A:$M,$A12,E$5))</f>
        <v>Afficher une page Web</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94</v>
      </c>
      <c r="CB12" s="21">
        <f t="shared" ca="1" si="7"/>
        <v>160</v>
      </c>
      <c r="CC12" s="21" t="str">
        <f t="shared" ca="1" si="8"/>
        <v>Backlog!$F$94:$F$160</v>
      </c>
      <c r="CD12" s="21">
        <f t="shared" ca="1" si="9"/>
        <v>1</v>
      </c>
      <c r="CE12" s="21">
        <f t="shared" ca="1" si="12"/>
        <v>94</v>
      </c>
    </row>
    <row r="13" spans="1:83" x14ac:dyDescent="0.2">
      <c r="A13" s="90">
        <f t="shared" ca="1" si="10"/>
        <v>94</v>
      </c>
      <c r="B13" s="18" t="str">
        <f ca="1">IF(ISNUMBER(A13),INDEX(Backlog!$A:$M,$A13,B$5),"")</f>
        <v>6.2.7</v>
      </c>
      <c r="C13" s="73" t="str">
        <f ca="1">IF($B13="","",INDEX(Backlog!$A:$M,$A13,C$5))</f>
        <v>Android</v>
      </c>
      <c r="D13" s="73" t="str">
        <f ca="1">IF($B13="","",INDEX(Backlog!$A:$M,$A13,D$5))</f>
        <v>Media</v>
      </c>
      <c r="E13" s="73" t="str">
        <f ca="1">IF($B13="","",INDEX(Backlog!$A:$M,$A13,E$5))</f>
        <v>Afficher un média du BO</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95</v>
      </c>
      <c r="CB13" s="21">
        <f t="shared" ca="1" si="7"/>
        <v>160</v>
      </c>
      <c r="CC13" s="21" t="str">
        <f t="shared" ca="1" si="8"/>
        <v>Backlog!$F$95:$F$160</v>
      </c>
      <c r="CD13" s="21">
        <f t="shared" ca="1" si="9"/>
        <v>1</v>
      </c>
      <c r="CE13" s="21">
        <f t="shared" ca="1" si="12"/>
        <v>95</v>
      </c>
    </row>
    <row r="14" spans="1:83" x14ac:dyDescent="0.2">
      <c r="A14" s="90">
        <f t="shared" ca="1" si="10"/>
        <v>96</v>
      </c>
      <c r="B14" s="18" t="str">
        <f ca="1">IF(ISNUMBER(A14),INDEX(Backlog!$A:$M,$A14,B$5),"")</f>
        <v>6.3.2</v>
      </c>
      <c r="C14" s="73" t="str">
        <f ca="1">IF($B14="","",INDEX(Backlog!$A:$M,$A14,C$5))</f>
        <v>Android</v>
      </c>
      <c r="D14" s="73" t="str">
        <f ca="1">IF($B14="","",INDEX(Backlog!$A:$M,$A14,D$5))</f>
        <v>IHM</v>
      </c>
      <c r="E14" s="73" t="str">
        <f ca="1">IF($B14="","",INDEX(Backlog!$A:$M,$A14,E$5))</f>
        <v>Afficher un parcours du BO</v>
      </c>
      <c r="F14" s="48">
        <f ca="1">IF($B14="","",INDEX(Backlog!$A:$M,$A14,F$5))</f>
        <v>5</v>
      </c>
      <c r="G14" s="66">
        <f ca="1">IF($B14="","",INDEX(Backlog!$A:$M,$A14,G$5))</f>
        <v>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97</v>
      </c>
      <c r="CB14" s="21">
        <f t="shared" ca="1" si="7"/>
        <v>160</v>
      </c>
      <c r="CC14" s="21" t="str">
        <f t="shared" ca="1" si="8"/>
        <v>Backlog!$F$97:$F$160</v>
      </c>
      <c r="CD14" s="21">
        <f t="shared" ca="1" si="9"/>
        <v>2</v>
      </c>
      <c r="CE14" s="21">
        <f t="shared" ca="1" si="12"/>
        <v>97</v>
      </c>
    </row>
    <row r="15" spans="1:83" x14ac:dyDescent="0.2">
      <c r="A15" s="90">
        <f t="shared" ca="1" si="10"/>
        <v>101</v>
      </c>
      <c r="B15" s="18" t="str">
        <f ca="1">IF(ISNUMBER(A15),INDEX(Backlog!$A:$M,$A15,B$5),"")</f>
        <v>7.1.1</v>
      </c>
      <c r="C15" s="73" t="str">
        <f ca="1">IF($B15="","",INDEX(Backlog!$A:$M,$A15,C$5))</f>
        <v>Android Contribution</v>
      </c>
      <c r="D15" s="73" t="str">
        <f ca="1">IF($B15="","",INDEX(Backlog!$A:$M,$A15,D$5))</f>
        <v>Général</v>
      </c>
      <c r="E15" s="73" t="str">
        <f ca="1">IF($B15="","",INDEX(Backlog!$A:$M,$A15,E$5))</f>
        <v>Architecture</v>
      </c>
      <c r="F15" s="48">
        <f ca="1">IF($B15="","",INDEX(Backlog!$A:$M,$A15,F$5))</f>
        <v>6</v>
      </c>
      <c r="G15" s="66">
        <f ca="1">IF($B15="","",INDEX(Backlog!$A:$M,$A15,G$5))</f>
        <v>7</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102</v>
      </c>
      <c r="CB15" s="21">
        <f t="shared" ca="1" si="7"/>
        <v>160</v>
      </c>
      <c r="CC15" s="21" t="str">
        <f t="shared" ca="1" si="8"/>
        <v>Backlog!$F$102:$F$160</v>
      </c>
      <c r="CD15" s="21">
        <f t="shared" ca="1" si="9"/>
        <v>5</v>
      </c>
      <c r="CE15" s="21">
        <f t="shared" ca="1" si="12"/>
        <v>102</v>
      </c>
    </row>
    <row r="16" spans="1:83" x14ac:dyDescent="0.2">
      <c r="A16" s="90">
        <f t="shared" ca="1" si="10"/>
        <v>102</v>
      </c>
      <c r="B16" s="18" t="str">
        <f ca="1">IF(ISNUMBER(A16),INDEX(Backlog!$A:$M,$A16,B$5),"")</f>
        <v>7.1.2</v>
      </c>
      <c r="C16" s="73" t="str">
        <f ca="1">IF($B16="","",INDEX(Backlog!$A:$M,$A16,C$5))</f>
        <v>Android Contribution</v>
      </c>
      <c r="D16" s="73" t="str">
        <f ca="1">IF($B16="","",INDEX(Backlog!$A:$M,$A16,D$5))</f>
        <v>Général</v>
      </c>
      <c r="E16" s="73" t="str">
        <f ca="1">IF($B16="","",INDEX(Backlog!$A:$M,$A16,E$5))</f>
        <v>Intégration API Post</v>
      </c>
      <c r="F16" s="48">
        <f ca="1">IF($B16="","",INDEX(Backlog!$A:$M,$A16,F$5))</f>
        <v>6</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103</v>
      </c>
      <c r="CB16" s="21">
        <f t="shared" ca="1" si="7"/>
        <v>160</v>
      </c>
      <c r="CC16" s="21" t="str">
        <f t="shared" ca="1" si="8"/>
        <v>Backlog!$F$103:$F$160</v>
      </c>
      <c r="CD16" s="21">
        <f t="shared" ca="1" si="9"/>
        <v>1</v>
      </c>
      <c r="CE16" s="21">
        <f t="shared" ca="1" si="12"/>
        <v>103</v>
      </c>
    </row>
    <row r="17" spans="1:83" x14ac:dyDescent="0.2">
      <c r="A17" s="90">
        <f t="shared" ca="1" si="10"/>
        <v>104</v>
      </c>
      <c r="B17" s="18" t="str">
        <f ca="1">IF(ISNUMBER(A17),INDEX(Backlog!$A:$M,$A17,B$5),"")</f>
        <v>7.2.1</v>
      </c>
      <c r="C17" s="73" t="str">
        <f ca="1">IF($B17="","",INDEX(Backlog!$A:$M,$A17,C$5))</f>
        <v>Android Contribution</v>
      </c>
      <c r="D17" s="73" t="str">
        <f ca="1">IF($B17="","",INDEX(Backlog!$A:$M,$A17,D$5))</f>
        <v xml:space="preserve">Fonctions </v>
      </c>
      <c r="E17" s="73" t="str">
        <f ca="1">IF($B17="","",INDEX(Backlog!$A:$M,$A17,E$5))</f>
        <v>Ajout de photo Serveur de fichier</v>
      </c>
      <c r="F17" s="48">
        <f ca="1">IF($B17="","",INDEX(Backlog!$A:$M,$A17,F$5))</f>
        <v>7</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105</v>
      </c>
      <c r="CB17" s="21">
        <f t="shared" ca="1" si="7"/>
        <v>160</v>
      </c>
      <c r="CC17" s="21" t="str">
        <f t="shared" ca="1" si="8"/>
        <v>Backlog!$F$105:$F$160</v>
      </c>
      <c r="CD17" s="21">
        <f t="shared" ca="1" si="9"/>
        <v>2</v>
      </c>
      <c r="CE17" s="21">
        <f t="shared" ca="1" si="12"/>
        <v>105</v>
      </c>
    </row>
    <row r="18" spans="1:83" x14ac:dyDescent="0.2">
      <c r="A18" s="90">
        <f t="shared" ca="1" si="10"/>
        <v>107</v>
      </c>
      <c r="B18" s="18" t="str">
        <f ca="1">IF(ISNUMBER(A18),INDEX(Backlog!$A:$M,$A18,B$5),"")</f>
        <v>7.2.4</v>
      </c>
      <c r="C18" s="73" t="str">
        <f ca="1">IF($B18="","",INDEX(Backlog!$A:$M,$A18,C$5))</f>
        <v>Android Contribution</v>
      </c>
      <c r="D18" s="73" t="str">
        <f ca="1">IF($B18="","",INDEX(Backlog!$A:$M,$A18,D$5))</f>
        <v xml:space="preserve">Fonctions </v>
      </c>
      <c r="E18" s="73" t="str">
        <f ca="1">IF($B18="","",INDEX(Backlog!$A:$M,$A18,E$5))</f>
        <v>Ajout de vidéo Serveur de fichier</v>
      </c>
      <c r="F18" s="48">
        <f ca="1">IF($B18="","",INDEX(Backlog!$A:$M,$A18,F$5))</f>
        <v>7</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108</v>
      </c>
      <c r="CB18" s="21">
        <f t="shared" ca="1" si="7"/>
        <v>160</v>
      </c>
      <c r="CC18" s="21" t="str">
        <f t="shared" ca="1" si="8"/>
        <v>Backlog!$F$108:$F$160</v>
      </c>
      <c r="CD18" s="21">
        <f t="shared" ca="1" si="9"/>
        <v>3</v>
      </c>
      <c r="CE18" s="21">
        <f t="shared" ca="1" si="12"/>
        <v>108</v>
      </c>
    </row>
    <row r="19" spans="1:83" x14ac:dyDescent="0.2">
      <c r="A19" s="90">
        <f t="shared" ca="1" si="10"/>
        <v>108</v>
      </c>
      <c r="B19" s="18" t="str">
        <f ca="1">IF(ISNUMBER(A19),INDEX(Backlog!$A:$M,$A19,B$5),"")</f>
        <v>7.2.5</v>
      </c>
      <c r="C19" s="73" t="str">
        <f ca="1">IF($B19="","",INDEX(Backlog!$A:$M,$A19,C$5))</f>
        <v>Android Contribution</v>
      </c>
      <c r="D19" s="73" t="str">
        <f ca="1">IF($B19="","",INDEX(Backlog!$A:$M,$A19,D$5))</f>
        <v xml:space="preserve">Fonctions </v>
      </c>
      <c r="E19" s="73" t="str">
        <f ca="1">IF($B19="","",INDEX(Backlog!$A:$M,$A19,E$5))</f>
        <v>Ajout de MP3</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109</v>
      </c>
      <c r="CB19" s="21">
        <f t="shared" ca="1" si="7"/>
        <v>160</v>
      </c>
      <c r="CC19" s="21" t="str">
        <f t="shared" ca="1" si="8"/>
        <v>Backlog!$F$109:$F$160</v>
      </c>
      <c r="CD19" s="21">
        <f t="shared" ca="1" si="9"/>
        <v>1</v>
      </c>
      <c r="CE19" s="21">
        <f t="shared" ca="1" si="12"/>
        <v>109</v>
      </c>
    </row>
    <row r="20" spans="1:83" x14ac:dyDescent="0.2">
      <c r="A20" s="90">
        <f t="shared" ca="1" si="10"/>
        <v>109</v>
      </c>
      <c r="B20" s="18" t="str">
        <f ca="1">IF(ISNUMBER(A20),INDEX(Backlog!$A:$M,$A20,B$5),"")</f>
        <v>7.2.6</v>
      </c>
      <c r="C20" s="73" t="str">
        <f ca="1">IF($B20="","",INDEX(Backlog!$A:$M,$A20,C$5))</f>
        <v>Android Contribution</v>
      </c>
      <c r="D20" s="73" t="str">
        <f ca="1">IF($B20="","",INDEX(Backlog!$A:$M,$A20,D$5))</f>
        <v xml:space="preserve">Fonctions </v>
      </c>
      <c r="E20" s="73" t="str">
        <f ca="1">IF($B20="","",INDEX(Backlog!$A:$M,$A20,E$5))</f>
        <v>Ajout autre fichier</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110</v>
      </c>
      <c r="CB20" s="21">
        <f t="shared" ca="1" si="7"/>
        <v>160</v>
      </c>
      <c r="CC20" s="21" t="str">
        <f t="shared" ca="1" si="8"/>
        <v>Backlog!$F$110:$F$160</v>
      </c>
      <c r="CD20" s="21">
        <f t="shared" ca="1" si="9"/>
        <v>1</v>
      </c>
      <c r="CE20" s="21">
        <f t="shared" ca="1" si="12"/>
        <v>110</v>
      </c>
    </row>
    <row r="21" spans="1:83" x14ac:dyDescent="0.2">
      <c r="A21" s="90">
        <f t="shared" ca="1" si="10"/>
        <v>110</v>
      </c>
      <c r="B21" s="18" t="str">
        <f ca="1">IF(ISNUMBER(A21),INDEX(Backlog!$A:$M,$A21,B$5),"")</f>
        <v>7.3.1</v>
      </c>
      <c r="C21" s="73" t="str">
        <f ca="1">IF($B21="","",INDEX(Backlog!$A:$M,$A21,C$5))</f>
        <v>Android Contribution</v>
      </c>
      <c r="D21" s="73" t="str">
        <f ca="1">IF($B21="","",INDEX(Backlog!$A:$M,$A21,D$5))</f>
        <v>IHM</v>
      </c>
      <c r="E21" s="73" t="str">
        <f ca="1">IF($B21="","",INDEX(Backlog!$A:$M,$A21,E$5))</f>
        <v>Poster un media</v>
      </c>
      <c r="F21" s="48">
        <f ca="1">IF($B21="","",INDEX(Backlog!$A:$M,$A21,F$5))</f>
        <v>6</v>
      </c>
      <c r="G21" s="66">
        <f ca="1">IF($B21="","",INDEX(Backlog!$A:$M,$A21,G$5))</f>
        <v>4</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111</v>
      </c>
      <c r="CB21" s="21">
        <f t="shared" ca="1" si="7"/>
        <v>160</v>
      </c>
      <c r="CC21" s="21" t="str">
        <f t="shared" ca="1" si="8"/>
        <v>Backlog!$F$111:$F$160</v>
      </c>
      <c r="CD21" s="21">
        <f t="shared" ca="1" si="9"/>
        <v>1</v>
      </c>
      <c r="CE21" s="21">
        <f t="shared" ca="1" si="12"/>
        <v>111</v>
      </c>
    </row>
    <row r="22" spans="1:83" x14ac:dyDescent="0.2">
      <c r="A22" s="90">
        <f t="shared" ca="1" si="10"/>
        <v>111</v>
      </c>
      <c r="B22" s="18" t="str">
        <f ca="1">IF(ISNUMBER(A22),INDEX(Backlog!$A:$M,$A22,B$5),"")</f>
        <v>7.3.2</v>
      </c>
      <c r="C22" s="73" t="str">
        <f ca="1">IF($B22="","",INDEX(Backlog!$A:$M,$A22,C$5))</f>
        <v>Android Contribution</v>
      </c>
      <c r="D22" s="73" t="str">
        <f ca="1">IF($B22="","",INDEX(Backlog!$A:$M,$A22,D$5))</f>
        <v>IHM</v>
      </c>
      <c r="E22" s="73" t="str">
        <f ca="1">IF($B22="","",INDEX(Backlog!$A:$M,$A22,E$5))</f>
        <v>Lier un Tag à une scène</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112</v>
      </c>
      <c r="CB22" s="21">
        <f t="shared" ca="1" si="7"/>
        <v>160</v>
      </c>
      <c r="CC22" s="21" t="str">
        <f t="shared" ca="1" si="8"/>
        <v>Backlog!$F$112:$F$160</v>
      </c>
      <c r="CD22" s="21">
        <f t="shared" ca="1" si="9"/>
        <v>1</v>
      </c>
      <c r="CE22" s="21">
        <f t="shared" ca="1" si="12"/>
        <v>112</v>
      </c>
    </row>
    <row r="23" spans="1:83" x14ac:dyDescent="0.2">
      <c r="A23" s="90">
        <f t="shared" ca="1" si="10"/>
        <v>112</v>
      </c>
      <c r="B23" s="18" t="str">
        <f ca="1">IF(ISNUMBER(A23),INDEX(Backlog!$A:$M,$A23,B$5),"")</f>
        <v>7.3.3</v>
      </c>
      <c r="C23" s="73" t="str">
        <f ca="1">IF($B23="","",INDEX(Backlog!$A:$M,$A23,C$5))</f>
        <v>Android Contribution</v>
      </c>
      <c r="D23" s="73" t="str">
        <f ca="1">IF($B23="","",INDEX(Backlog!$A:$M,$A23,D$5))</f>
        <v>IHM</v>
      </c>
      <c r="E23" s="73" t="str">
        <f ca="1">IF($B23="","",INDEX(Backlog!$A:$M,$A23,E$5))</f>
        <v>Lier un Point GPS à une scène (V1 : pts central + rayon)</v>
      </c>
      <c r="F23" s="48">
        <f ca="1">IF($B23="","",INDEX(Backlog!$A:$M,$A23,F$5))</f>
        <v>6</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113</v>
      </c>
      <c r="CB23" s="21">
        <f t="shared" ca="1" si="7"/>
        <v>160</v>
      </c>
      <c r="CC23" s="21" t="str">
        <f t="shared" ca="1" si="8"/>
        <v>Backlog!$F$113:$F$160</v>
      </c>
      <c r="CD23" s="21">
        <f t="shared" ca="1" si="9"/>
        <v>1</v>
      </c>
      <c r="CE23" s="21">
        <f t="shared" ca="1" si="12"/>
        <v>113</v>
      </c>
    </row>
    <row r="24" spans="1:83" ht="25.5" x14ac:dyDescent="0.2">
      <c r="A24" s="90">
        <f t="shared" ca="1" si="10"/>
        <v>118</v>
      </c>
      <c r="B24" s="18" t="str">
        <f ca="1">IF(ISNUMBER(A24),INDEX(Backlog!$A:$M,$A24,B$5),"")</f>
        <v>8.1.3</v>
      </c>
      <c r="C24" s="73" t="str">
        <f ca="1">IF($B24="","",INDEX(Backlog!$A:$M,$A24,C$5))</f>
        <v>Contrôle &amp; Tests</v>
      </c>
      <c r="D24" s="73" t="str">
        <f ca="1">IF($B24="","",INDEX(Backlog!$A:$M,$A24,D$5))</f>
        <v>Retours sur itération précédente</v>
      </c>
      <c r="E24" s="73" t="str">
        <f ca="1">IF($B24="","",INDEX(Backlog!$A:$M,$A24,E$5))</f>
        <v>Retours sur itération 3</v>
      </c>
      <c r="F24" s="48">
        <f ca="1">IF($B24="","",INDEX(Backlog!$A:$M,$A24,F$5))</f>
        <v>1</v>
      </c>
      <c r="G24" s="66">
        <f ca="1">IF($B24="","",INDEX(Backlog!$A:$M,$A24,G$5))</f>
        <v>6</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119</v>
      </c>
      <c r="CB24" s="21">
        <f t="shared" ca="1" si="7"/>
        <v>160</v>
      </c>
      <c r="CC24" s="21" t="str">
        <f t="shared" ca="1" si="8"/>
        <v>Backlog!$F$119:$F$160</v>
      </c>
      <c r="CD24" s="21">
        <f t="shared" ca="1" si="9"/>
        <v>6</v>
      </c>
      <c r="CE24" s="21">
        <f t="shared" ca="1" si="12"/>
        <v>119</v>
      </c>
    </row>
    <row r="25" spans="1:83" x14ac:dyDescent="0.2">
      <c r="A25" s="90">
        <f t="shared" ca="1" si="10"/>
        <v>124</v>
      </c>
      <c r="B25" s="18" t="str">
        <f ca="1">IF(ISNUMBER(A25),INDEX(Backlog!$A:$M,$A25,B$5),"")</f>
        <v>8.2.4</v>
      </c>
      <c r="C25" s="73" t="str">
        <f ca="1">IF($B25="","",INDEX(Backlog!$A:$M,$A25,C$5))</f>
        <v>Contrôle &amp; Tests</v>
      </c>
      <c r="D25" s="73" t="str">
        <f ca="1">IF($B25="","",INDEX(Backlog!$A:$M,$A25,D$5))</f>
        <v>Tests Fonctionnels</v>
      </c>
      <c r="E25" s="73" t="str">
        <f ca="1">IF($B25="","",INDEX(Backlog!$A:$M,$A25,E$5))</f>
        <v>Tests Fonctionnels itération 4</v>
      </c>
      <c r="F25" s="48">
        <f ca="1">IF($B25="","",INDEX(Backlog!$A:$M,$A25,F$5))</f>
        <v>4</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125</v>
      </c>
      <c r="CB25" s="21">
        <f t="shared" ca="1" si="7"/>
        <v>160</v>
      </c>
      <c r="CC25" s="21" t="str">
        <f t="shared" ca="1" si="8"/>
        <v>Backlog!$F$125:$F$160</v>
      </c>
      <c r="CD25" s="21">
        <f t="shared" ca="1" si="9"/>
        <v>6</v>
      </c>
      <c r="CE25" s="21">
        <f t="shared" ca="1" si="12"/>
        <v>125</v>
      </c>
    </row>
    <row r="26" spans="1:83" x14ac:dyDescent="0.2">
      <c r="A26" s="90">
        <f t="shared" ca="1" si="10"/>
        <v>129</v>
      </c>
      <c r="B26" s="18" t="str">
        <f ca="1">IF(ISNUMBER(A26),INDEX(Backlog!$A:$M,$A26,B$5),"")</f>
        <v>8.3.4</v>
      </c>
      <c r="C26" s="73" t="str">
        <f ca="1">IF($B26="","",INDEX(Backlog!$A:$M,$A26,C$5))</f>
        <v>Contrôle &amp; Tests</v>
      </c>
      <c r="D26" s="73" t="str">
        <f ca="1">IF($B26="","",INDEX(Backlog!$A:$M,$A26,D$5))</f>
        <v>Livraison &amp; Packaging</v>
      </c>
      <c r="E26" s="73" t="str">
        <f ca="1">IF($B26="","",INDEX(Backlog!$A:$M,$A26,E$5))</f>
        <v>Livraison &amp; Packaging itération 4</v>
      </c>
      <c r="F26" s="48">
        <f ca="1">IF($B26="","",INDEX(Backlog!$A:$M,$A26,F$5))</f>
        <v>4</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130</v>
      </c>
      <c r="CB26" s="21">
        <f t="shared" ca="1" si="7"/>
        <v>160</v>
      </c>
      <c r="CC26" s="21" t="str">
        <f t="shared" ca="1" si="8"/>
        <v>Backlog!$F$130:$F$160</v>
      </c>
      <c r="CD26" s="21">
        <f t="shared" ca="1" si="9"/>
        <v>5</v>
      </c>
      <c r="CE26" s="21">
        <f t="shared" ca="1" si="12"/>
        <v>130</v>
      </c>
    </row>
    <row r="27" spans="1:83" x14ac:dyDescent="0.2">
      <c r="A27" s="90">
        <f t="shared" ca="1" si="10"/>
        <v>135</v>
      </c>
      <c r="B27" s="18" t="str">
        <f ca="1">IF(ISNUMBER(A27),INDEX(Backlog!$A:$M,$A27,B$5),"")</f>
        <v>9.1.5</v>
      </c>
      <c r="C27" s="73" t="str">
        <f ca="1">IF($B27="","",INDEX(Backlog!$A:$M,$A27,C$5))</f>
        <v>Conception &amp; Spec</v>
      </c>
      <c r="D27" s="73" t="str">
        <f ca="1">IF($B27="","",INDEX(Backlog!$A:$M,$A27,D$5))</f>
        <v>Conception</v>
      </c>
      <c r="E27" s="73" t="str">
        <f ca="1">IF($B27="","",INDEX(Backlog!$A:$M,$A27,E$5))</f>
        <v>Conception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136</v>
      </c>
      <c r="CB27" s="21">
        <f t="shared" ca="1" si="7"/>
        <v>160</v>
      </c>
      <c r="CC27" s="21" t="str">
        <f t="shared" ca="1" si="8"/>
        <v>Backlog!$F$136:$F$160</v>
      </c>
      <c r="CD27" s="21">
        <f t="shared" ca="1" si="9"/>
        <v>6</v>
      </c>
      <c r="CE27" s="21">
        <f t="shared" ca="1" si="12"/>
        <v>136</v>
      </c>
    </row>
    <row r="28" spans="1:83" x14ac:dyDescent="0.2">
      <c r="A28" s="90">
        <f t="shared" ca="1" si="10"/>
        <v>140</v>
      </c>
      <c r="B28" s="18" t="str">
        <f ca="1">IF(ISNUMBER(A28),INDEX(Backlog!$A:$M,$A28,B$5),"")</f>
        <v>9.2.5</v>
      </c>
      <c r="C28" s="73" t="str">
        <f ca="1">IF($B28="","",INDEX(Backlog!$A:$M,$A28,C$5))</f>
        <v>Conception &amp; Spec</v>
      </c>
      <c r="D28" s="73" t="str">
        <f ca="1">IF($B28="","",INDEX(Backlog!$A:$M,$A28,D$5))</f>
        <v>Spécification</v>
      </c>
      <c r="E28" s="73" t="str">
        <f ca="1">IF($B28="","",INDEX(Backlog!$A:$M,$A28,E$5))</f>
        <v>Spécification pré-itération 5</v>
      </c>
      <c r="F28" s="48">
        <f ca="1">IF($B28="","",INDEX(Backlog!$A:$M,$A28,F$5))</f>
        <v>1</v>
      </c>
      <c r="G28" s="66">
        <f ca="1">IF($B28="","",INDEX(Backlog!$A:$M,$A28,G$5))</f>
        <v>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141</v>
      </c>
      <c r="CB28" s="21">
        <f t="shared" ca="1" si="7"/>
        <v>160</v>
      </c>
      <c r="CC28" s="21" t="str">
        <f t="shared" ca="1" si="8"/>
        <v>Backlog!$F$141:$F$160</v>
      </c>
      <c r="CD28" s="21">
        <f t="shared" ca="1" si="9"/>
        <v>5</v>
      </c>
      <c r="CE28" s="21">
        <f t="shared" ca="1" si="12"/>
        <v>141</v>
      </c>
    </row>
    <row r="29" spans="1:83" x14ac:dyDescent="0.2">
      <c r="A29" s="90">
        <f t="shared" ca="1" si="10"/>
        <v>144</v>
      </c>
      <c r="B29" s="18" t="str">
        <f ca="1">IF(ISNUMBER(A29),INDEX(Backlog!$A:$M,$A29,B$5),"")</f>
        <v>9.3.4</v>
      </c>
      <c r="C29" s="73" t="str">
        <f ca="1">IF($B29="","",INDEX(Backlog!$A:$M,$A29,C$5))</f>
        <v>Conception &amp; Spec</v>
      </c>
      <c r="D29" s="73" t="str">
        <f ca="1">IF($B29="","",INDEX(Backlog!$A:$M,$A29,D$5))</f>
        <v>Wiki Tuleap</v>
      </c>
      <c r="E29" s="73" t="str">
        <f ca="1">IF($B29="","",INDEX(Backlog!$A:$M,$A29,E$5))</f>
        <v>Gestion et completion du wiki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145</v>
      </c>
      <c r="CB29" s="21">
        <f t="shared" ca="1" si="7"/>
        <v>160</v>
      </c>
      <c r="CC29" s="21" t="str">
        <f t="shared" ca="1" si="8"/>
        <v>Backlog!$F$145:$F$160</v>
      </c>
      <c r="CD29" s="21">
        <f t="shared" ca="1" si="9"/>
        <v>4</v>
      </c>
      <c r="CE29" s="21">
        <f t="shared" ca="1" si="12"/>
        <v>145</v>
      </c>
    </row>
    <row r="30" spans="1:83" x14ac:dyDescent="0.2">
      <c r="A30" s="90">
        <f t="shared" ca="1" si="10"/>
        <v>149</v>
      </c>
      <c r="B30" s="18" t="str">
        <f ca="1">IF(ISNUMBER(A30),INDEX(Backlog!$A:$M,$A30,B$5),"")</f>
        <v>10.1.4</v>
      </c>
      <c r="C30" s="73" t="str">
        <f ca="1">IF($B30="","",INDEX(Backlog!$A:$M,$A30,C$5))</f>
        <v>Gestion de projet</v>
      </c>
      <c r="D30" s="73" t="str">
        <f ca="1">IF($B30="","",INDEX(Backlog!$A:$M,$A30,D$5))</f>
        <v>Réunions</v>
      </c>
      <c r="E30" s="73" t="str">
        <f ca="1">IF($B30="","",INDEX(Backlog!$A:$M,$A30,E$5))</f>
        <v>Réunions itération 4</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150</v>
      </c>
      <c r="CB30" s="21">
        <f t="shared" ca="1" si="7"/>
        <v>160</v>
      </c>
      <c r="CC30" s="21" t="str">
        <f t="shared" ca="1" si="8"/>
        <v>Backlog!$F$150:$F$160</v>
      </c>
      <c r="CD30" s="21">
        <f t="shared" ca="1" si="9"/>
        <v>5</v>
      </c>
      <c r="CE30" s="21">
        <f t="shared" ca="1" si="12"/>
        <v>150</v>
      </c>
    </row>
    <row r="31" spans="1:83" x14ac:dyDescent="0.2">
      <c r="A31" s="90">
        <f t="shared" ca="1" si="10"/>
        <v>154</v>
      </c>
      <c r="B31" s="18" t="str">
        <f ca="1">IF(ISNUMBER(A31),INDEX(Backlog!$A:$M,$A31,B$5),"")</f>
        <v>10.2.4</v>
      </c>
      <c r="C31" s="73" t="str">
        <f ca="1">IF($B31="","",INDEX(Backlog!$A:$M,$A31,C$5))</f>
        <v>Gestion de projet</v>
      </c>
      <c r="D31" s="73" t="str">
        <f ca="1">IF($B31="","",INDEX(Backlog!$A:$M,$A31,D$5))</f>
        <v>Backlog</v>
      </c>
      <c r="E31" s="73" t="str">
        <f ca="1">IF($B31="","",INDEX(Backlog!$A:$M,$A31,E$5))</f>
        <v>Mise à jour Backlog itération 4</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155</v>
      </c>
      <c r="CB31" s="21">
        <f t="shared" ca="1" si="7"/>
        <v>160</v>
      </c>
      <c r="CC31" s="21" t="str">
        <f t="shared" ca="1" si="8"/>
        <v>Backlog!$F$155:$F$160</v>
      </c>
      <c r="CD31" s="21">
        <f t="shared" ca="1" si="9"/>
        <v>5</v>
      </c>
      <c r="CE31" s="21">
        <f t="shared" ca="1" si="12"/>
        <v>155</v>
      </c>
    </row>
    <row r="32" spans="1:83" x14ac:dyDescent="0.2">
      <c r="A32" s="90">
        <f t="shared" ca="1" si="10"/>
        <v>159</v>
      </c>
      <c r="B32" s="18" t="str">
        <f ca="1">IF(ISNUMBER(A32),INDEX(Backlog!$A:$M,$A32,B$5),"")</f>
        <v>11.1.4</v>
      </c>
      <c r="C32" s="73" t="str">
        <f ca="1">IF($B32="","",INDEX(Backlog!$A:$M,$A32,C$5))</f>
        <v>Documentation</v>
      </c>
      <c r="D32" s="73" t="str">
        <f ca="1">IF($B32="","",INDEX(Backlog!$A:$M,$A32,D$5))</f>
        <v>Documentation</v>
      </c>
      <c r="E32" s="73" t="str">
        <f ca="1">IF($B32="","",INDEX(Backlog!$A:$M,$A32,E$5))</f>
        <v>Documentation itération 4</v>
      </c>
      <c r="F32" s="48">
        <f ca="1">IF($B32="","",INDEX(Backlog!$A:$M,$A32,F$5))</f>
        <v>1</v>
      </c>
      <c r="G32" s="66">
        <f ca="1">IF($B32="","",INDEX(Backlog!$A:$M,$A32,G$5))</f>
        <v>4</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160</v>
      </c>
      <c r="CB32" s="21">
        <f t="shared" ca="1" si="7"/>
        <v>160</v>
      </c>
      <c r="CC32" s="21" t="str">
        <f t="shared" ca="1" si="8"/>
        <v>Backlog!$F$160:$F$160</v>
      </c>
      <c r="CD32" s="21">
        <f t="shared" ca="1" si="9"/>
        <v>5</v>
      </c>
      <c r="CE32" s="21">
        <f t="shared" ca="1" si="12"/>
        <v>160</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str">
        <f t="shared" ca="1" si="11"/>
        <v/>
      </c>
      <c r="CB33" s="21" t="str">
        <f t="shared" ca="1" si="7"/>
        <v/>
      </c>
      <c r="CC33" s="21" t="e">
        <f t="shared" ca="1" si="8"/>
        <v>#VALUE!</v>
      </c>
      <c r="CD33" s="21" t="e">
        <f t="shared" ca="1" si="9"/>
        <v>#N/A</v>
      </c>
      <c r="CE33" s="21" t="str">
        <f t="shared" ca="1" si="12"/>
        <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2014-06-03T13:11:18Z</dcterms:modified>
</cp:coreProperties>
</file>