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32" documentId="6_{79CBE3AE-E754-41B0-A913-3F4513BE7926}" xr6:coauthVersionLast="38" xr6:coauthVersionMax="38" xr10:uidLastSave="{AB8A8CE0-8B42-4F07-8925-F91C459A27BC}"/>
  <bookViews>
    <workbookView xWindow="0" yWindow="0" windowWidth="22260" windowHeight="12645" xr2:uid="{00000000-000D-0000-FFFF-FFFF00000000}"/>
  </bookViews>
  <sheets>
    <sheet name="Blad1" sheetId="1" r:id="rId1"/>
  </sheets>
  <definedNames>
    <definedName name="prevWBS" localSheetId="0">Blad1!$A1048576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1" l="1"/>
  <c r="C102" i="1"/>
  <c r="C101" i="1"/>
  <c r="C100" i="1"/>
  <c r="C99" i="1"/>
  <c r="C98" i="1"/>
  <c r="E96" i="1"/>
  <c r="U5" i="1"/>
  <c r="U6" i="1"/>
  <c r="U7" i="1"/>
  <c r="U8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9" i="1"/>
  <c r="U10" i="1"/>
  <c r="U11" i="1"/>
  <c r="U12" i="1"/>
  <c r="U13" i="1"/>
  <c r="U14" i="1"/>
  <c r="U15" i="1"/>
  <c r="D77" i="1" l="1"/>
  <c r="E77" i="1"/>
  <c r="E5" i="1"/>
  <c r="E12" i="1"/>
  <c r="E19" i="1"/>
  <c r="E18" i="1" s="1"/>
  <c r="E31" i="1"/>
  <c r="E37" i="1"/>
  <c r="E43" i="1"/>
  <c r="E64" i="1"/>
  <c r="E71" i="1"/>
  <c r="E58" i="1"/>
  <c r="E50" i="1"/>
  <c r="A89" i="1"/>
  <c r="A87" i="1"/>
  <c r="D71" i="1"/>
  <c r="D64" i="1"/>
  <c r="D50" i="1"/>
  <c r="D58" i="1"/>
  <c r="D19" i="1"/>
  <c r="D18" i="1" s="1"/>
  <c r="D43" i="1"/>
  <c r="D37" i="1"/>
  <c r="D31" i="1"/>
  <c r="D12" i="1"/>
  <c r="D5" i="1"/>
  <c r="A4" i="1"/>
  <c r="A5" i="1" s="1"/>
  <c r="A6" i="1" s="1"/>
  <c r="A7" i="1" s="1"/>
  <c r="A8" i="1" s="1"/>
  <c r="A9" i="1" s="1"/>
  <c r="A10" i="1" s="1"/>
  <c r="A11" i="1" s="1"/>
  <c r="E62" i="1" l="1"/>
  <c r="E30" i="1"/>
  <c r="D62" i="1"/>
  <c r="E48" i="1"/>
  <c r="D48" i="1"/>
  <c r="D30" i="1"/>
  <c r="A13" i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<sst xmlns="http://schemas.openxmlformats.org/spreadsheetml/2006/main" count="327" uniqueCount="170">
  <si>
    <t>1.3</t>
  </si>
  <si>
    <t>1.3.1</t>
  </si>
  <si>
    <t>1.3.1.1</t>
  </si>
  <si>
    <t>1.3.1.2</t>
  </si>
  <si>
    <t>1.3.1.3</t>
  </si>
  <si>
    <t>1.3.1.4</t>
  </si>
  <si>
    <t>1.3.1.5</t>
  </si>
  <si>
    <t>1.3.1.6</t>
  </si>
  <si>
    <t>1.3.2</t>
  </si>
  <si>
    <t>1.3.2.1</t>
  </si>
  <si>
    <t>1.3.3</t>
  </si>
  <si>
    <t>1.3.3.1</t>
  </si>
  <si>
    <t>1.4</t>
  </si>
  <si>
    <t>1.4.1</t>
  </si>
  <si>
    <t>1.4.1.1</t>
  </si>
  <si>
    <t>1.4.1.2</t>
  </si>
  <si>
    <t>1.4.1.3</t>
  </si>
  <si>
    <t>1.4.1.4</t>
  </si>
  <si>
    <t>1.4.1.5</t>
  </si>
  <si>
    <t>1.4.2</t>
  </si>
  <si>
    <t>1.4.2.1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</si>
  <si>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</si>
  <si>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</si>
  <si>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</si>
  <si>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</si>
  <si>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</si>
  <si>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</si>
  <si>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</si>
  <si>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</si>
  <si>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1.4.3.4</t>
  </si>
  <si>
    <t>1.5</t>
  </si>
  <si>
    <t>1.5.1</t>
  </si>
  <si>
    <t>1.5.2</t>
  </si>
  <si>
    <t>1.5.2.1</t>
  </si>
  <si>
    <t>1.5.2.2</t>
  </si>
  <si>
    <t>1.5.2.3</t>
  </si>
  <si>
    <t>1.5.2.5</t>
  </si>
  <si>
    <t>1.5.2.4</t>
  </si>
  <si>
    <t>1.5.2.6</t>
  </si>
  <si>
    <t>1.5.3</t>
  </si>
  <si>
    <t>1.5.3.2</t>
  </si>
  <si>
    <t>1.5.3.3</t>
  </si>
  <si>
    <t>1.6</t>
  </si>
  <si>
    <t>1.6.1</t>
  </si>
  <si>
    <t>1.6.2</t>
  </si>
  <si>
    <t>1.6.2.1</t>
  </si>
  <si>
    <t>1.6.2.2</t>
  </si>
  <si>
    <t>1.6.2.3</t>
  </si>
  <si>
    <t>1.6.2.4</t>
  </si>
  <si>
    <t>1.6.2.5</t>
  </si>
  <si>
    <t>1.6.2.6</t>
  </si>
  <si>
    <t>1.6.3</t>
  </si>
  <si>
    <t>1.6.3.1</t>
  </si>
  <si>
    <t>1.6.3.2</t>
  </si>
  <si>
    <t>1.6.3.3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</si>
  <si>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</si>
  <si>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</si>
  <si>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</si>
  <si>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</si>
  <si>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</si>
  <si>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</si>
  <si>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</si>
  <si>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</si>
  <si>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</si>
  <si>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TASK</t>
  </si>
  <si>
    <t>Development</t>
  </si>
  <si>
    <t>Preperations</t>
  </si>
  <si>
    <t>Circuit schematic</t>
  </si>
  <si>
    <t>Setup Github</t>
  </si>
  <si>
    <t>Assembly car</t>
  </si>
  <si>
    <t>Calculate powerdraw</t>
  </si>
  <si>
    <t>Supply robot with power</t>
  </si>
  <si>
    <t>Build chassis extension arm</t>
  </si>
  <si>
    <t>Motors</t>
  </si>
  <si>
    <t>Research</t>
  </si>
  <si>
    <t>Config CubeMX</t>
  </si>
  <si>
    <t>Move motor with set speed</t>
  </si>
  <si>
    <t>Control motor with events</t>
  </si>
  <si>
    <t>Control motor with states</t>
  </si>
  <si>
    <t>Obstacle</t>
  </si>
  <si>
    <t>Ultrasound</t>
  </si>
  <si>
    <t>Implement trigger</t>
  </si>
  <si>
    <t>Send event at set distance</t>
  </si>
  <si>
    <t>Statemachine to recieve event</t>
  </si>
  <si>
    <t>Test</t>
  </si>
  <si>
    <t>Turn at obstacle</t>
  </si>
  <si>
    <t>Queue for sensor events</t>
  </si>
  <si>
    <t>Mines</t>
  </si>
  <si>
    <t>Buzzer</t>
  </si>
  <si>
    <t>PWM control pitch</t>
  </si>
  <si>
    <t>Color sensor</t>
  </si>
  <si>
    <t>Send event depending on color</t>
  </si>
  <si>
    <t>RGB-LED</t>
  </si>
  <si>
    <t>App</t>
  </si>
  <si>
    <t>Functionality</t>
  </si>
  <si>
    <t>Vibrate</t>
  </si>
  <si>
    <t>Show color off mine</t>
  </si>
  <si>
    <t>List coordinates for obsticles and mines</t>
  </si>
  <si>
    <t>Show area covered</t>
  </si>
  <si>
    <t>Start / Stop robot</t>
  </si>
  <si>
    <t>Instruction manual</t>
  </si>
  <si>
    <t>GUI</t>
  </si>
  <si>
    <t>Mockup</t>
  </si>
  <si>
    <t>Implement mockup</t>
  </si>
  <si>
    <t>Bluetooth</t>
  </si>
  <si>
    <t>Robot</t>
  </si>
  <si>
    <t>Get connection with app</t>
  </si>
  <si>
    <t>Process data from app</t>
  </si>
  <si>
    <t>Send data</t>
  </si>
  <si>
    <t>Bluetooth activity LED</t>
  </si>
  <si>
    <t>Indicate location with buzzer /LED/coordinates</t>
  </si>
  <si>
    <t>Get connection with robot</t>
  </si>
  <si>
    <t>Process data from robot</t>
  </si>
  <si>
    <t>Location</t>
  </si>
  <si>
    <t>Process data from Pozyx</t>
  </si>
  <si>
    <t>Calculate coordinates</t>
  </si>
  <si>
    <t>Keep robot within search area</t>
  </si>
  <si>
    <t>Alert location</t>
  </si>
  <si>
    <t>Al-Husein</t>
  </si>
  <si>
    <t>All</t>
  </si>
  <si>
    <t>Andreas</t>
  </si>
  <si>
    <t>Antonio</t>
  </si>
  <si>
    <t>Fleury</t>
  </si>
  <si>
    <t>William</t>
  </si>
  <si>
    <t>Antonio,Al-Husein</t>
  </si>
  <si>
    <t>William,Andreas</t>
  </si>
  <si>
    <t>Andreas,Alhusein</t>
  </si>
  <si>
    <t>William,Alhusein</t>
  </si>
  <si>
    <t>Fleury,Alhusein</t>
  </si>
  <si>
    <t>Fleury,Alhusein,Andreas,William</t>
  </si>
  <si>
    <t>Antonio, Fleury</t>
  </si>
  <si>
    <t>Antonio,Fleury,Alhusein</t>
  </si>
  <si>
    <t>Alhusein</t>
  </si>
  <si>
    <t>Antonio,Fleury</t>
  </si>
  <si>
    <t>1.2</t>
  </si>
  <si>
    <t>Minedestroyers (Group 5)</t>
  </si>
  <si>
    <t>HOURS TOTAL</t>
  </si>
  <si>
    <t>RESPONSIBLE</t>
  </si>
  <si>
    <t>Drive to coordinate</t>
  </si>
  <si>
    <t>Searched area covered</t>
  </si>
  <si>
    <t>1.7.9</t>
  </si>
  <si>
    <t>Andreas,William</t>
  </si>
  <si>
    <t>Meetings</t>
  </si>
  <si>
    <t>2.1</t>
  </si>
  <si>
    <t>Finishing work</t>
  </si>
  <si>
    <t>Merge project</t>
  </si>
  <si>
    <t>3.1</t>
  </si>
  <si>
    <t>Complete robot build</t>
  </si>
  <si>
    <t>Fleury, Antonio</t>
  </si>
  <si>
    <t>Final tests</t>
  </si>
  <si>
    <t>User manual</t>
  </si>
  <si>
    <t>3.2</t>
  </si>
  <si>
    <t>3.3</t>
  </si>
  <si>
    <t>3.4</t>
  </si>
  <si>
    <t>3.5</t>
  </si>
  <si>
    <t>Evaluation</t>
  </si>
  <si>
    <t>Al-Husein, Fleury</t>
  </si>
  <si>
    <t>Total Hours:</t>
  </si>
  <si>
    <t>Total:</t>
  </si>
  <si>
    <t>Individual hours</t>
  </si>
  <si>
    <t>Al-Husein:</t>
  </si>
  <si>
    <t>Fleury:</t>
  </si>
  <si>
    <t>Antonio:</t>
  </si>
  <si>
    <t>Andreas:</t>
  </si>
  <si>
    <t>William:</t>
  </si>
  <si>
    <t>Project 2018 / 2019 Embedded and Mobile System</t>
  </si>
  <si>
    <t>HOURS EACH TASK</t>
  </si>
  <si>
    <t>Tasks</t>
  </si>
  <si>
    <t>Start date</t>
  </si>
  <si>
    <t>Workdays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</si>
</sst>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m/dd/yy"/>
    <numFmt numFmtId="165" formatCode="[$-41D]dd/mmm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249977111117893"/>
      <name val="Calibri Light"/>
      <family val="1"/>
      <scheme val="major"/>
    </font>
    <font>
      <sz val="11"/>
      <name val="Calibri Light"/>
      <family val="1"/>
      <scheme val="major"/>
    </font>
    <font>
      <b/>
      <sz val="9"/>
      <name val="Calibri Light"/>
      <family val="2"/>
      <scheme val="maj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4"/>
      <color indexed="56"/>
      <name val="Arial"/>
      <family val="2"/>
    </font>
    <font>
      <sz val="9"/>
      <name val="Arial"/>
      <family val="2"/>
    </font>
    <font>
      <b/>
      <sz val="9"/>
      <name val="Calibri"/>
      <family val="2"/>
      <scheme val="minor"/>
    </font>
    <font>
      <sz val="7"/>
      <color indexed="55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6" fillId="0" borderId="2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Border="1" applyProtection="1"/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Alignment="1" applyProtection="1">
      <protection locked="0"/>
    </xf>
    <xf numFmtId="0" fontId="6" fillId="0" borderId="2" xfId="0" applyFont="1" applyFill="1" applyBorder="1" applyAlignment="1" applyProtection="1">
      <alignment horizontal="left" vertical="center" wrapText="1" indent="1"/>
    </xf>
    <xf numFmtId="0" fontId="9" fillId="0" borderId="2" xfId="0" applyFont="1" applyFill="1" applyBorder="1" applyAlignment="1" applyProtection="1">
      <alignment horizontal="left" vertical="center" wrapText="1" indent="1"/>
    </xf>
    <xf numFmtId="0" fontId="6" fillId="0" borderId="2" xfId="0" applyFont="1" applyFill="1" applyBorder="1" applyAlignment="1" applyProtection="1">
      <alignment horizontal="left" vertical="center" wrapText="1" indent="2"/>
    </xf>
    <xf numFmtId="0" fontId="0" fillId="0" borderId="0" xfId="0" applyProtection="1"/>
    <xf numFmtId="0" fontId="6" fillId="0" borderId="2" xfId="0" applyFont="1" applyFill="1" applyBorder="1" applyAlignment="1" applyProtection="1">
      <alignment vertical="center"/>
    </xf>
    <xf numFmtId="0" fontId="10" fillId="0" borderId="0" xfId="0" applyFont="1" applyAlignment="1" applyProtection="1">
      <protection locked="0"/>
    </xf>
    <xf numFmtId="0" fontId="11" fillId="0" borderId="3" xfId="0" applyNumberFormat="1" applyFont="1" applyBorder="1" applyAlignment="1" applyProtection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3" xfId="0" applyNumberFormat="1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left" vertical="center" wrapText="1"/>
    </xf>
    <xf numFmtId="0" fontId="14" fillId="0" borderId="2" xfId="0" applyNumberFormat="1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vertical="center" wrapText="1"/>
    </xf>
    <xf numFmtId="0" fontId="14" fillId="0" borderId="2" xfId="0" applyFont="1" applyFill="1" applyBorder="1" applyAlignment="1" applyProtection="1">
      <alignment vertical="center"/>
    </xf>
    <xf numFmtId="0" fontId="15" fillId="0" borderId="3" xfId="0" applyNumberFormat="1" applyFont="1" applyBorder="1" applyAlignment="1" applyProtection="1">
      <alignment horizontal="center" vertical="center"/>
    </xf>
    <xf numFmtId="0" fontId="0" fillId="0" borderId="0" xfId="0" applyFont="1"/>
    <xf numFmtId="0" fontId="16" fillId="2" borderId="1" xfId="0" applyNumberFormat="1" applyFont="1" applyFill="1" applyBorder="1" applyAlignment="1" applyProtection="1">
      <alignment horizontal="left" vertical="center"/>
    </xf>
    <xf numFmtId="0" fontId="16" fillId="2" borderId="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vertical="center"/>
    </xf>
    <xf numFmtId="164" fontId="17" fillId="2" borderId="1" xfId="0" applyNumberFormat="1" applyFont="1" applyFill="1" applyBorder="1" applyAlignment="1" applyProtection="1">
      <alignment horizontal="center" vertical="center"/>
    </xf>
    <xf numFmtId="0" fontId="18" fillId="0" borderId="0" xfId="0" applyFont="1"/>
    <xf numFmtId="0" fontId="5" fillId="0" borderId="2" xfId="0" applyFont="1" applyFill="1" applyBorder="1" applyAlignment="1" applyProtection="1">
      <alignment horizontal="left" vertical="center" wrapText="1"/>
    </xf>
    <xf numFmtId="0" fontId="17" fillId="2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/>
    </xf>
    <xf numFmtId="0" fontId="19" fillId="0" borderId="0" xfId="0" applyFont="1" applyProtection="1"/>
    <xf numFmtId="0" fontId="0" fillId="0" borderId="0" xfId="0" applyAlignment="1" applyProtection="1">
      <alignment horizontal="left"/>
    </xf>
    <xf numFmtId="0" fontId="19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0" borderId="2" xfId="0" applyFont="1" applyFill="1" applyBorder="1" applyAlignment="1" applyProtection="1">
      <alignment vertical="center" wrapText="1"/>
    </xf>
    <xf numFmtId="0" fontId="18" fillId="0" borderId="0" xfId="0" applyFont="1" applyAlignment="1"/>
    <xf numFmtId="165" fontId="11" fillId="0" borderId="3" xfId="0" applyNumberFormat="1" applyFont="1" applyFill="1" applyBorder="1" applyAlignment="1" applyProtection="1">
      <alignment horizontal="center" vertical="center"/>
    </xf>
    <xf numFmtId="165" fontId="0" fillId="0" borderId="0" xfId="0" applyNumberFormat="1"/>
    <xf numFmtId="165" fontId="12" fillId="0" borderId="0" xfId="0" applyNumberFormat="1" applyFont="1" applyAlignment="1">
      <alignment horizontal="center"/>
    </xf>
    <xf numFmtId="16" fontId="0" fillId="0" borderId="0" xfId="0" applyNumberFormat="1"/>
    <xf numFmtId="2" fontId="11" fillId="0" borderId="3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/>
    </xf>
    <xf numFmtId="14" fontId="23" fillId="0" borderId="3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24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left"/>
    </xf>
    <xf numFmtId="0" fontId="12" fillId="0" borderId="0" xfId="0" applyFont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0" fillId="0" borderId="0" xfId="0" applyFill="1"/>
    <xf numFmtId="0" fontId="14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1391579177602802"/>
          <c:y val="0.11665864683581219"/>
          <c:w val="0.61409820647419078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Blad1!$T$4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Blad1!$S$5:$S$74</c:f>
              <c:strCache>
                <c:ptCount val="70"/>
                <c:pt idx="0">
                  <c:v>Circuit schematic</c:v>
                </c:pt>
                <c:pt idx="1">
                  <c:v>Setup Github</c:v>
                </c:pt>
                <c:pt idx="2">
                  <c:v>Assembly car</c:v>
                </c:pt>
                <c:pt idx="3">
                  <c:v>Calculate powerdraw</c:v>
                </c:pt>
                <c:pt idx="4">
                  <c:v>Supply robot with power</c:v>
                </c:pt>
                <c:pt idx="5">
                  <c:v>Build chassis extension arm</c:v>
                </c:pt>
                <c:pt idx="6">
                  <c:v>Research</c:v>
                </c:pt>
                <c:pt idx="7">
                  <c:v>Config CubeMX</c:v>
                </c:pt>
                <c:pt idx="8">
                  <c:v>Move motor with set speed</c:v>
                </c:pt>
                <c:pt idx="9">
                  <c:v>Control motor with events</c:v>
                </c:pt>
                <c:pt idx="10">
                  <c:v>Control motor with states</c:v>
                </c:pt>
                <c:pt idx="11">
                  <c:v>Research</c:v>
                </c:pt>
                <c:pt idx="12">
                  <c:v>Config CubeMX</c:v>
                </c:pt>
                <c:pt idx="13">
                  <c:v>Implement trigger</c:v>
                </c:pt>
                <c:pt idx="14">
                  <c:v>Send event at set distance</c:v>
                </c:pt>
                <c:pt idx="15">
                  <c:v>Statemachine to recieve event</c:v>
                </c:pt>
                <c:pt idx="16">
                  <c:v>Test</c:v>
                </c:pt>
                <c:pt idx="17">
                  <c:v>Turn at obstacle</c:v>
                </c:pt>
                <c:pt idx="18">
                  <c:v>Test</c:v>
                </c:pt>
                <c:pt idx="19">
                  <c:v>Queue for sensor events</c:v>
                </c:pt>
                <c:pt idx="20">
                  <c:v>Test</c:v>
                </c:pt>
                <c:pt idx="21">
                  <c:v>Research</c:v>
                </c:pt>
                <c:pt idx="22">
                  <c:v>Config CubeMX</c:v>
                </c:pt>
                <c:pt idx="23">
                  <c:v>Statemachine to recieve event</c:v>
                </c:pt>
                <c:pt idx="24">
                  <c:v>PWM control pitch</c:v>
                </c:pt>
                <c:pt idx="25">
                  <c:v>Test</c:v>
                </c:pt>
                <c:pt idx="26">
                  <c:v>Research</c:v>
                </c:pt>
                <c:pt idx="27">
                  <c:v>Config CubeMX</c:v>
                </c:pt>
                <c:pt idx="28">
                  <c:v>Statemachine to recieve event</c:v>
                </c:pt>
                <c:pt idx="29">
                  <c:v>Send event depending on color</c:v>
                </c:pt>
                <c:pt idx="30">
                  <c:v>Test</c:v>
                </c:pt>
                <c:pt idx="31">
                  <c:v>Research</c:v>
                </c:pt>
                <c:pt idx="32">
                  <c:v>Config CubeMX</c:v>
                </c:pt>
                <c:pt idx="33">
                  <c:v>Statemachine to recieve event</c:v>
                </c:pt>
                <c:pt idx="34">
                  <c:v>Test</c:v>
                </c:pt>
                <c:pt idx="35">
                  <c:v>Vibrate</c:v>
                </c:pt>
                <c:pt idx="36">
                  <c:v>Show color off mine</c:v>
                </c:pt>
                <c:pt idx="37">
                  <c:v>List coordinates for obsticles and mines</c:v>
                </c:pt>
                <c:pt idx="38">
                  <c:v>Show area covered</c:v>
                </c:pt>
                <c:pt idx="39">
                  <c:v>Start / Stop robot</c:v>
                </c:pt>
                <c:pt idx="40">
                  <c:v>Instruction manual</c:v>
                </c:pt>
                <c:pt idx="41">
                  <c:v>Test</c:v>
                </c:pt>
                <c:pt idx="42">
                  <c:v>Mockup</c:v>
                </c:pt>
                <c:pt idx="43">
                  <c:v>Implement mockup</c:v>
                </c:pt>
                <c:pt idx="44">
                  <c:v>Test</c:v>
                </c:pt>
                <c:pt idx="45">
                  <c:v>Get connection with app</c:v>
                </c:pt>
                <c:pt idx="46">
                  <c:v>Process data from app</c:v>
                </c:pt>
                <c:pt idx="47">
                  <c:v>Send data</c:v>
                </c:pt>
                <c:pt idx="48">
                  <c:v>Bluetooth activity LED</c:v>
                </c:pt>
                <c:pt idx="49">
                  <c:v>Indicate location with buzzer /LED/coordinates</c:v>
                </c:pt>
                <c:pt idx="50">
                  <c:v>Test</c:v>
                </c:pt>
                <c:pt idx="51">
                  <c:v>Get connection with robot</c:v>
                </c:pt>
                <c:pt idx="52">
                  <c:v>Process data from robot</c:v>
                </c:pt>
                <c:pt idx="53">
                  <c:v>Send data</c:v>
                </c:pt>
                <c:pt idx="54">
                  <c:v>Indicate location with buzzer /LED/coordinates</c:v>
                </c:pt>
                <c:pt idx="55">
                  <c:v>Test</c:v>
                </c:pt>
                <c:pt idx="56">
                  <c:v>Research</c:v>
                </c:pt>
                <c:pt idx="57">
                  <c:v>Config CubeMX</c:v>
                </c:pt>
                <c:pt idx="58">
                  <c:v>Process data from Pozyx</c:v>
                </c:pt>
                <c:pt idx="59">
                  <c:v>Calculate coordinates</c:v>
                </c:pt>
                <c:pt idx="60">
                  <c:v>Keep robot within search area</c:v>
                </c:pt>
                <c:pt idx="61">
                  <c:v>Drive to coordinate</c:v>
                </c:pt>
                <c:pt idx="62">
                  <c:v>Searched area covered</c:v>
                </c:pt>
                <c:pt idx="63">
                  <c:v>Alert location</c:v>
                </c:pt>
                <c:pt idx="64">
                  <c:v>Test</c:v>
                </c:pt>
                <c:pt idx="65">
                  <c:v>Merge project</c:v>
                </c:pt>
                <c:pt idx="66">
                  <c:v>Complete robot build</c:v>
                </c:pt>
                <c:pt idx="67">
                  <c:v>Final tests</c:v>
                </c:pt>
                <c:pt idx="68">
                  <c:v>User manual</c:v>
                </c:pt>
                <c:pt idx="69">
                  <c:v>Evaluation</c:v>
                </c:pt>
              </c:strCache>
            </c:strRef>
          </c:cat>
          <c:val>
            <c:numRef>
              <c:f>Blad1!$T$5:$T$74</c:f>
              <c:numCache>
                <c:formatCode>[$-41D]dd/mmm;@</c:formatCode>
                <c:ptCount val="70"/>
                <c:pt idx="0">
                  <c:v>43479</c:v>
                </c:pt>
                <c:pt idx="1">
                  <c:v>43479</c:v>
                </c:pt>
                <c:pt idx="2">
                  <c:v>43481</c:v>
                </c:pt>
                <c:pt idx="3">
                  <c:v>43479</c:v>
                </c:pt>
                <c:pt idx="4">
                  <c:v>43481</c:v>
                </c:pt>
                <c:pt idx="5">
                  <c:v>43479</c:v>
                </c:pt>
                <c:pt idx="6">
                  <c:v>43482</c:v>
                </c:pt>
                <c:pt idx="7">
                  <c:v>43487</c:v>
                </c:pt>
                <c:pt idx="8">
                  <c:v>43487</c:v>
                </c:pt>
                <c:pt idx="9">
                  <c:v>43494</c:v>
                </c:pt>
                <c:pt idx="10">
                  <c:v>43496</c:v>
                </c:pt>
                <c:pt idx="11">
                  <c:v>43479</c:v>
                </c:pt>
                <c:pt idx="12">
                  <c:v>43481</c:v>
                </c:pt>
                <c:pt idx="13">
                  <c:v>43481</c:v>
                </c:pt>
                <c:pt idx="14">
                  <c:v>43483</c:v>
                </c:pt>
                <c:pt idx="15">
                  <c:v>43486</c:v>
                </c:pt>
                <c:pt idx="16">
                  <c:v>43487</c:v>
                </c:pt>
                <c:pt idx="17">
                  <c:v>43479</c:v>
                </c:pt>
                <c:pt idx="18">
                  <c:v>43483</c:v>
                </c:pt>
                <c:pt idx="19">
                  <c:v>43485</c:v>
                </c:pt>
                <c:pt idx="20">
                  <c:v>43487</c:v>
                </c:pt>
                <c:pt idx="21">
                  <c:v>43482</c:v>
                </c:pt>
                <c:pt idx="22">
                  <c:v>43483</c:v>
                </c:pt>
                <c:pt idx="23">
                  <c:v>43483</c:v>
                </c:pt>
                <c:pt idx="24">
                  <c:v>43484</c:v>
                </c:pt>
                <c:pt idx="25">
                  <c:v>43484</c:v>
                </c:pt>
                <c:pt idx="26">
                  <c:v>43488</c:v>
                </c:pt>
                <c:pt idx="27">
                  <c:v>43493</c:v>
                </c:pt>
                <c:pt idx="28">
                  <c:v>43493</c:v>
                </c:pt>
                <c:pt idx="29">
                  <c:v>43495</c:v>
                </c:pt>
                <c:pt idx="30">
                  <c:v>43497</c:v>
                </c:pt>
                <c:pt idx="31">
                  <c:v>43486</c:v>
                </c:pt>
                <c:pt idx="32">
                  <c:v>43488</c:v>
                </c:pt>
                <c:pt idx="33">
                  <c:v>43488</c:v>
                </c:pt>
                <c:pt idx="34">
                  <c:v>43490</c:v>
                </c:pt>
                <c:pt idx="35">
                  <c:v>43493</c:v>
                </c:pt>
                <c:pt idx="36">
                  <c:v>43488</c:v>
                </c:pt>
                <c:pt idx="37">
                  <c:v>43496</c:v>
                </c:pt>
                <c:pt idx="38">
                  <c:v>43499</c:v>
                </c:pt>
                <c:pt idx="39">
                  <c:v>43500</c:v>
                </c:pt>
                <c:pt idx="40">
                  <c:v>43502</c:v>
                </c:pt>
                <c:pt idx="41">
                  <c:v>43504</c:v>
                </c:pt>
                <c:pt idx="42">
                  <c:v>43497</c:v>
                </c:pt>
                <c:pt idx="43">
                  <c:v>43500</c:v>
                </c:pt>
                <c:pt idx="44">
                  <c:v>43503</c:v>
                </c:pt>
                <c:pt idx="45">
                  <c:v>43502</c:v>
                </c:pt>
                <c:pt idx="46">
                  <c:v>43504</c:v>
                </c:pt>
                <c:pt idx="47">
                  <c:v>43507</c:v>
                </c:pt>
                <c:pt idx="48">
                  <c:v>43516</c:v>
                </c:pt>
                <c:pt idx="49">
                  <c:v>43512</c:v>
                </c:pt>
                <c:pt idx="50">
                  <c:v>43514</c:v>
                </c:pt>
                <c:pt idx="51">
                  <c:v>43505</c:v>
                </c:pt>
                <c:pt idx="52">
                  <c:v>43509</c:v>
                </c:pt>
                <c:pt idx="53">
                  <c:v>43515</c:v>
                </c:pt>
                <c:pt idx="54">
                  <c:v>43514</c:v>
                </c:pt>
                <c:pt idx="55">
                  <c:v>43520</c:v>
                </c:pt>
                <c:pt idx="56">
                  <c:v>43514</c:v>
                </c:pt>
                <c:pt idx="57">
                  <c:v>43514</c:v>
                </c:pt>
                <c:pt idx="58">
                  <c:v>43514</c:v>
                </c:pt>
                <c:pt idx="59">
                  <c:v>43516</c:v>
                </c:pt>
                <c:pt idx="60">
                  <c:v>43515</c:v>
                </c:pt>
                <c:pt idx="61">
                  <c:v>43519</c:v>
                </c:pt>
                <c:pt idx="62">
                  <c:v>43523</c:v>
                </c:pt>
                <c:pt idx="63">
                  <c:v>43522</c:v>
                </c:pt>
                <c:pt idx="64">
                  <c:v>43528</c:v>
                </c:pt>
                <c:pt idx="65">
                  <c:v>43532</c:v>
                </c:pt>
                <c:pt idx="66">
                  <c:v>43530</c:v>
                </c:pt>
                <c:pt idx="67">
                  <c:v>43535</c:v>
                </c:pt>
                <c:pt idx="68">
                  <c:v>43537</c:v>
                </c:pt>
                <c:pt idx="69">
                  <c:v>43539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3-48D7-AF5F-18C9B9F16535}"/>
            </c:ext>
          </c:extLst>
        </c:ser>
        <c:ser>
          <c:idx val="1"/>
          <c:order val="1"/>
          <c:tx>
            <c:strRef>
              <c:f>Blad1!$U$4</c:f>
              <c:strCache>
                <c:ptCount val="1"/>
                <c:pt idx="0">
                  <c:v>Workdays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Blad1!$S$5:$S$74</c:f>
              <c:strCache>
                <c:ptCount val="70"/>
                <c:pt idx="0">
                  <c:v>Circuit schematic</c:v>
                </c:pt>
                <c:pt idx="1">
                  <c:v>Setup Github</c:v>
                </c:pt>
                <c:pt idx="2">
                  <c:v>Assembly car</c:v>
                </c:pt>
                <c:pt idx="3">
                  <c:v>Calculate powerdraw</c:v>
                </c:pt>
                <c:pt idx="4">
                  <c:v>Supply robot with power</c:v>
                </c:pt>
                <c:pt idx="5">
                  <c:v>Build chassis extension arm</c:v>
                </c:pt>
                <c:pt idx="6">
                  <c:v>Research</c:v>
                </c:pt>
                <c:pt idx="7">
                  <c:v>Config CubeMX</c:v>
                </c:pt>
                <c:pt idx="8">
                  <c:v>Move motor with set speed</c:v>
                </c:pt>
                <c:pt idx="9">
                  <c:v>Control motor with events</c:v>
                </c:pt>
                <c:pt idx="10">
                  <c:v>Control motor with states</c:v>
                </c:pt>
                <c:pt idx="11">
                  <c:v>Research</c:v>
                </c:pt>
                <c:pt idx="12">
                  <c:v>Config CubeMX</c:v>
                </c:pt>
                <c:pt idx="13">
                  <c:v>Implement trigger</c:v>
                </c:pt>
                <c:pt idx="14">
                  <c:v>Send event at set distance</c:v>
                </c:pt>
                <c:pt idx="15">
                  <c:v>Statemachine to recieve event</c:v>
                </c:pt>
                <c:pt idx="16">
                  <c:v>Test</c:v>
                </c:pt>
                <c:pt idx="17">
                  <c:v>Turn at obstacle</c:v>
                </c:pt>
                <c:pt idx="18">
                  <c:v>Test</c:v>
                </c:pt>
                <c:pt idx="19">
                  <c:v>Queue for sensor events</c:v>
                </c:pt>
                <c:pt idx="20">
                  <c:v>Test</c:v>
                </c:pt>
                <c:pt idx="21">
                  <c:v>Research</c:v>
                </c:pt>
                <c:pt idx="22">
                  <c:v>Config CubeMX</c:v>
                </c:pt>
                <c:pt idx="23">
                  <c:v>Statemachine to recieve event</c:v>
                </c:pt>
                <c:pt idx="24">
                  <c:v>PWM control pitch</c:v>
                </c:pt>
                <c:pt idx="25">
                  <c:v>Test</c:v>
                </c:pt>
                <c:pt idx="26">
                  <c:v>Research</c:v>
                </c:pt>
                <c:pt idx="27">
                  <c:v>Config CubeMX</c:v>
                </c:pt>
                <c:pt idx="28">
                  <c:v>Statemachine to recieve event</c:v>
                </c:pt>
                <c:pt idx="29">
                  <c:v>Send event depending on color</c:v>
                </c:pt>
                <c:pt idx="30">
                  <c:v>Test</c:v>
                </c:pt>
                <c:pt idx="31">
                  <c:v>Research</c:v>
                </c:pt>
                <c:pt idx="32">
                  <c:v>Config CubeMX</c:v>
                </c:pt>
                <c:pt idx="33">
                  <c:v>Statemachine to recieve event</c:v>
                </c:pt>
                <c:pt idx="34">
                  <c:v>Test</c:v>
                </c:pt>
                <c:pt idx="35">
                  <c:v>Vibrate</c:v>
                </c:pt>
                <c:pt idx="36">
                  <c:v>Show color off mine</c:v>
                </c:pt>
                <c:pt idx="37">
                  <c:v>List coordinates for obsticles and mines</c:v>
                </c:pt>
                <c:pt idx="38">
                  <c:v>Show area covered</c:v>
                </c:pt>
                <c:pt idx="39">
                  <c:v>Start / Stop robot</c:v>
                </c:pt>
                <c:pt idx="40">
                  <c:v>Instruction manual</c:v>
                </c:pt>
                <c:pt idx="41">
                  <c:v>Test</c:v>
                </c:pt>
                <c:pt idx="42">
                  <c:v>Mockup</c:v>
                </c:pt>
                <c:pt idx="43">
                  <c:v>Implement mockup</c:v>
                </c:pt>
                <c:pt idx="44">
                  <c:v>Test</c:v>
                </c:pt>
                <c:pt idx="45">
                  <c:v>Get connection with app</c:v>
                </c:pt>
                <c:pt idx="46">
                  <c:v>Process data from app</c:v>
                </c:pt>
                <c:pt idx="47">
                  <c:v>Send data</c:v>
                </c:pt>
                <c:pt idx="48">
                  <c:v>Bluetooth activity LED</c:v>
                </c:pt>
                <c:pt idx="49">
                  <c:v>Indicate location with buzzer /LED/coordinates</c:v>
                </c:pt>
                <c:pt idx="50">
                  <c:v>Test</c:v>
                </c:pt>
                <c:pt idx="51">
                  <c:v>Get connection with robot</c:v>
                </c:pt>
                <c:pt idx="52">
                  <c:v>Process data from robot</c:v>
                </c:pt>
                <c:pt idx="53">
                  <c:v>Send data</c:v>
                </c:pt>
                <c:pt idx="54">
                  <c:v>Indicate location with buzzer /LED/coordinates</c:v>
                </c:pt>
                <c:pt idx="55">
                  <c:v>Test</c:v>
                </c:pt>
                <c:pt idx="56">
                  <c:v>Research</c:v>
                </c:pt>
                <c:pt idx="57">
                  <c:v>Config CubeMX</c:v>
                </c:pt>
                <c:pt idx="58">
                  <c:v>Process data from Pozyx</c:v>
                </c:pt>
                <c:pt idx="59">
                  <c:v>Calculate coordinates</c:v>
                </c:pt>
                <c:pt idx="60">
                  <c:v>Keep robot within search area</c:v>
                </c:pt>
                <c:pt idx="61">
                  <c:v>Drive to coordinate</c:v>
                </c:pt>
                <c:pt idx="62">
                  <c:v>Searched area covered</c:v>
                </c:pt>
                <c:pt idx="63">
                  <c:v>Alert location</c:v>
                </c:pt>
                <c:pt idx="64">
                  <c:v>Test</c:v>
                </c:pt>
                <c:pt idx="65">
                  <c:v>Merge project</c:v>
                </c:pt>
                <c:pt idx="66">
                  <c:v>Complete robot build</c:v>
                </c:pt>
                <c:pt idx="67">
                  <c:v>Final tests</c:v>
                </c:pt>
                <c:pt idx="68">
                  <c:v>User manual</c:v>
                </c:pt>
                <c:pt idx="69">
                  <c:v>Evaluation</c:v>
                </c:pt>
              </c:strCache>
            </c:strRef>
          </c:cat>
          <c:val>
            <c:numRef>
              <c:f>Blad1!$U$5:$U$74</c:f>
              <c:numCache>
                <c:formatCode>General</c:formatCode>
                <c:ptCount val="70"/>
                <c:pt idx="0">
                  <c:v>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0.25</c:v>
                </c:pt>
                <c:pt idx="8">
                  <c:v>3.75</c:v>
                </c:pt>
                <c:pt idx="9">
                  <c:v>2.75</c:v>
                </c:pt>
                <c:pt idx="10">
                  <c:v>2.5</c:v>
                </c:pt>
                <c:pt idx="11">
                  <c:v>1.25</c:v>
                </c:pt>
                <c:pt idx="12">
                  <c:v>0.25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3.75</c:v>
                </c:pt>
                <c:pt idx="18">
                  <c:v>0.75</c:v>
                </c:pt>
                <c:pt idx="19">
                  <c:v>2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0.75</c:v>
                </c:pt>
                <c:pt idx="24">
                  <c:v>0.75</c:v>
                </c:pt>
                <c:pt idx="25">
                  <c:v>0.5</c:v>
                </c:pt>
                <c:pt idx="26">
                  <c:v>3</c:v>
                </c:pt>
                <c:pt idx="27">
                  <c:v>0.25</c:v>
                </c:pt>
                <c:pt idx="28">
                  <c:v>2.25</c:v>
                </c:pt>
                <c:pt idx="29">
                  <c:v>2.5</c:v>
                </c:pt>
                <c:pt idx="30">
                  <c:v>1.25</c:v>
                </c:pt>
                <c:pt idx="31">
                  <c:v>2.75</c:v>
                </c:pt>
                <c:pt idx="32">
                  <c:v>0.25</c:v>
                </c:pt>
                <c:pt idx="33">
                  <c:v>2</c:v>
                </c:pt>
                <c:pt idx="34">
                  <c:v>1.25</c:v>
                </c:pt>
                <c:pt idx="35">
                  <c:v>2.75</c:v>
                </c:pt>
                <c:pt idx="36">
                  <c:v>2.75</c:v>
                </c:pt>
                <c:pt idx="37">
                  <c:v>5.75</c:v>
                </c:pt>
                <c:pt idx="38">
                  <c:v>4.75</c:v>
                </c:pt>
                <c:pt idx="39">
                  <c:v>2.5</c:v>
                </c:pt>
                <c:pt idx="40">
                  <c:v>1.75</c:v>
                </c:pt>
                <c:pt idx="41">
                  <c:v>0.5</c:v>
                </c:pt>
                <c:pt idx="42">
                  <c:v>1.75</c:v>
                </c:pt>
                <c:pt idx="43">
                  <c:v>2.75</c:v>
                </c:pt>
                <c:pt idx="44">
                  <c:v>2</c:v>
                </c:pt>
                <c:pt idx="45">
                  <c:v>4</c:v>
                </c:pt>
                <c:pt idx="46">
                  <c:v>5.25</c:v>
                </c:pt>
                <c:pt idx="47">
                  <c:v>4</c:v>
                </c:pt>
                <c:pt idx="48">
                  <c:v>0.75</c:v>
                </c:pt>
                <c:pt idx="49">
                  <c:v>2.5</c:v>
                </c:pt>
                <c:pt idx="50">
                  <c:v>0.375</c:v>
                </c:pt>
                <c:pt idx="51">
                  <c:v>4</c:v>
                </c:pt>
                <c:pt idx="52">
                  <c:v>5.25</c:v>
                </c:pt>
                <c:pt idx="53">
                  <c:v>4</c:v>
                </c:pt>
                <c:pt idx="54">
                  <c:v>2.5</c:v>
                </c:pt>
                <c:pt idx="55">
                  <c:v>0.5</c:v>
                </c:pt>
                <c:pt idx="56">
                  <c:v>2.5</c:v>
                </c:pt>
                <c:pt idx="57">
                  <c:v>0.25</c:v>
                </c:pt>
                <c:pt idx="58">
                  <c:v>10</c:v>
                </c:pt>
                <c:pt idx="59">
                  <c:v>7.5</c:v>
                </c:pt>
                <c:pt idx="60">
                  <c:v>7.5</c:v>
                </c:pt>
                <c:pt idx="61">
                  <c:v>12.5</c:v>
                </c:pt>
                <c:pt idx="62">
                  <c:v>10</c:v>
                </c:pt>
                <c:pt idx="63">
                  <c:v>7.5</c:v>
                </c:pt>
                <c:pt idx="64">
                  <c:v>0.9</c:v>
                </c:pt>
                <c:pt idx="65">
                  <c:v>3.75</c:v>
                </c:pt>
                <c:pt idx="66">
                  <c:v>1.5</c:v>
                </c:pt>
                <c:pt idx="67">
                  <c:v>3</c:v>
                </c:pt>
                <c:pt idx="68">
                  <c:v>2.5</c:v>
                </c:pt>
                <c:pt idx="6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3-48D7-AF5F-18C9B9F16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1223848"/>
        <c:axId val="611225160"/>
        <c:axId val="0"/>
      </c:bar3DChart>
      <c:catAx>
        <c:axId val="611223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25160"/>
        <c:crosses val="autoZero"/>
        <c:auto val="1"/>
        <c:lblAlgn val="ctr"/>
        <c:lblOffset val="100"/>
        <c:noMultiLvlLbl val="0"/>
      </c:catAx>
      <c:valAx>
        <c:axId val="611225160"/>
        <c:scaling>
          <c:orientation val="minMax"/>
          <c:max val="43542"/>
          <c:min val="434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D]d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43412</xdr:colOff>
      <xdr:row>3</xdr:row>
      <xdr:rowOff>114339</xdr:rowOff>
    </xdr:from>
    <xdr:to>
      <xdr:col>17</xdr:col>
      <xdr:colOff>343343</xdr:colOff>
      <xdr:row>32</xdr:row>
      <xdr:rowOff>431947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CD871247-347D-4559-A542-9528B439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tabSelected="1" topLeftCell="A10" zoomScale="86" zoomScaleNormal="86" workbookViewId="0">
      <selection activeCell="D10" sqref="D10"/>
    </sheetView>
  </sheetViews>
  <sheetFormatPr defaultRowHeight="15" x14ac:dyDescent="0.25"/>
  <cols>
    <col min="1" max="1" width="6.85546875" style="4" customWidth="1"/>
    <col min="2" max="2" width="19" style="10" customWidth="1"/>
    <col min="3" max="3" width="24.140625" style="10" customWidth="1"/>
    <col min="4" max="4" width="18.85546875" style="10" customWidth="1"/>
    <col min="5" max="5" width="16.5703125" style="10" customWidth="1"/>
    <col min="6" max="6" width="14.5703125" customWidth="1"/>
    <col min="7" max="7" width="23.7109375" customWidth="1"/>
    <col min="8" max="8" width="24.85546875" customWidth="1"/>
    <col min="9" max="9" width="27.5703125" customWidth="1"/>
    <col min="19" max="19" width="28.28515625" customWidth="1"/>
    <col min="20" max="20" width="12.7109375" customWidth="1"/>
    <col min="21" max="21" width="20.28515625" customWidth="1"/>
  </cols>
  <sheetData>
    <row r="1" spans="1:21" ht="21" x14ac:dyDescent="0.25">
      <c r="A1" s="1" t="s">
        <v>165</v>
      </c>
      <c r="B1" s="5"/>
      <c r="C1" s="5"/>
      <c r="D1" s="5"/>
      <c r="E1" s="5"/>
    </row>
    <row r="2" spans="1:21" x14ac:dyDescent="0.25">
      <c r="A2" s="2" t="s">
        <v>135</v>
      </c>
      <c r="B2" s="6"/>
      <c r="C2" s="6"/>
      <c r="D2" s="12"/>
      <c r="E2" s="12"/>
    </row>
    <row r="3" spans="1:21" ht="31.5" customHeight="1" x14ac:dyDescent="0.25">
      <c r="A3"/>
      <c r="B3" s="38" t="s">
        <v>64</v>
      </c>
      <c r="C3" s="38" t="s">
        <v>137</v>
      </c>
      <c r="D3" s="38" t="s">
        <v>166</v>
      </c>
      <c r="E3" s="38" t="s">
        <v>136</v>
      </c>
    </row>
    <row r="4" spans="1:21" s="27" customFormat="1" ht="18.75" x14ac:dyDescent="0.3">
      <c r="A4" s="23" t="str">
        <f>IF(ISERROR(VALUE(SUBSTITUTE(prevWBS,".",""))),"1",IF(ISERROR(FIND("`",SUBSTITUTE(prevWBS,".","`",1))),TEXT(VALUE(prevWBS)+1,"#"),TEXT(VALUE(LEFT(prevWBS,FIND("`",SUBSTITUTE(prevWBS,".","`",1))-1))+1,"#")))</f>
        <v>1</v>
      </c>
      <c r="B4" s="24" t="s">
        <v>65</v>
      </c>
      <c r="C4" s="25"/>
      <c r="D4" s="26"/>
      <c r="E4" s="26"/>
      <c r="S4" s="47" t="s">
        <v>167</v>
      </c>
      <c r="T4" s="48" t="s">
        <v>168</v>
      </c>
      <c r="U4" s="47" t="s">
        <v>169</v>
      </c>
    </row>
    <row r="5" spans="1:21" s="22" customFormat="1" ht="24" x14ac:dyDescent="0.25">
      <c r="A5" s="18" t="str">
        <f t="shared" ref="A5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" s="19" t="s">
        <v>66</v>
      </c>
      <c r="C5" s="20"/>
      <c r="D5" s="21">
        <f>D6+D7+D8+D9+D10+D11</f>
        <v>46</v>
      </c>
      <c r="E5" s="21">
        <f>E6+E7+E8+E9+E10+E11</f>
        <v>54</v>
      </c>
      <c r="S5" s="40" t="s">
        <v>67</v>
      </c>
      <c r="T5" s="42">
        <v>43479</v>
      </c>
      <c r="U5" s="52">
        <f>D6/4</f>
        <v>2</v>
      </c>
    </row>
    <row r="6" spans="1:21" ht="24" x14ac:dyDescent="0.25">
      <c r="A6" s="3" t="str">
        <f t="shared" ref="A6:A11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6" s="7" t="s">
        <v>67</v>
      </c>
      <c r="C6" s="11" t="s">
        <v>118</v>
      </c>
      <c r="D6" s="13">
        <v>8</v>
      </c>
      <c r="E6" s="13">
        <v>8</v>
      </c>
      <c r="K6" s="46"/>
      <c r="S6" s="40" t="s">
        <v>68</v>
      </c>
      <c r="T6" s="42">
        <v>43479</v>
      </c>
      <c r="U6" s="52">
        <f>D7/4</f>
        <v>0.5</v>
      </c>
    </row>
    <row r="7" spans="1:21" ht="24" x14ac:dyDescent="0.25">
      <c r="A7" s="3" t="str">
        <f t="shared" si="1"/>
        <v>1.1.2</v>
      </c>
      <c r="B7" s="7" t="s">
        <v>68</v>
      </c>
      <c r="C7" s="11" t="s">
        <v>119</v>
      </c>
      <c r="D7" s="16">
        <v>2</v>
      </c>
      <c r="E7" s="16">
        <v>10</v>
      </c>
      <c r="S7" s="40" t="s">
        <v>69</v>
      </c>
      <c r="T7" s="42">
        <v>43481</v>
      </c>
      <c r="U7" s="52">
        <f>D8/4</f>
        <v>1</v>
      </c>
    </row>
    <row r="8" spans="1:21" ht="36" x14ac:dyDescent="0.25">
      <c r="A8" s="3" t="str">
        <f t="shared" si="1"/>
        <v>1.1.3</v>
      </c>
      <c r="B8" s="7" t="s">
        <v>69</v>
      </c>
      <c r="C8" s="11" t="s">
        <v>118</v>
      </c>
      <c r="D8" s="13">
        <v>4</v>
      </c>
      <c r="E8" s="13">
        <v>4</v>
      </c>
      <c r="S8" s="40" t="s">
        <v>70</v>
      </c>
      <c r="T8" s="42">
        <v>43479</v>
      </c>
      <c r="U8" s="52">
        <f>D9/4</f>
        <v>2</v>
      </c>
    </row>
    <row r="9" spans="1:21" ht="22.5" customHeight="1" x14ac:dyDescent="0.25">
      <c r="A9" s="3" t="str">
        <f t="shared" si="1"/>
        <v>1.1.4</v>
      </c>
      <c r="B9" s="7" t="s">
        <v>70</v>
      </c>
      <c r="C9" s="11" t="s">
        <v>120</v>
      </c>
      <c r="D9" s="13">
        <v>8</v>
      </c>
      <c r="E9" s="13">
        <v>8</v>
      </c>
      <c r="S9" s="40" t="s">
        <v>71</v>
      </c>
      <c r="T9" s="42">
        <v>43481</v>
      </c>
      <c r="U9" s="52">
        <f>D10/4</f>
        <v>1</v>
      </c>
    </row>
    <row r="10" spans="1:21" ht="48" x14ac:dyDescent="0.25">
      <c r="A10" s="3" t="str">
        <f t="shared" si="1"/>
        <v>1.1.5</v>
      </c>
      <c r="B10" s="7" t="s">
        <v>71</v>
      </c>
      <c r="C10" s="11" t="s">
        <v>120</v>
      </c>
      <c r="D10" s="13">
        <v>4</v>
      </c>
      <c r="E10" s="13">
        <v>4</v>
      </c>
      <c r="S10" s="40" t="s">
        <v>72</v>
      </c>
      <c r="T10" s="42">
        <v>43479</v>
      </c>
      <c r="U10" s="52">
        <f>D11/4</f>
        <v>5</v>
      </c>
    </row>
    <row r="11" spans="1:21" ht="24" x14ac:dyDescent="0.25">
      <c r="A11" s="3" t="str">
        <f t="shared" si="1"/>
        <v>1.1.6</v>
      </c>
      <c r="B11" s="7" t="s">
        <v>72</v>
      </c>
      <c r="C11" s="11" t="s">
        <v>121</v>
      </c>
      <c r="D11" s="13">
        <v>20</v>
      </c>
      <c r="E11" s="13">
        <v>20</v>
      </c>
      <c r="S11" s="40" t="s">
        <v>74</v>
      </c>
      <c r="T11" s="42">
        <v>43482</v>
      </c>
      <c r="U11" s="52">
        <f>D13/4</f>
        <v>2</v>
      </c>
    </row>
    <row r="12" spans="1:21" s="22" customFormat="1" ht="24" x14ac:dyDescent="0.25">
      <c r="A12" s="18" t="s">
        <v>134</v>
      </c>
      <c r="B12" s="19" t="s">
        <v>73</v>
      </c>
      <c r="C12" s="20"/>
      <c r="D12" s="21">
        <f>D13+D14+D15+D16+D17</f>
        <v>45</v>
      </c>
      <c r="E12" s="21">
        <f>E13+E14+E15+E16+E17</f>
        <v>45</v>
      </c>
      <c r="S12" s="40" t="s">
        <v>75</v>
      </c>
      <c r="T12" s="42">
        <v>43487</v>
      </c>
      <c r="U12" s="52">
        <f>D14/4</f>
        <v>0.25</v>
      </c>
    </row>
    <row r="13" spans="1:21" ht="48" x14ac:dyDescent="0.25">
      <c r="A13" s="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13" s="7" t="s">
        <v>74</v>
      </c>
      <c r="C13" s="11" t="s">
        <v>120</v>
      </c>
      <c r="D13" s="13">
        <v>8</v>
      </c>
      <c r="E13" s="13">
        <v>8</v>
      </c>
      <c r="F13" s="22"/>
      <c r="S13" s="40" t="s">
        <v>76</v>
      </c>
      <c r="T13" s="44">
        <v>43487</v>
      </c>
      <c r="U13" s="52">
        <f>D15/4</f>
        <v>3.75</v>
      </c>
    </row>
    <row r="14" spans="1:21" ht="48" x14ac:dyDescent="0.25">
      <c r="A14" s="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14" s="7" t="s">
        <v>75</v>
      </c>
      <c r="C14" s="11" t="s">
        <v>120</v>
      </c>
      <c r="D14" s="13">
        <v>1</v>
      </c>
      <c r="E14" s="13">
        <v>1</v>
      </c>
      <c r="S14" s="40" t="s">
        <v>77</v>
      </c>
      <c r="T14" s="44">
        <v>43494</v>
      </c>
      <c r="U14" s="52">
        <f>D16/4</f>
        <v>2.75</v>
      </c>
    </row>
    <row r="15" spans="1:21" ht="48" x14ac:dyDescent="0.25">
      <c r="A15" s="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1.2.3</v>
      </c>
      <c r="B15" s="7" t="s">
        <v>76</v>
      </c>
      <c r="C15" s="11" t="s">
        <v>120</v>
      </c>
      <c r="D15" s="13">
        <v>15</v>
      </c>
      <c r="E15" s="13">
        <v>15</v>
      </c>
      <c r="S15" s="40" t="s">
        <v>78</v>
      </c>
      <c r="T15" s="44">
        <v>43496</v>
      </c>
      <c r="U15" s="52">
        <f>D17/4</f>
        <v>2.5</v>
      </c>
    </row>
    <row r="16" spans="1:21" ht="24" x14ac:dyDescent="0.25">
      <c r="A16" s="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1.2.4</v>
      </c>
      <c r="B16" s="7" t="s">
        <v>77</v>
      </c>
      <c r="C16" s="11" t="s">
        <v>120</v>
      </c>
      <c r="D16" s="13">
        <v>11</v>
      </c>
      <c r="E16" s="13">
        <v>11</v>
      </c>
      <c r="S16" s="40" t="s">
        <v>74</v>
      </c>
      <c r="T16" s="44">
        <v>43479</v>
      </c>
      <c r="U16" s="52">
        <f>D20/4</f>
        <v>1.25</v>
      </c>
    </row>
    <row r="17" spans="1:21" ht="24" x14ac:dyDescent="0.25">
      <c r="A17" s="3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1.2.5</v>
      </c>
      <c r="B17" s="7" t="s">
        <v>78</v>
      </c>
      <c r="C17" s="11" t="s">
        <v>120</v>
      </c>
      <c r="D17" s="13">
        <v>10</v>
      </c>
      <c r="E17" s="13">
        <v>10</v>
      </c>
      <c r="S17" s="40" t="s">
        <v>75</v>
      </c>
      <c r="T17" s="44">
        <v>43481</v>
      </c>
      <c r="U17" s="52">
        <f>D21/4</f>
        <v>0.25</v>
      </c>
    </row>
    <row r="18" spans="1:21" s="22" customFormat="1" ht="24" x14ac:dyDescent="0.25">
      <c r="A18" s="18" t="s">
        <v>0</v>
      </c>
      <c r="B18" s="19" t="s">
        <v>79</v>
      </c>
      <c r="C18" s="20"/>
      <c r="D18" s="21">
        <f>D19+D26+D27+D28+D29</f>
        <v>51</v>
      </c>
      <c r="E18" s="21">
        <f>E19+E26+E27+E28+E29</f>
        <v>51</v>
      </c>
      <c r="S18" s="40" t="s">
        <v>81</v>
      </c>
      <c r="T18" s="44">
        <v>43481</v>
      </c>
      <c r="U18" s="52">
        <f>D22/4</f>
        <v>1.5</v>
      </c>
    </row>
    <row r="19" spans="1:21" ht="48" x14ac:dyDescent="0.25">
      <c r="A19" s="3" t="s">
        <v>1</v>
      </c>
      <c r="B19" s="8" t="s">
        <v>80</v>
      </c>
      <c r="C19" s="11"/>
      <c r="D19" s="13">
        <f>D20+D21+D22+D23+D24+D25</f>
        <v>22</v>
      </c>
      <c r="E19" s="13">
        <f>E20+E21+E22+E23+E24+E25</f>
        <v>22</v>
      </c>
      <c r="S19" s="40" t="s">
        <v>82</v>
      </c>
      <c r="T19" s="44">
        <v>43483</v>
      </c>
      <c r="U19" s="52">
        <f>D23/4</f>
        <v>1</v>
      </c>
    </row>
    <row r="20" spans="1:21" ht="48" x14ac:dyDescent="0.25">
      <c r="A20" s="3" t="s">
        <v>2</v>
      </c>
      <c r="B20" s="9" t="s">
        <v>74</v>
      </c>
      <c r="C20" s="11" t="s">
        <v>122</v>
      </c>
      <c r="D20" s="13">
        <v>5</v>
      </c>
      <c r="E20" s="13">
        <v>5</v>
      </c>
      <c r="S20" s="40" t="s">
        <v>83</v>
      </c>
      <c r="T20" s="44">
        <v>43486</v>
      </c>
      <c r="U20" s="52">
        <f>D24/4</f>
        <v>1</v>
      </c>
    </row>
    <row r="21" spans="1:21" x14ac:dyDescent="0.25">
      <c r="A21" s="3" t="s">
        <v>3</v>
      </c>
      <c r="B21" s="9" t="s">
        <v>75</v>
      </c>
      <c r="C21" s="11" t="s">
        <v>122</v>
      </c>
      <c r="D21" s="13">
        <v>1</v>
      </c>
      <c r="E21" s="13">
        <v>1</v>
      </c>
      <c r="S21" s="40" t="s">
        <v>84</v>
      </c>
      <c r="T21" s="44">
        <v>43487</v>
      </c>
      <c r="U21" s="52">
        <f>D25/4</f>
        <v>0.5</v>
      </c>
    </row>
    <row r="22" spans="1:21" ht="24" x14ac:dyDescent="0.25">
      <c r="A22" s="3" t="s">
        <v>4</v>
      </c>
      <c r="B22" s="9" t="s">
        <v>81</v>
      </c>
      <c r="C22" s="11" t="s">
        <v>122</v>
      </c>
      <c r="D22" s="13">
        <v>6</v>
      </c>
      <c r="E22" s="13">
        <v>6</v>
      </c>
      <c r="S22" s="40" t="s">
        <v>85</v>
      </c>
      <c r="T22" s="44">
        <v>43479</v>
      </c>
      <c r="U22" s="52">
        <f>D26/4</f>
        <v>3.75</v>
      </c>
    </row>
    <row r="23" spans="1:21" ht="24" x14ac:dyDescent="0.25">
      <c r="A23" s="3" t="s">
        <v>5</v>
      </c>
      <c r="B23" s="9" t="s">
        <v>82</v>
      </c>
      <c r="C23" s="11" t="s">
        <v>122</v>
      </c>
      <c r="D23" s="13">
        <v>4</v>
      </c>
      <c r="E23" s="13">
        <v>4</v>
      </c>
      <c r="M23" s="45"/>
      <c r="S23" s="40" t="s">
        <v>84</v>
      </c>
      <c r="T23" s="44">
        <v>43483</v>
      </c>
      <c r="U23" s="52">
        <f>D27/4</f>
        <v>0.75</v>
      </c>
    </row>
    <row r="24" spans="1:21" ht="36" x14ac:dyDescent="0.25">
      <c r="A24" s="3" t="s">
        <v>6</v>
      </c>
      <c r="B24" s="9" t="s">
        <v>83</v>
      </c>
      <c r="C24" s="11" t="s">
        <v>122</v>
      </c>
      <c r="D24" s="13">
        <v>4</v>
      </c>
      <c r="E24" s="13">
        <v>4</v>
      </c>
      <c r="L24" s="46"/>
      <c r="S24" s="40" t="s">
        <v>86</v>
      </c>
      <c r="T24" s="44">
        <v>43485</v>
      </c>
      <c r="U24" s="52">
        <f>D28/4</f>
        <v>2</v>
      </c>
    </row>
    <row r="25" spans="1:21" x14ac:dyDescent="0.25">
      <c r="A25" s="3" t="s">
        <v>7</v>
      </c>
      <c r="B25" s="9" t="s">
        <v>84</v>
      </c>
      <c r="C25" s="11" t="s">
        <v>122</v>
      </c>
      <c r="D25" s="13">
        <v>2</v>
      </c>
      <c r="E25" s="13">
        <v>2</v>
      </c>
      <c r="S25" s="40" t="s">
        <v>84</v>
      </c>
      <c r="T25" s="44">
        <v>43487</v>
      </c>
      <c r="U25" s="52">
        <f>D29/4</f>
        <v>0.75</v>
      </c>
    </row>
    <row r="26" spans="1:21" x14ac:dyDescent="0.25">
      <c r="A26" s="3" t="s">
        <v>8</v>
      </c>
      <c r="B26" s="7" t="s">
        <v>85</v>
      </c>
      <c r="C26" s="11" t="s">
        <v>123</v>
      </c>
      <c r="D26" s="13">
        <v>15</v>
      </c>
      <c r="E26" s="13">
        <v>15</v>
      </c>
      <c r="S26" s="40" t="s">
        <v>74</v>
      </c>
      <c r="T26" s="44">
        <v>43482</v>
      </c>
      <c r="U26" s="52">
        <f>D32/4</f>
        <v>0.75</v>
      </c>
    </row>
    <row r="27" spans="1:21" ht="24" x14ac:dyDescent="0.25">
      <c r="A27" s="3" t="s">
        <v>9</v>
      </c>
      <c r="B27" s="7" t="s">
        <v>84</v>
      </c>
      <c r="C27" s="11" t="s">
        <v>123</v>
      </c>
      <c r="D27" s="13">
        <v>3</v>
      </c>
      <c r="E27" s="13">
        <v>3</v>
      </c>
      <c r="L27" s="54"/>
      <c r="S27" s="40" t="s">
        <v>75</v>
      </c>
      <c r="T27" s="44">
        <v>43483</v>
      </c>
      <c r="U27" s="52">
        <f>D33/4</f>
        <v>0.25</v>
      </c>
    </row>
    <row r="28" spans="1:21" ht="48" x14ac:dyDescent="0.25">
      <c r="A28" s="3" t="s">
        <v>10</v>
      </c>
      <c r="B28" s="7" t="s">
        <v>86</v>
      </c>
      <c r="C28" s="11" t="s">
        <v>123</v>
      </c>
      <c r="D28" s="13">
        <v>8</v>
      </c>
      <c r="E28" s="13">
        <v>8</v>
      </c>
      <c r="L28" s="54"/>
      <c r="S28" s="40" t="s">
        <v>83</v>
      </c>
      <c r="T28" s="44">
        <v>43483</v>
      </c>
      <c r="U28" s="52">
        <f>D34/4</f>
        <v>0.75</v>
      </c>
    </row>
    <row r="29" spans="1:21" ht="36" x14ac:dyDescent="0.25">
      <c r="A29" s="3" t="s">
        <v>11</v>
      </c>
      <c r="B29" s="7" t="s">
        <v>84</v>
      </c>
      <c r="C29" s="11" t="s">
        <v>123</v>
      </c>
      <c r="D29" s="13">
        <v>3</v>
      </c>
      <c r="E29" s="13">
        <v>3</v>
      </c>
      <c r="L29" s="54"/>
      <c r="S29" s="40" t="s">
        <v>89</v>
      </c>
      <c r="T29" s="44">
        <v>43484</v>
      </c>
      <c r="U29" s="52">
        <f>D35/4</f>
        <v>0.75</v>
      </c>
    </row>
    <row r="30" spans="1:21" s="22" customFormat="1" x14ac:dyDescent="0.25">
      <c r="A30" s="18" t="s">
        <v>12</v>
      </c>
      <c r="B30" s="19" t="s">
        <v>87</v>
      </c>
      <c r="C30" s="20"/>
      <c r="D30" s="21">
        <f>D31+D37+D43</f>
        <v>74</v>
      </c>
      <c r="E30" s="21">
        <f>E31+E37+E43</f>
        <v>74</v>
      </c>
      <c r="L30" s="55"/>
      <c r="S30" s="40" t="s">
        <v>84</v>
      </c>
      <c r="T30" s="44">
        <v>43484</v>
      </c>
      <c r="U30" s="52">
        <f>D36/4</f>
        <v>0.5</v>
      </c>
    </row>
    <row r="31" spans="1:21" x14ac:dyDescent="0.25">
      <c r="A31" s="3" t="s">
        <v>13</v>
      </c>
      <c r="B31" s="8" t="s">
        <v>88</v>
      </c>
      <c r="C31" s="11"/>
      <c r="D31" s="13">
        <f>D32+D33+D34+D35+D36</f>
        <v>12</v>
      </c>
      <c r="E31" s="13">
        <f>E32+E33+E34+E35+E36</f>
        <v>12</v>
      </c>
      <c r="L31" s="56"/>
      <c r="S31" s="40" t="s">
        <v>74</v>
      </c>
      <c r="T31" s="44">
        <v>43488</v>
      </c>
      <c r="U31" s="52">
        <f>D38/4</f>
        <v>3</v>
      </c>
    </row>
    <row r="32" spans="1:21" ht="24" x14ac:dyDescent="0.25">
      <c r="A32" s="3" t="s">
        <v>14</v>
      </c>
      <c r="B32" s="9" t="s">
        <v>74</v>
      </c>
      <c r="C32" s="11" t="s">
        <v>118</v>
      </c>
      <c r="D32" s="13">
        <v>3</v>
      </c>
      <c r="E32" s="13">
        <v>3</v>
      </c>
      <c r="S32" s="40" t="s">
        <v>75</v>
      </c>
      <c r="T32" s="44">
        <v>43493</v>
      </c>
      <c r="U32" s="52">
        <f>D39/4</f>
        <v>0.25</v>
      </c>
    </row>
    <row r="33" spans="1:21" ht="48" x14ac:dyDescent="0.25">
      <c r="A33" s="3" t="s">
        <v>15</v>
      </c>
      <c r="B33" s="9" t="s">
        <v>75</v>
      </c>
      <c r="C33" s="11" t="s">
        <v>118</v>
      </c>
      <c r="D33" s="13">
        <v>1</v>
      </c>
      <c r="E33" s="13">
        <v>1</v>
      </c>
      <c r="S33" s="40" t="s">
        <v>83</v>
      </c>
      <c r="T33" s="44">
        <v>43493</v>
      </c>
      <c r="U33" s="52">
        <f>D40/4</f>
        <v>2.25</v>
      </c>
    </row>
    <row r="34" spans="1:21" ht="48" x14ac:dyDescent="0.25">
      <c r="A34" s="3" t="s">
        <v>16</v>
      </c>
      <c r="B34" s="9" t="s">
        <v>83</v>
      </c>
      <c r="C34" s="11" t="s">
        <v>118</v>
      </c>
      <c r="D34" s="13">
        <v>3</v>
      </c>
      <c r="E34" s="13">
        <v>3</v>
      </c>
      <c r="S34" s="40" t="s">
        <v>91</v>
      </c>
      <c r="T34" s="44">
        <v>43495</v>
      </c>
      <c r="U34" s="52">
        <f>D41/4</f>
        <v>2.5</v>
      </c>
    </row>
    <row r="35" spans="1:21" x14ac:dyDescent="0.25">
      <c r="A35" s="3" t="s">
        <v>17</v>
      </c>
      <c r="B35" s="9" t="s">
        <v>89</v>
      </c>
      <c r="C35" s="11" t="s">
        <v>118</v>
      </c>
      <c r="D35" s="13">
        <v>3</v>
      </c>
      <c r="E35" s="13">
        <v>3</v>
      </c>
      <c r="S35" s="40" t="s">
        <v>84</v>
      </c>
      <c r="T35" s="44">
        <v>43497</v>
      </c>
      <c r="U35" s="52">
        <f>D42/4</f>
        <v>1.25</v>
      </c>
    </row>
    <row r="36" spans="1:21" x14ac:dyDescent="0.25">
      <c r="A36" s="3" t="s">
        <v>18</v>
      </c>
      <c r="B36" s="9" t="s">
        <v>84</v>
      </c>
      <c r="C36" s="11" t="s">
        <v>118</v>
      </c>
      <c r="D36" s="13">
        <v>2</v>
      </c>
      <c r="E36" s="13">
        <v>2</v>
      </c>
      <c r="S36" s="40" t="s">
        <v>74</v>
      </c>
      <c r="T36" s="44">
        <v>43486</v>
      </c>
      <c r="U36" s="52">
        <f>D44/4</f>
        <v>2.75</v>
      </c>
    </row>
    <row r="37" spans="1:21" ht="24" x14ac:dyDescent="0.25">
      <c r="A37" s="3" t="s">
        <v>19</v>
      </c>
      <c r="B37" s="8" t="s">
        <v>90</v>
      </c>
      <c r="C37" s="11"/>
      <c r="D37" s="13">
        <f>D38+D39+D40+D41+D42</f>
        <v>37</v>
      </c>
      <c r="E37" s="13">
        <f>E38+E39+E40+E41+E42</f>
        <v>37</v>
      </c>
      <c r="S37" s="40" t="s">
        <v>75</v>
      </c>
      <c r="T37" s="44">
        <v>43488</v>
      </c>
      <c r="U37" s="52">
        <f>D45/4</f>
        <v>0.25</v>
      </c>
    </row>
    <row r="38" spans="1:21" ht="48" x14ac:dyDescent="0.25">
      <c r="A38" s="3" t="s">
        <v>20</v>
      </c>
      <c r="B38" s="9" t="s">
        <v>74</v>
      </c>
      <c r="C38" s="11" t="s">
        <v>123</v>
      </c>
      <c r="D38" s="13">
        <v>12</v>
      </c>
      <c r="E38" s="13">
        <v>12</v>
      </c>
      <c r="S38" s="40" t="s">
        <v>83</v>
      </c>
      <c r="T38" s="44">
        <v>43488</v>
      </c>
      <c r="U38" s="52">
        <f>D46/4</f>
        <v>2</v>
      </c>
    </row>
    <row r="39" spans="1:21" x14ac:dyDescent="0.25">
      <c r="A39" s="3" t="s">
        <v>21</v>
      </c>
      <c r="B39" s="9" t="s">
        <v>75</v>
      </c>
      <c r="C39" s="11" t="s">
        <v>123</v>
      </c>
      <c r="D39" s="13">
        <v>1</v>
      </c>
      <c r="E39" s="13">
        <v>1</v>
      </c>
      <c r="S39" s="40" t="s">
        <v>84</v>
      </c>
      <c r="T39" s="44">
        <v>43490</v>
      </c>
      <c r="U39" s="52">
        <f>D47/4</f>
        <v>1.25</v>
      </c>
    </row>
    <row r="40" spans="1:21" ht="24" x14ac:dyDescent="0.25">
      <c r="A40" s="3" t="s">
        <v>22</v>
      </c>
      <c r="B40" s="9" t="s">
        <v>83</v>
      </c>
      <c r="C40" s="11" t="s">
        <v>123</v>
      </c>
      <c r="D40" s="13">
        <v>9</v>
      </c>
      <c r="E40" s="13">
        <v>9</v>
      </c>
      <c r="S40" s="40" t="s">
        <v>95</v>
      </c>
      <c r="T40" s="44">
        <v>43493</v>
      </c>
      <c r="U40" s="52">
        <f>D51/4</f>
        <v>2.75</v>
      </c>
    </row>
    <row r="41" spans="1:21" ht="36" x14ac:dyDescent="0.25">
      <c r="A41" s="3" t="s">
        <v>23</v>
      </c>
      <c r="B41" s="9" t="s">
        <v>91</v>
      </c>
      <c r="C41" s="11" t="s">
        <v>123</v>
      </c>
      <c r="D41" s="13">
        <v>10</v>
      </c>
      <c r="E41" s="13">
        <v>10</v>
      </c>
      <c r="S41" s="40" t="s">
        <v>96</v>
      </c>
      <c r="T41" s="44">
        <v>43488</v>
      </c>
      <c r="U41" s="52">
        <f>D52/4</f>
        <v>2.75</v>
      </c>
    </row>
    <row r="42" spans="1:21" ht="72" x14ac:dyDescent="0.25">
      <c r="A42" s="3" t="s">
        <v>24</v>
      </c>
      <c r="B42" s="9" t="s">
        <v>84</v>
      </c>
      <c r="C42" s="11" t="s">
        <v>123</v>
      </c>
      <c r="D42" s="13">
        <v>5</v>
      </c>
      <c r="E42" s="13">
        <v>5</v>
      </c>
      <c r="S42" s="40" t="s">
        <v>97</v>
      </c>
      <c r="T42" s="53">
        <v>43496</v>
      </c>
      <c r="U42" s="52">
        <f>D53/4</f>
        <v>5.75</v>
      </c>
    </row>
    <row r="43" spans="1:21" ht="24" x14ac:dyDescent="0.25">
      <c r="A43" s="3" t="s">
        <v>25</v>
      </c>
      <c r="B43" s="8" t="s">
        <v>92</v>
      </c>
      <c r="C43" s="11"/>
      <c r="D43" s="13">
        <f>D44+D45+D46+D47</f>
        <v>25</v>
      </c>
      <c r="E43" s="13">
        <f>E44+E45+E46+E47</f>
        <v>25</v>
      </c>
      <c r="S43" s="40" t="s">
        <v>98</v>
      </c>
      <c r="T43" s="44">
        <v>43499</v>
      </c>
      <c r="U43" s="52">
        <f>D54/4</f>
        <v>4.75</v>
      </c>
    </row>
    <row r="44" spans="1:21" ht="24" x14ac:dyDescent="0.25">
      <c r="A44" s="3" t="s">
        <v>26</v>
      </c>
      <c r="B44" s="9" t="s">
        <v>74</v>
      </c>
      <c r="C44" s="11" t="s">
        <v>121</v>
      </c>
      <c r="D44" s="13">
        <v>11</v>
      </c>
      <c r="E44" s="13">
        <v>11</v>
      </c>
      <c r="S44" s="40" t="s">
        <v>99</v>
      </c>
      <c r="T44" s="44">
        <v>43500</v>
      </c>
      <c r="U44" s="52">
        <f>D55/4</f>
        <v>2.5</v>
      </c>
    </row>
    <row r="45" spans="1:21" ht="24" x14ac:dyDescent="0.25">
      <c r="A45" s="3" t="s">
        <v>27</v>
      </c>
      <c r="B45" s="9" t="s">
        <v>75</v>
      </c>
      <c r="C45" s="11" t="s">
        <v>121</v>
      </c>
      <c r="D45" s="13">
        <v>1</v>
      </c>
      <c r="E45" s="13">
        <v>1</v>
      </c>
      <c r="S45" s="40" t="s">
        <v>100</v>
      </c>
      <c r="T45" s="53">
        <v>43502</v>
      </c>
      <c r="U45" s="52">
        <f>D56/4</f>
        <v>1.75</v>
      </c>
    </row>
    <row r="46" spans="1:21" ht="24" x14ac:dyDescent="0.25">
      <c r="A46" s="3" t="s">
        <v>28</v>
      </c>
      <c r="B46" s="9" t="s">
        <v>83</v>
      </c>
      <c r="C46" s="11" t="s">
        <v>121</v>
      </c>
      <c r="D46" s="13">
        <v>8</v>
      </c>
      <c r="E46" s="13">
        <v>8</v>
      </c>
      <c r="S46" s="40" t="s">
        <v>84</v>
      </c>
      <c r="T46" s="53">
        <v>43504</v>
      </c>
      <c r="U46" s="52">
        <f>D57/4</f>
        <v>0.5</v>
      </c>
    </row>
    <row r="47" spans="1:21" x14ac:dyDescent="0.25">
      <c r="A47" s="3" t="s">
        <v>29</v>
      </c>
      <c r="B47" s="9" t="s">
        <v>84</v>
      </c>
      <c r="C47" s="11" t="s">
        <v>121</v>
      </c>
      <c r="D47" s="13">
        <v>5</v>
      </c>
      <c r="E47" s="13">
        <v>5</v>
      </c>
      <c r="S47" s="40" t="s">
        <v>102</v>
      </c>
      <c r="T47" s="53">
        <v>43497</v>
      </c>
      <c r="U47" s="52">
        <f>D59/4</f>
        <v>1.75</v>
      </c>
    </row>
    <row r="48" spans="1:21" s="22" customFormat="1" ht="24" x14ac:dyDescent="0.25">
      <c r="A48" s="18" t="s">
        <v>30</v>
      </c>
      <c r="B48" s="28" t="s">
        <v>93</v>
      </c>
      <c r="C48" s="20"/>
      <c r="D48" s="21">
        <f>D49+D50+D58</f>
        <v>113</v>
      </c>
      <c r="E48" s="21">
        <f>E49+E50+E58</f>
        <v>195</v>
      </c>
      <c r="S48" s="40" t="s">
        <v>103</v>
      </c>
      <c r="T48" s="53">
        <v>43500</v>
      </c>
      <c r="U48" s="52">
        <f>D60/4</f>
        <v>2.75</v>
      </c>
    </row>
    <row r="49" spans="1:21" x14ac:dyDescent="0.25">
      <c r="A49" s="3" t="s">
        <v>31</v>
      </c>
      <c r="B49" s="8" t="s">
        <v>74</v>
      </c>
      <c r="C49" s="11" t="s">
        <v>119</v>
      </c>
      <c r="D49" s="16">
        <v>4</v>
      </c>
      <c r="E49" s="16">
        <v>20</v>
      </c>
      <c r="S49" s="40" t="s">
        <v>84</v>
      </c>
      <c r="T49" s="53">
        <v>43503</v>
      </c>
      <c r="U49" s="52">
        <f>D61/4</f>
        <v>2</v>
      </c>
    </row>
    <row r="50" spans="1:21" ht="48" x14ac:dyDescent="0.25">
      <c r="A50" s="3" t="s">
        <v>32</v>
      </c>
      <c r="B50" s="8" t="s">
        <v>94</v>
      </c>
      <c r="C50" s="11"/>
      <c r="D50" s="13">
        <f>D51+D52+D53+D54+D55+D56+D57</f>
        <v>83</v>
      </c>
      <c r="E50" s="13">
        <f>E51+E52+E53+E54+E55+E56+E57</f>
        <v>121</v>
      </c>
      <c r="S50" s="40" t="s">
        <v>106</v>
      </c>
      <c r="T50" s="53">
        <v>43502</v>
      </c>
      <c r="U50" s="52">
        <f>D65/4</f>
        <v>4</v>
      </c>
    </row>
    <row r="51" spans="1:21" ht="36" x14ac:dyDescent="0.25">
      <c r="A51" s="3" t="s">
        <v>33</v>
      </c>
      <c r="B51" s="9" t="s">
        <v>95</v>
      </c>
      <c r="C51" s="11" t="s">
        <v>121</v>
      </c>
      <c r="D51" s="13">
        <v>11</v>
      </c>
      <c r="E51" s="13">
        <v>11</v>
      </c>
      <c r="S51" s="40" t="s">
        <v>107</v>
      </c>
      <c r="T51" s="53">
        <v>43504</v>
      </c>
      <c r="U51" s="52">
        <f>D66/4</f>
        <v>5.25</v>
      </c>
    </row>
    <row r="52" spans="1:21" ht="24" x14ac:dyDescent="0.25">
      <c r="A52" s="3" t="s">
        <v>34</v>
      </c>
      <c r="B52" s="9" t="s">
        <v>96</v>
      </c>
      <c r="C52" s="11" t="s">
        <v>122</v>
      </c>
      <c r="D52" s="13">
        <v>11</v>
      </c>
      <c r="E52" s="13">
        <v>11</v>
      </c>
      <c r="S52" s="40" t="s">
        <v>108</v>
      </c>
      <c r="T52" s="53">
        <v>43507</v>
      </c>
      <c r="U52" s="52">
        <f>D67/4</f>
        <v>4</v>
      </c>
    </row>
    <row r="53" spans="1:21" ht="36" x14ac:dyDescent="0.25">
      <c r="A53" s="3" t="s">
        <v>35</v>
      </c>
      <c r="B53" s="9" t="s">
        <v>97</v>
      </c>
      <c r="C53" s="11" t="s">
        <v>124</v>
      </c>
      <c r="D53" s="16">
        <v>23</v>
      </c>
      <c r="E53" s="16">
        <v>46</v>
      </c>
      <c r="S53" s="40" t="s">
        <v>109</v>
      </c>
      <c r="T53" s="53">
        <v>43516</v>
      </c>
      <c r="U53" s="52">
        <f>D68/4</f>
        <v>0.75</v>
      </c>
    </row>
    <row r="54" spans="1:21" ht="72" x14ac:dyDescent="0.25">
      <c r="A54" s="3" t="s">
        <v>36</v>
      </c>
      <c r="B54" s="9" t="s">
        <v>98</v>
      </c>
      <c r="C54" s="11" t="s">
        <v>120</v>
      </c>
      <c r="D54" s="13">
        <v>19</v>
      </c>
      <c r="E54" s="13">
        <v>19</v>
      </c>
      <c r="S54" s="40" t="s">
        <v>110</v>
      </c>
      <c r="T54" s="53">
        <v>43512</v>
      </c>
      <c r="U54" s="52">
        <f>D69/4</f>
        <v>2.5</v>
      </c>
    </row>
    <row r="55" spans="1:21" x14ac:dyDescent="0.25">
      <c r="A55" s="3" t="s">
        <v>37</v>
      </c>
      <c r="B55" s="9" t="s">
        <v>99</v>
      </c>
      <c r="C55" s="11" t="s">
        <v>123</v>
      </c>
      <c r="D55" s="13">
        <v>10</v>
      </c>
      <c r="E55" s="13">
        <v>10</v>
      </c>
      <c r="S55" s="40" t="s">
        <v>84</v>
      </c>
      <c r="T55" s="53">
        <v>43514</v>
      </c>
      <c r="U55" s="52">
        <f>D70/4</f>
        <v>0.375</v>
      </c>
    </row>
    <row r="56" spans="1:21" ht="48" x14ac:dyDescent="0.25">
      <c r="A56" s="3" t="s">
        <v>36</v>
      </c>
      <c r="B56" s="9" t="s">
        <v>100</v>
      </c>
      <c r="C56" s="11" t="s">
        <v>124</v>
      </c>
      <c r="D56" s="16">
        <v>7</v>
      </c>
      <c r="E56" s="16">
        <v>14</v>
      </c>
      <c r="S56" s="40" t="s">
        <v>111</v>
      </c>
      <c r="T56" s="53">
        <v>43505</v>
      </c>
      <c r="U56" s="52">
        <f>D72/4</f>
        <v>4</v>
      </c>
    </row>
    <row r="57" spans="1:21" ht="36" x14ac:dyDescent="0.25">
      <c r="A57" s="3" t="s">
        <v>38</v>
      </c>
      <c r="B57" s="9" t="s">
        <v>84</v>
      </c>
      <c r="C57" s="11" t="s">
        <v>119</v>
      </c>
      <c r="D57" s="16">
        <v>2</v>
      </c>
      <c r="E57" s="16">
        <v>10</v>
      </c>
      <c r="S57" s="40" t="s">
        <v>112</v>
      </c>
      <c r="T57" s="53">
        <v>43509</v>
      </c>
      <c r="U57" s="52">
        <f>D73/4</f>
        <v>5.25</v>
      </c>
    </row>
    <row r="58" spans="1:21" x14ac:dyDescent="0.25">
      <c r="A58" s="3" t="s">
        <v>39</v>
      </c>
      <c r="B58" s="8" t="s">
        <v>101</v>
      </c>
      <c r="C58" s="11"/>
      <c r="D58" s="13">
        <f>D59+D60+D61</f>
        <v>26</v>
      </c>
      <c r="E58" s="13">
        <f>E59+E60+E61</f>
        <v>54</v>
      </c>
      <c r="S58" s="40" t="s">
        <v>108</v>
      </c>
      <c r="T58" s="53">
        <v>43515</v>
      </c>
      <c r="U58" s="52">
        <f>D74/4</f>
        <v>4</v>
      </c>
    </row>
    <row r="59" spans="1:21" ht="72" x14ac:dyDescent="0.25">
      <c r="A59" s="3" t="s">
        <v>40</v>
      </c>
      <c r="B59" s="9" t="s">
        <v>102</v>
      </c>
      <c r="C59" s="11" t="s">
        <v>119</v>
      </c>
      <c r="D59" s="13">
        <v>7</v>
      </c>
      <c r="E59" s="13">
        <v>35</v>
      </c>
      <c r="S59" s="40" t="s">
        <v>110</v>
      </c>
      <c r="T59" s="53">
        <v>43514</v>
      </c>
      <c r="U59" s="52">
        <f>D75/4</f>
        <v>2.5</v>
      </c>
    </row>
    <row r="60" spans="1:21" x14ac:dyDescent="0.25">
      <c r="A60" s="3" t="s">
        <v>40</v>
      </c>
      <c r="B60" s="9" t="s">
        <v>103</v>
      </c>
      <c r="C60" s="11" t="s">
        <v>122</v>
      </c>
      <c r="D60" s="13">
        <v>11</v>
      </c>
      <c r="E60" s="13">
        <v>11</v>
      </c>
      <c r="S60" s="40" t="s">
        <v>84</v>
      </c>
      <c r="T60" s="53">
        <v>43520</v>
      </c>
      <c r="U60" s="52">
        <f>D76/4</f>
        <v>0.5</v>
      </c>
    </row>
    <row r="61" spans="1:21" x14ac:dyDescent="0.25">
      <c r="A61" s="3" t="s">
        <v>41</v>
      </c>
      <c r="B61" s="9" t="s">
        <v>84</v>
      </c>
      <c r="C61" s="11" t="s">
        <v>122</v>
      </c>
      <c r="D61" s="13">
        <v>8</v>
      </c>
      <c r="E61" s="13">
        <v>8</v>
      </c>
      <c r="S61" s="40" t="s">
        <v>74</v>
      </c>
      <c r="T61" s="53">
        <v>43514</v>
      </c>
      <c r="U61" s="52">
        <f>D78/4</f>
        <v>2.5</v>
      </c>
    </row>
    <row r="62" spans="1:21" s="22" customFormat="1" ht="24" x14ac:dyDescent="0.25">
      <c r="A62" s="18" t="s">
        <v>42</v>
      </c>
      <c r="B62" s="28" t="s">
        <v>104</v>
      </c>
      <c r="C62" s="20"/>
      <c r="D62" s="21">
        <f>D63+D64+D71</f>
        <v>142.5</v>
      </c>
      <c r="E62" s="21">
        <f>E63+E64+E71</f>
        <v>317</v>
      </c>
      <c r="S62" s="40" t="s">
        <v>75</v>
      </c>
      <c r="T62" s="53">
        <v>43514</v>
      </c>
      <c r="U62" s="52">
        <f>D79/4</f>
        <v>0.25</v>
      </c>
    </row>
    <row r="63" spans="1:21" ht="36" x14ac:dyDescent="0.25">
      <c r="A63" s="3" t="s">
        <v>43</v>
      </c>
      <c r="B63" s="8" t="s">
        <v>74</v>
      </c>
      <c r="C63" s="11" t="s">
        <v>119</v>
      </c>
      <c r="D63" s="13">
        <v>10</v>
      </c>
      <c r="E63" s="13">
        <v>50</v>
      </c>
      <c r="S63" s="40" t="s">
        <v>114</v>
      </c>
      <c r="T63" s="53">
        <v>43514</v>
      </c>
      <c r="U63" s="52">
        <f>D80/4</f>
        <v>10</v>
      </c>
    </row>
    <row r="64" spans="1:21" ht="36" x14ac:dyDescent="0.25">
      <c r="A64" s="3" t="s">
        <v>44</v>
      </c>
      <c r="B64" s="8" t="s">
        <v>105</v>
      </c>
      <c r="C64" s="11"/>
      <c r="D64" s="13">
        <f>D65+D66+D67+D68+D69+D70</f>
        <v>67.5</v>
      </c>
      <c r="E64" s="13">
        <f>E65+E66+E67+E68+E69+E70</f>
        <v>135</v>
      </c>
      <c r="S64" s="40" t="s">
        <v>115</v>
      </c>
      <c r="T64" s="53">
        <v>43516</v>
      </c>
      <c r="U64" s="52">
        <f>D81/4</f>
        <v>7.5</v>
      </c>
    </row>
    <row r="65" spans="1:21" ht="60" x14ac:dyDescent="0.25">
      <c r="A65" s="3" t="s">
        <v>45</v>
      </c>
      <c r="B65" s="9" t="s">
        <v>106</v>
      </c>
      <c r="C65" s="11" t="s">
        <v>125</v>
      </c>
      <c r="D65" s="13">
        <v>16</v>
      </c>
      <c r="E65" s="13">
        <v>32</v>
      </c>
      <c r="S65" s="40" t="s">
        <v>116</v>
      </c>
      <c r="T65" s="53">
        <v>43515</v>
      </c>
      <c r="U65" s="52">
        <f>D82/4</f>
        <v>7.5</v>
      </c>
    </row>
    <row r="66" spans="1:21" ht="36" x14ac:dyDescent="0.25">
      <c r="A66" s="3" t="s">
        <v>46</v>
      </c>
      <c r="B66" s="9" t="s">
        <v>107</v>
      </c>
      <c r="C66" s="11" t="s">
        <v>126</v>
      </c>
      <c r="D66" s="13">
        <v>21</v>
      </c>
      <c r="E66" s="13">
        <v>42</v>
      </c>
      <c r="S66" s="40" t="s">
        <v>138</v>
      </c>
      <c r="T66" s="53">
        <v>43519</v>
      </c>
      <c r="U66" s="52">
        <f>D83/4</f>
        <v>12.5</v>
      </c>
    </row>
    <row r="67" spans="1:21" ht="36" x14ac:dyDescent="0.25">
      <c r="A67" s="3" t="s">
        <v>47</v>
      </c>
      <c r="B67" s="9" t="s">
        <v>108</v>
      </c>
      <c r="C67" s="11" t="s">
        <v>127</v>
      </c>
      <c r="D67" s="13">
        <v>16</v>
      </c>
      <c r="E67" s="13">
        <v>32</v>
      </c>
      <c r="S67" s="40" t="s">
        <v>139</v>
      </c>
      <c r="T67" s="53">
        <v>43523</v>
      </c>
      <c r="U67" s="52">
        <f>D84/4</f>
        <v>10</v>
      </c>
    </row>
    <row r="68" spans="1:21" ht="24" x14ac:dyDescent="0.25">
      <c r="A68" s="3" t="s">
        <v>48</v>
      </c>
      <c r="B68" s="9" t="s">
        <v>109</v>
      </c>
      <c r="C68" s="11" t="s">
        <v>120</v>
      </c>
      <c r="D68" s="13">
        <v>3</v>
      </c>
      <c r="E68" s="13">
        <v>3</v>
      </c>
      <c r="S68" s="40" t="s">
        <v>117</v>
      </c>
      <c r="T68" s="53">
        <v>43522</v>
      </c>
      <c r="U68" s="52">
        <f>D85/4</f>
        <v>7.5</v>
      </c>
    </row>
    <row r="69" spans="1:21" ht="36" x14ac:dyDescent="0.25">
      <c r="A69" s="3" t="s">
        <v>49</v>
      </c>
      <c r="B69" s="9" t="s">
        <v>110</v>
      </c>
      <c r="C69" s="11" t="s">
        <v>128</v>
      </c>
      <c r="D69" s="13">
        <v>10</v>
      </c>
      <c r="E69" s="13">
        <v>20</v>
      </c>
      <c r="S69" s="40" t="s">
        <v>84</v>
      </c>
      <c r="T69" s="53">
        <v>43528</v>
      </c>
      <c r="U69" s="52">
        <f>D86/4</f>
        <v>0.9</v>
      </c>
    </row>
    <row r="70" spans="1:21" ht="24" x14ac:dyDescent="0.25">
      <c r="A70" s="3" t="s">
        <v>50</v>
      </c>
      <c r="B70" s="9" t="s">
        <v>84</v>
      </c>
      <c r="C70" s="11" t="s">
        <v>129</v>
      </c>
      <c r="D70" s="13">
        <v>1.5</v>
      </c>
      <c r="E70" s="13">
        <v>6</v>
      </c>
      <c r="S70" s="40" t="s">
        <v>145</v>
      </c>
      <c r="T70" s="53">
        <v>43532</v>
      </c>
      <c r="U70" s="52">
        <f>D90/4</f>
        <v>3.75</v>
      </c>
    </row>
    <row r="71" spans="1:21" ht="36" x14ac:dyDescent="0.25">
      <c r="A71" s="3" t="s">
        <v>51</v>
      </c>
      <c r="B71" s="8" t="s">
        <v>93</v>
      </c>
      <c r="C71" s="11"/>
      <c r="D71" s="13">
        <f>D72+D73+D74+D75+D76</f>
        <v>65</v>
      </c>
      <c r="E71" s="13">
        <f>E72+E73+E74+E75+E76</f>
        <v>132</v>
      </c>
      <c r="S71" s="40" t="s">
        <v>147</v>
      </c>
      <c r="T71" s="53">
        <v>43530</v>
      </c>
      <c r="U71" s="52">
        <f>D91/4</f>
        <v>1.5</v>
      </c>
    </row>
    <row r="72" spans="1:21" ht="24" x14ac:dyDescent="0.25">
      <c r="A72" s="3" t="s">
        <v>52</v>
      </c>
      <c r="B72" s="9" t="s">
        <v>111</v>
      </c>
      <c r="C72" s="11" t="s">
        <v>130</v>
      </c>
      <c r="D72" s="13">
        <v>16</v>
      </c>
      <c r="E72" s="13">
        <v>32</v>
      </c>
      <c r="S72" s="40" t="s">
        <v>149</v>
      </c>
      <c r="T72" s="53">
        <v>43535</v>
      </c>
      <c r="U72" s="52">
        <f>D92/4</f>
        <v>3</v>
      </c>
    </row>
    <row r="73" spans="1:21" ht="24" x14ac:dyDescent="0.25">
      <c r="A73" s="3" t="s">
        <v>53</v>
      </c>
      <c r="B73" s="9" t="s">
        <v>112</v>
      </c>
      <c r="C73" s="11" t="s">
        <v>130</v>
      </c>
      <c r="D73" s="13">
        <v>21</v>
      </c>
      <c r="E73" s="13">
        <v>42</v>
      </c>
      <c r="S73" s="40" t="s">
        <v>150</v>
      </c>
      <c r="T73" s="53">
        <v>43537</v>
      </c>
      <c r="U73" s="52">
        <f>D93/4</f>
        <v>2.5</v>
      </c>
    </row>
    <row r="74" spans="1:21" ht="24" x14ac:dyDescent="0.25">
      <c r="A74" s="3" t="s">
        <v>54</v>
      </c>
      <c r="B74" s="9" t="s">
        <v>108</v>
      </c>
      <c r="C74" s="11" t="s">
        <v>130</v>
      </c>
      <c r="D74" s="13">
        <v>16</v>
      </c>
      <c r="E74" s="13">
        <v>32</v>
      </c>
      <c r="S74" s="40" t="s">
        <v>155</v>
      </c>
      <c r="T74" s="44">
        <v>43539</v>
      </c>
      <c r="U74" s="52">
        <f>D94/4</f>
        <v>0.25</v>
      </c>
    </row>
    <row r="75" spans="1:21" ht="36" x14ac:dyDescent="0.25">
      <c r="A75" s="3" t="s">
        <v>54</v>
      </c>
      <c r="B75" s="9" t="s">
        <v>110</v>
      </c>
      <c r="C75" s="11" t="s">
        <v>128</v>
      </c>
      <c r="D75" s="13">
        <v>10</v>
      </c>
      <c r="E75" s="13">
        <v>20</v>
      </c>
    </row>
    <row r="76" spans="1:21" x14ac:dyDescent="0.25">
      <c r="A76" s="3" t="s">
        <v>54</v>
      </c>
      <c r="B76" s="9" t="s">
        <v>84</v>
      </c>
      <c r="C76" s="11" t="s">
        <v>131</v>
      </c>
      <c r="D76" s="13">
        <v>2</v>
      </c>
      <c r="E76" s="13">
        <v>6</v>
      </c>
    </row>
    <row r="77" spans="1:21" s="22" customFormat="1" x14ac:dyDescent="0.25">
      <c r="A77" s="18" t="s">
        <v>55</v>
      </c>
      <c r="B77" s="28" t="s">
        <v>113</v>
      </c>
      <c r="C77" s="20"/>
      <c r="D77" s="21">
        <f>D78+D79+D80+D81+D82+D83+D84+D85+D86</f>
        <v>234.6</v>
      </c>
      <c r="E77" s="21">
        <f>E78+E79+E80+E81+E82+E84+E85+E86+E83</f>
        <v>379</v>
      </c>
    </row>
    <row r="78" spans="1:21" x14ac:dyDescent="0.25">
      <c r="A78" s="3" t="s">
        <v>56</v>
      </c>
      <c r="B78" s="9" t="s">
        <v>74</v>
      </c>
      <c r="C78" s="11" t="s">
        <v>119</v>
      </c>
      <c r="D78" s="13">
        <v>10</v>
      </c>
      <c r="E78" s="13">
        <v>50</v>
      </c>
    </row>
    <row r="79" spans="1:21" x14ac:dyDescent="0.25">
      <c r="A79" s="3" t="s">
        <v>57</v>
      </c>
      <c r="B79" s="9" t="s">
        <v>75</v>
      </c>
      <c r="C79" s="11" t="s">
        <v>120</v>
      </c>
      <c r="D79" s="13">
        <v>1</v>
      </c>
      <c r="E79" s="13">
        <v>1</v>
      </c>
    </row>
    <row r="80" spans="1:21" ht="24" x14ac:dyDescent="0.25">
      <c r="A80" s="3" t="s">
        <v>58</v>
      </c>
      <c r="B80" s="9" t="s">
        <v>114</v>
      </c>
      <c r="C80" s="11" t="s">
        <v>123</v>
      </c>
      <c r="D80" s="13">
        <v>40</v>
      </c>
      <c r="E80" s="13">
        <v>40</v>
      </c>
    </row>
    <row r="81" spans="1:9" ht="24" x14ac:dyDescent="0.25">
      <c r="A81" s="3" t="s">
        <v>59</v>
      </c>
      <c r="B81" s="9" t="s">
        <v>115</v>
      </c>
      <c r="C81" s="11" t="s">
        <v>120</v>
      </c>
      <c r="D81" s="13">
        <v>30</v>
      </c>
      <c r="E81" s="13">
        <v>30</v>
      </c>
    </row>
    <row r="82" spans="1:9" ht="24" x14ac:dyDescent="0.25">
      <c r="A82" s="3" t="s">
        <v>60</v>
      </c>
      <c r="B82" s="9" t="s">
        <v>116</v>
      </c>
      <c r="C82" s="11" t="s">
        <v>132</v>
      </c>
      <c r="D82" s="13">
        <v>30</v>
      </c>
      <c r="E82" s="13">
        <v>30</v>
      </c>
    </row>
    <row r="83" spans="1:9" x14ac:dyDescent="0.25">
      <c r="A83" s="3" t="s">
        <v>61</v>
      </c>
      <c r="B83" s="9" t="s">
        <v>138</v>
      </c>
      <c r="C83" s="11" t="s">
        <v>133</v>
      </c>
      <c r="D83" s="13">
        <v>50</v>
      </c>
      <c r="E83" s="13">
        <v>100</v>
      </c>
    </row>
    <row r="84" spans="1:9" ht="24" x14ac:dyDescent="0.25">
      <c r="A84" s="3" t="s">
        <v>62</v>
      </c>
      <c r="B84" s="9" t="s">
        <v>139</v>
      </c>
      <c r="C84" s="11" t="s">
        <v>141</v>
      </c>
      <c r="D84" s="13">
        <v>40</v>
      </c>
      <c r="E84" s="13">
        <v>80</v>
      </c>
    </row>
    <row r="85" spans="1:9" x14ac:dyDescent="0.25">
      <c r="A85" s="3" t="s">
        <v>63</v>
      </c>
      <c r="B85" s="9" t="s">
        <v>117</v>
      </c>
      <c r="C85" s="11" t="s">
        <v>132</v>
      </c>
      <c r="D85" s="13">
        <v>30</v>
      </c>
      <c r="E85" s="13">
        <v>30</v>
      </c>
    </row>
    <row r="86" spans="1:9" x14ac:dyDescent="0.25">
      <c r="A86" s="3" t="s">
        <v>140</v>
      </c>
      <c r="B86" s="9" t="s">
        <v>84</v>
      </c>
      <c r="C86" s="11" t="s">
        <v>119</v>
      </c>
      <c r="D86" s="13">
        <v>3.6</v>
      </c>
      <c r="E86" s="13">
        <v>18</v>
      </c>
    </row>
    <row r="87" spans="1:9" s="27" customFormat="1" ht="18.75" x14ac:dyDescent="0.3">
      <c r="A87" s="23" t="str">
        <f>IF(ISERROR(VALUE(SUBSTITUTE(prevWBS,".",""))),"1",IF(ISERROR(FIND("`",SUBSTITUTE(prevWBS,".","`",1))),TEXT(VALUE(prevWBS)+1,"#"),TEXT(VALUE(LEFT(prevWBS,FIND("`",SUBSTITUTE(prevWBS,".","`",1))-1))+1,"#")))</f>
        <v>2</v>
      </c>
      <c r="B87" s="24" t="s">
        <v>142</v>
      </c>
      <c r="C87" s="25"/>
      <c r="D87" s="26"/>
      <c r="E87" s="26"/>
      <c r="G87" s="41"/>
      <c r="H87" s="43"/>
      <c r="I87" s="39"/>
    </row>
    <row r="88" spans="1:9" s="14" customFormat="1" ht="12" x14ac:dyDescent="0.2">
      <c r="A88" s="3" t="s">
        <v>143</v>
      </c>
      <c r="B88" s="17" t="s">
        <v>142</v>
      </c>
      <c r="C88" s="11" t="s">
        <v>119</v>
      </c>
      <c r="D88" s="13">
        <v>12</v>
      </c>
      <c r="E88" s="13">
        <v>60</v>
      </c>
    </row>
    <row r="89" spans="1:9" s="27" customFormat="1" ht="18.75" x14ac:dyDescent="0.3">
      <c r="A89" s="23" t="str">
        <f>IF(ISERROR(VALUE(SUBSTITUTE(prevWBS,".",""))),"1",IF(ISERROR(FIND("`",SUBSTITUTE(prevWBS,".","`",1))),TEXT(VALUE(prevWBS)+1,"#"),TEXT(VALUE(LEFT(prevWBS,FIND("`",SUBSTITUTE(prevWBS,".","`",1))-1))+1,"#")))</f>
        <v>3</v>
      </c>
      <c r="B89" s="24" t="s">
        <v>144</v>
      </c>
      <c r="C89" s="25"/>
      <c r="D89" s="29"/>
      <c r="E89" s="26"/>
      <c r="G89" s="41"/>
      <c r="H89" s="43"/>
      <c r="I89" s="39"/>
    </row>
    <row r="90" spans="1:9" s="15" customFormat="1" ht="15.75" x14ac:dyDescent="0.25">
      <c r="A90" s="3" t="s">
        <v>146</v>
      </c>
      <c r="B90" s="17" t="s">
        <v>145</v>
      </c>
      <c r="C90" s="11" t="s">
        <v>118</v>
      </c>
      <c r="D90" s="13">
        <v>15</v>
      </c>
      <c r="E90" s="13">
        <v>15</v>
      </c>
    </row>
    <row r="91" spans="1:9" s="15" customFormat="1" ht="15.75" x14ac:dyDescent="0.25">
      <c r="A91" s="3" t="s">
        <v>151</v>
      </c>
      <c r="B91" s="17" t="s">
        <v>147</v>
      </c>
      <c r="C91" s="11" t="s">
        <v>148</v>
      </c>
      <c r="D91" s="13">
        <v>6</v>
      </c>
      <c r="E91" s="13">
        <v>12</v>
      </c>
    </row>
    <row r="92" spans="1:9" s="15" customFormat="1" ht="15.75" x14ac:dyDescent="0.25">
      <c r="A92" s="3" t="s">
        <v>152</v>
      </c>
      <c r="B92" s="17" t="s">
        <v>149</v>
      </c>
      <c r="C92" s="11" t="s">
        <v>119</v>
      </c>
      <c r="D92" s="13">
        <v>12</v>
      </c>
      <c r="E92" s="13">
        <v>60</v>
      </c>
    </row>
    <row r="93" spans="1:9" s="15" customFormat="1" ht="15.75" x14ac:dyDescent="0.25">
      <c r="A93" s="3" t="s">
        <v>153</v>
      </c>
      <c r="B93" s="17" t="s">
        <v>150</v>
      </c>
      <c r="C93" s="11" t="s">
        <v>156</v>
      </c>
      <c r="D93" s="13">
        <v>10</v>
      </c>
      <c r="E93" s="13">
        <v>20</v>
      </c>
    </row>
    <row r="94" spans="1:9" s="15" customFormat="1" ht="15.75" x14ac:dyDescent="0.25">
      <c r="A94" s="3" t="s">
        <v>154</v>
      </c>
      <c r="B94" s="17" t="s">
        <v>155</v>
      </c>
      <c r="C94" s="11" t="s">
        <v>119</v>
      </c>
      <c r="D94" s="13">
        <v>1</v>
      </c>
      <c r="E94" s="13">
        <v>5</v>
      </c>
    </row>
    <row r="96" spans="1:9" x14ac:dyDescent="0.25">
      <c r="D96" s="30" t="s">
        <v>157</v>
      </c>
      <c r="E96" s="10">
        <f>E5+E12+E18+E30+E48+E62+E77+E88+E90+E91+E92+E93+E94</f>
        <v>1287</v>
      </c>
    </row>
    <row r="97" spans="2:4" x14ac:dyDescent="0.25">
      <c r="B97" s="34" t="s">
        <v>159</v>
      </c>
      <c r="C97" s="33"/>
    </row>
    <row r="98" spans="2:4" x14ac:dyDescent="0.25">
      <c r="B98" s="35" t="s">
        <v>160</v>
      </c>
      <c r="C98" s="49">
        <f>D6+D8+D32+D33+D34+D35+D36+D53+D56+D66+D67+D69+D70+D7+D49+D57+D59+D63+D78+D75+D76+D82+D85+D86+D88+D90+D92+D93+D94</f>
        <v>263.10000000000002</v>
      </c>
      <c r="D98" s="31"/>
    </row>
    <row r="99" spans="2:4" x14ac:dyDescent="0.25">
      <c r="B99" s="35" t="s">
        <v>161</v>
      </c>
      <c r="C99" s="33">
        <f>D20+D21+D22+D23+D24+D25+D7+D49+D52+D57+D59+D60+D61+D63+D69+D70+D72+D73+D74+D75+D76+D78+D83+D86+D88+D91+D92+D93+D94</f>
        <v>258.10000000000002</v>
      </c>
      <c r="D99" s="31"/>
    </row>
    <row r="100" spans="2:4" x14ac:dyDescent="0.25">
      <c r="B100" s="35" t="s">
        <v>162</v>
      </c>
      <c r="C100" s="32">
        <f>D7+D11+D44+D45+D46+D47+D49+D51+D53+D56+D57+D59+D63+D72+D73+D74+D76+D78+D83+D86+D88+D91+D92+D94</f>
        <v>260.60000000000002</v>
      </c>
      <c r="D100" s="31"/>
    </row>
    <row r="101" spans="2:4" x14ac:dyDescent="0.25">
      <c r="B101" s="35" t="s">
        <v>163</v>
      </c>
      <c r="C101" s="32">
        <f>D7+D9+D10+D13+D14+D15+D16+D17+D49+D54+D57+D59+D63+D65+D66+D70+D78+D79+D81+D84+D86+D88+D92+D94+D68</f>
        <v>252.1</v>
      </c>
      <c r="D101" s="31"/>
    </row>
    <row r="102" spans="2:4" x14ac:dyDescent="0.25">
      <c r="B102" s="35" t="s">
        <v>164</v>
      </c>
      <c r="C102" s="32">
        <f>D7+D26+D27+D28+D29+D38+D39+D40+D41+D42+D49+D55+D57+D59+D63+D65+D67+D70+D78+D80+D84+D86+D88+D92+D94</f>
        <v>253.1</v>
      </c>
      <c r="D102" s="31"/>
    </row>
    <row r="103" spans="2:4" x14ac:dyDescent="0.25">
      <c r="B103" s="50" t="s">
        <v>158</v>
      </c>
      <c r="C103" s="51">
        <f>C102+C101+C100+C99+C98</f>
        <v>1287</v>
      </c>
    </row>
    <row r="104" spans="2:4" x14ac:dyDescent="0.25">
      <c r="B104" s="35"/>
      <c r="C104" s="32"/>
    </row>
    <row r="105" spans="2:4" x14ac:dyDescent="0.25">
      <c r="B105" s="35"/>
      <c r="C105" s="32"/>
    </row>
    <row r="106" spans="2:4" x14ac:dyDescent="0.25">
      <c r="B106" s="35"/>
      <c r="C106" s="32"/>
    </row>
    <row r="107" spans="2:4" x14ac:dyDescent="0.25">
      <c r="B107" s="36"/>
      <c r="C107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Blad1!prevWBS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2018-11-30T07:39:55Z</dcterms:modified>
</cp:coreProperties>
</file>