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natha\Documents\CS-383-Project\Docs\"/>
    </mc:Choice>
  </mc:AlternateContent>
  <xr:revisionPtr revIDLastSave="0" documentId="13_ncr:1_{BE2E23EA-D1C7-4D56-85AF-94BCA5AC617D}" xr6:coauthVersionLast="47" xr6:coauthVersionMax="47" xr10:uidLastSave="{00000000-0000-0000-0000-000000000000}"/>
  <bookViews>
    <workbookView xWindow="-103" yWindow="-103" windowWidth="19543" windowHeight="12377" activeTab="4" xr2:uid="{00000000-000D-0000-FFFF-FFFF00000000}"/>
  </bookViews>
  <sheets>
    <sheet name="Management Summary" sheetId="5" r:id="rId1"/>
    <sheet name="Gantt" sheetId="1" r:id="rId2"/>
    <sheet name="Meetings" sheetId="2" r:id="rId3"/>
    <sheet name="SA" sheetId="3" r:id="rId4"/>
    <sheet name="Overhead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F8" i="5"/>
  <c r="G6" i="5"/>
  <c r="F6" i="5"/>
  <c r="F5" i="5"/>
  <c r="K20" i="1"/>
  <c r="L20" i="1"/>
  <c r="M20" i="1"/>
  <c r="J20" i="1"/>
  <c r="I19" i="1"/>
  <c r="H19" i="1"/>
  <c r="G19" i="1"/>
  <c r="F18" i="1"/>
  <c r="M9" i="2"/>
  <c r="L9" i="2"/>
  <c r="C33" i="1"/>
  <c r="G5" i="5" s="1"/>
  <c r="B33" i="1"/>
  <c r="O9" i="5"/>
  <c r="D13" i="3"/>
  <c r="M6" i="5" s="1"/>
  <c r="I9" i="5"/>
  <c r="C13" i="3"/>
  <c r="L6" i="5" s="1"/>
  <c r="B4" i="2"/>
  <c r="B8" i="2"/>
  <c r="J8" i="5" s="1"/>
  <c r="B7" i="2"/>
  <c r="J7" i="5" s="1"/>
  <c r="K7" i="5" s="1"/>
  <c r="B6" i="2"/>
  <c r="J6" i="5" s="1"/>
  <c r="K6" i="5" s="1"/>
  <c r="B5" i="2"/>
  <c r="J5" i="5" s="1"/>
  <c r="K5" i="5" s="1"/>
  <c r="B77" i="1"/>
  <c r="G34" i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F9" i="2"/>
  <c r="C5" i="3"/>
  <c r="L4" i="5" s="1"/>
  <c r="G62" i="1"/>
  <c r="H62" i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/>
  <c r="X62" i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G48" i="1"/>
  <c r="H48" i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G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61" i="1"/>
  <c r="K9" i="2"/>
  <c r="J9" i="2"/>
  <c r="I9" i="2"/>
  <c r="H9" i="2"/>
  <c r="G9" i="2"/>
  <c r="E9" i="2"/>
  <c r="D9" i="2"/>
  <c r="C9" i="2"/>
  <c r="E7" i="4"/>
  <c r="P7" i="5" s="1"/>
  <c r="Q7" i="5" s="1"/>
  <c r="D21" i="3"/>
  <c r="M8" i="5" s="1"/>
  <c r="C21" i="3"/>
  <c r="L8" i="5" s="1"/>
  <c r="D17" i="3"/>
  <c r="M7" i="5" s="1"/>
  <c r="C17" i="3"/>
  <c r="L7" i="5"/>
  <c r="D9" i="3"/>
  <c r="M5" i="5" s="1"/>
  <c r="C9" i="3"/>
  <c r="L5" i="5" s="1"/>
  <c r="D5" i="3"/>
  <c r="B7" i="4" s="1"/>
  <c r="P4" i="5" s="1"/>
  <c r="C77" i="1"/>
  <c r="C61" i="1"/>
  <c r="C47" i="1"/>
  <c r="G7" i="5" s="1"/>
  <c r="B47" i="1"/>
  <c r="F7" i="5"/>
  <c r="C16" i="1"/>
  <c r="G4" i="5" s="1"/>
  <c r="B16" i="1"/>
  <c r="B78" i="1" s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F4" i="5" l="1"/>
  <c r="C78" i="1"/>
  <c r="C79" i="1" s="1"/>
  <c r="C2" i="4"/>
  <c r="N7" i="5"/>
  <c r="N5" i="5"/>
  <c r="C22" i="3"/>
  <c r="D22" i="3"/>
  <c r="C5" i="5"/>
  <c r="B9" i="2"/>
  <c r="C7" i="5"/>
  <c r="D2" i="4"/>
  <c r="D7" i="4" s="1"/>
  <c r="P6" i="5" s="1"/>
  <c r="Q6" i="5" s="1"/>
  <c r="M4" i="5"/>
  <c r="D7" i="5"/>
  <c r="K8" i="5"/>
  <c r="L9" i="5"/>
  <c r="N6" i="5"/>
  <c r="C4" i="5"/>
  <c r="H4" i="5"/>
  <c r="B79" i="1"/>
  <c r="Q4" i="5"/>
  <c r="G9" i="5"/>
  <c r="H8" i="5"/>
  <c r="C8" i="5"/>
  <c r="N8" i="5"/>
  <c r="J4" i="5"/>
  <c r="C7" i="4"/>
  <c r="P5" i="5" s="1"/>
  <c r="Q5" i="5" s="1"/>
  <c r="F2" i="4"/>
  <c r="F7" i="4" s="1"/>
  <c r="P8" i="5" s="1"/>
  <c r="Q8" i="5" s="1"/>
  <c r="H7" i="5"/>
  <c r="H5" i="5"/>
  <c r="H6" i="5"/>
  <c r="F9" i="5"/>
  <c r="C6" i="5"/>
  <c r="D4" i="5" l="1"/>
  <c r="E4" i="5" s="1"/>
  <c r="D6" i="5"/>
  <c r="E6" i="5" s="1"/>
  <c r="H9" i="5"/>
  <c r="E7" i="5"/>
  <c r="D8" i="5"/>
  <c r="E8" i="5" s="1"/>
  <c r="D5" i="5"/>
  <c r="E5" i="5" s="1"/>
  <c r="K4" i="5"/>
  <c r="K9" i="5" s="1"/>
  <c r="J9" i="5"/>
  <c r="M9" i="5"/>
  <c r="N4" i="5"/>
  <c r="N9" i="5" s="1"/>
  <c r="C9" i="5"/>
  <c r="P9" i="5"/>
  <c r="Q9" i="5"/>
  <c r="E9" i="5" l="1"/>
  <c r="D9" i="5"/>
</calcChain>
</file>

<file path=xl/sharedStrings.xml><?xml version="1.0" encoding="utf-8"?>
<sst xmlns="http://schemas.openxmlformats.org/spreadsheetml/2006/main" count="219" uniqueCount="65">
  <si>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</si>
  <si>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</si>
  <si>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</si>
  <si>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</si>
  <si>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</si>
  <si>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</si>
  <si>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</si>
  <si>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</si>
  <si>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 xml:space="preserve">         </t>
  </si>
  <si>
    <t xml:space="preserve">      </t>
  </si>
  <si>
    <t>predicted time(hrs)</t>
  </si>
  <si>
    <t>time spent(hrs)</t>
  </si>
  <si>
    <t>Status</t>
  </si>
  <si>
    <t>complete</t>
  </si>
  <si>
    <t>this week</t>
  </si>
  <si>
    <t>planned</t>
  </si>
  <si>
    <t>slack</t>
  </si>
  <si>
    <t>group totals (hrs)</t>
  </si>
  <si>
    <t>group totals ($)</t>
  </si>
  <si>
    <t>Date</t>
  </si>
  <si>
    <t>Purpose</t>
  </si>
  <si>
    <t>First Meeting (in class)</t>
  </si>
  <si>
    <t>Hours</t>
  </si>
  <si>
    <t>ü</t>
  </si>
  <si>
    <t>Task</t>
  </si>
  <si>
    <t>Predicted(hrs)</t>
  </si>
  <si>
    <t>spent(hrs)</t>
  </si>
  <si>
    <t>SA Individual schedule</t>
  </si>
  <si>
    <t>Champion</t>
  </si>
  <si>
    <t>RFP</t>
  </si>
  <si>
    <t>Subtotal</t>
  </si>
  <si>
    <t>SA Presentation Prep</t>
  </si>
  <si>
    <t>Software Development Specialists Presentation Prep (group presentation)</t>
  </si>
  <si>
    <t>Team Lead Presentation Prep (individual presentation)</t>
  </si>
  <si>
    <t>Oral Exam Prep</t>
  </si>
  <si>
    <t>Post Mortum Presentation Prep</t>
  </si>
  <si>
    <t>% Complete</t>
  </si>
  <si>
    <t>Setting up Godot</t>
  </si>
  <si>
    <t>TL2: Austin</t>
  </si>
  <si>
    <t xml:space="preserve">TL3: </t>
  </si>
  <si>
    <t xml:space="preserve">TL5: </t>
  </si>
  <si>
    <t xml:space="preserve">TL6 : </t>
  </si>
  <si>
    <t>Totals</t>
  </si>
  <si>
    <t xml:space="preserve">Key: </t>
  </si>
  <si>
    <t>Platformer|Outside Meetings</t>
  </si>
  <si>
    <t>Platformer Prep</t>
  </si>
  <si>
    <t>Initial Platformer Planning</t>
  </si>
  <si>
    <t>Austin</t>
  </si>
  <si>
    <t>Godot Training</t>
  </si>
  <si>
    <t>Group RFP Prep</t>
  </si>
  <si>
    <t>Ankeet</t>
  </si>
  <si>
    <t>Clayton</t>
  </si>
  <si>
    <t>Sohan</t>
  </si>
  <si>
    <t>SA Prep</t>
  </si>
  <si>
    <t>Godot Pong</t>
  </si>
  <si>
    <t>Requirements Collection</t>
  </si>
  <si>
    <t xml:space="preserve">Report Design  </t>
  </si>
  <si>
    <t>Level Difficultly Tables</t>
  </si>
  <si>
    <t>Level Data Object design</t>
  </si>
  <si>
    <t>User Documentation</t>
  </si>
  <si>
    <t>Programming</t>
  </si>
  <si>
    <t>Testing</t>
  </si>
  <si>
    <t>Installation</t>
  </si>
  <si>
    <t>TL1: Nathan</t>
  </si>
  <si>
    <t>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</si>
</sst>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Wingdings"/>
      <charset val="1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</font>
    <font>
      <sz val="11"/>
      <color rgb="FFFFFFFF"/>
      <name val="Calibri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FFFFFF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rgb="FF000000"/>
      </patternFill>
    </fill>
  </fills>
  <borders count="6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rgb="FF7F7F7F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double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2" borderId="1" xfId="1"/>
    <xf numFmtId="0" fontId="3" fillId="3" borderId="1" xfId="1" applyFont="1" applyFill="1"/>
    <xf numFmtId="0" fontId="1" fillId="4" borderId="1" xfId="1" applyFont="1" applyFill="1"/>
    <xf numFmtId="0" fontId="3" fillId="5" borderId="1" xfId="1" applyFont="1" applyFill="1"/>
    <xf numFmtId="0" fontId="5" fillId="0" borderId="0" xfId="0" applyFont="1"/>
    <xf numFmtId="0" fontId="0" fillId="0" borderId="2" xfId="0" applyBorder="1"/>
    <xf numFmtId="0" fontId="0" fillId="0" borderId="4" xfId="0" applyBorder="1"/>
    <xf numFmtId="0" fontId="6" fillId="0" borderId="0" xfId="0" applyFont="1"/>
    <xf numFmtId="0" fontId="0" fillId="0" borderId="0" xfId="0" applyAlignment="1">
      <alignment horizontal="center"/>
    </xf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5" fillId="0" borderId="8" xfId="0" applyFont="1" applyBorder="1"/>
    <xf numFmtId="0" fontId="0" fillId="7" borderId="10" xfId="0" applyFill="1" applyBorder="1"/>
    <xf numFmtId="0" fontId="0" fillId="0" borderId="8" xfId="0" applyBorder="1"/>
    <xf numFmtId="0" fontId="7" fillId="7" borderId="8" xfId="0" applyFont="1" applyFill="1" applyBorder="1"/>
    <xf numFmtId="0" fontId="0" fillId="7" borderId="8" xfId="0" applyFill="1" applyBorder="1" applyAlignment="1">
      <alignment wrapText="1"/>
    </xf>
    <xf numFmtId="8" fontId="0" fillId="0" borderId="13" xfId="0" applyNumberFormat="1" applyBorder="1"/>
    <xf numFmtId="0" fontId="5" fillId="0" borderId="14" xfId="0" applyFont="1" applyBorder="1"/>
    <xf numFmtId="0" fontId="5" fillId="0" borderId="15" xfId="0" applyFont="1" applyBorder="1"/>
    <xf numFmtId="0" fontId="8" fillId="0" borderId="8" xfId="0" applyFont="1" applyBorder="1"/>
    <xf numFmtId="0" fontId="8" fillId="0" borderId="7" xfId="0" applyFont="1" applyBorder="1"/>
    <xf numFmtId="165" fontId="10" fillId="0" borderId="0" xfId="0" quotePrefix="1" applyNumberFormat="1" applyFont="1"/>
    <xf numFmtId="165" fontId="9" fillId="0" borderId="0" xfId="0" quotePrefix="1" applyNumberFormat="1" applyFont="1"/>
    <xf numFmtId="165" fontId="0" fillId="0" borderId="0" xfId="0" applyNumberFormat="1"/>
    <xf numFmtId="0" fontId="0" fillId="7" borderId="11" xfId="0" applyFill="1" applyBorder="1" applyAlignment="1">
      <alignment wrapText="1"/>
    </xf>
    <xf numFmtId="0" fontId="8" fillId="0" borderId="0" xfId="0" applyFont="1"/>
    <xf numFmtId="0" fontId="0" fillId="0" borderId="18" xfId="0" applyBorder="1"/>
    <xf numFmtId="0" fontId="0" fillId="9" borderId="0" xfId="0" applyFill="1"/>
    <xf numFmtId="0" fontId="0" fillId="9" borderId="16" xfId="0" applyFill="1" applyBorder="1"/>
    <xf numFmtId="0" fontId="0" fillId="7" borderId="19" xfId="0" applyFill="1" applyBorder="1"/>
    <xf numFmtId="0" fontId="0" fillId="7" borderId="18" xfId="0" applyFill="1" applyBorder="1"/>
    <xf numFmtId="0" fontId="0" fillId="0" borderId="12" xfId="0" applyBorder="1"/>
    <xf numFmtId="0" fontId="0" fillId="7" borderId="14" xfId="0" applyFill="1" applyBorder="1"/>
    <xf numFmtId="0" fontId="12" fillId="7" borderId="8" xfId="0" applyFont="1" applyFill="1" applyBorder="1"/>
    <xf numFmtId="0" fontId="11" fillId="0" borderId="0" xfId="0" applyFont="1"/>
    <xf numFmtId="0" fontId="3" fillId="0" borderId="0" xfId="0" applyFont="1" applyAlignment="1">
      <alignment horizontal="left"/>
    </xf>
    <xf numFmtId="0" fontId="11" fillId="9" borderId="0" xfId="0" applyFont="1" applyFill="1"/>
    <xf numFmtId="0" fontId="13" fillId="10" borderId="1" xfId="1" applyFont="1" applyFill="1"/>
    <xf numFmtId="0" fontId="5" fillId="0" borderId="17" xfId="0" applyFont="1" applyBorder="1"/>
    <xf numFmtId="0" fontId="5" fillId="0" borderId="20" xfId="0" applyFont="1" applyBorder="1"/>
    <xf numFmtId="16" fontId="7" fillId="7" borderId="8" xfId="0" applyNumberFormat="1" applyFont="1" applyFill="1" applyBorder="1"/>
    <xf numFmtId="0" fontId="14" fillId="0" borderId="0" xfId="0" applyFont="1"/>
    <xf numFmtId="0" fontId="0" fillId="0" borderId="21" xfId="0" applyBorder="1"/>
    <xf numFmtId="0" fontId="0" fillId="6" borderId="5" xfId="0" applyFill="1" applyBorder="1"/>
    <xf numFmtId="0" fontId="0" fillId="0" borderId="25" xfId="0" applyBorder="1"/>
    <xf numFmtId="0" fontId="0" fillId="0" borderId="26" xfId="0" applyBorder="1"/>
    <xf numFmtId="0" fontId="9" fillId="0" borderId="26" xfId="0" applyFont="1" applyBorder="1"/>
    <xf numFmtId="0" fontId="0" fillId="0" borderId="27" xfId="0" applyBorder="1"/>
    <xf numFmtId="9" fontId="0" fillId="0" borderId="27" xfId="0" applyNumberFormat="1" applyBorder="1"/>
    <xf numFmtId="0" fontId="0" fillId="0" borderId="28" xfId="0" applyBorder="1"/>
    <xf numFmtId="9" fontId="0" fillId="0" borderId="28" xfId="0" applyNumberFormat="1" applyBorder="1"/>
    <xf numFmtId="0" fontId="0" fillId="0" borderId="29" xfId="0" applyBorder="1"/>
    <xf numFmtId="0" fontId="15" fillId="2" borderId="1" xfId="1" applyFont="1"/>
    <xf numFmtId="0" fontId="0" fillId="7" borderId="24" xfId="0" applyFill="1" applyBorder="1"/>
    <xf numFmtId="0" fontId="0" fillId="7" borderId="29" xfId="0" applyFill="1" applyBorder="1"/>
    <xf numFmtId="0" fontId="0" fillId="7" borderId="31" xfId="0" applyFill="1" applyBorder="1"/>
    <xf numFmtId="164" fontId="0" fillId="7" borderId="32" xfId="0" applyNumberFormat="1" applyFill="1" applyBorder="1"/>
    <xf numFmtId="0" fontId="0" fillId="0" borderId="5" xfId="0" applyBorder="1"/>
    <xf numFmtId="0" fontId="0" fillId="0" borderId="6" xfId="0" applyBorder="1"/>
    <xf numFmtId="0" fontId="6" fillId="9" borderId="0" xfId="0" applyFont="1" applyFill="1"/>
    <xf numFmtId="0" fontId="0" fillId="8" borderId="38" xfId="0" applyFill="1" applyBorder="1"/>
    <xf numFmtId="0" fontId="0" fillId="0" borderId="39" xfId="0" applyBorder="1"/>
    <xf numFmtId="0" fontId="0" fillId="8" borderId="40" xfId="0" applyFill="1" applyBorder="1"/>
    <xf numFmtId="0" fontId="0" fillId="8" borderId="41" xfId="0" applyFill="1" applyBorder="1"/>
    <xf numFmtId="165" fontId="0" fillId="0" borderId="44" xfId="0" applyNumberFormat="1" applyBorder="1"/>
    <xf numFmtId="8" fontId="0" fillId="0" borderId="45" xfId="0" applyNumberFormat="1" applyBorder="1"/>
    <xf numFmtId="8" fontId="0" fillId="0" borderId="46" xfId="0" applyNumberFormat="1" applyBorder="1"/>
    <xf numFmtId="165" fontId="10" fillId="0" borderId="44" xfId="0" quotePrefix="1" applyNumberFormat="1" applyFont="1" applyBorder="1"/>
    <xf numFmtId="8" fontId="0" fillId="7" borderId="50" xfId="0" applyNumberFormat="1" applyFill="1" applyBorder="1"/>
    <xf numFmtId="8" fontId="0" fillId="7" borderId="51" xfId="0" applyNumberFormat="1" applyFill="1" applyBorder="1"/>
    <xf numFmtId="165" fontId="0" fillId="7" borderId="52" xfId="0" applyNumberFormat="1" applyFill="1" applyBorder="1"/>
    <xf numFmtId="165" fontId="0" fillId="7" borderId="53" xfId="0" applyNumberFormat="1" applyFill="1" applyBorder="1"/>
    <xf numFmtId="165" fontId="10" fillId="7" borderId="54" xfId="0" quotePrefix="1" applyNumberFormat="1" applyFont="1" applyFill="1" applyBorder="1"/>
    <xf numFmtId="8" fontId="0" fillId="7" borderId="52" xfId="0" applyNumberFormat="1" applyFill="1" applyBorder="1"/>
    <xf numFmtId="0" fontId="0" fillId="7" borderId="55" xfId="0" applyFill="1" applyBorder="1"/>
    <xf numFmtId="0" fontId="0" fillId="7" borderId="56" xfId="0" applyFill="1" applyBorder="1"/>
    <xf numFmtId="0" fontId="0" fillId="7" borderId="57" xfId="0" applyFill="1" applyBorder="1"/>
    <xf numFmtId="0" fontId="0" fillId="8" borderId="25" xfId="0" applyFill="1" applyBorder="1"/>
    <xf numFmtId="0" fontId="0" fillId="8" borderId="58" xfId="0" applyFill="1" applyBorder="1"/>
    <xf numFmtId="0" fontId="0" fillId="0" borderId="58" xfId="0" applyBorder="1"/>
    <xf numFmtId="0" fontId="0" fillId="8" borderId="60" xfId="0" applyFill="1" applyBorder="1"/>
    <xf numFmtId="0" fontId="0" fillId="8" borderId="62" xfId="0" applyFill="1" applyBorder="1"/>
    <xf numFmtId="0" fontId="0" fillId="8" borderId="64" xfId="0" applyFill="1" applyBorder="1"/>
    <xf numFmtId="0" fontId="4" fillId="8" borderId="64" xfId="0" applyFont="1" applyFill="1" applyBorder="1"/>
    <xf numFmtId="0" fontId="0" fillId="8" borderId="67" xfId="0" applyFill="1" applyBorder="1"/>
    <xf numFmtId="0" fontId="0" fillId="8" borderId="68" xfId="0" applyFill="1" applyBorder="1"/>
    <xf numFmtId="0" fontId="0" fillId="7" borderId="47" xfId="0" applyFill="1" applyBorder="1" applyAlignment="1">
      <alignment horizontal="center"/>
    </xf>
    <xf numFmtId="0" fontId="0" fillId="7" borderId="48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7" borderId="65" xfId="0" applyFill="1" applyBorder="1" applyAlignment="1">
      <alignment horizontal="center"/>
    </xf>
    <xf numFmtId="0" fontId="0" fillId="7" borderId="66" xfId="0" applyFill="1" applyBorder="1" applyAlignment="1">
      <alignment horizontal="center"/>
    </xf>
    <xf numFmtId="0" fontId="4" fillId="6" borderId="22" xfId="0" applyFont="1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0" fillId="8" borderId="59" xfId="0" applyFill="1" applyBorder="1" applyAlignment="1">
      <alignment horizontal="center"/>
    </xf>
    <xf numFmtId="0" fontId="0" fillId="8" borderId="61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4" fillId="8" borderId="42" xfId="0" applyFont="1" applyFill="1" applyBorder="1" applyAlignment="1">
      <alignment horizontal="left"/>
    </xf>
    <xf numFmtId="0" fontId="4" fillId="8" borderId="43" xfId="0" applyFont="1" applyFill="1" applyBorder="1" applyAlignment="1">
      <alignment horizontal="left"/>
    </xf>
    <xf numFmtId="0" fontId="4" fillId="8" borderId="34" xfId="0" applyFont="1" applyFill="1" applyBorder="1" applyAlignment="1">
      <alignment horizontal="left"/>
    </xf>
    <xf numFmtId="0" fontId="4" fillId="8" borderId="35" xfId="0" applyFont="1" applyFill="1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6" fillId="0" borderId="26" xfId="0" applyFont="1" applyBorder="1"/>
    <xf numFmtId="0" fontId="16" fillId="0" borderId="0" xfId="0" applyFont="1"/>
    <xf numFmtId="0" fontId="17" fillId="12" borderId="1" xfId="0" applyFont="1" applyFill="1" applyBorder="1"/>
    <xf numFmtId="0" fontId="18" fillId="0" borderId="0" xfId="0" applyFont="1"/>
    <xf numFmtId="0" fontId="16" fillId="0" borderId="28" xfId="0" applyFont="1" applyBorder="1"/>
    <xf numFmtId="0" fontId="16" fillId="13" borderId="1" xfId="0" applyFont="1" applyFill="1" applyBorder="1"/>
    <xf numFmtId="0" fontId="17" fillId="11" borderId="1" xfId="0" applyFont="1" applyFill="1" applyBorder="1"/>
    <xf numFmtId="0" fontId="19" fillId="14" borderId="1" xfId="0" applyFont="1" applyFill="1" applyBorder="1"/>
    <xf numFmtId="9" fontId="16" fillId="0" borderId="27" xfId="2" applyFont="1" applyBorder="1"/>
    <xf numFmtId="9" fontId="16" fillId="0" borderId="28" xfId="2" applyFont="1" applyBorder="1"/>
    <xf numFmtId="9" fontId="0" fillId="0" borderId="28" xfId="2" applyFont="1" applyBorder="1"/>
  </cellXfs>
  <cellStyles count="3">
    <cellStyle name="Input" xfId="1" builtinId="20"/>
    <cellStyle name="Normal" xfId="0" builtinId="0"/>
    <cellStyle name="Percent" xfId="2" builtinId="5"/>
  </cellStyles>
  <dxfs count="7">
    <dxf>
      <fill>
        <patternFill>
          <bgColor theme="1"/>
        </patternFill>
      </fill>
    </dxf>
    <dxf>
      <font>
        <color rgb="FFFFFF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opLeftCell="B1" workbookViewId="0">
      <selection activeCell="B4" sqref="B4"/>
    </sheetView>
  </sheetViews>
  <sheetFormatPr defaultRowHeight="14.6" x14ac:dyDescent="0.4"/>
  <cols>
    <col min="3" max="17" width="12.69140625" customWidth="1"/>
  </cols>
  <sheetData>
    <row r="1" spans="1:17" ht="15" thickBot="1" x14ac:dyDescent="0.45"/>
    <row r="2" spans="1:17" x14ac:dyDescent="0.4">
      <c r="B2" s="91"/>
      <c r="C2" s="88" t="s">
        <v>0</v>
      </c>
      <c r="D2" s="89"/>
      <c r="E2" s="90"/>
      <c r="F2" s="88" t="s">
        <v>1</v>
      </c>
      <c r="G2" s="89"/>
      <c r="H2" s="90"/>
      <c r="I2" s="88" t="s">
        <v>2</v>
      </c>
      <c r="J2" s="89"/>
      <c r="K2" s="90"/>
      <c r="L2" s="88" t="s">
        <v>3</v>
      </c>
      <c r="M2" s="89"/>
      <c r="N2" s="90"/>
      <c r="O2" s="88" t="s">
        <v>4</v>
      </c>
      <c r="P2" s="89"/>
      <c r="Q2" s="90"/>
    </row>
    <row r="3" spans="1:17" ht="15" thickBot="1" x14ac:dyDescent="0.45">
      <c r="B3" s="92"/>
      <c r="C3" s="76" t="s">
        <v>5</v>
      </c>
      <c r="D3" s="77" t="s">
        <v>6</v>
      </c>
      <c r="E3" s="78" t="s">
        <v>7</v>
      </c>
      <c r="F3" s="76" t="s">
        <v>5</v>
      </c>
      <c r="G3" s="77" t="s">
        <v>6</v>
      </c>
      <c r="H3" s="78" t="s">
        <v>7</v>
      </c>
      <c r="I3" s="76" t="s">
        <v>5</v>
      </c>
      <c r="J3" s="77" t="s">
        <v>6</v>
      </c>
      <c r="K3" s="78" t="s">
        <v>7</v>
      </c>
      <c r="L3" s="76" t="s">
        <v>5</v>
      </c>
      <c r="M3" s="77" t="s">
        <v>6</v>
      </c>
      <c r="N3" s="78" t="s">
        <v>7</v>
      </c>
      <c r="O3" s="76" t="s">
        <v>5</v>
      </c>
      <c r="P3" s="77" t="s">
        <v>6</v>
      </c>
      <c r="Q3" s="78" t="s">
        <v>7</v>
      </c>
    </row>
    <row r="4" spans="1:17" x14ac:dyDescent="0.4">
      <c r="B4" s="11" t="s">
        <v>64</v>
      </c>
      <c r="C4" s="68">
        <f t="shared" ref="C4:D8" si="0">(F4+I4+L4+O4)</f>
        <v>12000</v>
      </c>
      <c r="D4" s="18">
        <f t="shared" si="0"/>
        <v>5650</v>
      </c>
      <c r="E4" s="67">
        <f t="shared" ref="E4:E8" si="1">(C4-D4)</f>
        <v>6350</v>
      </c>
      <c r="F4" s="66">
        <f>(Gantt!$B16)*100</f>
        <v>5300</v>
      </c>
      <c r="G4" s="23">
        <f>(Gantt!$C16)*100</f>
        <v>3000</v>
      </c>
      <c r="H4" s="67">
        <f t="shared" ref="H4:H9" si="2">(F4-G4)</f>
        <v>2300</v>
      </c>
      <c r="I4" s="68">
        <v>1000</v>
      </c>
      <c r="J4" s="18">
        <f>Meetings!B4*100</f>
        <v>750</v>
      </c>
      <c r="K4" s="67">
        <f t="shared" ref="K4:K8" si="3">(I4-J4)</f>
        <v>250</v>
      </c>
      <c r="L4" s="68">
        <f>SA!C5*100</f>
        <v>700</v>
      </c>
      <c r="M4" s="18">
        <f>SA!D5*100</f>
        <v>1000</v>
      </c>
      <c r="N4" s="67">
        <f t="shared" ref="N4:N8" si="4">(L4-M4)</f>
        <v>-300</v>
      </c>
      <c r="O4" s="68">
        <v>5000</v>
      </c>
      <c r="P4" s="18">
        <f>Overhead!B7*100</f>
        <v>900</v>
      </c>
      <c r="Q4" s="67">
        <f t="shared" ref="Q4:Q8" si="5">(O4-P4)</f>
        <v>4100</v>
      </c>
    </row>
    <row r="5" spans="1:17" x14ac:dyDescent="0.4">
      <c r="B5" s="11" t="s">
        <v>47</v>
      </c>
      <c r="C5" s="69">
        <f t="shared" si="0"/>
        <v>7400</v>
      </c>
      <c r="D5" s="23">
        <f t="shared" si="0"/>
        <v>2200</v>
      </c>
      <c r="E5" s="67">
        <f t="shared" si="1"/>
        <v>5200</v>
      </c>
      <c r="F5" s="66">
        <f>(Gantt!$B33)*100</f>
        <v>700</v>
      </c>
      <c r="G5" s="24">
        <f>(Gantt!$C33)*100</f>
        <v>600</v>
      </c>
      <c r="H5" s="67">
        <f t="shared" si="2"/>
        <v>100</v>
      </c>
      <c r="I5" s="68">
        <v>1000</v>
      </c>
      <c r="J5" s="18">
        <f>Meetings!B5*100</f>
        <v>600</v>
      </c>
      <c r="K5" s="67">
        <f t="shared" si="3"/>
        <v>400</v>
      </c>
      <c r="L5" s="68">
        <f>SA!C9*100</f>
        <v>700</v>
      </c>
      <c r="M5" s="18">
        <f>SA!D9*100</f>
        <v>500</v>
      </c>
      <c r="N5" s="67">
        <f t="shared" si="4"/>
        <v>200</v>
      </c>
      <c r="O5" s="68">
        <v>5000</v>
      </c>
      <c r="P5" s="18">
        <f>Overhead!C7*100</f>
        <v>500</v>
      </c>
      <c r="Q5" s="67">
        <f t="shared" si="5"/>
        <v>4500</v>
      </c>
    </row>
    <row r="6" spans="1:17" x14ac:dyDescent="0.4">
      <c r="B6" s="11" t="s">
        <v>50</v>
      </c>
      <c r="C6" s="68">
        <f t="shared" si="0"/>
        <v>6000</v>
      </c>
      <c r="D6" s="18">
        <f t="shared" si="0"/>
        <v>2800</v>
      </c>
      <c r="E6" s="67">
        <f t="shared" si="1"/>
        <v>3200</v>
      </c>
      <c r="F6" s="66">
        <f>(Gantt!$B46)*100</f>
        <v>0</v>
      </c>
      <c r="G6" s="25">
        <f>(Gantt!$C46)*100</f>
        <v>0</v>
      </c>
      <c r="H6" s="67">
        <f t="shared" si="2"/>
        <v>0</v>
      </c>
      <c r="I6" s="68">
        <v>1000</v>
      </c>
      <c r="J6" s="18">
        <f>Meetings!B6*100</f>
        <v>600</v>
      </c>
      <c r="K6" s="67">
        <f t="shared" si="3"/>
        <v>400</v>
      </c>
      <c r="L6" s="68">
        <f>SA!C13*100</f>
        <v>0</v>
      </c>
      <c r="M6" s="18">
        <f>SA!D13*100</f>
        <v>0</v>
      </c>
      <c r="N6" s="67">
        <f t="shared" si="4"/>
        <v>0</v>
      </c>
      <c r="O6" s="68">
        <v>5000</v>
      </c>
      <c r="P6" s="18">
        <f>Overhead!D7*100</f>
        <v>2200</v>
      </c>
      <c r="Q6" s="67">
        <f t="shared" si="5"/>
        <v>2800</v>
      </c>
    </row>
    <row r="7" spans="1:17" x14ac:dyDescent="0.4">
      <c r="B7" s="11" t="s">
        <v>51</v>
      </c>
      <c r="C7" s="68">
        <f t="shared" si="0"/>
        <v>6000</v>
      </c>
      <c r="D7" s="18">
        <f t="shared" si="0"/>
        <v>3400</v>
      </c>
      <c r="E7" s="67">
        <f t="shared" si="1"/>
        <v>2600</v>
      </c>
      <c r="F7" s="66">
        <f>(Gantt!$B47)*100</f>
        <v>0</v>
      </c>
      <c r="G7" s="25">
        <f>(Gantt!$C47)*100</f>
        <v>0</v>
      </c>
      <c r="H7" s="67">
        <f t="shared" si="2"/>
        <v>0</v>
      </c>
      <c r="I7" s="68">
        <v>1000</v>
      </c>
      <c r="J7" s="18">
        <f>Meetings!B7*100</f>
        <v>600</v>
      </c>
      <c r="K7" s="67">
        <f t="shared" si="3"/>
        <v>400</v>
      </c>
      <c r="L7" s="68">
        <f>SA!C17*100</f>
        <v>0</v>
      </c>
      <c r="M7" s="18">
        <f>SA!D17*100</f>
        <v>0</v>
      </c>
      <c r="N7" s="67">
        <f t="shared" si="4"/>
        <v>0</v>
      </c>
      <c r="O7" s="68">
        <v>5000</v>
      </c>
      <c r="P7" s="18">
        <f>Overhead!E7*100</f>
        <v>2800</v>
      </c>
      <c r="Q7" s="67">
        <f t="shared" si="5"/>
        <v>2200</v>
      </c>
    </row>
    <row r="8" spans="1:17" ht="15" thickBot="1" x14ac:dyDescent="0.45">
      <c r="B8" s="11" t="s">
        <v>52</v>
      </c>
      <c r="C8" s="68">
        <f t="shared" si="0"/>
        <v>6000</v>
      </c>
      <c r="D8" s="18">
        <f t="shared" si="0"/>
        <v>2350</v>
      </c>
      <c r="E8" s="67">
        <f t="shared" si="1"/>
        <v>3650</v>
      </c>
      <c r="F8" s="66">
        <f>(Gantt!$B61)*100</f>
        <v>0</v>
      </c>
      <c r="G8" s="66">
        <f>(Gantt!$C61)*100</f>
        <v>0</v>
      </c>
      <c r="H8" s="67">
        <f t="shared" si="2"/>
        <v>0</v>
      </c>
      <c r="I8" s="68">
        <v>1000</v>
      </c>
      <c r="J8" s="18">
        <f>Meetings!B8*100</f>
        <v>750</v>
      </c>
      <c r="K8" s="67">
        <f t="shared" si="3"/>
        <v>250</v>
      </c>
      <c r="L8" s="68">
        <f>SA!C21*100</f>
        <v>0</v>
      </c>
      <c r="M8" s="18">
        <f>SA!D21*100</f>
        <v>0</v>
      </c>
      <c r="N8" s="67">
        <f t="shared" si="4"/>
        <v>0</v>
      </c>
      <c r="O8" s="68">
        <v>5000</v>
      </c>
      <c r="P8" s="18">
        <f>Overhead!F7*100</f>
        <v>1600</v>
      </c>
      <c r="Q8" s="67">
        <f t="shared" si="5"/>
        <v>3400</v>
      </c>
    </row>
    <row r="9" spans="1:17" ht="15.45" thickTop="1" thickBot="1" x14ac:dyDescent="0.45">
      <c r="B9" s="31" t="s">
        <v>0</v>
      </c>
      <c r="C9" s="70">
        <f>SUM(C4:C8)</f>
        <v>37400</v>
      </c>
      <c r="D9" s="71">
        <f>SUM(D4:D8)</f>
        <v>16400</v>
      </c>
      <c r="E9" s="72">
        <f>SUM(E4:E8)</f>
        <v>21000</v>
      </c>
      <c r="F9" s="73">
        <f>SUM(F4:F8)</f>
        <v>6000</v>
      </c>
      <c r="G9" s="74">
        <f>SUM(G4:G8)</f>
        <v>3600</v>
      </c>
      <c r="H9" s="72">
        <f t="shared" si="2"/>
        <v>2400</v>
      </c>
      <c r="I9" s="70">
        <f t="shared" ref="I9:Q9" si="6">SUM(I4:I8)</f>
        <v>5000</v>
      </c>
      <c r="J9" s="71">
        <f t="shared" si="6"/>
        <v>3300</v>
      </c>
      <c r="K9" s="75">
        <f t="shared" si="6"/>
        <v>1700</v>
      </c>
      <c r="L9" s="70">
        <f t="shared" si="6"/>
        <v>1400</v>
      </c>
      <c r="M9" s="70">
        <f t="shared" si="6"/>
        <v>1500</v>
      </c>
      <c r="N9" s="75">
        <f t="shared" si="6"/>
        <v>-100</v>
      </c>
      <c r="O9" s="70">
        <f t="shared" si="6"/>
        <v>25000</v>
      </c>
      <c r="P9" s="70">
        <f t="shared" si="6"/>
        <v>8000</v>
      </c>
      <c r="Q9" s="75">
        <f t="shared" si="6"/>
        <v>17000</v>
      </c>
    </row>
    <row r="11" spans="1:17" x14ac:dyDescent="0.4">
      <c r="F11" s="25"/>
      <c r="G11" s="23"/>
      <c r="H11" s="25"/>
    </row>
    <row r="12" spans="1:17" x14ac:dyDescent="0.4">
      <c r="F12" s="25"/>
      <c r="G12" s="24"/>
      <c r="H12" s="25"/>
    </row>
    <row r="13" spans="1:17" x14ac:dyDescent="0.4">
      <c r="F13" s="25" t="s">
        <v>8</v>
      </c>
      <c r="G13" s="25"/>
      <c r="H13" s="25"/>
    </row>
    <row r="14" spans="1:17" x14ac:dyDescent="0.4">
      <c r="F14" s="25"/>
      <c r="G14" s="25"/>
      <c r="H14" s="25"/>
    </row>
    <row r="15" spans="1:17" x14ac:dyDescent="0.4">
      <c r="F15" s="25"/>
      <c r="G15" s="25"/>
      <c r="H15" s="25"/>
    </row>
    <row r="16" spans="1:17" x14ac:dyDescent="0.4">
      <c r="A16" t="s">
        <v>9</v>
      </c>
      <c r="F16" s="25"/>
      <c r="G16" s="25"/>
      <c r="H16" s="25"/>
    </row>
    <row r="17" spans="6:8" x14ac:dyDescent="0.4">
      <c r="F17" s="25"/>
      <c r="G17" s="25"/>
      <c r="H17" s="25"/>
    </row>
    <row r="18" spans="6:8" x14ac:dyDescent="0.4">
      <c r="F18" s="25"/>
      <c r="G18" s="23"/>
      <c r="H18" s="25"/>
    </row>
  </sheetData>
  <mergeCells count="6">
    <mergeCell ref="O2:Q2"/>
    <mergeCell ref="B2:B3"/>
    <mergeCell ref="C2:E2"/>
    <mergeCell ref="F2:H2"/>
    <mergeCell ref="I2:K2"/>
    <mergeCell ref="L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4"/>
  <sheetViews>
    <sheetView zoomScaleNormal="100" workbookViewId="0">
      <pane ySplit="1" topLeftCell="A3" activePane="bottomLeft" state="frozen"/>
      <selection pane="bottomLeft" activeCell="A17" sqref="A17:D17"/>
    </sheetView>
  </sheetViews>
  <sheetFormatPr defaultRowHeight="14.6" x14ac:dyDescent="0.4"/>
  <cols>
    <col min="1" max="1" width="27.3046875" bestFit="1" customWidth="1"/>
    <col min="2" max="2" width="18.53515625" bestFit="1" customWidth="1"/>
    <col min="3" max="3" width="14.84375" bestFit="1" customWidth="1"/>
    <col min="4" max="4" width="11.69140625" bestFit="1" customWidth="1"/>
    <col min="5" max="5" width="9.53515625" bestFit="1" customWidth="1"/>
    <col min="6" max="6" width="7.3828125" bestFit="1" customWidth="1"/>
    <col min="7" max="54" width="8" customWidth="1"/>
  </cols>
  <sheetData>
    <row r="1" spans="1:57" x14ac:dyDescent="0.4">
      <c r="A1" s="1"/>
      <c r="B1" s="1" t="s">
        <v>10</v>
      </c>
      <c r="C1" s="1" t="s">
        <v>11</v>
      </c>
      <c r="D1" s="1" t="s">
        <v>36</v>
      </c>
      <c r="E1" s="1" t="s">
        <v>12</v>
      </c>
      <c r="F1" s="1"/>
      <c r="G1" s="54" t="s">
        <v>43</v>
      </c>
      <c r="H1" s="2" t="s">
        <v>13</v>
      </c>
      <c r="I1" s="3" t="s">
        <v>14</v>
      </c>
      <c r="J1" s="4" t="s">
        <v>15</v>
      </c>
      <c r="K1" s="39" t="s">
        <v>16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7" ht="15" thickBot="1" x14ac:dyDescent="0.45">
      <c r="A2" s="93" t="s">
        <v>63</v>
      </c>
      <c r="B2" s="93"/>
      <c r="C2" s="93"/>
      <c r="D2" s="93"/>
      <c r="E2" s="93"/>
      <c r="F2" s="45">
        <v>1</v>
      </c>
      <c r="G2" s="45">
        <f>(F2+1)</f>
        <v>2</v>
      </c>
      <c r="H2" s="45">
        <f t="shared" ref="H2:BC2" si="0">(G2+1)</f>
        <v>3</v>
      </c>
      <c r="I2" s="45">
        <f t="shared" si="0"/>
        <v>4</v>
      </c>
      <c r="J2" s="45">
        <f t="shared" si="0"/>
        <v>5</v>
      </c>
      <c r="K2" s="45">
        <f t="shared" si="0"/>
        <v>6</v>
      </c>
      <c r="L2" s="45">
        <f t="shared" si="0"/>
        <v>7</v>
      </c>
      <c r="M2" s="45">
        <f t="shared" si="0"/>
        <v>8</v>
      </c>
      <c r="N2" s="45">
        <f t="shared" si="0"/>
        <v>9</v>
      </c>
      <c r="O2" s="45">
        <f t="shared" si="0"/>
        <v>10</v>
      </c>
      <c r="P2" s="45">
        <f t="shared" si="0"/>
        <v>11</v>
      </c>
      <c r="Q2" s="45">
        <f t="shared" si="0"/>
        <v>12</v>
      </c>
      <c r="R2" s="45">
        <f t="shared" si="0"/>
        <v>13</v>
      </c>
      <c r="S2" s="45">
        <f t="shared" si="0"/>
        <v>14</v>
      </c>
      <c r="T2" s="45">
        <f t="shared" si="0"/>
        <v>15</v>
      </c>
      <c r="U2" s="45">
        <f t="shared" si="0"/>
        <v>16</v>
      </c>
      <c r="V2" s="45">
        <f t="shared" si="0"/>
        <v>17</v>
      </c>
      <c r="W2" s="45">
        <f t="shared" si="0"/>
        <v>18</v>
      </c>
      <c r="X2" s="45">
        <f t="shared" si="0"/>
        <v>19</v>
      </c>
      <c r="Y2" s="45">
        <f t="shared" si="0"/>
        <v>20</v>
      </c>
      <c r="Z2" s="45">
        <f t="shared" si="0"/>
        <v>21</v>
      </c>
      <c r="AA2" s="45">
        <f t="shared" si="0"/>
        <v>22</v>
      </c>
      <c r="AB2" s="45">
        <f t="shared" si="0"/>
        <v>23</v>
      </c>
      <c r="AC2" s="45">
        <f t="shared" si="0"/>
        <v>24</v>
      </c>
      <c r="AD2" s="45">
        <f t="shared" si="0"/>
        <v>25</v>
      </c>
      <c r="AE2" s="45">
        <f t="shared" si="0"/>
        <v>26</v>
      </c>
      <c r="AF2" s="45">
        <f t="shared" si="0"/>
        <v>27</v>
      </c>
      <c r="AG2" s="45">
        <f t="shared" si="0"/>
        <v>28</v>
      </c>
      <c r="AH2" s="45">
        <f t="shared" si="0"/>
        <v>29</v>
      </c>
      <c r="AI2" s="45">
        <f t="shared" si="0"/>
        <v>30</v>
      </c>
      <c r="AJ2" s="45">
        <f t="shared" si="0"/>
        <v>31</v>
      </c>
      <c r="AK2" s="45">
        <f t="shared" si="0"/>
        <v>32</v>
      </c>
      <c r="AL2" s="45">
        <f t="shared" si="0"/>
        <v>33</v>
      </c>
      <c r="AM2" s="45">
        <f t="shared" si="0"/>
        <v>34</v>
      </c>
      <c r="AN2" s="45">
        <f t="shared" si="0"/>
        <v>35</v>
      </c>
      <c r="AO2" s="45">
        <f t="shared" si="0"/>
        <v>36</v>
      </c>
      <c r="AP2" s="45">
        <f t="shared" si="0"/>
        <v>37</v>
      </c>
      <c r="AQ2" s="45">
        <f t="shared" si="0"/>
        <v>38</v>
      </c>
      <c r="AR2" s="45">
        <f t="shared" si="0"/>
        <v>39</v>
      </c>
      <c r="AS2" s="45">
        <f t="shared" si="0"/>
        <v>40</v>
      </c>
      <c r="AT2" s="45">
        <f t="shared" si="0"/>
        <v>41</v>
      </c>
      <c r="AU2" s="45">
        <f t="shared" si="0"/>
        <v>42</v>
      </c>
      <c r="AV2" s="45">
        <f t="shared" si="0"/>
        <v>43</v>
      </c>
      <c r="AW2" s="45">
        <f t="shared" si="0"/>
        <v>44</v>
      </c>
      <c r="AX2" s="45">
        <f t="shared" si="0"/>
        <v>45</v>
      </c>
      <c r="AY2" s="45">
        <f t="shared" si="0"/>
        <v>46</v>
      </c>
      <c r="AZ2" s="45">
        <f t="shared" si="0"/>
        <v>47</v>
      </c>
      <c r="BA2" s="45">
        <f t="shared" si="0"/>
        <v>48</v>
      </c>
      <c r="BB2" s="45">
        <f t="shared" si="0"/>
        <v>49</v>
      </c>
      <c r="BC2" s="45">
        <f t="shared" si="0"/>
        <v>50</v>
      </c>
    </row>
    <row r="3" spans="1:57" x14ac:dyDescent="0.4">
      <c r="A3" s="116" t="s">
        <v>37</v>
      </c>
      <c r="B3" s="116">
        <v>1</v>
      </c>
      <c r="C3" s="116">
        <v>1</v>
      </c>
      <c r="D3" s="124">
        <v>1</v>
      </c>
      <c r="E3" s="44" t="s">
        <v>13</v>
      </c>
      <c r="F3" s="118"/>
      <c r="G3" s="119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</row>
    <row r="4" spans="1:57" x14ac:dyDescent="0.4">
      <c r="A4" s="116" t="s">
        <v>54</v>
      </c>
      <c r="B4" s="116">
        <v>3</v>
      </c>
      <c r="C4" s="116">
        <v>3</v>
      </c>
      <c r="D4" s="125">
        <v>1</v>
      </c>
      <c r="E4" s="44" t="s">
        <v>13</v>
      </c>
      <c r="F4" s="117"/>
      <c r="G4" s="118"/>
      <c r="H4" s="118"/>
      <c r="I4" s="118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7"/>
      <c r="BC4" s="117"/>
      <c r="BD4" s="117"/>
      <c r="BE4" s="117"/>
    </row>
    <row r="5" spans="1:57" x14ac:dyDescent="0.4">
      <c r="A5" s="116" t="s">
        <v>55</v>
      </c>
      <c r="B5" s="120">
        <v>10</v>
      </c>
      <c r="C5" s="120">
        <v>8</v>
      </c>
      <c r="D5" s="125">
        <v>1</v>
      </c>
      <c r="E5" s="44" t="s">
        <v>13</v>
      </c>
      <c r="F5" s="117"/>
      <c r="G5" s="117"/>
      <c r="H5" s="119"/>
      <c r="I5" s="119"/>
      <c r="J5" s="118"/>
      <c r="K5" s="118"/>
      <c r="L5" s="118"/>
      <c r="M5" s="118"/>
      <c r="N5" s="118"/>
      <c r="O5" s="118"/>
      <c r="P5" s="118"/>
      <c r="Q5" s="118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7"/>
      <c r="BC5" s="117"/>
      <c r="BD5" s="117"/>
      <c r="BE5" s="117"/>
    </row>
    <row r="6" spans="1:57" x14ac:dyDescent="0.4">
      <c r="A6" s="116" t="s">
        <v>56</v>
      </c>
      <c r="B6" s="120">
        <v>10</v>
      </c>
      <c r="C6" s="120">
        <v>8</v>
      </c>
      <c r="D6" s="125">
        <v>1</v>
      </c>
      <c r="E6" s="44" t="s">
        <v>13</v>
      </c>
      <c r="F6" s="117"/>
      <c r="G6" s="117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8"/>
      <c r="S6" s="118"/>
      <c r="T6" s="118"/>
      <c r="U6" s="118"/>
      <c r="V6" s="118"/>
      <c r="W6" s="118"/>
      <c r="X6" s="118"/>
      <c r="Y6" s="118"/>
      <c r="Z6" s="123"/>
      <c r="AA6" s="123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7"/>
      <c r="BA6" s="117"/>
      <c r="BB6" s="117"/>
      <c r="BC6" s="117"/>
    </row>
    <row r="7" spans="1:57" x14ac:dyDescent="0.4">
      <c r="A7" s="116" t="s">
        <v>57</v>
      </c>
      <c r="B7" s="120">
        <v>6</v>
      </c>
      <c r="C7" s="120">
        <v>4</v>
      </c>
      <c r="D7" s="125">
        <v>1</v>
      </c>
      <c r="E7" s="44" t="s">
        <v>13</v>
      </c>
      <c r="F7" s="117"/>
      <c r="G7" s="117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7"/>
      <c r="AA7" s="117"/>
      <c r="AB7" s="118"/>
      <c r="AC7" s="118"/>
      <c r="AD7" s="118"/>
      <c r="AE7" s="118"/>
      <c r="AF7" s="118"/>
      <c r="AG7" s="118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7"/>
      <c r="BA7" s="117"/>
      <c r="BB7" s="117"/>
      <c r="BC7" s="117"/>
    </row>
    <row r="8" spans="1:57" x14ac:dyDescent="0.4">
      <c r="A8" s="116" t="s">
        <v>58</v>
      </c>
      <c r="B8" s="120">
        <v>2</v>
      </c>
      <c r="C8" s="120">
        <v>2</v>
      </c>
      <c r="D8" s="125">
        <v>1</v>
      </c>
      <c r="E8" s="44" t="s">
        <v>13</v>
      </c>
      <c r="F8" s="117"/>
      <c r="G8" s="117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8"/>
      <c r="S8" s="118"/>
      <c r="T8" s="118"/>
      <c r="U8" s="118"/>
      <c r="V8" s="118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7"/>
      <c r="BA8" s="117"/>
      <c r="BB8" s="117"/>
      <c r="BC8" s="117"/>
    </row>
    <row r="9" spans="1:57" x14ac:dyDescent="0.4">
      <c r="A9" s="116" t="s">
        <v>59</v>
      </c>
      <c r="B9" s="120">
        <v>2</v>
      </c>
      <c r="C9" s="120">
        <v>1</v>
      </c>
      <c r="D9" s="125">
        <v>0.1</v>
      </c>
      <c r="E9" s="44" t="s">
        <v>14</v>
      </c>
      <c r="F9" s="117"/>
      <c r="G9" s="117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21"/>
      <c r="S9" s="122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17"/>
      <c r="BA9" s="117"/>
      <c r="BB9" s="117"/>
      <c r="BC9" s="117"/>
    </row>
    <row r="10" spans="1:57" x14ac:dyDescent="0.4">
      <c r="A10" s="116" t="s">
        <v>60</v>
      </c>
      <c r="B10" s="120">
        <v>15</v>
      </c>
      <c r="C10" s="120">
        <v>3</v>
      </c>
      <c r="D10" s="125">
        <v>0.2</v>
      </c>
      <c r="E10" s="44" t="s">
        <v>14</v>
      </c>
      <c r="F10" s="117"/>
      <c r="G10" s="117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8"/>
      <c r="AI10" s="118"/>
      <c r="AJ10" s="118"/>
      <c r="AK10" s="121"/>
      <c r="AL10" s="121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19"/>
      <c r="AX10" s="119"/>
      <c r="AY10" s="119"/>
      <c r="AZ10" s="119"/>
      <c r="BA10" s="117"/>
      <c r="BB10" s="117"/>
      <c r="BC10" s="117"/>
    </row>
    <row r="11" spans="1:57" x14ac:dyDescent="0.4">
      <c r="A11" s="116" t="s">
        <v>61</v>
      </c>
      <c r="B11" s="120">
        <v>3</v>
      </c>
      <c r="C11" s="120"/>
      <c r="D11" s="125"/>
      <c r="E11" s="44" t="s">
        <v>15</v>
      </c>
      <c r="F11" s="117"/>
      <c r="G11" s="117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V11" s="119"/>
      <c r="AW11" s="122"/>
      <c r="AX11" s="122"/>
      <c r="AY11" s="122"/>
      <c r="AZ11" s="119"/>
      <c r="BA11" s="117"/>
      <c r="BB11" s="117"/>
      <c r="BC11" s="117"/>
    </row>
    <row r="12" spans="1:57" x14ac:dyDescent="0.4">
      <c r="A12" s="116" t="s">
        <v>62</v>
      </c>
      <c r="B12" s="120">
        <v>1</v>
      </c>
      <c r="C12" s="120"/>
      <c r="D12" s="125"/>
      <c r="E12" s="44" t="s">
        <v>15</v>
      </c>
      <c r="F12" s="117"/>
      <c r="G12" s="117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V12" s="119"/>
      <c r="AW12" s="119"/>
      <c r="AX12" s="119"/>
      <c r="AY12" s="119"/>
      <c r="AZ12" s="122"/>
      <c r="BA12" s="117"/>
      <c r="BB12" s="117"/>
      <c r="BC12" s="117"/>
    </row>
    <row r="13" spans="1:57" x14ac:dyDescent="0.4">
      <c r="A13" s="47"/>
      <c r="B13" s="51"/>
      <c r="C13" s="51"/>
      <c r="D13" s="126"/>
      <c r="E13" s="44" t="s">
        <v>15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</row>
    <row r="14" spans="1:57" x14ac:dyDescent="0.4">
      <c r="A14" s="47"/>
      <c r="B14" s="51"/>
      <c r="C14" s="51"/>
      <c r="D14" s="126"/>
      <c r="E14" s="44" t="s">
        <v>15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</row>
    <row r="15" spans="1:57" ht="15" thickBot="1" x14ac:dyDescent="0.45">
      <c r="A15" s="47"/>
      <c r="B15" s="51"/>
      <c r="C15" s="51"/>
      <c r="D15" s="126"/>
      <c r="E15" s="44" t="s">
        <v>15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</row>
    <row r="16" spans="1:57" ht="15" thickTop="1" x14ac:dyDescent="0.4">
      <c r="A16" s="47" t="s">
        <v>42</v>
      </c>
      <c r="B16" s="53">
        <f>SUM(B3:B15)</f>
        <v>53</v>
      </c>
      <c r="C16" s="53">
        <f>SUM(C3:C15)</f>
        <v>30</v>
      </c>
      <c r="D16" s="95"/>
      <c r="E16" s="96"/>
      <c r="F16" s="99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</row>
    <row r="17" spans="1:55" ht="15" thickBot="1" x14ac:dyDescent="0.45">
      <c r="A17" s="94" t="s">
        <v>38</v>
      </c>
      <c r="B17" s="94"/>
      <c r="C17" s="94"/>
      <c r="D17" s="94"/>
      <c r="E17" s="45"/>
      <c r="F17" s="45">
        <v>1</v>
      </c>
      <c r="G17" s="45">
        <f>(F17+1)</f>
        <v>2</v>
      </c>
      <c r="H17" s="45">
        <f t="shared" ref="H17" si="1">(G17+1)</f>
        <v>3</v>
      </c>
      <c r="I17" s="45">
        <f t="shared" ref="I17" si="2">(H17+1)</f>
        <v>4</v>
      </c>
      <c r="J17" s="45">
        <f t="shared" ref="J17" si="3">(I17+1)</f>
        <v>5</v>
      </c>
      <c r="K17" s="45">
        <f t="shared" ref="K17" si="4">(J17+1)</f>
        <v>6</v>
      </c>
      <c r="L17" s="45">
        <f t="shared" ref="L17" si="5">(K17+1)</f>
        <v>7</v>
      </c>
      <c r="M17" s="45">
        <f t="shared" ref="M17" si="6">(L17+1)</f>
        <v>8</v>
      </c>
      <c r="N17" s="45">
        <f t="shared" ref="N17" si="7">(M17+1)</f>
        <v>9</v>
      </c>
      <c r="O17" s="45">
        <f t="shared" ref="O17" si="8">(N17+1)</f>
        <v>10</v>
      </c>
      <c r="P17" s="45">
        <f t="shared" ref="P17" si="9">(O17+1)</f>
        <v>11</v>
      </c>
      <c r="Q17" s="45">
        <f t="shared" ref="Q17" si="10">(P17+1)</f>
        <v>12</v>
      </c>
      <c r="R17" s="45">
        <f t="shared" ref="R17" si="11">(Q17+1)</f>
        <v>13</v>
      </c>
      <c r="S17" s="45">
        <f t="shared" ref="S17" si="12">(R17+1)</f>
        <v>14</v>
      </c>
      <c r="T17" s="45">
        <f t="shared" ref="T17" si="13">(S17+1)</f>
        <v>15</v>
      </c>
      <c r="U17" s="45">
        <f t="shared" ref="U17" si="14">(T17+1)</f>
        <v>16</v>
      </c>
      <c r="V17" s="45">
        <f t="shared" ref="V17" si="15">(U17+1)</f>
        <v>17</v>
      </c>
      <c r="W17" s="45">
        <f t="shared" ref="W17" si="16">(V17+1)</f>
        <v>18</v>
      </c>
      <c r="X17" s="45">
        <f t="shared" ref="X17" si="17">(W17+1)</f>
        <v>19</v>
      </c>
      <c r="Y17" s="45">
        <f t="shared" ref="Y17" si="18">(X17+1)</f>
        <v>20</v>
      </c>
      <c r="Z17" s="45">
        <f t="shared" ref="Z17" si="19">(Y17+1)</f>
        <v>21</v>
      </c>
      <c r="AA17" s="45">
        <f t="shared" ref="AA17" si="20">(Z17+1)</f>
        <v>22</v>
      </c>
      <c r="AB17" s="45">
        <f t="shared" ref="AB17" si="21">(AA17+1)</f>
        <v>23</v>
      </c>
      <c r="AC17" s="45">
        <f t="shared" ref="AC17" si="22">(AB17+1)</f>
        <v>24</v>
      </c>
      <c r="AD17" s="45">
        <f t="shared" ref="AD17" si="23">(AC17+1)</f>
        <v>25</v>
      </c>
      <c r="AE17" s="45">
        <f t="shared" ref="AE17" si="24">(AD17+1)</f>
        <v>26</v>
      </c>
      <c r="AF17" s="45">
        <f t="shared" ref="AF17" si="25">(AE17+1)</f>
        <v>27</v>
      </c>
      <c r="AG17" s="45">
        <f t="shared" ref="AG17" si="26">(AF17+1)</f>
        <v>28</v>
      </c>
      <c r="AH17" s="45">
        <f t="shared" ref="AH17" si="27">(AG17+1)</f>
        <v>29</v>
      </c>
      <c r="AI17" s="45">
        <f t="shared" ref="AI17" si="28">(AH17+1)</f>
        <v>30</v>
      </c>
      <c r="AJ17" s="45">
        <f t="shared" ref="AJ17" si="29">(AI17+1)</f>
        <v>31</v>
      </c>
      <c r="AK17" s="45">
        <f t="shared" ref="AK17" si="30">(AJ17+1)</f>
        <v>32</v>
      </c>
      <c r="AL17" s="45">
        <f t="shared" ref="AL17" si="31">(AK17+1)</f>
        <v>33</v>
      </c>
      <c r="AM17" s="45">
        <f t="shared" ref="AM17" si="32">(AL17+1)</f>
        <v>34</v>
      </c>
      <c r="AN17" s="45">
        <f t="shared" ref="AN17" si="33">(AM17+1)</f>
        <v>35</v>
      </c>
      <c r="AO17" s="45">
        <f t="shared" ref="AO17" si="34">(AN17+1)</f>
        <v>36</v>
      </c>
      <c r="AP17" s="45">
        <f t="shared" ref="AP17" si="35">(AO17+1)</f>
        <v>37</v>
      </c>
      <c r="AQ17" s="45">
        <f t="shared" ref="AQ17" si="36">(AP17+1)</f>
        <v>38</v>
      </c>
      <c r="AR17" s="45">
        <f t="shared" ref="AR17" si="37">(AQ17+1)</f>
        <v>39</v>
      </c>
      <c r="AS17" s="45">
        <f t="shared" ref="AS17" si="38">(AR17+1)</f>
        <v>40</v>
      </c>
      <c r="AT17" s="45">
        <f t="shared" ref="AT17" si="39">(AS17+1)</f>
        <v>41</v>
      </c>
      <c r="AU17" s="45">
        <f t="shared" ref="AU17" si="40">(AT17+1)</f>
        <v>42</v>
      </c>
      <c r="AV17" s="45">
        <f t="shared" ref="AV17" si="41">(AU17+1)</f>
        <v>43</v>
      </c>
      <c r="AW17" s="45">
        <f t="shared" ref="AW17" si="42">(AV17+1)</f>
        <v>44</v>
      </c>
      <c r="AX17" s="45">
        <f t="shared" ref="AX17" si="43">(AW17+1)</f>
        <v>45</v>
      </c>
      <c r="AY17" s="45">
        <f t="shared" ref="AY17" si="44">(AX17+1)</f>
        <v>46</v>
      </c>
      <c r="AZ17" s="45">
        <f t="shared" ref="AZ17" si="45">(AY17+1)</f>
        <v>47</v>
      </c>
      <c r="BA17" s="45">
        <f t="shared" ref="BA17" si="46">(AZ17+1)</f>
        <v>48</v>
      </c>
      <c r="BB17" s="45">
        <f t="shared" ref="BB17:BC17" si="47">(BA17+1)</f>
        <v>49</v>
      </c>
      <c r="BC17" s="45">
        <f t="shared" si="47"/>
        <v>50</v>
      </c>
    </row>
    <row r="18" spans="1:55" x14ac:dyDescent="0.4">
      <c r="A18" s="46" t="s">
        <v>37</v>
      </c>
      <c r="B18" s="49">
        <v>1</v>
      </c>
      <c r="C18" s="49">
        <v>1</v>
      </c>
      <c r="D18" s="50">
        <v>1</v>
      </c>
      <c r="E18" s="44" t="s">
        <v>13</v>
      </c>
      <c r="F18" s="43" t="str">
        <f>E18</f>
        <v>complete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</row>
    <row r="19" spans="1:55" x14ac:dyDescent="0.4">
      <c r="A19" t="s">
        <v>48</v>
      </c>
      <c r="B19" s="51">
        <v>2</v>
      </c>
      <c r="C19" s="51">
        <v>3</v>
      </c>
      <c r="D19" s="52">
        <v>1</v>
      </c>
      <c r="E19" s="44" t="s">
        <v>13</v>
      </c>
      <c r="F19" s="43"/>
      <c r="G19" s="43" t="str">
        <f>$E$19</f>
        <v>complete</v>
      </c>
      <c r="H19" s="43" t="str">
        <f>$E$19</f>
        <v>complete</v>
      </c>
      <c r="I19" s="43" t="str">
        <f>$E$19</f>
        <v>complete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</row>
    <row r="20" spans="1:55" x14ac:dyDescent="0.4">
      <c r="A20" s="47" t="s">
        <v>44</v>
      </c>
      <c r="B20" s="51">
        <v>4</v>
      </c>
      <c r="C20" s="51">
        <v>2</v>
      </c>
      <c r="D20" s="52">
        <v>0.5</v>
      </c>
      <c r="E20" s="44" t="s">
        <v>14</v>
      </c>
      <c r="F20" s="43"/>
      <c r="G20" s="43"/>
      <c r="H20" s="43"/>
      <c r="I20" s="43"/>
      <c r="J20" s="43" t="str">
        <f>$E$20</f>
        <v>this week</v>
      </c>
      <c r="K20" s="43" t="str">
        <f t="shared" ref="K20:M20" si="48">$E$20</f>
        <v>this week</v>
      </c>
      <c r="L20" s="43" t="str">
        <f t="shared" si="48"/>
        <v>this week</v>
      </c>
      <c r="M20" s="43" t="str">
        <f t="shared" si="48"/>
        <v>this week</v>
      </c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</row>
    <row r="21" spans="1:55" x14ac:dyDescent="0.4">
      <c r="A21" s="47"/>
      <c r="B21" s="51"/>
      <c r="C21" s="51"/>
      <c r="D21" s="52"/>
      <c r="E21" s="44" t="s">
        <v>15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</row>
    <row r="22" spans="1:55" x14ac:dyDescent="0.4">
      <c r="A22" s="47"/>
      <c r="B22" s="51"/>
      <c r="C22" s="51"/>
      <c r="D22" s="52"/>
      <c r="E22" s="44" t="s">
        <v>15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</row>
    <row r="23" spans="1:55" x14ac:dyDescent="0.4">
      <c r="A23" s="47"/>
      <c r="B23" s="51"/>
      <c r="C23" s="51"/>
      <c r="D23" s="52"/>
      <c r="E23" s="44" t="s">
        <v>15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</row>
    <row r="24" spans="1:55" x14ac:dyDescent="0.4">
      <c r="A24" s="47"/>
      <c r="B24" s="51"/>
      <c r="C24" s="51"/>
      <c r="D24" s="52"/>
      <c r="E24" s="44" t="s">
        <v>15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</row>
    <row r="25" spans="1:55" x14ac:dyDescent="0.4">
      <c r="A25" s="47"/>
      <c r="B25" s="51"/>
      <c r="C25" s="51"/>
      <c r="D25" s="52"/>
      <c r="E25" s="44" t="s">
        <v>15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</row>
    <row r="26" spans="1:55" x14ac:dyDescent="0.4">
      <c r="A26" s="47"/>
      <c r="B26" s="51"/>
      <c r="C26" s="51"/>
      <c r="D26" s="52"/>
      <c r="E26" s="44" t="s">
        <v>15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</row>
    <row r="27" spans="1:55" x14ac:dyDescent="0.4">
      <c r="A27" s="47"/>
      <c r="B27" s="51"/>
      <c r="C27" s="51"/>
      <c r="D27" s="52"/>
      <c r="E27" s="44" t="s">
        <v>15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</row>
    <row r="28" spans="1:55" x14ac:dyDescent="0.4">
      <c r="A28" s="47"/>
      <c r="B28" s="51"/>
      <c r="C28" s="51"/>
      <c r="D28" s="52"/>
      <c r="E28" s="44" t="s">
        <v>15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</row>
    <row r="29" spans="1:55" x14ac:dyDescent="0.4">
      <c r="A29" s="47"/>
      <c r="B29" s="51"/>
      <c r="C29" s="51"/>
      <c r="D29" s="52"/>
      <c r="E29" s="44" t="s">
        <v>15</v>
      </c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</row>
    <row r="30" spans="1:55" x14ac:dyDescent="0.4">
      <c r="A30" s="47"/>
      <c r="B30" s="51"/>
      <c r="C30" s="51"/>
      <c r="D30" s="52"/>
      <c r="E30" s="44" t="s">
        <v>15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</row>
    <row r="31" spans="1:55" x14ac:dyDescent="0.4">
      <c r="A31" s="47"/>
      <c r="B31" s="51"/>
      <c r="C31" s="51"/>
      <c r="D31" s="52"/>
      <c r="E31" s="44" t="s">
        <v>15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</row>
    <row r="32" spans="1:55" ht="15" thickBot="1" x14ac:dyDescent="0.45">
      <c r="A32" s="47"/>
      <c r="B32" s="51"/>
      <c r="C32" s="51"/>
      <c r="D32" s="52"/>
      <c r="E32" s="44" t="s">
        <v>15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</row>
    <row r="33" spans="1:57" ht="15" thickTop="1" x14ac:dyDescent="0.4">
      <c r="A33" s="47" t="s">
        <v>42</v>
      </c>
      <c r="B33" s="53">
        <f>SUM(B18:B32)</f>
        <v>7</v>
      </c>
      <c r="C33" s="53">
        <f>SUM(C18:C32)</f>
        <v>6</v>
      </c>
      <c r="D33" s="96"/>
      <c r="E33" s="96"/>
      <c r="F33" s="101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</row>
    <row r="34" spans="1:57" ht="15" thickBot="1" x14ac:dyDescent="0.45">
      <c r="A34" s="94" t="s">
        <v>39</v>
      </c>
      <c r="B34" s="94"/>
      <c r="C34" s="94"/>
      <c r="D34" s="94"/>
      <c r="E34" s="45"/>
      <c r="F34" s="45">
        <v>1</v>
      </c>
      <c r="G34" s="45">
        <f>(F34+1)</f>
        <v>2</v>
      </c>
      <c r="H34" s="45">
        <f t="shared" ref="H34" si="49">(G34+1)</f>
        <v>3</v>
      </c>
      <c r="I34" s="45">
        <f t="shared" ref="I34" si="50">(H34+1)</f>
        <v>4</v>
      </c>
      <c r="J34" s="45">
        <f t="shared" ref="J34" si="51">(I34+1)</f>
        <v>5</v>
      </c>
      <c r="K34" s="45">
        <f t="shared" ref="K34" si="52">(J34+1)</f>
        <v>6</v>
      </c>
      <c r="L34" s="45">
        <f t="shared" ref="L34" si="53">(K34+1)</f>
        <v>7</v>
      </c>
      <c r="M34" s="45">
        <f t="shared" ref="M34" si="54">(L34+1)</f>
        <v>8</v>
      </c>
      <c r="N34" s="45">
        <f t="shared" ref="N34" si="55">(M34+1)</f>
        <v>9</v>
      </c>
      <c r="O34" s="45">
        <f t="shared" ref="O34" si="56">(N34+1)</f>
        <v>10</v>
      </c>
      <c r="P34" s="45">
        <f t="shared" ref="P34" si="57">(O34+1)</f>
        <v>11</v>
      </c>
      <c r="Q34" s="45">
        <f t="shared" ref="Q34" si="58">(P34+1)</f>
        <v>12</v>
      </c>
      <c r="R34" s="45">
        <f t="shared" ref="R34" si="59">(Q34+1)</f>
        <v>13</v>
      </c>
      <c r="S34" s="45">
        <f t="shared" ref="S34" si="60">(R34+1)</f>
        <v>14</v>
      </c>
      <c r="T34" s="45">
        <f t="shared" ref="T34" si="61">(S34+1)</f>
        <v>15</v>
      </c>
      <c r="U34" s="45">
        <f t="shared" ref="U34" si="62">(T34+1)</f>
        <v>16</v>
      </c>
      <c r="V34" s="45">
        <f t="shared" ref="V34" si="63">(U34+1)</f>
        <v>17</v>
      </c>
      <c r="W34" s="45">
        <f t="shared" ref="W34" si="64">(V34+1)</f>
        <v>18</v>
      </c>
      <c r="X34" s="45">
        <f t="shared" ref="X34" si="65">(W34+1)</f>
        <v>19</v>
      </c>
      <c r="Y34" s="45">
        <f t="shared" ref="Y34" si="66">(X34+1)</f>
        <v>20</v>
      </c>
      <c r="Z34" s="45">
        <f t="shared" ref="Z34" si="67">(Y34+1)</f>
        <v>21</v>
      </c>
      <c r="AA34" s="45">
        <f t="shared" ref="AA34" si="68">(Z34+1)</f>
        <v>22</v>
      </c>
      <c r="AB34" s="45">
        <f t="shared" ref="AB34" si="69">(AA34+1)</f>
        <v>23</v>
      </c>
      <c r="AC34" s="45">
        <f t="shared" ref="AC34" si="70">(AB34+1)</f>
        <v>24</v>
      </c>
      <c r="AD34" s="45">
        <f t="shared" ref="AD34" si="71">(AC34+1)</f>
        <v>25</v>
      </c>
      <c r="AE34" s="45">
        <f t="shared" ref="AE34" si="72">(AD34+1)</f>
        <v>26</v>
      </c>
      <c r="AF34" s="45">
        <f t="shared" ref="AF34" si="73">(AE34+1)</f>
        <v>27</v>
      </c>
      <c r="AG34" s="45">
        <f t="shared" ref="AG34" si="74">(AF34+1)</f>
        <v>28</v>
      </c>
      <c r="AH34" s="45">
        <f t="shared" ref="AH34" si="75">(AG34+1)</f>
        <v>29</v>
      </c>
      <c r="AI34" s="45">
        <f t="shared" ref="AI34" si="76">(AH34+1)</f>
        <v>30</v>
      </c>
      <c r="AJ34" s="45">
        <f t="shared" ref="AJ34" si="77">(AI34+1)</f>
        <v>31</v>
      </c>
      <c r="AK34" s="45">
        <f t="shared" ref="AK34" si="78">(AJ34+1)</f>
        <v>32</v>
      </c>
      <c r="AL34" s="45">
        <f t="shared" ref="AL34" si="79">(AK34+1)</f>
        <v>33</v>
      </c>
      <c r="AM34" s="45">
        <f t="shared" ref="AM34" si="80">(AL34+1)</f>
        <v>34</v>
      </c>
      <c r="AN34" s="45">
        <f t="shared" ref="AN34" si="81">(AM34+1)</f>
        <v>35</v>
      </c>
      <c r="AO34" s="45">
        <f t="shared" ref="AO34" si="82">(AN34+1)</f>
        <v>36</v>
      </c>
      <c r="AP34" s="45">
        <f t="shared" ref="AP34" si="83">(AO34+1)</f>
        <v>37</v>
      </c>
      <c r="AQ34" s="45">
        <f t="shared" ref="AQ34" si="84">(AP34+1)</f>
        <v>38</v>
      </c>
      <c r="AR34" s="45">
        <f t="shared" ref="AR34" si="85">(AQ34+1)</f>
        <v>39</v>
      </c>
      <c r="AS34" s="45">
        <f t="shared" ref="AS34" si="86">(AR34+1)</f>
        <v>40</v>
      </c>
      <c r="AT34" s="45">
        <f t="shared" ref="AT34" si="87">(AS34+1)</f>
        <v>41</v>
      </c>
      <c r="AU34" s="45">
        <f t="shared" ref="AU34" si="88">(AT34+1)</f>
        <v>42</v>
      </c>
      <c r="AV34" s="45">
        <f t="shared" ref="AV34" si="89">(AU34+1)</f>
        <v>43</v>
      </c>
      <c r="AW34" s="45">
        <f t="shared" ref="AW34" si="90">(AV34+1)</f>
        <v>44</v>
      </c>
      <c r="AX34" s="45">
        <f t="shared" ref="AX34" si="91">(AW34+1)</f>
        <v>45</v>
      </c>
      <c r="AY34" s="45">
        <f t="shared" ref="AY34" si="92">(AX34+1)</f>
        <v>46</v>
      </c>
      <c r="AZ34" s="45">
        <f t="shared" ref="AZ34" si="93">(AY34+1)</f>
        <v>47</v>
      </c>
      <c r="BA34" s="45">
        <f t="shared" ref="BA34" si="94">(AZ34+1)</f>
        <v>48</v>
      </c>
      <c r="BB34" s="45">
        <f t="shared" ref="BB34:BC34" si="95">(BA34+1)</f>
        <v>49</v>
      </c>
      <c r="BC34" s="45">
        <f t="shared" si="95"/>
        <v>50</v>
      </c>
    </row>
    <row r="35" spans="1:57" x14ac:dyDescent="0.4">
      <c r="A35" s="46" t="s">
        <v>37</v>
      </c>
      <c r="B35" s="49"/>
      <c r="C35" s="49"/>
      <c r="D35" s="50"/>
      <c r="E35" s="44" t="s">
        <v>15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</row>
    <row r="36" spans="1:57" x14ac:dyDescent="0.4">
      <c r="A36" s="47"/>
      <c r="B36" s="51"/>
      <c r="C36" s="51"/>
      <c r="D36" s="52"/>
      <c r="E36" s="44" t="s">
        <v>15</v>
      </c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</row>
    <row r="37" spans="1:57" x14ac:dyDescent="0.4">
      <c r="A37" s="47"/>
      <c r="B37" s="51"/>
      <c r="C37" s="51"/>
      <c r="D37" s="52"/>
      <c r="E37" s="44" t="s">
        <v>15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</row>
    <row r="38" spans="1:57" x14ac:dyDescent="0.4">
      <c r="A38" s="47"/>
      <c r="B38" s="51"/>
      <c r="C38" s="51"/>
      <c r="D38" s="52"/>
      <c r="E38" s="44" t="s">
        <v>15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</row>
    <row r="39" spans="1:57" x14ac:dyDescent="0.4">
      <c r="A39" s="47"/>
      <c r="B39" s="51"/>
      <c r="C39" s="51"/>
      <c r="D39" s="52"/>
      <c r="E39" s="44" t="s">
        <v>15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</row>
    <row r="40" spans="1:57" x14ac:dyDescent="0.4">
      <c r="A40" s="47"/>
      <c r="B40" s="51"/>
      <c r="C40" s="51"/>
      <c r="D40" s="52"/>
      <c r="E40" s="44" t="s">
        <v>15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</row>
    <row r="41" spans="1:57" x14ac:dyDescent="0.4">
      <c r="A41" s="47"/>
      <c r="B41" s="51"/>
      <c r="C41" s="51"/>
      <c r="D41" s="52"/>
      <c r="E41" s="44" t="s">
        <v>15</v>
      </c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</row>
    <row r="42" spans="1:57" x14ac:dyDescent="0.4">
      <c r="A42" s="47"/>
      <c r="B42" s="51"/>
      <c r="C42" s="51"/>
      <c r="D42" s="52"/>
      <c r="E42" s="44" t="s">
        <v>15</v>
      </c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</row>
    <row r="43" spans="1:57" x14ac:dyDescent="0.4">
      <c r="A43" s="47"/>
      <c r="B43" s="51"/>
      <c r="C43" s="51"/>
      <c r="D43" s="52"/>
      <c r="E43" s="44" t="s">
        <v>15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</row>
    <row r="44" spans="1:57" x14ac:dyDescent="0.4">
      <c r="A44" s="47"/>
      <c r="B44" s="51"/>
      <c r="C44" s="51"/>
      <c r="D44" s="52"/>
      <c r="E44" s="44" t="s">
        <v>15</v>
      </c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</row>
    <row r="45" spans="1:57" x14ac:dyDescent="0.4">
      <c r="A45" s="47"/>
      <c r="B45" s="51"/>
      <c r="C45" s="51"/>
      <c r="D45" s="52"/>
      <c r="E45" s="44" t="s">
        <v>15</v>
      </c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</row>
    <row r="46" spans="1:57" ht="15" thickBot="1" x14ac:dyDescent="0.45">
      <c r="A46" s="47"/>
      <c r="B46" s="51"/>
      <c r="C46" s="51"/>
      <c r="D46" s="51"/>
      <c r="E46" s="44" t="s">
        <v>15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</row>
    <row r="47" spans="1:57" ht="15" thickTop="1" x14ac:dyDescent="0.4">
      <c r="A47" s="47" t="s">
        <v>42</v>
      </c>
      <c r="B47" s="53">
        <f>SUM(B35:B46)</f>
        <v>0</v>
      </c>
      <c r="C47" s="53">
        <f>SUM(C35:C46)</f>
        <v>0</v>
      </c>
      <c r="D47" s="96"/>
      <c r="E47" s="96"/>
      <c r="F47" s="101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43"/>
      <c r="BE47" s="43"/>
    </row>
    <row r="48" spans="1:57" ht="15" thickBot="1" x14ac:dyDescent="0.45">
      <c r="A48" s="94" t="s">
        <v>40</v>
      </c>
      <c r="B48" s="94"/>
      <c r="C48" s="94"/>
      <c r="D48" s="94"/>
      <c r="E48" s="45"/>
      <c r="F48" s="45">
        <v>1</v>
      </c>
      <c r="G48" s="45">
        <f>(F48+1)</f>
        <v>2</v>
      </c>
      <c r="H48" s="45">
        <f t="shared" ref="H48" si="96">(G48+1)</f>
        <v>3</v>
      </c>
      <c r="I48" s="45">
        <f t="shared" ref="I48" si="97">(H48+1)</f>
        <v>4</v>
      </c>
      <c r="J48" s="45">
        <f t="shared" ref="J48" si="98">(I48+1)</f>
        <v>5</v>
      </c>
      <c r="K48" s="45">
        <f t="shared" ref="K48" si="99">(J48+1)</f>
        <v>6</v>
      </c>
      <c r="L48" s="45">
        <f t="shared" ref="L48" si="100">(K48+1)</f>
        <v>7</v>
      </c>
      <c r="M48" s="45">
        <f t="shared" ref="M48" si="101">(L48+1)</f>
        <v>8</v>
      </c>
      <c r="N48" s="45">
        <f t="shared" ref="N48" si="102">(M48+1)</f>
        <v>9</v>
      </c>
      <c r="O48" s="45">
        <f t="shared" ref="O48" si="103">(N48+1)</f>
        <v>10</v>
      </c>
      <c r="P48" s="45">
        <f t="shared" ref="P48" si="104">(O48+1)</f>
        <v>11</v>
      </c>
      <c r="Q48" s="45">
        <f t="shared" ref="Q48" si="105">(P48+1)</f>
        <v>12</v>
      </c>
      <c r="R48" s="45">
        <f t="shared" ref="R48" si="106">(Q48+1)</f>
        <v>13</v>
      </c>
      <c r="S48" s="45">
        <f t="shared" ref="S48" si="107">(R48+1)</f>
        <v>14</v>
      </c>
      <c r="T48" s="45">
        <f t="shared" ref="T48" si="108">(S48+1)</f>
        <v>15</v>
      </c>
      <c r="U48" s="45">
        <f t="shared" ref="U48" si="109">(T48+1)</f>
        <v>16</v>
      </c>
      <c r="V48" s="45">
        <f t="shared" ref="V48" si="110">(U48+1)</f>
        <v>17</v>
      </c>
      <c r="W48" s="45">
        <f t="shared" ref="W48" si="111">(V48+1)</f>
        <v>18</v>
      </c>
      <c r="X48" s="45">
        <f t="shared" ref="X48" si="112">(W48+1)</f>
        <v>19</v>
      </c>
      <c r="Y48" s="45">
        <f t="shared" ref="Y48" si="113">(X48+1)</f>
        <v>20</v>
      </c>
      <c r="Z48" s="45">
        <f t="shared" ref="Z48" si="114">(Y48+1)</f>
        <v>21</v>
      </c>
      <c r="AA48" s="45">
        <f t="shared" ref="AA48" si="115">(Z48+1)</f>
        <v>22</v>
      </c>
      <c r="AB48" s="45">
        <f t="shared" ref="AB48" si="116">(AA48+1)</f>
        <v>23</v>
      </c>
      <c r="AC48" s="45">
        <f t="shared" ref="AC48" si="117">(AB48+1)</f>
        <v>24</v>
      </c>
      <c r="AD48" s="45">
        <f t="shared" ref="AD48" si="118">(AC48+1)</f>
        <v>25</v>
      </c>
      <c r="AE48" s="45">
        <f t="shared" ref="AE48" si="119">(AD48+1)</f>
        <v>26</v>
      </c>
      <c r="AF48" s="45">
        <f t="shared" ref="AF48" si="120">(AE48+1)</f>
        <v>27</v>
      </c>
      <c r="AG48" s="45">
        <f t="shared" ref="AG48" si="121">(AF48+1)</f>
        <v>28</v>
      </c>
      <c r="AH48" s="45">
        <f t="shared" ref="AH48" si="122">(AG48+1)</f>
        <v>29</v>
      </c>
      <c r="AI48" s="45">
        <f t="shared" ref="AI48" si="123">(AH48+1)</f>
        <v>30</v>
      </c>
      <c r="AJ48" s="45">
        <f t="shared" ref="AJ48" si="124">(AI48+1)</f>
        <v>31</v>
      </c>
      <c r="AK48" s="45">
        <f t="shared" ref="AK48" si="125">(AJ48+1)</f>
        <v>32</v>
      </c>
      <c r="AL48" s="45">
        <f t="shared" ref="AL48" si="126">(AK48+1)</f>
        <v>33</v>
      </c>
      <c r="AM48" s="45">
        <f t="shared" ref="AM48" si="127">(AL48+1)</f>
        <v>34</v>
      </c>
      <c r="AN48" s="45">
        <f t="shared" ref="AN48" si="128">(AM48+1)</f>
        <v>35</v>
      </c>
      <c r="AO48" s="45">
        <f t="shared" ref="AO48" si="129">(AN48+1)</f>
        <v>36</v>
      </c>
      <c r="AP48" s="45">
        <f t="shared" ref="AP48" si="130">(AO48+1)</f>
        <v>37</v>
      </c>
      <c r="AQ48" s="45">
        <f t="shared" ref="AQ48" si="131">(AP48+1)</f>
        <v>38</v>
      </c>
      <c r="AR48" s="45">
        <f t="shared" ref="AR48" si="132">(AQ48+1)</f>
        <v>39</v>
      </c>
      <c r="AS48" s="45">
        <f t="shared" ref="AS48" si="133">(AR48+1)</f>
        <v>40</v>
      </c>
      <c r="AT48" s="45">
        <f t="shared" ref="AT48" si="134">(AS48+1)</f>
        <v>41</v>
      </c>
      <c r="AU48" s="45">
        <f t="shared" ref="AU48" si="135">(AT48+1)</f>
        <v>42</v>
      </c>
      <c r="AV48" s="45">
        <f t="shared" ref="AV48" si="136">(AU48+1)</f>
        <v>43</v>
      </c>
      <c r="AW48" s="45">
        <f t="shared" ref="AW48" si="137">(AV48+1)</f>
        <v>44</v>
      </c>
      <c r="AX48" s="45">
        <f t="shared" ref="AX48" si="138">(AW48+1)</f>
        <v>45</v>
      </c>
      <c r="AY48" s="45">
        <f t="shared" ref="AY48" si="139">(AX48+1)</f>
        <v>46</v>
      </c>
      <c r="AZ48" s="45">
        <f t="shared" ref="AZ48" si="140">(AY48+1)</f>
        <v>47</v>
      </c>
      <c r="BA48" s="45">
        <f t="shared" ref="BA48" si="141">(AZ48+1)</f>
        <v>48</v>
      </c>
      <c r="BB48" s="45">
        <f t="shared" ref="BB48:BC48" si="142">(BA48+1)</f>
        <v>49</v>
      </c>
      <c r="BC48" s="45">
        <f t="shared" si="142"/>
        <v>50</v>
      </c>
    </row>
    <row r="49" spans="1:55" x14ac:dyDescent="0.4">
      <c r="A49" s="46" t="s">
        <v>37</v>
      </c>
      <c r="B49" s="49"/>
      <c r="C49" s="49"/>
      <c r="D49" s="50"/>
      <c r="E49" s="44" t="s">
        <v>15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</row>
    <row r="50" spans="1:55" x14ac:dyDescent="0.4">
      <c r="A50" s="47"/>
      <c r="B50" s="51"/>
      <c r="C50" s="51"/>
      <c r="D50" s="52"/>
      <c r="E50" s="44" t="s">
        <v>15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</row>
    <row r="51" spans="1:55" x14ac:dyDescent="0.4">
      <c r="A51" s="47"/>
      <c r="B51" s="51"/>
      <c r="C51" s="51"/>
      <c r="D51" s="52"/>
      <c r="E51" s="44" t="s">
        <v>15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</row>
    <row r="52" spans="1:55" x14ac:dyDescent="0.4">
      <c r="A52" s="47"/>
      <c r="B52" s="51"/>
      <c r="C52" s="51"/>
      <c r="D52" s="52"/>
      <c r="E52" s="44" t="s">
        <v>15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</row>
    <row r="53" spans="1:55" x14ac:dyDescent="0.4">
      <c r="A53" s="47"/>
      <c r="B53" s="51"/>
      <c r="C53" s="51"/>
      <c r="D53" s="52"/>
      <c r="E53" s="44" t="s">
        <v>15</v>
      </c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</row>
    <row r="54" spans="1:55" x14ac:dyDescent="0.4">
      <c r="A54" s="47"/>
      <c r="B54" s="51"/>
      <c r="C54" s="51"/>
      <c r="D54" s="52"/>
      <c r="E54" s="44" t="s">
        <v>15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</row>
    <row r="55" spans="1:55" x14ac:dyDescent="0.4">
      <c r="A55" s="47"/>
      <c r="B55" s="51"/>
      <c r="C55" s="51"/>
      <c r="D55" s="52"/>
      <c r="E55" s="44" t="s">
        <v>15</v>
      </c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</row>
    <row r="56" spans="1:55" x14ac:dyDescent="0.4">
      <c r="A56" s="47"/>
      <c r="B56" s="51"/>
      <c r="C56" s="51"/>
      <c r="D56" s="52"/>
      <c r="E56" s="44" t="s">
        <v>15</v>
      </c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</row>
    <row r="57" spans="1:55" x14ac:dyDescent="0.4">
      <c r="A57" s="47"/>
      <c r="B57" s="51"/>
      <c r="C57" s="51"/>
      <c r="D57" s="52"/>
      <c r="E57" s="44" t="s">
        <v>15</v>
      </c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</row>
    <row r="58" spans="1:55" x14ac:dyDescent="0.4">
      <c r="A58" s="47"/>
      <c r="B58" s="51"/>
      <c r="C58" s="51"/>
      <c r="D58" s="52"/>
      <c r="E58" s="44" t="s">
        <v>15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</row>
    <row r="59" spans="1:55" x14ac:dyDescent="0.4">
      <c r="A59" s="47"/>
      <c r="B59" s="51"/>
      <c r="C59" s="51"/>
      <c r="D59" s="52"/>
      <c r="E59" s="44" t="s">
        <v>15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</row>
    <row r="60" spans="1:55" ht="15" thickBot="1" x14ac:dyDescent="0.45">
      <c r="A60" s="47"/>
      <c r="B60" s="51"/>
      <c r="C60" s="51"/>
      <c r="D60" s="52"/>
      <c r="E60" s="44" t="s">
        <v>15</v>
      </c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</row>
    <row r="61" spans="1:55" ht="15" thickTop="1" x14ac:dyDescent="0.4">
      <c r="A61" s="47" t="s">
        <v>42</v>
      </c>
      <c r="B61" s="53">
        <f>SUM(B49:B60)</f>
        <v>0</v>
      </c>
      <c r="C61" s="53">
        <f>SUM(C49:C60)</f>
        <v>0</v>
      </c>
      <c r="D61" s="96"/>
      <c r="E61" s="96"/>
      <c r="F61" s="101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</row>
    <row r="62" spans="1:55" ht="15" thickBot="1" x14ac:dyDescent="0.45">
      <c r="A62" s="94" t="s">
        <v>41</v>
      </c>
      <c r="B62" s="94"/>
      <c r="C62" s="94"/>
      <c r="D62" s="94"/>
      <c r="E62" s="45"/>
      <c r="F62" s="45">
        <v>1</v>
      </c>
      <c r="G62" s="45">
        <f>(F62+1)</f>
        <v>2</v>
      </c>
      <c r="H62" s="45">
        <f t="shared" ref="H62" si="143">(G62+1)</f>
        <v>3</v>
      </c>
      <c r="I62" s="45">
        <f t="shared" ref="I62" si="144">(H62+1)</f>
        <v>4</v>
      </c>
      <c r="J62" s="45">
        <f t="shared" ref="J62" si="145">(I62+1)</f>
        <v>5</v>
      </c>
      <c r="K62" s="45">
        <f t="shared" ref="K62" si="146">(J62+1)</f>
        <v>6</v>
      </c>
      <c r="L62" s="45">
        <f t="shared" ref="L62" si="147">(K62+1)</f>
        <v>7</v>
      </c>
      <c r="M62" s="45">
        <f t="shared" ref="M62" si="148">(L62+1)</f>
        <v>8</v>
      </c>
      <c r="N62" s="45">
        <f t="shared" ref="N62" si="149">(M62+1)</f>
        <v>9</v>
      </c>
      <c r="O62" s="45">
        <f t="shared" ref="O62" si="150">(N62+1)</f>
        <v>10</v>
      </c>
      <c r="P62" s="45">
        <f t="shared" ref="P62" si="151">(O62+1)</f>
        <v>11</v>
      </c>
      <c r="Q62" s="45">
        <f t="shared" ref="Q62" si="152">(P62+1)</f>
        <v>12</v>
      </c>
      <c r="R62" s="45">
        <f t="shared" ref="R62" si="153">(Q62+1)</f>
        <v>13</v>
      </c>
      <c r="S62" s="45">
        <f t="shared" ref="S62" si="154">(R62+1)</f>
        <v>14</v>
      </c>
      <c r="T62" s="45">
        <f t="shared" ref="T62" si="155">(S62+1)</f>
        <v>15</v>
      </c>
      <c r="U62" s="45">
        <f t="shared" ref="U62" si="156">(T62+1)</f>
        <v>16</v>
      </c>
      <c r="V62" s="45">
        <f t="shared" ref="V62" si="157">(U62+1)</f>
        <v>17</v>
      </c>
      <c r="W62" s="45">
        <f t="shared" ref="W62" si="158">(V62+1)</f>
        <v>18</v>
      </c>
      <c r="X62" s="45">
        <f t="shared" ref="X62" si="159">(W62+1)</f>
        <v>19</v>
      </c>
      <c r="Y62" s="45">
        <f t="shared" ref="Y62" si="160">(X62+1)</f>
        <v>20</v>
      </c>
      <c r="Z62" s="45">
        <f t="shared" ref="Z62" si="161">(Y62+1)</f>
        <v>21</v>
      </c>
      <c r="AA62" s="45">
        <f t="shared" ref="AA62" si="162">(Z62+1)</f>
        <v>22</v>
      </c>
      <c r="AB62" s="45">
        <f t="shared" ref="AB62" si="163">(AA62+1)</f>
        <v>23</v>
      </c>
      <c r="AC62" s="45">
        <f t="shared" ref="AC62" si="164">(AB62+1)</f>
        <v>24</v>
      </c>
      <c r="AD62" s="45">
        <f t="shared" ref="AD62" si="165">(AC62+1)</f>
        <v>25</v>
      </c>
      <c r="AE62" s="45">
        <f t="shared" ref="AE62" si="166">(AD62+1)</f>
        <v>26</v>
      </c>
      <c r="AF62" s="45">
        <f t="shared" ref="AF62" si="167">(AE62+1)</f>
        <v>27</v>
      </c>
      <c r="AG62" s="45">
        <f t="shared" ref="AG62" si="168">(AF62+1)</f>
        <v>28</v>
      </c>
      <c r="AH62" s="45">
        <f t="shared" ref="AH62" si="169">(AG62+1)</f>
        <v>29</v>
      </c>
      <c r="AI62" s="45">
        <f t="shared" ref="AI62" si="170">(AH62+1)</f>
        <v>30</v>
      </c>
      <c r="AJ62" s="45">
        <f t="shared" ref="AJ62" si="171">(AI62+1)</f>
        <v>31</v>
      </c>
      <c r="AK62" s="45">
        <f t="shared" ref="AK62" si="172">(AJ62+1)</f>
        <v>32</v>
      </c>
      <c r="AL62" s="45">
        <f t="shared" ref="AL62" si="173">(AK62+1)</f>
        <v>33</v>
      </c>
      <c r="AM62" s="45">
        <f t="shared" ref="AM62" si="174">(AL62+1)</f>
        <v>34</v>
      </c>
      <c r="AN62" s="45">
        <f t="shared" ref="AN62" si="175">(AM62+1)</f>
        <v>35</v>
      </c>
      <c r="AO62" s="45">
        <f t="shared" ref="AO62" si="176">(AN62+1)</f>
        <v>36</v>
      </c>
      <c r="AP62" s="45">
        <f t="shared" ref="AP62" si="177">(AO62+1)</f>
        <v>37</v>
      </c>
      <c r="AQ62" s="45">
        <f t="shared" ref="AQ62" si="178">(AP62+1)</f>
        <v>38</v>
      </c>
      <c r="AR62" s="45">
        <f t="shared" ref="AR62" si="179">(AQ62+1)</f>
        <v>39</v>
      </c>
      <c r="AS62" s="45">
        <f t="shared" ref="AS62" si="180">(AR62+1)</f>
        <v>40</v>
      </c>
      <c r="AT62" s="45">
        <f t="shared" ref="AT62" si="181">(AS62+1)</f>
        <v>41</v>
      </c>
      <c r="AU62" s="45">
        <f t="shared" ref="AU62" si="182">(AT62+1)</f>
        <v>42</v>
      </c>
      <c r="AV62" s="45">
        <f t="shared" ref="AV62" si="183">(AU62+1)</f>
        <v>43</v>
      </c>
      <c r="AW62" s="45">
        <f t="shared" ref="AW62" si="184">(AV62+1)</f>
        <v>44</v>
      </c>
      <c r="AX62" s="45">
        <f t="shared" ref="AX62" si="185">(AW62+1)</f>
        <v>45</v>
      </c>
      <c r="AY62" s="45">
        <f t="shared" ref="AY62" si="186">(AX62+1)</f>
        <v>46</v>
      </c>
      <c r="AZ62" s="45">
        <f t="shared" ref="AZ62" si="187">(AY62+1)</f>
        <v>47</v>
      </c>
      <c r="BA62" s="45">
        <f t="shared" ref="BA62" si="188">(AZ62+1)</f>
        <v>48</v>
      </c>
      <c r="BB62" s="45">
        <f t="shared" ref="BB62:BC62" si="189">(BA62+1)</f>
        <v>49</v>
      </c>
      <c r="BC62" s="45">
        <f t="shared" si="189"/>
        <v>50</v>
      </c>
    </row>
    <row r="63" spans="1:55" x14ac:dyDescent="0.4">
      <c r="A63" s="46" t="s">
        <v>37</v>
      </c>
      <c r="B63" s="49"/>
      <c r="C63" s="49"/>
      <c r="D63" s="50"/>
      <c r="E63" s="44" t="s">
        <v>15</v>
      </c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</row>
    <row r="64" spans="1:55" x14ac:dyDescent="0.4">
      <c r="A64" s="47"/>
      <c r="B64" s="51"/>
      <c r="C64" s="51"/>
      <c r="D64" s="52"/>
      <c r="E64" s="44" t="s">
        <v>15</v>
      </c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</row>
    <row r="65" spans="1:55" x14ac:dyDescent="0.4">
      <c r="A65" s="48"/>
      <c r="B65" s="51"/>
      <c r="C65" s="51"/>
      <c r="D65" s="52"/>
      <c r="E65" s="44" t="s">
        <v>15</v>
      </c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</row>
    <row r="66" spans="1:55" x14ac:dyDescent="0.4">
      <c r="A66" s="47"/>
      <c r="B66" s="51"/>
      <c r="C66" s="51"/>
      <c r="D66" s="52"/>
      <c r="E66" s="44" t="s">
        <v>15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</row>
    <row r="67" spans="1:55" x14ac:dyDescent="0.4">
      <c r="A67" s="47"/>
      <c r="B67" s="51"/>
      <c r="C67" s="51"/>
      <c r="D67" s="52"/>
      <c r="E67" s="44" t="s">
        <v>15</v>
      </c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</row>
    <row r="68" spans="1:55" x14ac:dyDescent="0.4">
      <c r="A68" s="47"/>
      <c r="B68" s="51"/>
      <c r="C68" s="51"/>
      <c r="D68" s="52"/>
      <c r="E68" s="44" t="s">
        <v>15</v>
      </c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</row>
    <row r="69" spans="1:55" x14ac:dyDescent="0.4">
      <c r="A69" s="47"/>
      <c r="B69" s="51"/>
      <c r="C69" s="51"/>
      <c r="D69" s="52"/>
      <c r="E69" s="44" t="s">
        <v>15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</row>
    <row r="70" spans="1:55" x14ac:dyDescent="0.4">
      <c r="A70" s="47"/>
      <c r="B70" s="51"/>
      <c r="C70" s="51"/>
      <c r="D70" s="52"/>
      <c r="E70" s="44" t="s">
        <v>15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</row>
    <row r="71" spans="1:55" x14ac:dyDescent="0.4">
      <c r="A71" s="47"/>
      <c r="B71" s="51"/>
      <c r="C71" s="51"/>
      <c r="D71" s="52"/>
      <c r="E71" s="44" t="s">
        <v>15</v>
      </c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</row>
    <row r="72" spans="1:55" x14ac:dyDescent="0.4">
      <c r="A72" s="47"/>
      <c r="B72" s="51"/>
      <c r="C72" s="51"/>
      <c r="D72" s="52"/>
      <c r="E72" s="44" t="s">
        <v>15</v>
      </c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</row>
    <row r="73" spans="1:55" x14ac:dyDescent="0.4">
      <c r="A73" s="47"/>
      <c r="B73" s="51"/>
      <c r="C73" s="51"/>
      <c r="D73" s="52"/>
      <c r="E73" s="44" t="s">
        <v>15</v>
      </c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</row>
    <row r="74" spans="1:55" x14ac:dyDescent="0.4">
      <c r="A74" s="47"/>
      <c r="B74" s="51"/>
      <c r="C74" s="51"/>
      <c r="D74" s="52"/>
      <c r="E74" s="44" t="s">
        <v>15</v>
      </c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</row>
    <row r="75" spans="1:55" x14ac:dyDescent="0.4">
      <c r="A75" s="47"/>
      <c r="B75" s="51"/>
      <c r="C75" s="51"/>
      <c r="D75" s="52"/>
      <c r="E75" s="44" t="s">
        <v>15</v>
      </c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</row>
    <row r="76" spans="1:55" ht="15" thickBot="1" x14ac:dyDescent="0.45">
      <c r="A76" s="47"/>
      <c r="B76" s="51"/>
      <c r="C76" s="51"/>
      <c r="D76" s="52"/>
      <c r="E76" s="44" t="s">
        <v>15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</row>
    <row r="77" spans="1:55" ht="15.45" thickTop="1" thickBot="1" x14ac:dyDescent="0.45">
      <c r="A77" s="47" t="s">
        <v>42</v>
      </c>
      <c r="B77" s="53">
        <f>SUM(B63:B76)</f>
        <v>0</v>
      </c>
      <c r="C77" s="53">
        <f>SUM(C63:C75)</f>
        <v>0</v>
      </c>
      <c r="D77" s="96"/>
      <c r="E77" s="96"/>
      <c r="F77" s="101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2"/>
    </row>
    <row r="78" spans="1:55" ht="15.45" thickTop="1" thickBot="1" x14ac:dyDescent="0.45">
      <c r="A78" s="55" t="s">
        <v>17</v>
      </c>
      <c r="B78" s="56">
        <f>SUM(B61,B77,B16, B47, B33)</f>
        <v>60</v>
      </c>
      <c r="C78" s="56">
        <f>SUM(C16,C33,C47,C61,C77)</f>
        <v>36</v>
      </c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</row>
    <row r="79" spans="1:55" ht="15.45" thickTop="1" thickBot="1" x14ac:dyDescent="0.45">
      <c r="A79" s="57" t="s">
        <v>18</v>
      </c>
      <c r="B79" s="58">
        <f>B78*100</f>
        <v>6000</v>
      </c>
      <c r="C79" s="58">
        <f>C78*100</f>
        <v>3600</v>
      </c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</row>
    <row r="94" spans="55:55" x14ac:dyDescent="0.4">
      <c r="BC94" s="9"/>
    </row>
  </sheetData>
  <mergeCells count="16">
    <mergeCell ref="D78:BC79"/>
    <mergeCell ref="F16:BC16"/>
    <mergeCell ref="F33:BC33"/>
    <mergeCell ref="D33:E33"/>
    <mergeCell ref="D47:E47"/>
    <mergeCell ref="D61:E61"/>
    <mergeCell ref="D77:E77"/>
    <mergeCell ref="F47:BC47"/>
    <mergeCell ref="F61:BC61"/>
    <mergeCell ref="F77:BC77"/>
    <mergeCell ref="A2:E2"/>
    <mergeCell ref="A17:D17"/>
    <mergeCell ref="A34:D34"/>
    <mergeCell ref="A48:D48"/>
    <mergeCell ref="A62:D62"/>
    <mergeCell ref="D16:E16"/>
  </mergeCells>
  <conditionalFormatting sqref="E18:E32 E35:E46 F47 E49:E60 E63:E76 E3:E15">
    <cfRule type="cellIs" dxfId="6" priority="600" operator="equal">
      <formula>$J$1</formula>
    </cfRule>
    <cfRule type="cellIs" dxfId="5" priority="601" operator="equal">
      <formula>$I$1</formula>
    </cfRule>
    <cfRule type="cellIs" dxfId="4" priority="602" operator="equal">
      <formula>$H$1</formula>
    </cfRule>
  </conditionalFormatting>
  <conditionalFormatting sqref="F18:BC32 F35:BC46 F49:BC60 F63:BC76 F13:BC15">
    <cfRule type="cellIs" dxfId="3" priority="1" operator="equal">
      <formula>$K$1</formula>
    </cfRule>
    <cfRule type="cellIs" dxfId="2" priority="2" operator="equal">
      <formula>$J$1</formula>
    </cfRule>
    <cfRule type="cellIs" dxfId="1" priority="3" operator="equal">
      <formula>$I$1</formula>
    </cfRule>
    <cfRule type="cellIs" dxfId="0" priority="4" operator="equal">
      <formula>$H$1</formula>
    </cfRule>
  </conditionalFormatting>
  <dataValidations count="1">
    <dataValidation type="list" allowBlank="1" showInputMessage="1" showErrorMessage="1" sqref="F47 E18:E32 E49:E60 E35:E45 E63:E76 E3:E15" xr:uid="{00000000-0002-0000-0100-000000000000}">
      <formula1>$H$1:$J$1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"/>
  <sheetViews>
    <sheetView workbookViewId="0">
      <selection activeCell="A4" sqref="A4"/>
    </sheetView>
  </sheetViews>
  <sheetFormatPr defaultRowHeight="14.6" x14ac:dyDescent="0.4"/>
  <cols>
    <col min="4" max="4" width="10.15234375" bestFit="1" customWidth="1"/>
    <col min="5" max="5" width="10.69140625" customWidth="1"/>
    <col min="6" max="6" width="11.69140625" customWidth="1"/>
    <col min="7" max="7" width="10.53515625" bestFit="1" customWidth="1"/>
    <col min="11" max="11" width="13.3046875" customWidth="1"/>
    <col min="12" max="12" width="11.69140625" customWidth="1"/>
    <col min="13" max="13" width="12.69140625" customWidth="1"/>
  </cols>
  <sheetData>
    <row r="1" spans="1:13" ht="15.9" x14ac:dyDescent="0.45">
      <c r="B1" s="16" t="s">
        <v>19</v>
      </c>
      <c r="C1" s="42">
        <v>45167</v>
      </c>
      <c r="D1" s="42">
        <v>45538</v>
      </c>
      <c r="E1" s="42">
        <v>45540</v>
      </c>
      <c r="F1" s="42">
        <v>45552</v>
      </c>
      <c r="G1" s="42">
        <v>45547</v>
      </c>
      <c r="H1" s="42"/>
      <c r="I1" s="42"/>
      <c r="J1" s="42"/>
      <c r="K1" s="42"/>
      <c r="L1" s="42"/>
      <c r="M1" s="42"/>
    </row>
    <row r="2" spans="1:13" ht="46.5" customHeight="1" x14ac:dyDescent="0.4">
      <c r="B2" s="11" t="s">
        <v>20</v>
      </c>
      <c r="C2" s="17" t="s">
        <v>21</v>
      </c>
      <c r="D2" s="17" t="s">
        <v>46</v>
      </c>
      <c r="E2" s="17" t="s">
        <v>45</v>
      </c>
      <c r="F2" s="17" t="s">
        <v>45</v>
      </c>
      <c r="G2" s="17" t="s">
        <v>49</v>
      </c>
      <c r="H2" s="17" t="s">
        <v>53</v>
      </c>
      <c r="I2" s="17" t="s">
        <v>53</v>
      </c>
      <c r="J2" s="17"/>
      <c r="K2" s="17"/>
      <c r="L2" s="17"/>
      <c r="M2" s="17"/>
    </row>
    <row r="3" spans="1:13" x14ac:dyDescent="0.4">
      <c r="B3" s="11" t="s">
        <v>22</v>
      </c>
      <c r="C3" s="12">
        <v>1</v>
      </c>
      <c r="D3" s="12">
        <v>1</v>
      </c>
      <c r="E3" s="12">
        <v>1</v>
      </c>
      <c r="F3" s="12">
        <v>1</v>
      </c>
      <c r="G3" s="11"/>
      <c r="H3" s="11">
        <v>1.5</v>
      </c>
      <c r="I3" s="11">
        <v>2</v>
      </c>
      <c r="J3" s="12"/>
      <c r="K3" s="11"/>
      <c r="L3" s="12"/>
      <c r="M3" s="12"/>
    </row>
    <row r="4" spans="1:13" x14ac:dyDescent="0.4">
      <c r="A4" s="11" t="s">
        <v>64</v>
      </c>
      <c r="B4" s="26">
        <f>SUMIF(C4:L4,A$12,C$3:Z$3)</f>
        <v>7.5</v>
      </c>
      <c r="C4" s="13" t="s">
        <v>23</v>
      </c>
      <c r="D4" s="22" t="s">
        <v>23</v>
      </c>
      <c r="E4" s="22" t="s">
        <v>23</v>
      </c>
      <c r="F4" s="21" t="s">
        <v>23</v>
      </c>
      <c r="G4" s="19" t="s">
        <v>23</v>
      </c>
      <c r="H4" s="19" t="s">
        <v>23</v>
      </c>
      <c r="I4" s="19" t="s">
        <v>23</v>
      </c>
      <c r="J4" s="13"/>
      <c r="K4" s="40"/>
      <c r="L4" s="21"/>
      <c r="M4" s="21"/>
    </row>
    <row r="5" spans="1:13" x14ac:dyDescent="0.4">
      <c r="A5" s="11" t="s">
        <v>47</v>
      </c>
      <c r="B5" s="10">
        <f>SUMIF(C5:L5,A$12,C$3:Z$3)</f>
        <v>6</v>
      </c>
      <c r="C5" s="13" t="s">
        <v>23</v>
      </c>
      <c r="D5" s="22" t="s">
        <v>23</v>
      </c>
      <c r="E5" s="22" t="s">
        <v>23</v>
      </c>
      <c r="F5" s="21" t="s">
        <v>23</v>
      </c>
      <c r="G5" s="20"/>
      <c r="H5" s="15"/>
      <c r="I5" s="19" t="s">
        <v>23</v>
      </c>
      <c r="J5" s="13"/>
      <c r="K5" s="41"/>
      <c r="L5" s="13"/>
      <c r="M5" s="13"/>
    </row>
    <row r="6" spans="1:13" x14ac:dyDescent="0.4">
      <c r="A6" s="11" t="s">
        <v>50</v>
      </c>
      <c r="B6" s="10">
        <f>SUMIF(C6:L6,A$12,C$3:Z$3)</f>
        <v>6</v>
      </c>
      <c r="C6" s="13" t="s">
        <v>23</v>
      </c>
      <c r="D6" s="22" t="s">
        <v>23</v>
      </c>
      <c r="E6" s="22" t="s">
        <v>23</v>
      </c>
      <c r="F6" s="21" t="s">
        <v>23</v>
      </c>
      <c r="G6" s="27" t="s">
        <v>23</v>
      </c>
      <c r="H6" s="13"/>
      <c r="I6" s="19" t="s">
        <v>23</v>
      </c>
      <c r="J6" s="13"/>
      <c r="K6" s="41"/>
      <c r="L6" s="21"/>
      <c r="M6" s="21"/>
    </row>
    <row r="7" spans="1:13" x14ac:dyDescent="0.4">
      <c r="A7" s="11" t="s">
        <v>51</v>
      </c>
      <c r="B7" s="10">
        <f>SUMIF(C7:L7,A$12,C$3:Z$3)</f>
        <v>6</v>
      </c>
      <c r="C7" s="13" t="s">
        <v>23</v>
      </c>
      <c r="D7" s="22" t="s">
        <v>23</v>
      </c>
      <c r="E7" s="22" t="s">
        <v>23</v>
      </c>
      <c r="F7" s="21" t="s">
        <v>23</v>
      </c>
      <c r="G7" s="20" t="s">
        <v>23</v>
      </c>
      <c r="H7" s="13"/>
      <c r="I7" s="19" t="s">
        <v>23</v>
      </c>
      <c r="J7" s="13"/>
      <c r="K7" s="41"/>
      <c r="L7" s="21"/>
      <c r="M7" s="21"/>
    </row>
    <row r="8" spans="1:13" x14ac:dyDescent="0.4">
      <c r="A8" s="11" t="s">
        <v>52</v>
      </c>
      <c r="B8" s="10">
        <f>SUMIF(C8:L8,A$12,C$3:Z$3)</f>
        <v>7.5</v>
      </c>
      <c r="C8" s="13" t="s">
        <v>23</v>
      </c>
      <c r="D8" s="22" t="s">
        <v>23</v>
      </c>
      <c r="E8" s="22" t="s">
        <v>23</v>
      </c>
      <c r="F8" s="21" t="s">
        <v>23</v>
      </c>
      <c r="G8" s="20" t="s">
        <v>23</v>
      </c>
      <c r="H8" s="19" t="s">
        <v>23</v>
      </c>
      <c r="I8" s="19" t="s">
        <v>23</v>
      </c>
      <c r="J8" s="13"/>
      <c r="K8" s="41"/>
      <c r="L8" s="21"/>
      <c r="M8" s="21"/>
    </row>
    <row r="9" spans="1:13" x14ac:dyDescent="0.4">
      <c r="A9" s="11" t="s">
        <v>0</v>
      </c>
      <c r="B9" s="11">
        <f>SUM(B4:B8)</f>
        <v>33</v>
      </c>
      <c r="C9" s="14">
        <f t="shared" ref="C9:M9" si="0">COUNTIF(C4:C8,"*ü*") * C3</f>
        <v>5</v>
      </c>
      <c r="D9" s="14">
        <f t="shared" si="0"/>
        <v>5</v>
      </c>
      <c r="E9" s="14">
        <f t="shared" si="0"/>
        <v>5</v>
      </c>
      <c r="F9" s="14">
        <f t="shared" si="0"/>
        <v>5</v>
      </c>
      <c r="G9" s="14">
        <f t="shared" si="0"/>
        <v>0</v>
      </c>
      <c r="H9" s="14">
        <f t="shared" si="0"/>
        <v>3</v>
      </c>
      <c r="I9" s="14">
        <f t="shared" si="0"/>
        <v>10</v>
      </c>
      <c r="J9" s="14">
        <f t="shared" si="0"/>
        <v>0</v>
      </c>
      <c r="K9" s="10">
        <f t="shared" si="0"/>
        <v>0</v>
      </c>
      <c r="L9" s="11">
        <f t="shared" si="0"/>
        <v>0</v>
      </c>
      <c r="M9" s="11">
        <f t="shared" si="0"/>
        <v>0</v>
      </c>
    </row>
    <row r="12" spans="1:13" x14ac:dyDescent="0.4">
      <c r="A12" s="5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workbookViewId="0">
      <selection activeCell="A2" sqref="A2:A5"/>
    </sheetView>
  </sheetViews>
  <sheetFormatPr defaultRowHeight="14.6" x14ac:dyDescent="0.4"/>
  <cols>
    <col min="2" max="2" width="28.53515625" customWidth="1"/>
    <col min="3" max="3" width="13.84375" bestFit="1" customWidth="1"/>
    <col min="4" max="4" width="12.69140625" customWidth="1"/>
  </cols>
  <sheetData>
    <row r="1" spans="1:19" ht="15" thickBot="1" x14ac:dyDescent="0.45">
      <c r="A1" s="6"/>
      <c r="B1" s="62" t="s">
        <v>24</v>
      </c>
      <c r="C1" s="79" t="s">
        <v>25</v>
      </c>
      <c r="D1" s="80" t="s">
        <v>26</v>
      </c>
      <c r="E1" s="7">
        <v>1</v>
      </c>
      <c r="F1" s="59">
        <v>2</v>
      </c>
      <c r="G1" s="59">
        <v>3</v>
      </c>
      <c r="H1" s="59">
        <v>4</v>
      </c>
      <c r="I1" s="59">
        <v>5</v>
      </c>
      <c r="J1" s="59">
        <v>6</v>
      </c>
      <c r="K1" s="59">
        <v>7</v>
      </c>
      <c r="L1" s="59">
        <v>8</v>
      </c>
      <c r="M1" s="59">
        <v>9</v>
      </c>
      <c r="N1" s="59">
        <v>10</v>
      </c>
      <c r="O1" s="59">
        <v>11</v>
      </c>
      <c r="P1" s="59">
        <v>12</v>
      </c>
      <c r="Q1" s="59">
        <v>13</v>
      </c>
      <c r="R1" s="59">
        <v>14</v>
      </c>
      <c r="S1" s="60">
        <v>15</v>
      </c>
    </row>
    <row r="2" spans="1:19" x14ac:dyDescent="0.4">
      <c r="A2" s="103" t="s">
        <v>64</v>
      </c>
      <c r="B2" s="82" t="s">
        <v>27</v>
      </c>
      <c r="C2" s="46">
        <v>2</v>
      </c>
      <c r="D2" s="81">
        <v>4</v>
      </c>
      <c r="E2" s="29"/>
      <c r="F2" s="29"/>
      <c r="G2" s="29"/>
      <c r="H2" s="29"/>
      <c r="S2" s="44"/>
    </row>
    <row r="3" spans="1:19" x14ac:dyDescent="0.4">
      <c r="A3" s="104"/>
      <c r="B3" s="83" t="s">
        <v>28</v>
      </c>
      <c r="C3" s="47">
        <v>2</v>
      </c>
      <c r="D3" s="63">
        <v>4</v>
      </c>
      <c r="I3" s="30"/>
      <c r="J3" s="30"/>
      <c r="K3" s="30"/>
      <c r="L3" s="30"/>
      <c r="S3" s="44"/>
    </row>
    <row r="4" spans="1:19" ht="15" thickBot="1" x14ac:dyDescent="0.45">
      <c r="A4" s="104"/>
      <c r="B4" s="83" t="s">
        <v>29</v>
      </c>
      <c r="C4" s="47">
        <v>3</v>
      </c>
      <c r="D4" s="63">
        <v>2</v>
      </c>
      <c r="J4" s="37"/>
      <c r="M4" s="30"/>
      <c r="N4" s="30"/>
      <c r="S4" s="44"/>
    </row>
    <row r="5" spans="1:19" ht="15.45" thickTop="1" thickBot="1" x14ac:dyDescent="0.45">
      <c r="A5" s="105"/>
      <c r="B5" s="84" t="s">
        <v>30</v>
      </c>
      <c r="C5" s="64">
        <f>SUM(C2:C4)</f>
        <v>7</v>
      </c>
      <c r="D5" s="65">
        <f>SUM(D2:D4)</f>
        <v>10</v>
      </c>
      <c r="E5" s="110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111"/>
    </row>
    <row r="6" spans="1:19" x14ac:dyDescent="0.4">
      <c r="A6" s="103" t="s">
        <v>47</v>
      </c>
      <c r="B6" s="82" t="s">
        <v>27</v>
      </c>
      <c r="C6" s="46">
        <v>4</v>
      </c>
      <c r="D6" s="81">
        <v>1</v>
      </c>
      <c r="S6" s="44"/>
    </row>
    <row r="7" spans="1:19" x14ac:dyDescent="0.4">
      <c r="A7" s="104"/>
      <c r="B7" s="83" t="s">
        <v>28</v>
      </c>
      <c r="C7" s="47">
        <v>2</v>
      </c>
      <c r="D7" s="63">
        <v>3</v>
      </c>
      <c r="J7" s="36"/>
      <c r="S7" s="44"/>
    </row>
    <row r="8" spans="1:19" ht="15" thickBot="1" x14ac:dyDescent="0.45">
      <c r="A8" s="104"/>
      <c r="B8" s="83" t="s">
        <v>29</v>
      </c>
      <c r="C8" s="47">
        <v>1</v>
      </c>
      <c r="D8" s="63">
        <v>1</v>
      </c>
      <c r="J8" s="37"/>
      <c r="S8" s="44"/>
    </row>
    <row r="9" spans="1:19" ht="15.45" thickTop="1" thickBot="1" x14ac:dyDescent="0.45">
      <c r="A9" s="105"/>
      <c r="B9" s="84" t="s">
        <v>30</v>
      </c>
      <c r="C9" s="64">
        <f>SUM(C6:C8)</f>
        <v>7</v>
      </c>
      <c r="D9" s="65">
        <f>SUM(D6:D8)</f>
        <v>5</v>
      </c>
      <c r="E9" s="110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111"/>
    </row>
    <row r="10" spans="1:19" x14ac:dyDescent="0.4">
      <c r="A10" s="103" t="s">
        <v>50</v>
      </c>
      <c r="B10" s="82" t="s">
        <v>27</v>
      </c>
      <c r="C10" s="46"/>
      <c r="D10" s="81"/>
      <c r="E10" s="29"/>
      <c r="S10" s="44"/>
    </row>
    <row r="11" spans="1:19" x14ac:dyDescent="0.4">
      <c r="A11" s="104"/>
      <c r="B11" s="83" t="s">
        <v>28</v>
      </c>
      <c r="C11" s="47"/>
      <c r="D11" s="63"/>
      <c r="F11" s="30"/>
      <c r="G11" s="30"/>
      <c r="H11" s="30"/>
      <c r="I11" s="30"/>
      <c r="J11" s="30"/>
      <c r="K11" s="30"/>
      <c r="S11" s="44"/>
    </row>
    <row r="12" spans="1:19" ht="15" thickBot="1" x14ac:dyDescent="0.45">
      <c r="A12" s="104"/>
      <c r="B12" s="83" t="s">
        <v>29</v>
      </c>
      <c r="C12" s="47"/>
      <c r="D12" s="63"/>
      <c r="J12" s="37"/>
      <c r="L12" s="30"/>
      <c r="S12" s="44"/>
    </row>
    <row r="13" spans="1:19" ht="15.45" thickTop="1" thickBot="1" x14ac:dyDescent="0.45">
      <c r="A13" s="105"/>
      <c r="B13" s="85" t="s">
        <v>30</v>
      </c>
      <c r="C13" s="64">
        <f>SUM(C10:C12)</f>
        <v>0</v>
      </c>
      <c r="D13" s="65">
        <f>SUM(D10:D12)</f>
        <v>0</v>
      </c>
      <c r="E13" s="110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111"/>
    </row>
    <row r="14" spans="1:19" x14ac:dyDescent="0.4">
      <c r="A14" s="103" t="s">
        <v>52</v>
      </c>
      <c r="B14" s="82" t="s">
        <v>27</v>
      </c>
      <c r="C14" s="46"/>
      <c r="D14" s="81"/>
      <c r="E14" s="29"/>
      <c r="F14" s="29"/>
      <c r="S14" s="44"/>
    </row>
    <row r="15" spans="1:19" x14ac:dyDescent="0.4">
      <c r="A15" s="104"/>
      <c r="B15" s="83" t="s">
        <v>28</v>
      </c>
      <c r="C15" s="47"/>
      <c r="D15" s="63"/>
      <c r="G15" s="30"/>
      <c r="H15" s="30"/>
      <c r="I15" s="30"/>
      <c r="J15" s="30"/>
      <c r="K15" s="30"/>
      <c r="S15" s="44"/>
    </row>
    <row r="16" spans="1:19" ht="15" thickBot="1" x14ac:dyDescent="0.45">
      <c r="A16" s="104"/>
      <c r="B16" s="83" t="s">
        <v>29</v>
      </c>
      <c r="C16" s="47"/>
      <c r="D16" s="63"/>
      <c r="J16" s="37"/>
      <c r="L16" s="29"/>
      <c r="M16" s="29"/>
      <c r="S16" s="44"/>
    </row>
    <row r="17" spans="1:19" ht="15.45" thickTop="1" thickBot="1" x14ac:dyDescent="0.45">
      <c r="A17" s="105"/>
      <c r="B17" s="85" t="s">
        <v>30</v>
      </c>
      <c r="C17" s="64">
        <f>SUM(C14:C16)</f>
        <v>0</v>
      </c>
      <c r="D17" s="65">
        <f>SUM(D14:D16)</f>
        <v>0</v>
      </c>
      <c r="E17" s="110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111"/>
    </row>
    <row r="18" spans="1:19" x14ac:dyDescent="0.4">
      <c r="A18" s="103" t="s">
        <v>51</v>
      </c>
      <c r="B18" s="82" t="s">
        <v>27</v>
      </c>
      <c r="C18" s="46"/>
      <c r="D18" s="81"/>
      <c r="E18" s="29"/>
      <c r="F18" s="29"/>
      <c r="G18" s="61"/>
      <c r="S18" s="44"/>
    </row>
    <row r="19" spans="1:19" x14ac:dyDescent="0.4">
      <c r="A19" s="104"/>
      <c r="B19" s="83" t="s">
        <v>28</v>
      </c>
      <c r="C19" s="47"/>
      <c r="D19" s="63"/>
      <c r="H19" s="29"/>
      <c r="I19" s="29"/>
      <c r="J19" s="38"/>
      <c r="K19" s="29"/>
      <c r="L19" s="29"/>
      <c r="S19" s="44"/>
    </row>
    <row r="20" spans="1:19" ht="15" thickBot="1" x14ac:dyDescent="0.45">
      <c r="A20" s="105"/>
      <c r="B20" s="84" t="s">
        <v>29</v>
      </c>
      <c r="C20" s="47"/>
      <c r="D20" s="63"/>
      <c r="J20" s="37"/>
      <c r="M20" s="29"/>
      <c r="S20" s="44"/>
    </row>
    <row r="21" spans="1:19" ht="15.45" thickTop="1" thickBot="1" x14ac:dyDescent="0.45">
      <c r="A21" s="108" t="s">
        <v>30</v>
      </c>
      <c r="B21" s="109"/>
      <c r="C21" s="86">
        <f>SUM(C18:C20)</f>
        <v>0</v>
      </c>
      <c r="D21" s="87">
        <f>SUM(D18:D20)</f>
        <v>0</v>
      </c>
      <c r="E21" s="99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12"/>
    </row>
    <row r="22" spans="1:19" ht="15.45" thickTop="1" thickBot="1" x14ac:dyDescent="0.45">
      <c r="A22" s="106" t="s">
        <v>0</v>
      </c>
      <c r="B22" s="107"/>
      <c r="C22" s="64">
        <f>SUM(C5,C9,C13,C17,C21)</f>
        <v>14</v>
      </c>
      <c r="D22" s="65">
        <f>SUM(D5,D9,D13,D17,D21)</f>
        <v>15</v>
      </c>
      <c r="E22" s="113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5"/>
    </row>
    <row r="23" spans="1:19" x14ac:dyDescent="0.4">
      <c r="B23" s="8"/>
    </row>
  </sheetData>
  <mergeCells count="12">
    <mergeCell ref="A14:A17"/>
    <mergeCell ref="A18:A20"/>
    <mergeCell ref="A22:B22"/>
    <mergeCell ref="A21:B21"/>
    <mergeCell ref="E5:S5"/>
    <mergeCell ref="E9:S9"/>
    <mergeCell ref="E13:S13"/>
    <mergeCell ref="E17:S17"/>
    <mergeCell ref="E21:S22"/>
    <mergeCell ref="A2:A5"/>
    <mergeCell ref="A6:A9"/>
    <mergeCell ref="A10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tabSelected="1" workbookViewId="0">
      <selection activeCell="B12" sqref="B12"/>
    </sheetView>
  </sheetViews>
  <sheetFormatPr defaultRowHeight="14.6" x14ac:dyDescent="0.4"/>
  <cols>
    <col min="1" max="1" width="63.69140625" customWidth="1"/>
  </cols>
  <sheetData>
    <row r="1" spans="1:8" x14ac:dyDescent="0.4">
      <c r="A1" s="11"/>
      <c r="B1" s="32" t="s">
        <v>64</v>
      </c>
      <c r="C1" s="32" t="s">
        <v>47</v>
      </c>
      <c r="D1" s="32" t="s">
        <v>50</v>
      </c>
      <c r="E1" s="32" t="s">
        <v>52</v>
      </c>
      <c r="F1" s="32" t="s">
        <v>51</v>
      </c>
      <c r="G1" s="32"/>
      <c r="H1" s="32"/>
    </row>
    <row r="2" spans="1:8" x14ac:dyDescent="0.4">
      <c r="A2" s="11" t="s">
        <v>31</v>
      </c>
      <c r="B2" s="28">
        <v>3</v>
      </c>
      <c r="C2" s="28">
        <f>(SA!$D9)</f>
        <v>5</v>
      </c>
      <c r="D2" s="28">
        <f>(SA!$D13)</f>
        <v>0</v>
      </c>
      <c r="E2" s="28">
        <v>8</v>
      </c>
      <c r="F2" s="28">
        <f>(SA!$D21)</f>
        <v>0</v>
      </c>
      <c r="G2" s="28"/>
      <c r="H2" s="28"/>
    </row>
    <row r="3" spans="1:8" x14ac:dyDescent="0.4">
      <c r="A3" s="10" t="s">
        <v>32</v>
      </c>
      <c r="B3" s="33">
        <v>3</v>
      </c>
      <c r="C3" s="28"/>
      <c r="D3" s="28">
        <v>9</v>
      </c>
      <c r="E3" s="28">
        <v>4</v>
      </c>
      <c r="F3" s="28">
        <v>6</v>
      </c>
      <c r="G3" s="28"/>
      <c r="H3" s="28"/>
    </row>
    <row r="4" spans="1:8" x14ac:dyDescent="0.4">
      <c r="A4" s="11" t="s">
        <v>33</v>
      </c>
      <c r="B4" s="28">
        <v>3</v>
      </c>
      <c r="C4" s="28"/>
      <c r="D4" s="28">
        <v>7</v>
      </c>
      <c r="E4" s="28">
        <v>12</v>
      </c>
      <c r="F4" s="28">
        <v>6</v>
      </c>
      <c r="G4" s="28"/>
      <c r="H4" s="28"/>
    </row>
    <row r="5" spans="1:8" x14ac:dyDescent="0.4">
      <c r="A5" s="11" t="s">
        <v>34</v>
      </c>
      <c r="B5" s="28"/>
      <c r="C5" s="28"/>
      <c r="D5" s="28">
        <v>4</v>
      </c>
      <c r="E5" s="28">
        <v>4</v>
      </c>
      <c r="F5" s="28">
        <v>4</v>
      </c>
      <c r="G5" s="28"/>
      <c r="H5" s="28"/>
    </row>
    <row r="6" spans="1:8" x14ac:dyDescent="0.4">
      <c r="A6" s="11" t="s">
        <v>35</v>
      </c>
      <c r="B6" s="28"/>
      <c r="C6" s="28"/>
      <c r="D6" s="28">
        <v>2</v>
      </c>
      <c r="E6" s="28"/>
      <c r="F6" s="28"/>
      <c r="G6" s="28"/>
      <c r="H6" s="28"/>
    </row>
    <row r="7" spans="1:8" ht="15.9" x14ac:dyDescent="0.45">
      <c r="A7" s="35" t="s">
        <v>0</v>
      </c>
      <c r="B7" s="34">
        <f t="shared" ref="B7:H7" si="0">SUM(B2:B6)</f>
        <v>9</v>
      </c>
      <c r="C7" s="34">
        <f t="shared" si="0"/>
        <v>5</v>
      </c>
      <c r="D7" s="34">
        <f t="shared" si="0"/>
        <v>22</v>
      </c>
      <c r="E7" s="34">
        <f t="shared" si="0"/>
        <v>28</v>
      </c>
      <c r="F7" s="34">
        <f t="shared" si="0"/>
        <v>16</v>
      </c>
      <c r="G7" s="34"/>
      <c r="H7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Walker</dc:creator>
  <cp:keywords/>
  <dc:description/>
  <cp:lastModifiedBy>nathan hampton</cp:lastModifiedBy>
  <cp:revision/>
  <dcterms:created xsi:type="dcterms:W3CDTF">2022-09-01T16:42:41Z</dcterms:created>
  <dcterms:modified xsi:type="dcterms:W3CDTF">2024-10-14T19:00:23Z</dcterms:modified>
  <cp:category/>
  <cp:contentStatus/>
</cp:coreProperties>
</file>