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16" windowHeight="9168" activeTab="1"/>
  </bookViews>
  <sheets>
    <sheet name="Ealing Property Sales" sheetId="1" r:id="rId1"/>
    <sheet name="Summary Data" sheetId="3" r:id="rId2"/>
    <sheet name="Lists" sheetId="4" state="hidden" r:id="rId3"/>
  </sheets>
  <externalReferences>
    <externalReference r:id="rId4"/>
  </externalReferences>
  <definedNames>
    <definedName name="_453D27A2">'Ealing Property Sales'!$B$10:$M$10</definedName>
    <definedName name="_453D27A3">'Ealing Property Sales'!$B$11:$M$11</definedName>
    <definedName name="_47844C7F">'Ealing Property Sales'!$B$8:$M$8</definedName>
    <definedName name="_47844C80">'Ealing Property Sales'!$B$6:$M$6</definedName>
    <definedName name="_xlchart.0" hidden="1">'Summary Data'!$A$13:$A$18</definedName>
    <definedName name="_xlchart.1" hidden="1">'Summary Data'!$B$12</definedName>
    <definedName name="_xlchart.2" hidden="1">'Summary Data'!$B$13:$B$18</definedName>
    <definedName name="_xlchart.3" hidden="1">'Summary Data'!$C$12</definedName>
    <definedName name="_xlchart.4" hidden="1">'Summary Data'!$C$13:$C$18</definedName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62913"/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3" i="3"/>
  <c r="B14" i="3"/>
  <c r="B15" i="3"/>
  <c r="B16" i="3"/>
  <c r="B17" i="3"/>
  <c r="B18" i="3"/>
  <c r="B13" i="3"/>
  <c r="E5" i="3"/>
  <c r="E6" i="3"/>
  <c r="E7" i="3"/>
  <c r="E8" i="3"/>
  <c r="D5" i="3"/>
  <c r="D6" i="3"/>
  <c r="D7" i="3"/>
  <c r="D8" i="3"/>
  <c r="D4" i="3"/>
  <c r="E4" i="3"/>
  <c r="C5" i="3"/>
  <c r="C6" i="3"/>
  <c r="C7" i="3"/>
  <c r="C8" i="3"/>
  <c r="C4" i="3"/>
  <c r="B5" i="3"/>
  <c r="B6" i="3"/>
  <c r="B7" i="3"/>
  <c r="B8" i="3"/>
  <c r="B4" i="3"/>
  <c r="C3" i="1" l="1"/>
  <c r="E9" i="3" l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<sst xmlns="http://schemas.openxmlformats.org/spreadsheetml/2006/main" count="5955" uniqueCount="1684">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</sst>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3.2280621172353453E-2"/>
                  <c:y val="-0.26608267716535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54</c:v>
                </c:pt>
                <c:pt idx="1">
                  <c:v>41</c:v>
                </c:pt>
                <c:pt idx="2">
                  <c:v>30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7-48AD-A9D3-8897BA9C1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9679808"/>
        <c:axId val="1389668576"/>
      </c:barChart>
      <c:lineChart>
        <c:grouping val="standar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32836139</c:v>
                </c:pt>
                <c:pt idx="1">
                  <c:v>23052249</c:v>
                </c:pt>
                <c:pt idx="2">
                  <c:v>19334800</c:v>
                </c:pt>
                <c:pt idx="3">
                  <c:v>7900000</c:v>
                </c:pt>
                <c:pt idx="4">
                  <c:v>9031550</c:v>
                </c:pt>
                <c:pt idx="5">
                  <c:v>13447350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7-48AD-A9D3-8897BA9C1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740720"/>
        <c:axId val="1388747792"/>
      </c:lineChart>
      <c:catAx>
        <c:axId val="13896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68576"/>
        <c:crosses val="autoZero"/>
        <c:auto val="1"/>
        <c:lblAlgn val="ctr"/>
        <c:lblOffset val="100"/>
        <c:noMultiLvlLbl val="0"/>
      </c:catAx>
      <c:valAx>
        <c:axId val="13896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79808"/>
        <c:crosses val="autoZero"/>
        <c:crossBetween val="between"/>
      </c:valAx>
      <c:valAx>
        <c:axId val="1388747792"/>
        <c:scaling>
          <c:orientation val="minMax"/>
        </c:scaling>
        <c:delete val="0"/>
        <c:axPos val="l"/>
        <c:numFmt formatCode="&quot;$&quot;#,##0.00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40720"/>
        <c:crossBetween val="between"/>
      </c:valAx>
      <c:catAx>
        <c:axId val="138874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8747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7</xdr:row>
      <xdr:rowOff>179070</xdr:rowOff>
    </xdr:from>
    <xdr:to>
      <xdr:col>14</xdr:col>
      <xdr:colOff>297180</xdr:colOff>
      <xdr:row>22</xdr:row>
      <xdr:rowOff>163830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2-W4-Assessment-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ling Property Sales"/>
      <sheetName val="Summary Data"/>
      <sheetName val="Lists"/>
    </sheetNames>
    <sheetDataSet>
      <sheetData sheetId="0" refreshError="1"/>
      <sheetData sheetId="1">
        <row r="12">
          <cell r="B12" t="str">
            <v>Number Sold</v>
          </cell>
          <cell r="C12" t="str">
            <v>Total Sales</v>
          </cell>
        </row>
        <row r="13">
          <cell r="A13" t="str">
            <v>July</v>
          </cell>
          <cell r="B13">
            <v>54</v>
          </cell>
          <cell r="C13" t="str">
            <v>$3,28,36,139.00</v>
          </cell>
        </row>
        <row r="14">
          <cell r="A14" t="str">
            <v>August</v>
          </cell>
          <cell r="B14">
            <v>41</v>
          </cell>
          <cell r="C14">
            <v>23052249</v>
          </cell>
        </row>
        <row r="15">
          <cell r="A15" t="str">
            <v>September</v>
          </cell>
          <cell r="B15">
            <v>30</v>
          </cell>
          <cell r="C15">
            <v>19334800</v>
          </cell>
        </row>
        <row r="16">
          <cell r="A16" t="str">
            <v>December</v>
          </cell>
          <cell r="B16">
            <v>21</v>
          </cell>
          <cell r="C16">
            <v>13447350</v>
          </cell>
        </row>
        <row r="17">
          <cell r="A17" t="str">
            <v>November</v>
          </cell>
          <cell r="B17">
            <v>15</v>
          </cell>
          <cell r="C17">
            <v>9031550</v>
          </cell>
        </row>
        <row r="18">
          <cell r="A18" t="str">
            <v>October</v>
          </cell>
          <cell r="B18">
            <v>14</v>
          </cell>
          <cell r="C18">
            <v>7900000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1"/>
  <sheetViews>
    <sheetView workbookViewId="0">
      <selection activeCell="G2" sqref="G2"/>
    </sheetView>
  </sheetViews>
  <sheetFormatPr defaultRowHeight="14.4" x14ac:dyDescent="0.3"/>
  <cols>
    <col min="1" max="1" width="12.33203125" style="3" customWidth="1"/>
    <col min="2" max="2" width="13.5546875" style="5" customWidth="1"/>
    <col min="3" max="3" width="12.44140625" style="5" customWidth="1"/>
    <col min="4" max="4" width="8.109375" style="5" bestFit="1" customWidth="1"/>
    <col min="5" max="5" width="9.77734375" style="5" bestFit="1" customWidth="1"/>
    <col min="6" max="6" width="9.33203125" bestFit="1" customWidth="1"/>
    <col min="7" max="7" width="11.77734375" bestFit="1" customWidth="1"/>
    <col min="8" max="8" width="9.6640625" bestFit="1" customWidth="1"/>
    <col min="9" max="9" width="9.77734375" bestFit="1" customWidth="1"/>
    <col min="10" max="10" width="12.21875" customWidth="1"/>
    <col min="11" max="11" width="21.33203125" style="3" bestFit="1" customWidth="1"/>
    <col min="12" max="12" width="21.44140625" bestFit="1" customWidth="1"/>
    <col min="13" max="13" width="10.5546875" bestFit="1" customWidth="1"/>
  </cols>
  <sheetData>
    <row r="1" spans="1:13" ht="23.4" x14ac:dyDescent="0.45">
      <c r="A1" s="14" t="s">
        <v>0</v>
      </c>
    </row>
    <row r="3" spans="1:13" x14ac:dyDescent="0.3">
      <c r="A3" s="15" t="s">
        <v>1</v>
      </c>
      <c r="B3" s="6"/>
      <c r="C3" s="18">
        <f>COUNT(ID)</f>
        <v>9</v>
      </c>
    </row>
    <row r="5" spans="1:13" x14ac:dyDescent="0.3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6" sqref="B6"/>
    </sheetView>
  </sheetViews>
  <sheetFormatPr defaultRowHeight="14.4" x14ac:dyDescent="0.3"/>
  <cols>
    <col min="1" max="1" width="16.88671875" bestFit="1" customWidth="1"/>
    <col min="2" max="4" width="16.5546875" customWidth="1"/>
    <col min="5" max="5" width="14.21875" customWidth="1"/>
    <col min="6" max="6" width="13.88671875" customWidth="1"/>
  </cols>
  <sheetData>
    <row r="1" spans="1:6" ht="28.95" customHeight="1" x14ac:dyDescent="0.45">
      <c r="A1" s="14" t="s">
        <v>0</v>
      </c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10">
        <f>SUMIFS(Price_Paid,Property_Type,'Summary Data'!A4)</f>
        <v>134564020</v>
      </c>
      <c r="C4" s="10">
        <f>SUMIFS(Price_Paid,Property_Type,$A4,Year_Sold,C$3)</f>
        <v>43619012</v>
      </c>
      <c r="D4" s="10">
        <f>SUMIFS(Price_Paid,Property_Type,$A4,Year_Sold,D$3)</f>
        <v>60995338</v>
      </c>
      <c r="E4" s="10">
        <f>SUMIFS(Price_Paid,Property_Type,$A4,Year_Sold,E$3)</f>
        <v>29949670</v>
      </c>
    </row>
    <row r="5" spans="1:6" x14ac:dyDescent="0.3">
      <c r="A5" t="s">
        <v>23</v>
      </c>
      <c r="B5" s="10">
        <f>SUMIFS(Price_Paid,Property_Type,'Summary Data'!A5)</f>
        <v>167768172</v>
      </c>
      <c r="C5" s="10">
        <f>SUMIFS(Price_Paid,Property_Type,$A5,Year_Sold,C$3)</f>
        <v>43277207</v>
      </c>
      <c r="D5" s="10">
        <f>SUMIFS(Price_Paid,Property_Type,$A5,Year_Sold,D$3)</f>
        <v>89801479</v>
      </c>
      <c r="E5" s="10">
        <f>SUMIFS(Price_Paid,Property_Type,$A5,Year_Sold,E$3)</f>
        <v>34689486</v>
      </c>
    </row>
    <row r="6" spans="1:6" x14ac:dyDescent="0.3">
      <c r="A6" t="s">
        <v>33</v>
      </c>
      <c r="B6" s="10">
        <f>SUMIFS(Price_Paid,Property_Type,'Summary Data'!A6)</f>
        <v>72906550</v>
      </c>
      <c r="C6" s="10">
        <f>SUMIFS(Price_Paid,Property_Type,$A6,Year_Sold,C$3)</f>
        <v>20712400</v>
      </c>
      <c r="D6" s="10">
        <f>SUMIFS(Price_Paid,Property_Type,$A6,Year_Sold,D$3)</f>
        <v>36343950</v>
      </c>
      <c r="E6" s="10">
        <f>SUMIFS(Price_Paid,Property_Type,$A6,Year_Sold,E$3)</f>
        <v>15850200</v>
      </c>
    </row>
    <row r="7" spans="1:6" x14ac:dyDescent="0.3">
      <c r="A7" t="s">
        <v>81</v>
      </c>
      <c r="B7" s="10">
        <f>SUMIFS(Price_Paid,Property_Type,'Summary Data'!A7)</f>
        <v>63098333</v>
      </c>
      <c r="C7" s="10">
        <f>SUMIFS(Price_Paid,Property_Type,$A7,Year_Sold,C$3)</f>
        <v>62204897</v>
      </c>
      <c r="D7" s="10">
        <f>SUMIFS(Price_Paid,Property_Type,$A7,Year_Sold,D$3)</f>
        <v>840000</v>
      </c>
      <c r="E7" s="10">
        <f>SUMIFS(Price_Paid,Property_Type,$A7,Year_Sold,E$3)</f>
        <v>53436</v>
      </c>
    </row>
    <row r="8" spans="1:6" x14ac:dyDescent="0.3">
      <c r="A8" t="s">
        <v>1683</v>
      </c>
      <c r="B8" s="10">
        <f>SUMIFS(Price_Paid,Property_Type,'Summary Data'!A8)</f>
        <v>23934000</v>
      </c>
      <c r="C8" s="10">
        <f>SUMIFS(Price_Paid,Property_Type,$A8,Year_Sold,C$3)</f>
        <v>10734000</v>
      </c>
      <c r="D8" s="10">
        <f>SUMIFS(Price_Paid,Property_Type,$A8,Year_Sold,D$3)</f>
        <v>12550000</v>
      </c>
      <c r="E8" s="10">
        <f>SUMIFS(Price_Paid,Property_Type,$A8,Year_Sold,E$3)</f>
        <v>650000</v>
      </c>
    </row>
    <row r="9" spans="1:6" ht="15" thickBot="1" x14ac:dyDescent="0.35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" t="s">
        <v>20</v>
      </c>
      <c r="B12" s="7" t="s">
        <v>312</v>
      </c>
      <c r="C12" s="7" t="s">
        <v>315</v>
      </c>
    </row>
    <row r="13" spans="1:6" x14ac:dyDescent="0.3">
      <c r="A13" t="s">
        <v>1675</v>
      </c>
      <c r="B13">
        <f>COUNTIFS(Year_Sold,$B$11,Month_Sold,$A13)</f>
        <v>54</v>
      </c>
      <c r="C13" s="10">
        <f>SUMIFS(Price_Paid,Year_Sold,$B$11,Month_Sold,$A13)</f>
        <v>32836139</v>
      </c>
    </row>
    <row r="14" spans="1:6" x14ac:dyDescent="0.3">
      <c r="A14" t="s">
        <v>1676</v>
      </c>
      <c r="B14">
        <f>COUNTIFS(Year_Sold,$B$11,Month_Sold,$A14)</f>
        <v>41</v>
      </c>
      <c r="C14" s="10">
        <f>SUMIFS(Price_Paid,Year_Sold,$B$11,Month_Sold,$A14)</f>
        <v>23052249</v>
      </c>
    </row>
    <row r="15" spans="1:6" x14ac:dyDescent="0.3">
      <c r="A15" t="s">
        <v>1677</v>
      </c>
      <c r="B15">
        <f>COUNTIFS(Year_Sold,$B$11,Month_Sold,$A15)</f>
        <v>30</v>
      </c>
      <c r="C15" s="10">
        <f>SUMIFS(Price_Paid,Year_Sold,$B$11,Month_Sold,$A15)</f>
        <v>19334800</v>
      </c>
    </row>
    <row r="16" spans="1:6" x14ac:dyDescent="0.3">
      <c r="A16" t="s">
        <v>1678</v>
      </c>
      <c r="B16">
        <f>COUNTIFS(Year_Sold,$B$11,Month_Sold,$A16)</f>
        <v>14</v>
      </c>
      <c r="C16" s="10">
        <f>SUMIFS(Price_Paid,Year_Sold,$B$11,Month_Sold,$A16)</f>
        <v>7900000</v>
      </c>
    </row>
    <row r="17" spans="1:3" x14ac:dyDescent="0.3">
      <c r="A17" t="s">
        <v>1679</v>
      </c>
      <c r="B17">
        <f>COUNTIFS(Year_Sold,$B$11,Month_Sold,$A17)</f>
        <v>15</v>
      </c>
      <c r="C17" s="10">
        <f>SUMIFS(Price_Paid,Year_Sold,$B$11,Month_Sold,$A17)</f>
        <v>9031550</v>
      </c>
    </row>
    <row r="18" spans="1:3" x14ac:dyDescent="0.3">
      <c r="A18" t="s">
        <v>1680</v>
      </c>
      <c r="B18">
        <f>COUNTIFS(Year_Sold,$B$11,Month_Sold,$A18)</f>
        <v>21</v>
      </c>
      <c r="C18" s="10">
        <f>SUMIFS(Price_Paid,Year_Sold,$B$11,Month_Sold,$A18)</f>
        <v>13447350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  <x14:sparkline>
              <xm:f>'Summary Data'!C9:E9</xm:f>
              <xm:sqref>F9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Ealing Property Sales</vt:lpstr>
      <vt:lpstr>Summary Data</vt:lpstr>
      <vt:lpstr>Lists</vt:lpstr>
      <vt:lpstr>_453D27A2</vt:lpstr>
      <vt:lpstr>_453D27A3</vt:lpstr>
      <vt:lpstr>_47844C7F</vt:lpstr>
      <vt:lpstr>_47844C80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DELL</cp:lastModifiedBy>
  <dcterms:created xsi:type="dcterms:W3CDTF">2017-07-27T01:27:30Z</dcterms:created>
  <dcterms:modified xsi:type="dcterms:W3CDTF">2022-09-13T04:50:02Z</dcterms:modified>
</cp:coreProperties>
</file>