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tchinsons\Documents\MI - PROJECTS\topology_linker\topology_linker\out\"/>
    </mc:Choice>
  </mc:AlternateContent>
  <xr:revisionPtr revIDLastSave="0" documentId="13_ncr:1_{90209EF3-0FF2-4C81-9FED-C6D89607C165}" xr6:coauthVersionLast="41" xr6:coauthVersionMax="41" xr10:uidLastSave="{00000000-0000-0000-0000-000000000000}"/>
  <bookViews>
    <workbookView xWindow="-120" yWindow="-120" windowWidth="25440" windowHeight="15390" xr2:uid="{C0AC8A49-FEB8-4CBC-944C-4C4F981CE605}"/>
  </bookViews>
  <sheets>
    <sheet name="Sheet1" sheetId="1" r:id="rId1"/>
    <sheet name="VOLUME IN" sheetId="2" r:id="rId2"/>
    <sheet name="VOLUME DELIVERED" sheetId="6" r:id="rId3"/>
    <sheet name="VOLUME GAP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" i="1" l="1"/>
  <c r="C19" i="1"/>
  <c r="F19" i="1"/>
  <c r="L18" i="1" l="1"/>
  <c r="L17" i="1"/>
  <c r="L16" i="1"/>
  <c r="L15" i="1"/>
  <c r="L14" i="1"/>
  <c r="L13" i="1"/>
  <c r="L12" i="1"/>
  <c r="L11" i="1"/>
  <c r="L10" i="1"/>
  <c r="L9" i="1"/>
  <c r="L8" i="1"/>
  <c r="L6" i="1"/>
  <c r="L5" i="1"/>
  <c r="N4" i="1"/>
  <c r="I4" i="1" s="1"/>
  <c r="K4" i="1" s="1"/>
  <c r="K5" i="1"/>
  <c r="K6" i="1"/>
  <c r="K8" i="1"/>
  <c r="K9" i="1"/>
  <c r="K10" i="1"/>
  <c r="K11" i="1"/>
  <c r="K12" i="1"/>
  <c r="K13" i="1"/>
  <c r="K14" i="1"/>
  <c r="K15" i="1"/>
  <c r="K16" i="1"/>
  <c r="K17" i="1"/>
  <c r="K18" i="1"/>
  <c r="J4" i="1"/>
  <c r="L4" i="1" s="1"/>
  <c r="J3" i="1"/>
  <c r="L3" i="1" s="1"/>
  <c r="I3" i="1"/>
  <c r="K3" i="1" s="1"/>
  <c r="L7" i="1"/>
  <c r="I7" i="1"/>
  <c r="K7" i="1" s="1"/>
  <c r="I19" i="1" l="1"/>
</calcChain>
</file>

<file path=xl/sharedStrings.xml><?xml version="1.0" encoding="utf-8"?>
<sst xmlns="http://schemas.openxmlformats.org/spreadsheetml/2006/main" count="37" uniqueCount="37">
  <si>
    <t>Pool</t>
  </si>
  <si>
    <t>My DEL</t>
  </si>
  <si>
    <t>My Gap</t>
  </si>
  <si>
    <t>RUB Del</t>
  </si>
  <si>
    <t>RUB Gap</t>
  </si>
  <si>
    <t>SCOTTS</t>
  </si>
  <si>
    <t>ANDREATTAS</t>
  </si>
  <si>
    <t>JONES</t>
  </si>
  <si>
    <t>DELUCHIS</t>
  </si>
  <si>
    <t>NERICON</t>
  </si>
  <si>
    <t>APOLONIS</t>
  </si>
  <si>
    <t>LAT175</t>
  </si>
  <si>
    <t>OVERS</t>
  </si>
  <si>
    <t>QUARRY</t>
  </si>
  <si>
    <t>SCARFONES</t>
  </si>
  <si>
    <t>WOODS</t>
  </si>
  <si>
    <t>FRASER INCL</t>
  </si>
  <si>
    <t>BOORGA</t>
  </si>
  <si>
    <t>ROMBOLAS</t>
  </si>
  <si>
    <t>AMAROS</t>
  </si>
  <si>
    <t>LEXT4</t>
  </si>
  <si>
    <t>LEXT5</t>
  </si>
  <si>
    <t>LEXT6</t>
  </si>
  <si>
    <t>L167</t>
  </si>
  <si>
    <t>(calcd.)</t>
  </si>
  <si>
    <t>L170</t>
  </si>
  <si>
    <t xml:space="preserve">diff </t>
  </si>
  <si>
    <t>diff (DEL)</t>
  </si>
  <si>
    <t>My DEL (RTU)</t>
  </si>
  <si>
    <t>My Gap (RTU)</t>
  </si>
  <si>
    <t>Remarks</t>
  </si>
  <si>
    <t>IN (REPORTED)</t>
  </si>
  <si>
    <t>IN (RTU)</t>
  </si>
  <si>
    <t>IN (INTEGRATED)</t>
  </si>
  <si>
    <t>(INTEGRATED)</t>
  </si>
  <si>
    <t>(RTU)</t>
  </si>
  <si>
    <t>(REPORTED)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</si>
</sst>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0" xfId="0" applyFill="1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Volume</a:t>
            </a:r>
            <a:r>
              <a:rPr lang="en-AU" baseline="0"/>
              <a:t> into pool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(INTEGRATED)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Sheet1!$A$3:$A$18</c:f>
              <c:strCache>
                <c:ptCount val="16"/>
                <c:pt idx="0">
                  <c:v>SCOTTS</c:v>
                </c:pt>
                <c:pt idx="1">
                  <c:v>ANDREATTAS</c:v>
                </c:pt>
                <c:pt idx="2">
                  <c:v>JONES</c:v>
                </c:pt>
                <c:pt idx="3">
                  <c:v>DELUCHIS</c:v>
                </c:pt>
                <c:pt idx="4">
                  <c:v>NERICON</c:v>
                </c:pt>
                <c:pt idx="5">
                  <c:v>APOLONIS</c:v>
                </c:pt>
                <c:pt idx="6">
                  <c:v>OVERS</c:v>
                </c:pt>
                <c:pt idx="7">
                  <c:v>QUARRY</c:v>
                </c:pt>
                <c:pt idx="8">
                  <c:v>SCARFONES</c:v>
                </c:pt>
                <c:pt idx="9">
                  <c:v>WOODS</c:v>
                </c:pt>
                <c:pt idx="10">
                  <c:v>BOORGA</c:v>
                </c:pt>
                <c:pt idx="11">
                  <c:v>ROMBOLAS</c:v>
                </c:pt>
                <c:pt idx="12">
                  <c:v>AMAROS</c:v>
                </c:pt>
                <c:pt idx="13">
                  <c:v>LEXT4</c:v>
                </c:pt>
                <c:pt idx="14">
                  <c:v>LEXT5</c:v>
                </c:pt>
                <c:pt idx="15">
                  <c:v>LEXT6</c:v>
                </c:pt>
              </c:strCache>
            </c:strRef>
          </c:cat>
          <c:val>
            <c:numRef>
              <c:f>Sheet1!$B$3:$B$18</c:f>
              <c:numCache>
                <c:formatCode>General</c:formatCode>
                <c:ptCount val="16"/>
                <c:pt idx="0">
                  <c:v>3560.1</c:v>
                </c:pt>
                <c:pt idx="1">
                  <c:v>3643.8</c:v>
                </c:pt>
                <c:pt idx="2">
                  <c:v>2940.7</c:v>
                </c:pt>
                <c:pt idx="3">
                  <c:v>2719</c:v>
                </c:pt>
                <c:pt idx="4">
                  <c:v>2947.1</c:v>
                </c:pt>
                <c:pt idx="5">
                  <c:v>1754.5</c:v>
                </c:pt>
                <c:pt idx="6">
                  <c:v>1702.7</c:v>
                </c:pt>
                <c:pt idx="7">
                  <c:v>1699.4</c:v>
                </c:pt>
                <c:pt idx="8">
                  <c:v>1076.5999999999999</c:v>
                </c:pt>
                <c:pt idx="9">
                  <c:v>885.3</c:v>
                </c:pt>
                <c:pt idx="10">
                  <c:v>665.8</c:v>
                </c:pt>
                <c:pt idx="11">
                  <c:v>396</c:v>
                </c:pt>
                <c:pt idx="12">
                  <c:v>278.39999999999998</c:v>
                </c:pt>
                <c:pt idx="13">
                  <c:v>285.39999999999998</c:v>
                </c:pt>
                <c:pt idx="14">
                  <c:v>47.7</c:v>
                </c:pt>
                <c:pt idx="15">
                  <c:v>23.3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B6-48F7-81FD-794B1D805984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(RTU)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Sheet1!$A$3:$A$18</c:f>
              <c:strCache>
                <c:ptCount val="16"/>
                <c:pt idx="0">
                  <c:v>SCOTTS</c:v>
                </c:pt>
                <c:pt idx="1">
                  <c:v>ANDREATTAS</c:v>
                </c:pt>
                <c:pt idx="2">
                  <c:v>JONES</c:v>
                </c:pt>
                <c:pt idx="3">
                  <c:v>DELUCHIS</c:v>
                </c:pt>
                <c:pt idx="4">
                  <c:v>NERICON</c:v>
                </c:pt>
                <c:pt idx="5">
                  <c:v>APOLONIS</c:v>
                </c:pt>
                <c:pt idx="6">
                  <c:v>OVERS</c:v>
                </c:pt>
                <c:pt idx="7">
                  <c:v>QUARRY</c:v>
                </c:pt>
                <c:pt idx="8">
                  <c:v>SCARFONES</c:v>
                </c:pt>
                <c:pt idx="9">
                  <c:v>WOODS</c:v>
                </c:pt>
                <c:pt idx="10">
                  <c:v>BOORGA</c:v>
                </c:pt>
                <c:pt idx="11">
                  <c:v>ROMBOLAS</c:v>
                </c:pt>
                <c:pt idx="12">
                  <c:v>AMAROS</c:v>
                </c:pt>
                <c:pt idx="13">
                  <c:v>LEXT4</c:v>
                </c:pt>
                <c:pt idx="14">
                  <c:v>LEXT5</c:v>
                </c:pt>
                <c:pt idx="15">
                  <c:v>LEXT6</c:v>
                </c:pt>
              </c:strCache>
            </c:strRef>
          </c:cat>
          <c:val>
            <c:numRef>
              <c:f>Sheet1!$E$3:$E$18</c:f>
              <c:numCache>
                <c:formatCode>General</c:formatCode>
                <c:ptCount val="16"/>
                <c:pt idx="0">
                  <c:v>3537.5</c:v>
                </c:pt>
                <c:pt idx="1">
                  <c:v>3638.5</c:v>
                </c:pt>
                <c:pt idx="2">
                  <c:v>2919.6</c:v>
                </c:pt>
                <c:pt idx="3">
                  <c:v>2698.6</c:v>
                </c:pt>
                <c:pt idx="4">
                  <c:v>2925.2</c:v>
                </c:pt>
                <c:pt idx="5">
                  <c:v>1731.7</c:v>
                </c:pt>
                <c:pt idx="6">
                  <c:v>1683.8</c:v>
                </c:pt>
                <c:pt idx="7">
                  <c:v>1676.5</c:v>
                </c:pt>
                <c:pt idx="8">
                  <c:v>1057.0999999999999</c:v>
                </c:pt>
                <c:pt idx="9">
                  <c:v>874.2</c:v>
                </c:pt>
                <c:pt idx="10">
                  <c:v>658.1</c:v>
                </c:pt>
                <c:pt idx="11">
                  <c:v>391.6</c:v>
                </c:pt>
                <c:pt idx="12">
                  <c:v>274.5</c:v>
                </c:pt>
                <c:pt idx="13">
                  <c:v>281.89999999999998</c:v>
                </c:pt>
                <c:pt idx="14">
                  <c:v>46.6</c:v>
                </c:pt>
                <c:pt idx="15">
                  <c:v>23.2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B6-48F7-81FD-794B1D805984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(REPORTED)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x"/>
            <c:size val="5"/>
            <c:spPr>
              <a:pattFill prst="pct5">
                <a:fgClr>
                  <a:srgbClr val="C00000"/>
                </a:fgClr>
                <a:bgClr>
                  <a:schemeClr val="bg1"/>
                </a:bgClr>
              </a:pattFill>
              <a:ln w="9525">
                <a:noFill/>
              </a:ln>
              <a:effectLst/>
            </c:spPr>
          </c:marker>
          <c:cat>
            <c:strRef>
              <c:f>Sheet1!$A$3:$A$18</c:f>
              <c:strCache>
                <c:ptCount val="16"/>
                <c:pt idx="0">
                  <c:v>SCOTTS</c:v>
                </c:pt>
                <c:pt idx="1">
                  <c:v>ANDREATTAS</c:v>
                </c:pt>
                <c:pt idx="2">
                  <c:v>JONES</c:v>
                </c:pt>
                <c:pt idx="3">
                  <c:v>DELUCHIS</c:v>
                </c:pt>
                <c:pt idx="4">
                  <c:v>NERICON</c:v>
                </c:pt>
                <c:pt idx="5">
                  <c:v>APOLONIS</c:v>
                </c:pt>
                <c:pt idx="6">
                  <c:v>OVERS</c:v>
                </c:pt>
                <c:pt idx="7">
                  <c:v>QUARRY</c:v>
                </c:pt>
                <c:pt idx="8">
                  <c:v>SCARFONES</c:v>
                </c:pt>
                <c:pt idx="9">
                  <c:v>WOODS</c:v>
                </c:pt>
                <c:pt idx="10">
                  <c:v>BOORGA</c:v>
                </c:pt>
                <c:pt idx="11">
                  <c:v>ROMBOLAS</c:v>
                </c:pt>
                <c:pt idx="12">
                  <c:v>AMAROS</c:v>
                </c:pt>
                <c:pt idx="13">
                  <c:v>LEXT4</c:v>
                </c:pt>
                <c:pt idx="14">
                  <c:v>LEXT5</c:v>
                </c:pt>
                <c:pt idx="15">
                  <c:v>LEXT6</c:v>
                </c:pt>
              </c:strCache>
            </c:strRef>
          </c:cat>
          <c:val>
            <c:numRef>
              <c:f>Sheet1!$H$3:$H$18</c:f>
              <c:numCache>
                <c:formatCode>General</c:formatCode>
                <c:ptCount val="16"/>
                <c:pt idx="0">
                  <c:v>3548.4</c:v>
                </c:pt>
                <c:pt idx="1">
                  <c:v>3640</c:v>
                </c:pt>
                <c:pt idx="2">
                  <c:v>2938.3</c:v>
                </c:pt>
                <c:pt idx="3">
                  <c:v>2714</c:v>
                </c:pt>
                <c:pt idx="4">
                  <c:v>2929.7</c:v>
                </c:pt>
                <c:pt idx="5">
                  <c:v>1739.5</c:v>
                </c:pt>
                <c:pt idx="6">
                  <c:v>1681.4</c:v>
                </c:pt>
                <c:pt idx="7">
                  <c:v>1676.6</c:v>
                </c:pt>
                <c:pt idx="8">
                  <c:v>1062.9000000000001</c:v>
                </c:pt>
                <c:pt idx="9">
                  <c:v>879.1</c:v>
                </c:pt>
                <c:pt idx="10">
                  <c:v>662</c:v>
                </c:pt>
                <c:pt idx="11">
                  <c:v>393.4</c:v>
                </c:pt>
                <c:pt idx="12">
                  <c:v>276.60000000000002</c:v>
                </c:pt>
                <c:pt idx="13">
                  <c:v>283.60000000000002</c:v>
                </c:pt>
                <c:pt idx="14">
                  <c:v>48.5</c:v>
                </c:pt>
                <c:pt idx="15">
                  <c:v>23.1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B6-48F7-81FD-794B1D805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8954496"/>
        <c:axId val="1297173440"/>
      </c:lineChart>
      <c:catAx>
        <c:axId val="150895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173440"/>
        <c:crosses val="autoZero"/>
        <c:auto val="1"/>
        <c:lblAlgn val="ctr"/>
        <c:lblOffset val="100"/>
        <c:noMultiLvlLbl val="0"/>
      </c:catAx>
      <c:valAx>
        <c:axId val="129717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Volume (ML)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95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Volume</a:t>
            </a:r>
            <a:r>
              <a:rPr lang="en-AU" baseline="0"/>
              <a:t> delivered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13560917181865E-2"/>
          <c:y val="7.7823551618656464E-2"/>
          <c:w val="0.91058376175855515"/>
          <c:h val="0.807314250405397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(INTEGRATED)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Sheet1!$A$3:$A$18</c:f>
              <c:strCache>
                <c:ptCount val="16"/>
                <c:pt idx="0">
                  <c:v>SCOTTS</c:v>
                </c:pt>
                <c:pt idx="1">
                  <c:v>ANDREATTAS</c:v>
                </c:pt>
                <c:pt idx="2">
                  <c:v>JONES</c:v>
                </c:pt>
                <c:pt idx="3">
                  <c:v>DELUCHIS</c:v>
                </c:pt>
                <c:pt idx="4">
                  <c:v>NERICON</c:v>
                </c:pt>
                <c:pt idx="5">
                  <c:v>APOLONIS</c:v>
                </c:pt>
                <c:pt idx="6">
                  <c:v>OVERS</c:v>
                </c:pt>
                <c:pt idx="7">
                  <c:v>QUARRY</c:v>
                </c:pt>
                <c:pt idx="8">
                  <c:v>SCARFONES</c:v>
                </c:pt>
                <c:pt idx="9">
                  <c:v>WOODS</c:v>
                </c:pt>
                <c:pt idx="10">
                  <c:v>BOORGA</c:v>
                </c:pt>
                <c:pt idx="11">
                  <c:v>ROMBOLAS</c:v>
                </c:pt>
                <c:pt idx="12">
                  <c:v>AMAROS</c:v>
                </c:pt>
                <c:pt idx="13">
                  <c:v>LEXT4</c:v>
                </c:pt>
                <c:pt idx="14">
                  <c:v>LEXT5</c:v>
                </c:pt>
                <c:pt idx="15">
                  <c:v>LEXT6</c:v>
                </c:pt>
              </c:strCache>
            </c:strRef>
          </c:cat>
          <c:val>
            <c:numRef>
              <c:f>Sheet1!$C$3:$C$18</c:f>
              <c:numCache>
                <c:formatCode>General</c:formatCode>
                <c:ptCount val="16"/>
                <c:pt idx="0">
                  <c:v>200</c:v>
                </c:pt>
                <c:pt idx="1">
                  <c:v>381.5</c:v>
                </c:pt>
                <c:pt idx="2">
                  <c:v>55.9</c:v>
                </c:pt>
                <c:pt idx="3">
                  <c:v>0</c:v>
                </c:pt>
                <c:pt idx="4">
                  <c:v>681.9</c:v>
                </c:pt>
                <c:pt idx="5">
                  <c:v>26.5</c:v>
                </c:pt>
                <c:pt idx="6">
                  <c:v>42.7</c:v>
                </c:pt>
                <c:pt idx="7">
                  <c:v>536.1</c:v>
                </c:pt>
                <c:pt idx="8">
                  <c:v>111.4</c:v>
                </c:pt>
                <c:pt idx="9">
                  <c:v>288.89999999999998</c:v>
                </c:pt>
                <c:pt idx="10">
                  <c:v>172.3</c:v>
                </c:pt>
                <c:pt idx="11">
                  <c:v>111</c:v>
                </c:pt>
                <c:pt idx="12">
                  <c:v>0</c:v>
                </c:pt>
                <c:pt idx="13">
                  <c:v>203.4</c:v>
                </c:pt>
                <c:pt idx="14">
                  <c:v>27.2</c:v>
                </c:pt>
                <c:pt idx="15">
                  <c:v>19.8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5-4C1C-BFE3-F3630B0BE4D9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(RTU)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Sheet1!$F$3:$F$18</c:f>
              <c:numCache>
                <c:formatCode>General</c:formatCode>
                <c:ptCount val="16"/>
                <c:pt idx="0">
                  <c:v>164.8</c:v>
                </c:pt>
                <c:pt idx="1">
                  <c:v>365.5</c:v>
                </c:pt>
                <c:pt idx="2">
                  <c:v>54.9</c:v>
                </c:pt>
                <c:pt idx="3">
                  <c:v>0</c:v>
                </c:pt>
                <c:pt idx="4">
                  <c:v>686.7</c:v>
                </c:pt>
                <c:pt idx="5">
                  <c:v>23.8</c:v>
                </c:pt>
                <c:pt idx="6">
                  <c:v>42.8</c:v>
                </c:pt>
                <c:pt idx="7">
                  <c:v>526.20000000000005</c:v>
                </c:pt>
                <c:pt idx="8">
                  <c:v>114.3</c:v>
                </c:pt>
                <c:pt idx="9">
                  <c:v>289.7</c:v>
                </c:pt>
                <c:pt idx="10">
                  <c:v>176.3</c:v>
                </c:pt>
                <c:pt idx="11">
                  <c:v>112.5</c:v>
                </c:pt>
                <c:pt idx="12">
                  <c:v>0</c:v>
                </c:pt>
                <c:pt idx="13">
                  <c:v>203.3</c:v>
                </c:pt>
                <c:pt idx="14">
                  <c:v>26.1</c:v>
                </c:pt>
                <c:pt idx="15">
                  <c:v>19.3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5-4C1C-BFE3-F3630B0BE4D9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(REPORTED)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FF5-4C1C-BFE3-F3630B0BE4D9}"/>
              </c:ext>
            </c:extLst>
          </c:dPt>
          <c:val>
            <c:numRef>
              <c:f>Sheet1!$I$3:$I$18</c:f>
              <c:numCache>
                <c:formatCode>General</c:formatCode>
                <c:ptCount val="16"/>
                <c:pt idx="0">
                  <c:v>170.9</c:v>
                </c:pt>
                <c:pt idx="1">
                  <c:v>367.3</c:v>
                </c:pt>
                <c:pt idx="2">
                  <c:v>56.1</c:v>
                </c:pt>
                <c:pt idx="3">
                  <c:v>0</c:v>
                </c:pt>
                <c:pt idx="4">
                  <c:v>974.4</c:v>
                </c:pt>
                <c:pt idx="5">
                  <c:v>50.6</c:v>
                </c:pt>
                <c:pt idx="6">
                  <c:v>43</c:v>
                </c:pt>
                <c:pt idx="7">
                  <c:v>544.79999999999995</c:v>
                </c:pt>
                <c:pt idx="8">
                  <c:v>105.3</c:v>
                </c:pt>
                <c:pt idx="9">
                  <c:v>307.5</c:v>
                </c:pt>
                <c:pt idx="10">
                  <c:v>195</c:v>
                </c:pt>
                <c:pt idx="11">
                  <c:v>147.9</c:v>
                </c:pt>
                <c:pt idx="12">
                  <c:v>0</c:v>
                </c:pt>
                <c:pt idx="13">
                  <c:v>201.3</c:v>
                </c:pt>
                <c:pt idx="14">
                  <c:v>18.600000000000001</c:v>
                </c:pt>
                <c:pt idx="15">
                  <c:v>14.1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F5-4C1C-BFE3-F3630B0BE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8954496"/>
        <c:axId val="1297173440"/>
      </c:barChart>
      <c:catAx>
        <c:axId val="150895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173440"/>
        <c:crosses val="autoZero"/>
        <c:auto val="1"/>
        <c:lblAlgn val="ctr"/>
        <c:lblOffset val="100"/>
        <c:noMultiLvlLbl val="0"/>
      </c:catAx>
      <c:valAx>
        <c:axId val="129717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Volume (ML)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95449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Volume</a:t>
            </a:r>
            <a:r>
              <a:rPr lang="en-AU" baseline="0"/>
              <a:t> of gap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13560917181865E-2"/>
          <c:y val="7.7823551618656464E-2"/>
          <c:w val="0.91058376175855515"/>
          <c:h val="0.807314250405397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(INTEGRATED)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Sheet1!$A$3:$A$18</c:f>
              <c:strCache>
                <c:ptCount val="16"/>
                <c:pt idx="0">
                  <c:v>SCOTTS</c:v>
                </c:pt>
                <c:pt idx="1">
                  <c:v>ANDREATTAS</c:v>
                </c:pt>
                <c:pt idx="2">
                  <c:v>JONES</c:v>
                </c:pt>
                <c:pt idx="3">
                  <c:v>DELUCHIS</c:v>
                </c:pt>
                <c:pt idx="4">
                  <c:v>NERICON</c:v>
                </c:pt>
                <c:pt idx="5">
                  <c:v>APOLONIS</c:v>
                </c:pt>
                <c:pt idx="6">
                  <c:v>OVERS</c:v>
                </c:pt>
                <c:pt idx="7">
                  <c:v>QUARRY</c:v>
                </c:pt>
                <c:pt idx="8">
                  <c:v>SCARFONES</c:v>
                </c:pt>
                <c:pt idx="9">
                  <c:v>WOODS</c:v>
                </c:pt>
                <c:pt idx="10">
                  <c:v>BOORGA</c:v>
                </c:pt>
                <c:pt idx="11">
                  <c:v>ROMBOLAS</c:v>
                </c:pt>
                <c:pt idx="12">
                  <c:v>AMAROS</c:v>
                </c:pt>
                <c:pt idx="13">
                  <c:v>LEXT4</c:v>
                </c:pt>
                <c:pt idx="14">
                  <c:v>LEXT5</c:v>
                </c:pt>
                <c:pt idx="15">
                  <c:v>LEXT6</c:v>
                </c:pt>
              </c:strCache>
            </c:strRef>
          </c:cat>
          <c:val>
            <c:numRef>
              <c:f>Sheet1!$D$3:$D$18</c:f>
              <c:numCache>
                <c:formatCode>General</c:formatCode>
                <c:ptCount val="16"/>
                <c:pt idx="0">
                  <c:v>-238.7</c:v>
                </c:pt>
                <c:pt idx="1">
                  <c:v>321.5</c:v>
                </c:pt>
                <c:pt idx="2">
                  <c:v>165.9</c:v>
                </c:pt>
                <c:pt idx="3">
                  <c:v>-228.1</c:v>
                </c:pt>
                <c:pt idx="4">
                  <c:v>510.7</c:v>
                </c:pt>
                <c:pt idx="5">
                  <c:v>25.3</c:v>
                </c:pt>
                <c:pt idx="6">
                  <c:v>-39.299999999999997</c:v>
                </c:pt>
                <c:pt idx="7">
                  <c:v>86.7</c:v>
                </c:pt>
                <c:pt idx="8">
                  <c:v>80</c:v>
                </c:pt>
                <c:pt idx="9">
                  <c:v>-69.400000000000006</c:v>
                </c:pt>
                <c:pt idx="10">
                  <c:v>97.5</c:v>
                </c:pt>
                <c:pt idx="11">
                  <c:v>6.6</c:v>
                </c:pt>
                <c:pt idx="12">
                  <c:v>-7.4</c:v>
                </c:pt>
                <c:pt idx="13">
                  <c:v>34.700000000000003</c:v>
                </c:pt>
                <c:pt idx="14">
                  <c:v>-2.7</c:v>
                </c:pt>
                <c:pt idx="15">
                  <c:v>-3.5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65-43A6-8623-5477CB74B402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(RTU)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Sheet1!$G$3:$G$18</c:f>
              <c:numCache>
                <c:formatCode>General</c:formatCode>
                <c:ptCount val="16"/>
                <c:pt idx="0">
                  <c:v>-265.8</c:v>
                </c:pt>
                <c:pt idx="1">
                  <c:v>353.4</c:v>
                </c:pt>
                <c:pt idx="2">
                  <c:v>166.1</c:v>
                </c:pt>
                <c:pt idx="3">
                  <c:v>-226.6</c:v>
                </c:pt>
                <c:pt idx="4">
                  <c:v>506.8</c:v>
                </c:pt>
                <c:pt idx="5">
                  <c:v>24.1</c:v>
                </c:pt>
                <c:pt idx="6">
                  <c:v>-35.6</c:v>
                </c:pt>
                <c:pt idx="7">
                  <c:v>93.2</c:v>
                </c:pt>
                <c:pt idx="8">
                  <c:v>68.599999999999994</c:v>
                </c:pt>
                <c:pt idx="9">
                  <c:v>-73.7</c:v>
                </c:pt>
                <c:pt idx="10">
                  <c:v>90.2</c:v>
                </c:pt>
                <c:pt idx="11">
                  <c:v>4.5999999999999996</c:v>
                </c:pt>
                <c:pt idx="12">
                  <c:v>-7.4</c:v>
                </c:pt>
                <c:pt idx="13">
                  <c:v>32.1</c:v>
                </c:pt>
                <c:pt idx="14">
                  <c:v>-2.7</c:v>
                </c:pt>
                <c:pt idx="15">
                  <c:v>-3.9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65-43A6-8623-5477CB74B402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(REPORTED)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Sheet1!$J$3:$J$18</c:f>
              <c:numCache>
                <c:formatCode>General</c:formatCode>
                <c:ptCount val="16"/>
                <c:pt idx="0">
                  <c:v>-262.5</c:v>
                </c:pt>
                <c:pt idx="1">
                  <c:v>390.1</c:v>
                </c:pt>
                <c:pt idx="2">
                  <c:v>168</c:v>
                </c:pt>
                <c:pt idx="3">
                  <c:v>-215.7</c:v>
                </c:pt>
                <c:pt idx="4">
                  <c:v>216.70000000000005</c:v>
                </c:pt>
                <c:pt idx="5">
                  <c:v>7.5</c:v>
                </c:pt>
                <c:pt idx="6">
                  <c:v>-38.200000000000003</c:v>
                </c:pt>
                <c:pt idx="7">
                  <c:v>69</c:v>
                </c:pt>
                <c:pt idx="8">
                  <c:v>64.7</c:v>
                </c:pt>
                <c:pt idx="9">
                  <c:v>-90.3</c:v>
                </c:pt>
                <c:pt idx="10">
                  <c:v>73.5</c:v>
                </c:pt>
                <c:pt idx="11">
                  <c:v>-31.1</c:v>
                </c:pt>
                <c:pt idx="12">
                  <c:v>-7</c:v>
                </c:pt>
                <c:pt idx="13">
                  <c:v>33.799999999999997</c:v>
                </c:pt>
                <c:pt idx="14">
                  <c:v>-0.3</c:v>
                </c:pt>
                <c:pt idx="15">
                  <c:v>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65-43A6-8623-5477CB74B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8954496"/>
        <c:axId val="1297173440"/>
      </c:barChart>
      <c:catAx>
        <c:axId val="150895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173440"/>
        <c:crosses val="autoZero"/>
        <c:auto val="1"/>
        <c:lblAlgn val="ctr"/>
        <c:lblOffset val="100"/>
        <c:noMultiLvlLbl val="0"/>
      </c:catAx>
      <c:valAx>
        <c:axId val="129717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Volume (ML)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95449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9825527292442453"/>
          <c:y val="0.41550893360902275"/>
          <c:w val="9.352810677206945E-2"/>
          <c:h val="0.106223911457769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544AB0B-1222-4F8F-8A3E-E57630E95256}">
  <sheetPr/>
  <sheetViews>
    <sheetView zoomScale="11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7804AC3-1D3C-4033-AEF1-752940A81325}">
  <sheetPr/>
  <sheetViews>
    <sheetView zoomScale="11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2AC294D-78CB-4DD8-A734-0E22C9E67FFF}">
  <sheetPr/>
  <sheetViews>
    <sheetView zoomScale="11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73886" cy="60527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0BD57F-A2BC-4177-B853-597FB8C553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73886" cy="60527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EC13BA-07DF-4F56-81AB-63FD98292E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73886" cy="60527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A0A00D-90ED-49C9-B160-290A1C8F71A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84F25-E1A0-4F6D-A3D7-AD0B8234E026}">
  <dimension ref="A1:P19"/>
  <sheetViews>
    <sheetView tabSelected="1" workbookViewId="0">
      <selection activeCell="E25" sqref="E25"/>
    </sheetView>
  </sheetViews>
  <sheetFormatPr defaultRowHeight="15" x14ac:dyDescent="0.25"/>
  <cols>
    <col min="1" max="1" width="14.28515625" customWidth="1"/>
    <col min="2" max="2" width="14.7109375" customWidth="1"/>
    <col min="4" max="4" width="10.5703125" customWidth="1"/>
    <col min="6" max="6" width="11.42578125" customWidth="1"/>
    <col min="7" max="8" width="12.85546875" customWidth="1"/>
  </cols>
  <sheetData>
    <row r="1" spans="1:16" x14ac:dyDescent="0.25">
      <c r="B1" t="s">
        <v>34</v>
      </c>
      <c r="E1" t="s">
        <v>35</v>
      </c>
      <c r="H1" t="s">
        <v>36</v>
      </c>
    </row>
    <row r="2" spans="1:16" x14ac:dyDescent="0.25">
      <c r="A2" s="8" t="s">
        <v>0</v>
      </c>
      <c r="B2" s="8" t="s">
        <v>33</v>
      </c>
      <c r="C2" s="8" t="s">
        <v>1</v>
      </c>
      <c r="D2" s="8" t="s">
        <v>2</v>
      </c>
      <c r="E2" s="8" t="s">
        <v>32</v>
      </c>
      <c r="F2" s="8" t="s">
        <v>28</v>
      </c>
      <c r="G2" s="8" t="s">
        <v>29</v>
      </c>
      <c r="H2" s="8" t="s">
        <v>31</v>
      </c>
      <c r="I2" s="8" t="s">
        <v>3</v>
      </c>
      <c r="J2" s="8" t="s">
        <v>4</v>
      </c>
      <c r="K2" s="10" t="s">
        <v>27</v>
      </c>
      <c r="L2" s="8" t="s">
        <v>26</v>
      </c>
      <c r="M2" s="8" t="s">
        <v>30</v>
      </c>
    </row>
    <row r="3" spans="1:16" x14ac:dyDescent="0.25">
      <c r="A3" s="2" t="s">
        <v>5</v>
      </c>
      <c r="B3" s="2">
        <v>3560.1</v>
      </c>
      <c r="C3" s="3">
        <v>200</v>
      </c>
      <c r="D3" s="1">
        <v>-238.7</v>
      </c>
      <c r="E3" s="3">
        <v>3537.5</v>
      </c>
      <c r="F3" s="9">
        <v>164.8</v>
      </c>
      <c r="G3" s="9">
        <v>-265.8</v>
      </c>
      <c r="H3" s="2">
        <v>3548.4</v>
      </c>
      <c r="I3" s="3">
        <f>130+N3</f>
        <v>170.9</v>
      </c>
      <c r="J3" s="4">
        <f>-271.9+O3</f>
        <v>-262.5</v>
      </c>
      <c r="K3">
        <f>C3-I3</f>
        <v>29.099999999999994</v>
      </c>
      <c r="L3">
        <f>D3-J3</f>
        <v>23.800000000000011</v>
      </c>
      <c r="M3" t="s">
        <v>23</v>
      </c>
      <c r="N3">
        <v>40.9</v>
      </c>
      <c r="O3">
        <v>9.4</v>
      </c>
      <c r="P3" t="s">
        <v>24</v>
      </c>
    </row>
    <row r="4" spans="1:16" x14ac:dyDescent="0.25">
      <c r="A4" s="2" t="s">
        <v>6</v>
      </c>
      <c r="B4" s="2">
        <v>3643.8</v>
      </c>
      <c r="C4" s="3">
        <v>381.5</v>
      </c>
      <c r="D4" s="4">
        <v>321.5</v>
      </c>
      <c r="E4" s="3">
        <v>3638.5</v>
      </c>
      <c r="F4" s="9">
        <v>365.5</v>
      </c>
      <c r="G4" s="9">
        <v>353.4</v>
      </c>
      <c r="H4" s="2">
        <v>3640</v>
      </c>
      <c r="I4" s="3">
        <f>308+N4</f>
        <v>367.3</v>
      </c>
      <c r="J4" s="4">
        <f>318+O4</f>
        <v>390.1</v>
      </c>
      <c r="K4">
        <f>C4-I4</f>
        <v>14.199999999999989</v>
      </c>
      <c r="L4">
        <f>D4-J4</f>
        <v>-68.600000000000023</v>
      </c>
      <c r="M4" t="s">
        <v>25</v>
      </c>
      <c r="N4">
        <f>2.3+57</f>
        <v>59.3</v>
      </c>
      <c r="O4">
        <v>72.099999999999994</v>
      </c>
    </row>
    <row r="5" spans="1:16" x14ac:dyDescent="0.25">
      <c r="A5" s="2" t="s">
        <v>7</v>
      </c>
      <c r="B5" s="2">
        <v>2940.7</v>
      </c>
      <c r="C5" s="3">
        <v>55.9</v>
      </c>
      <c r="D5" s="4">
        <v>165.9</v>
      </c>
      <c r="E5" s="3">
        <v>2919.6</v>
      </c>
      <c r="F5" s="3">
        <v>54.9</v>
      </c>
      <c r="G5" s="9">
        <v>166.1</v>
      </c>
      <c r="H5" s="2">
        <v>2938.3</v>
      </c>
      <c r="I5" s="3">
        <v>56.1</v>
      </c>
      <c r="J5" s="4">
        <v>168</v>
      </c>
      <c r="K5">
        <f>C5-I5</f>
        <v>-0.20000000000000284</v>
      </c>
      <c r="L5">
        <f>D5-J5</f>
        <v>-2.0999999999999943</v>
      </c>
    </row>
    <row r="6" spans="1:16" x14ac:dyDescent="0.25">
      <c r="A6" s="2" t="s">
        <v>8</v>
      </c>
      <c r="B6" s="2">
        <v>2719</v>
      </c>
      <c r="C6" s="3">
        <v>0</v>
      </c>
      <c r="D6" s="4">
        <v>-228.1</v>
      </c>
      <c r="E6" s="3">
        <v>2698.6</v>
      </c>
      <c r="F6" s="9">
        <v>0</v>
      </c>
      <c r="G6" s="9">
        <v>-226.6</v>
      </c>
      <c r="H6" s="2">
        <v>2714</v>
      </c>
      <c r="I6" s="3">
        <v>0</v>
      </c>
      <c r="J6" s="4">
        <v>-215.7</v>
      </c>
      <c r="K6">
        <f>C6-I6</f>
        <v>0</v>
      </c>
      <c r="L6">
        <f>D6-J6</f>
        <v>-12.400000000000006</v>
      </c>
    </row>
    <row r="7" spans="1:16" x14ac:dyDescent="0.25">
      <c r="A7" s="2" t="s">
        <v>9</v>
      </c>
      <c r="B7" s="2">
        <v>2947.1</v>
      </c>
      <c r="C7" s="3">
        <v>681.9</v>
      </c>
      <c r="D7" s="4">
        <v>510.7</v>
      </c>
      <c r="E7" s="3">
        <v>2925.2</v>
      </c>
      <c r="F7" s="9">
        <v>686.7</v>
      </c>
      <c r="G7" s="9">
        <v>506.8</v>
      </c>
      <c r="H7" s="2">
        <v>2929.7</v>
      </c>
      <c r="I7" s="3">
        <f>75.9+N7</f>
        <v>974.4</v>
      </c>
      <c r="J7" s="4">
        <f>1063.7+O7</f>
        <v>216.70000000000005</v>
      </c>
      <c r="K7">
        <f>C7-I7</f>
        <v>-292.5</v>
      </c>
      <c r="L7">
        <f>D7-J7</f>
        <v>293.99999999999994</v>
      </c>
      <c r="M7" t="s">
        <v>11</v>
      </c>
      <c r="N7">
        <v>898.5</v>
      </c>
      <c r="O7">
        <v>-847</v>
      </c>
    </row>
    <row r="8" spans="1:16" x14ac:dyDescent="0.25">
      <c r="A8" s="2" t="s">
        <v>10</v>
      </c>
      <c r="B8" s="2">
        <v>1754.5</v>
      </c>
      <c r="C8" s="3">
        <v>26.5</v>
      </c>
      <c r="D8" s="4">
        <v>25.3</v>
      </c>
      <c r="E8" s="3">
        <v>1731.7</v>
      </c>
      <c r="F8" s="9">
        <v>23.8</v>
      </c>
      <c r="G8" s="9">
        <v>24.1</v>
      </c>
      <c r="H8" s="2">
        <v>1739.5</v>
      </c>
      <c r="I8" s="3">
        <v>50.6</v>
      </c>
      <c r="J8" s="4">
        <v>7.5</v>
      </c>
      <c r="K8">
        <f>C8-I8</f>
        <v>-24.1</v>
      </c>
      <c r="L8">
        <f>D8-J8</f>
        <v>17.8</v>
      </c>
    </row>
    <row r="9" spans="1:16" x14ac:dyDescent="0.25">
      <c r="A9" s="2" t="s">
        <v>12</v>
      </c>
      <c r="B9" s="2">
        <v>1702.7</v>
      </c>
      <c r="C9" s="3">
        <v>42.7</v>
      </c>
      <c r="D9" s="4">
        <v>-39.299999999999997</v>
      </c>
      <c r="E9" s="3">
        <v>1683.8</v>
      </c>
      <c r="F9" s="9">
        <v>42.8</v>
      </c>
      <c r="G9" s="9">
        <v>-35.6</v>
      </c>
      <c r="H9" s="2">
        <v>1681.4</v>
      </c>
      <c r="I9" s="3">
        <v>43</v>
      </c>
      <c r="J9" s="4">
        <v>-38.200000000000003</v>
      </c>
      <c r="K9">
        <f>C9-I9</f>
        <v>-0.29999999999999716</v>
      </c>
      <c r="L9">
        <f>D9-J9</f>
        <v>-1.0999999999999943</v>
      </c>
    </row>
    <row r="10" spans="1:16" x14ac:dyDescent="0.25">
      <c r="A10" s="2" t="s">
        <v>13</v>
      </c>
      <c r="B10" s="2">
        <v>1699.4</v>
      </c>
      <c r="C10" s="3">
        <v>536.1</v>
      </c>
      <c r="D10" s="4">
        <v>86.7</v>
      </c>
      <c r="E10" s="3">
        <v>1676.5</v>
      </c>
      <c r="F10" s="9">
        <v>526.20000000000005</v>
      </c>
      <c r="G10" s="9">
        <v>93.2</v>
      </c>
      <c r="H10" s="2">
        <v>1676.6</v>
      </c>
      <c r="I10" s="3">
        <v>544.79999999999995</v>
      </c>
      <c r="J10" s="4">
        <v>69</v>
      </c>
      <c r="K10">
        <f>C10-I10</f>
        <v>-8.6999999999999318</v>
      </c>
      <c r="L10">
        <f>D10-J10</f>
        <v>17.700000000000003</v>
      </c>
    </row>
    <row r="11" spans="1:16" x14ac:dyDescent="0.25">
      <c r="A11" s="2" t="s">
        <v>14</v>
      </c>
      <c r="B11" s="2">
        <v>1076.5999999999999</v>
      </c>
      <c r="C11" s="3">
        <v>111.4</v>
      </c>
      <c r="D11" s="4">
        <v>80</v>
      </c>
      <c r="E11" s="3">
        <v>1057.0999999999999</v>
      </c>
      <c r="F11" s="9">
        <v>114.3</v>
      </c>
      <c r="G11" s="9">
        <v>68.599999999999994</v>
      </c>
      <c r="H11" s="2">
        <v>1062.9000000000001</v>
      </c>
      <c r="I11" s="3">
        <v>105.3</v>
      </c>
      <c r="J11" s="4">
        <v>64.7</v>
      </c>
      <c r="K11">
        <f>C11-I11</f>
        <v>6.1000000000000085</v>
      </c>
      <c r="L11">
        <f>D11-J11</f>
        <v>15.299999999999997</v>
      </c>
      <c r="M11" t="s">
        <v>16</v>
      </c>
    </row>
    <row r="12" spans="1:16" x14ac:dyDescent="0.25">
      <c r="A12" s="2" t="s">
        <v>15</v>
      </c>
      <c r="B12" s="2">
        <v>885.3</v>
      </c>
      <c r="C12" s="3">
        <v>288.89999999999998</v>
      </c>
      <c r="D12" s="4">
        <v>-69.400000000000006</v>
      </c>
      <c r="E12" s="3">
        <v>874.2</v>
      </c>
      <c r="F12" s="9">
        <v>289.7</v>
      </c>
      <c r="G12" s="9">
        <v>-73.7</v>
      </c>
      <c r="H12" s="2">
        <v>879.1</v>
      </c>
      <c r="I12" s="3">
        <v>307.5</v>
      </c>
      <c r="J12" s="4">
        <v>-90.3</v>
      </c>
      <c r="K12">
        <f>C12-I12</f>
        <v>-18.600000000000023</v>
      </c>
      <c r="L12">
        <f>D12-J12</f>
        <v>20.899999999999991</v>
      </c>
    </row>
    <row r="13" spans="1:16" x14ac:dyDescent="0.25">
      <c r="A13" s="2" t="s">
        <v>17</v>
      </c>
      <c r="B13" s="2">
        <v>665.8</v>
      </c>
      <c r="C13" s="3">
        <v>172.3</v>
      </c>
      <c r="D13" s="4">
        <v>97.5</v>
      </c>
      <c r="E13" s="3">
        <v>658.1</v>
      </c>
      <c r="F13" s="9">
        <v>176.3</v>
      </c>
      <c r="G13" s="9">
        <v>90.2</v>
      </c>
      <c r="H13" s="2">
        <v>662</v>
      </c>
      <c r="I13" s="3">
        <v>195</v>
      </c>
      <c r="J13" s="4">
        <v>73.5</v>
      </c>
      <c r="K13">
        <f>C13-I13</f>
        <v>-22.699999999999989</v>
      </c>
      <c r="L13">
        <f>D13-J13</f>
        <v>24</v>
      </c>
    </row>
    <row r="14" spans="1:16" x14ac:dyDescent="0.25">
      <c r="A14" s="2" t="s">
        <v>18</v>
      </c>
      <c r="B14" s="2">
        <v>396</v>
      </c>
      <c r="C14" s="3">
        <v>111</v>
      </c>
      <c r="D14" s="4">
        <v>6.6</v>
      </c>
      <c r="E14" s="3">
        <v>391.6</v>
      </c>
      <c r="F14" s="9">
        <v>112.5</v>
      </c>
      <c r="G14" s="9">
        <v>4.5999999999999996</v>
      </c>
      <c r="H14" s="2">
        <v>393.4</v>
      </c>
      <c r="I14" s="3">
        <v>147.9</v>
      </c>
      <c r="J14" s="4">
        <v>-31.1</v>
      </c>
      <c r="K14">
        <f>C14-I14</f>
        <v>-36.900000000000006</v>
      </c>
      <c r="L14">
        <f>D14-J14</f>
        <v>37.700000000000003</v>
      </c>
    </row>
    <row r="15" spans="1:16" x14ac:dyDescent="0.25">
      <c r="A15" s="2" t="s">
        <v>19</v>
      </c>
      <c r="B15" s="2">
        <v>278.39999999999998</v>
      </c>
      <c r="C15" s="3">
        <v>0</v>
      </c>
      <c r="D15" s="4">
        <v>-7.4</v>
      </c>
      <c r="E15" s="3">
        <v>274.5</v>
      </c>
      <c r="F15" s="9">
        <v>0</v>
      </c>
      <c r="G15" s="9">
        <v>-7.4</v>
      </c>
      <c r="H15" s="2">
        <v>276.60000000000002</v>
      </c>
      <c r="I15" s="3">
        <v>0</v>
      </c>
      <c r="J15" s="4">
        <v>-7</v>
      </c>
      <c r="K15">
        <f>C15-I15</f>
        <v>0</v>
      </c>
      <c r="L15">
        <f>D15-J15</f>
        <v>-0.40000000000000036</v>
      </c>
    </row>
    <row r="16" spans="1:16" x14ac:dyDescent="0.25">
      <c r="A16" s="2" t="s">
        <v>20</v>
      </c>
      <c r="B16" s="2">
        <v>285.39999999999998</v>
      </c>
      <c r="C16" s="3">
        <v>203.4</v>
      </c>
      <c r="D16" s="4">
        <v>34.700000000000003</v>
      </c>
      <c r="E16" s="3">
        <v>281.89999999999998</v>
      </c>
      <c r="F16" s="9">
        <v>203.3</v>
      </c>
      <c r="G16" s="9">
        <v>32.1</v>
      </c>
      <c r="H16" s="2">
        <v>283.60000000000002</v>
      </c>
      <c r="I16" s="3">
        <v>201.3</v>
      </c>
      <c r="J16" s="4">
        <v>33.799999999999997</v>
      </c>
      <c r="K16">
        <f>C16-I16</f>
        <v>2.0999999999999943</v>
      </c>
      <c r="L16">
        <f>D16-J16</f>
        <v>0.90000000000000568</v>
      </c>
    </row>
    <row r="17" spans="1:12" x14ac:dyDescent="0.25">
      <c r="A17" s="2" t="s">
        <v>21</v>
      </c>
      <c r="B17" s="2">
        <v>47.7</v>
      </c>
      <c r="C17" s="3">
        <v>27.2</v>
      </c>
      <c r="D17" s="4">
        <v>-2.7</v>
      </c>
      <c r="E17" s="3">
        <v>46.6</v>
      </c>
      <c r="F17" s="9">
        <v>26.1</v>
      </c>
      <c r="G17" s="9">
        <v>-2.7</v>
      </c>
      <c r="H17" s="2">
        <v>48.5</v>
      </c>
      <c r="I17" s="3">
        <v>18.600000000000001</v>
      </c>
      <c r="J17" s="4">
        <v>-0.3</v>
      </c>
      <c r="K17">
        <f>C17-I17</f>
        <v>8.5999999999999979</v>
      </c>
      <c r="L17">
        <f>D17-J17</f>
        <v>-2.4000000000000004</v>
      </c>
    </row>
    <row r="18" spans="1:12" x14ac:dyDescent="0.25">
      <c r="A18" s="5" t="s">
        <v>22</v>
      </c>
      <c r="B18" s="5">
        <v>23.3</v>
      </c>
      <c r="C18" s="6">
        <v>19.8</v>
      </c>
      <c r="D18" s="7">
        <v>-3.5</v>
      </c>
      <c r="E18" s="6">
        <v>23.2</v>
      </c>
      <c r="F18" s="6">
        <v>19.3</v>
      </c>
      <c r="G18" s="6">
        <v>-3.9</v>
      </c>
      <c r="H18" s="5">
        <v>23.1</v>
      </c>
      <c r="I18" s="6">
        <v>14.1</v>
      </c>
      <c r="J18" s="7">
        <v>-14</v>
      </c>
      <c r="K18">
        <f>C18-I18</f>
        <v>5.7000000000000011</v>
      </c>
      <c r="L18">
        <f>D18-J18</f>
        <v>10.5</v>
      </c>
    </row>
    <row r="19" spans="1:12" x14ac:dyDescent="0.25">
      <c r="C19">
        <f>SUM(C3:C18)</f>
        <v>2858.6000000000004</v>
      </c>
      <c r="F19">
        <f>SUM(F3:F18)</f>
        <v>2806.2000000000003</v>
      </c>
      <c r="I19">
        <f>SUM(I3:I18)</f>
        <v>3196.8</v>
      </c>
    </row>
  </sheetData>
  <conditionalFormatting sqref="K3:K1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Sheet1</vt:lpstr>
      <vt:lpstr>VOLUME IN</vt:lpstr>
      <vt:lpstr>VOLUME DELIVERED</vt:lpstr>
      <vt:lpstr>VOLUME GAP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Hutchinson</dc:creator>
  <cp:lastModifiedBy>Sam Hutchinson</cp:lastModifiedBy>
  <dcterms:created xsi:type="dcterms:W3CDTF">2019-12-11T06:28:34Z</dcterms:created>
  <dcterms:modified xsi:type="dcterms:W3CDTF">2019-12-12T06:12:18Z</dcterms:modified>
</cp:coreProperties>
</file>