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1A971DF7-C027-451C-8F33-23B98DCF6510}" xr6:coauthVersionLast="47" xr6:coauthVersionMax="47" xr10:uidLastSave="{00000000-0000-0000-0000-000000000000}"/>
  <bookViews>
    <workbookView xWindow="-120" yWindow="-120" windowWidth="29040" windowHeight="15840" tabRatio="652" xr2:uid="{00000000-000D-0000-FFFF-FFFF00000000}"/>
  </bookViews>
  <sheets>
    <sheet name="overview" sheetId="8" r:id="rId1"/>
    <sheet name="ce_dom" sheetId="2" r:id="rId2"/>
    <sheet name="ce_total" sheetId="3" r:id="rId3"/>
    <sheet name="ce_2" sheetId="4" r:id="rId4"/>
    <sheet name="ce_secure" sheetId="5" r:id="rId5"/>
    <sheet name="milp_dom" sheetId="9" r:id="rId6"/>
    <sheet name="milp_total" sheetId="10" r:id="rId7"/>
    <sheet name="milp_secure" sheetId="12" r:id="rId8"/>
    <sheet name="milp_2" sheetId="11" r:id="rId9"/>
  </sheets>
  <definedNames>
    <definedName name="_xlnm._FilterDatabase" localSheetId="3" hidden="1">'ce_2'!$A$1:$I$245</definedName>
    <definedName name="_xlnm._FilterDatabase" localSheetId="1" hidden="1">'ce_dom'!$A$1:$I$245</definedName>
    <definedName name="_xlnm._FilterDatabase" localSheetId="4" hidden="1">'ce_secure'!$A$1:$I$245</definedName>
    <definedName name="_xlnm._FilterDatabase" localSheetId="2" hidden="1">'ce_total'!$A$1:$I$223</definedName>
    <definedName name="_xlnm._FilterDatabase" localSheetId="0" hidden="1">overview!$A$1:$A$245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8" l="1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Q2" i="8"/>
  <c r="M2" i="8"/>
  <c r="I2" i="8"/>
  <c r="G2" i="8"/>
  <c r="E2" i="8"/>
  <c r="O2" i="8"/>
  <c r="K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" i="8"/>
  <c r="N3" i="8"/>
  <c r="P3" i="8" s="1"/>
  <c r="N4" i="8"/>
  <c r="N5" i="8"/>
  <c r="N6" i="8"/>
  <c r="N7" i="8"/>
  <c r="N8" i="8"/>
  <c r="N9" i="8"/>
  <c r="N10" i="8"/>
  <c r="N11" i="8"/>
  <c r="N12" i="8"/>
  <c r="N13" i="8"/>
  <c r="N14" i="8"/>
  <c r="N15" i="8"/>
  <c r="P15" i="8" s="1"/>
  <c r="N16" i="8"/>
  <c r="N17" i="8"/>
  <c r="N18" i="8"/>
  <c r="N19" i="8"/>
  <c r="N20" i="8"/>
  <c r="N21" i="8"/>
  <c r="N22" i="8"/>
  <c r="N23" i="8"/>
  <c r="N24" i="8"/>
  <c r="N25" i="8"/>
  <c r="N26" i="8"/>
  <c r="N27" i="8"/>
  <c r="P27" i="8" s="1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P51" i="8" s="1"/>
  <c r="N52" i="8"/>
  <c r="N53" i="8"/>
  <c r="N54" i="8"/>
  <c r="N55" i="8"/>
  <c r="N56" i="8"/>
  <c r="N57" i="8"/>
  <c r="N58" i="8"/>
  <c r="N59" i="8"/>
  <c r="N60" i="8"/>
  <c r="N61" i="8"/>
  <c r="N62" i="8"/>
  <c r="N63" i="8"/>
  <c r="P63" i="8" s="1"/>
  <c r="N64" i="8"/>
  <c r="N65" i="8"/>
  <c r="N66" i="8"/>
  <c r="N67" i="8"/>
  <c r="N68" i="8"/>
  <c r="N69" i="8"/>
  <c r="N70" i="8"/>
  <c r="N71" i="8"/>
  <c r="N72" i="8"/>
  <c r="N73" i="8"/>
  <c r="N74" i="8"/>
  <c r="N75" i="8"/>
  <c r="P75" i="8" s="1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P99" i="8" s="1"/>
  <c r="N100" i="8"/>
  <c r="N101" i="8"/>
  <c r="N102" i="8"/>
  <c r="N103" i="8"/>
  <c r="N104" i="8"/>
  <c r="N105" i="8"/>
  <c r="N106" i="8"/>
  <c r="N107" i="8"/>
  <c r="N108" i="8"/>
  <c r="N109" i="8"/>
  <c r="N110" i="8"/>
  <c r="N111" i="8"/>
  <c r="P111" i="8" s="1"/>
  <c r="N112" i="8"/>
  <c r="N113" i="8"/>
  <c r="N114" i="8"/>
  <c r="N115" i="8"/>
  <c r="N116" i="8"/>
  <c r="N117" i="8"/>
  <c r="N118" i="8"/>
  <c r="N119" i="8"/>
  <c r="N120" i="8"/>
  <c r="N121" i="8"/>
  <c r="N122" i="8"/>
  <c r="N123" i="8"/>
  <c r="P123" i="8" s="1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N2" i="8"/>
  <c r="J2" i="8"/>
  <c r="F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" i="8"/>
  <c r="P19" i="8" l="1"/>
  <c r="P115" i="8"/>
  <c r="P103" i="8"/>
  <c r="P91" i="8"/>
  <c r="P79" i="8"/>
  <c r="P55" i="8"/>
  <c r="P43" i="8"/>
  <c r="P31" i="8"/>
  <c r="P7" i="8"/>
  <c r="P195" i="8"/>
  <c r="P171" i="8"/>
  <c r="P39" i="8"/>
  <c r="P230" i="8"/>
  <c r="P206" i="8"/>
  <c r="P182" i="8"/>
  <c r="P158" i="8"/>
  <c r="P134" i="8"/>
  <c r="P110" i="8"/>
  <c r="P86" i="8"/>
  <c r="P62" i="8"/>
  <c r="P38" i="8"/>
  <c r="P14" i="8"/>
  <c r="P222" i="8"/>
  <c r="P174" i="8"/>
  <c r="P126" i="8"/>
  <c r="P102" i="8"/>
  <c r="P54" i="8"/>
  <c r="P6" i="8"/>
  <c r="P198" i="8"/>
  <c r="P150" i="8"/>
  <c r="P78" i="8"/>
  <c r="P30" i="8"/>
  <c r="P241" i="8"/>
  <c r="P217" i="8"/>
  <c r="P193" i="8"/>
  <c r="P169" i="8"/>
  <c r="P145" i="8"/>
  <c r="P121" i="8"/>
  <c r="P97" i="8"/>
  <c r="P73" i="8"/>
  <c r="P49" i="8"/>
  <c r="P25" i="8"/>
  <c r="P240" i="8"/>
  <c r="P216" i="8"/>
  <c r="P192" i="8"/>
  <c r="P168" i="8"/>
  <c r="P144" i="8"/>
  <c r="P120" i="8"/>
  <c r="P96" i="8"/>
  <c r="P72" i="8"/>
  <c r="P48" i="8"/>
  <c r="P24" i="8"/>
  <c r="P225" i="8"/>
  <c r="P201" i="8"/>
  <c r="P177" i="8"/>
  <c r="P153" i="8"/>
  <c r="P129" i="8"/>
  <c r="P105" i="8"/>
  <c r="P81" i="8"/>
  <c r="P57" i="8"/>
  <c r="P33" i="8"/>
  <c r="P224" i="8"/>
  <c r="P200" i="8"/>
  <c r="P176" i="8"/>
  <c r="P152" i="8"/>
  <c r="P128" i="8"/>
  <c r="P104" i="8"/>
  <c r="P80" i="8"/>
  <c r="P56" i="8"/>
  <c r="P32" i="8"/>
  <c r="P233" i="8"/>
  <c r="P209" i="8"/>
  <c r="P185" i="8"/>
  <c r="P161" i="8"/>
  <c r="P137" i="8"/>
  <c r="P113" i="8"/>
  <c r="P89" i="8"/>
  <c r="P65" i="8"/>
  <c r="P41" i="8"/>
  <c r="P17" i="8"/>
  <c r="P232" i="8"/>
  <c r="P208" i="8"/>
  <c r="P184" i="8"/>
  <c r="P160" i="8"/>
  <c r="P136" i="8"/>
  <c r="P112" i="8"/>
  <c r="P88" i="8"/>
  <c r="P64" i="8"/>
  <c r="P40" i="8"/>
  <c r="P16" i="8"/>
  <c r="H242" i="8"/>
  <c r="H230" i="8"/>
  <c r="H218" i="8"/>
  <c r="H206" i="8"/>
  <c r="H194" i="8"/>
  <c r="H182" i="8"/>
  <c r="H170" i="8"/>
  <c r="H158" i="8"/>
  <c r="H146" i="8"/>
  <c r="H134" i="8"/>
  <c r="H122" i="8"/>
  <c r="H110" i="8"/>
  <c r="H98" i="8"/>
  <c r="H86" i="8"/>
  <c r="H74" i="8"/>
  <c r="H62" i="8"/>
  <c r="H50" i="8"/>
  <c r="H38" i="8"/>
  <c r="H26" i="8"/>
  <c r="H14" i="8"/>
  <c r="H2" i="8"/>
  <c r="H241" i="8"/>
  <c r="H229" i="8"/>
  <c r="H217" i="8"/>
  <c r="H205" i="8"/>
  <c r="H193" i="8"/>
  <c r="H181" i="8"/>
  <c r="H169" i="8"/>
  <c r="H157" i="8"/>
  <c r="H145" i="8"/>
  <c r="H133" i="8"/>
  <c r="H121" i="8"/>
  <c r="H109" i="8"/>
  <c r="H97" i="8"/>
  <c r="H85" i="8"/>
  <c r="H73" i="8"/>
  <c r="H61" i="8"/>
  <c r="H49" i="8"/>
  <c r="H37" i="8"/>
  <c r="H25" i="8"/>
  <c r="H13" i="8"/>
  <c r="H240" i="8"/>
  <c r="H228" i="8"/>
  <c r="H216" i="8"/>
  <c r="H204" i="8"/>
  <c r="H192" i="8"/>
  <c r="H180" i="8"/>
  <c r="H168" i="8"/>
  <c r="H156" i="8"/>
  <c r="H144" i="8"/>
  <c r="H132" i="8"/>
  <c r="H120" i="8"/>
  <c r="H108" i="8"/>
  <c r="H96" i="8"/>
  <c r="H84" i="8"/>
  <c r="H72" i="8"/>
  <c r="H60" i="8"/>
  <c r="H48" i="8"/>
  <c r="H36" i="8"/>
  <c r="H24" i="8"/>
  <c r="H12" i="8"/>
  <c r="H239" i="8"/>
  <c r="H227" i="8"/>
  <c r="H215" i="8"/>
  <c r="H203" i="8"/>
  <c r="H191" i="8"/>
  <c r="H179" i="8"/>
  <c r="H167" i="8"/>
  <c r="H155" i="8"/>
  <c r="H143" i="8"/>
  <c r="H131" i="8"/>
  <c r="H119" i="8"/>
  <c r="H107" i="8"/>
  <c r="H95" i="8"/>
  <c r="H83" i="8"/>
  <c r="H71" i="8"/>
  <c r="H59" i="8"/>
  <c r="H47" i="8"/>
  <c r="H35" i="8"/>
  <c r="H23" i="8"/>
  <c r="H11" i="8"/>
  <c r="H238" i="8"/>
  <c r="H226" i="8"/>
  <c r="H214" i="8"/>
  <c r="H202" i="8"/>
  <c r="H190" i="8"/>
  <c r="H178" i="8"/>
  <c r="H166" i="8"/>
  <c r="H154" i="8"/>
  <c r="H142" i="8"/>
  <c r="H130" i="8"/>
  <c r="H118" i="8"/>
  <c r="H106" i="8"/>
  <c r="H94" i="8"/>
  <c r="H82" i="8"/>
  <c r="H70" i="8"/>
  <c r="H58" i="8"/>
  <c r="H46" i="8"/>
  <c r="H34" i="8"/>
  <c r="H22" i="8"/>
  <c r="H10" i="8"/>
  <c r="H237" i="8"/>
  <c r="H225" i="8"/>
  <c r="H213" i="8"/>
  <c r="H201" i="8"/>
  <c r="H189" i="8"/>
  <c r="H177" i="8"/>
  <c r="H165" i="8"/>
  <c r="H153" i="8"/>
  <c r="H141" i="8"/>
  <c r="H129" i="8"/>
  <c r="H117" i="8"/>
  <c r="H105" i="8"/>
  <c r="H93" i="8"/>
  <c r="H81" i="8"/>
  <c r="H69" i="8"/>
  <c r="H57" i="8"/>
  <c r="H45" i="8"/>
  <c r="H33" i="8"/>
  <c r="H21" i="8"/>
  <c r="H9" i="8"/>
  <c r="H236" i="8"/>
  <c r="H224" i="8"/>
  <c r="H212" i="8"/>
  <c r="H200" i="8"/>
  <c r="H188" i="8"/>
  <c r="H176" i="8"/>
  <c r="H164" i="8"/>
  <c r="H152" i="8"/>
  <c r="H140" i="8"/>
  <c r="H128" i="8"/>
  <c r="H116" i="8"/>
  <c r="H104" i="8"/>
  <c r="H92" i="8"/>
  <c r="H80" i="8"/>
  <c r="H68" i="8"/>
  <c r="H56" i="8"/>
  <c r="H44" i="8"/>
  <c r="H32" i="8"/>
  <c r="H20" i="8"/>
  <c r="H8" i="8"/>
  <c r="H235" i="8"/>
  <c r="H223" i="8"/>
  <c r="H211" i="8"/>
  <c r="H199" i="8"/>
  <c r="H187" i="8"/>
  <c r="H175" i="8"/>
  <c r="H163" i="8"/>
  <c r="H151" i="8"/>
  <c r="H139" i="8"/>
  <c r="H127" i="8"/>
  <c r="H115" i="8"/>
  <c r="H103" i="8"/>
  <c r="H91" i="8"/>
  <c r="H79" i="8"/>
  <c r="H67" i="8"/>
  <c r="H55" i="8"/>
  <c r="H43" i="8"/>
  <c r="H31" i="8"/>
  <c r="H19" i="8"/>
  <c r="H7" i="8"/>
  <c r="H234" i="8"/>
  <c r="H222" i="8"/>
  <c r="H210" i="8"/>
  <c r="H198" i="8"/>
  <c r="H186" i="8"/>
  <c r="H174" i="8"/>
  <c r="H162" i="8"/>
  <c r="H150" i="8"/>
  <c r="H138" i="8"/>
  <c r="H126" i="8"/>
  <c r="H114" i="8"/>
  <c r="H102" i="8"/>
  <c r="H90" i="8"/>
  <c r="H78" i="8"/>
  <c r="H66" i="8"/>
  <c r="H54" i="8"/>
  <c r="H42" i="8"/>
  <c r="H30" i="8"/>
  <c r="H18" i="8"/>
  <c r="H6" i="8"/>
  <c r="H245" i="8"/>
  <c r="H233" i="8"/>
  <c r="H221" i="8"/>
  <c r="H209" i="8"/>
  <c r="H197" i="8"/>
  <c r="H185" i="8"/>
  <c r="H173" i="8"/>
  <c r="H161" i="8"/>
  <c r="H149" i="8"/>
  <c r="H137" i="8"/>
  <c r="H125" i="8"/>
  <c r="H113" i="8"/>
  <c r="H101" i="8"/>
  <c r="H89" i="8"/>
  <c r="H77" i="8"/>
  <c r="H65" i="8"/>
  <c r="H53" i="8"/>
  <c r="H41" i="8"/>
  <c r="H29" i="8"/>
  <c r="H17" i="8"/>
  <c r="H5" i="8"/>
  <c r="H244" i="8"/>
  <c r="H232" i="8"/>
  <c r="H220" i="8"/>
  <c r="H208" i="8"/>
  <c r="H196" i="8"/>
  <c r="H184" i="8"/>
  <c r="H172" i="8"/>
  <c r="H160" i="8"/>
  <c r="H148" i="8"/>
  <c r="H136" i="8"/>
  <c r="H124" i="8"/>
  <c r="H112" i="8"/>
  <c r="H100" i="8"/>
  <c r="H88" i="8"/>
  <c r="H76" i="8"/>
  <c r="H64" i="8"/>
  <c r="H52" i="8"/>
  <c r="H40" i="8"/>
  <c r="H28" i="8"/>
  <c r="H16" i="8"/>
  <c r="H4" i="8"/>
  <c r="H243" i="8"/>
  <c r="H231" i="8"/>
  <c r="H219" i="8"/>
  <c r="H207" i="8"/>
  <c r="H195" i="8"/>
  <c r="H183" i="8"/>
  <c r="H171" i="8"/>
  <c r="H159" i="8"/>
  <c r="H147" i="8"/>
  <c r="H135" i="8"/>
  <c r="H123" i="8"/>
  <c r="H111" i="8"/>
  <c r="H99" i="8"/>
  <c r="H87" i="8"/>
  <c r="H75" i="8"/>
  <c r="H63" i="8"/>
  <c r="H51" i="8"/>
  <c r="H39" i="8"/>
  <c r="H27" i="8"/>
  <c r="H15" i="8"/>
  <c r="H3" i="8"/>
  <c r="D239" i="8"/>
  <c r="D227" i="8"/>
  <c r="D215" i="8"/>
  <c r="D203" i="8"/>
  <c r="D191" i="8"/>
  <c r="D179" i="8"/>
  <c r="D167" i="8"/>
  <c r="D155" i="8"/>
  <c r="D143" i="8"/>
  <c r="D131" i="8"/>
  <c r="D119" i="8"/>
  <c r="D107" i="8"/>
  <c r="D95" i="8"/>
  <c r="D83" i="8"/>
  <c r="D71" i="8"/>
  <c r="D59" i="8"/>
  <c r="D47" i="8"/>
  <c r="D35" i="8"/>
  <c r="D23" i="8"/>
  <c r="D11" i="8"/>
  <c r="D238" i="8"/>
  <c r="D226" i="8"/>
  <c r="D214" i="8"/>
  <c r="D202" i="8"/>
  <c r="D190" i="8"/>
  <c r="D178" i="8"/>
  <c r="D166" i="8"/>
  <c r="D154" i="8"/>
  <c r="D142" i="8"/>
  <c r="D130" i="8"/>
  <c r="D118" i="8"/>
  <c r="D106" i="8"/>
  <c r="D94" i="8"/>
  <c r="D82" i="8"/>
  <c r="D70" i="8"/>
  <c r="D58" i="8"/>
  <c r="D46" i="8"/>
  <c r="D34" i="8"/>
  <c r="D22" i="8"/>
  <c r="D10" i="8"/>
  <c r="D237" i="8"/>
  <c r="D225" i="8"/>
  <c r="D213" i="8"/>
  <c r="D201" i="8"/>
  <c r="D189" i="8"/>
  <c r="D177" i="8"/>
  <c r="D165" i="8"/>
  <c r="D153" i="8"/>
  <c r="D141" i="8"/>
  <c r="D129" i="8"/>
  <c r="D117" i="8"/>
  <c r="D105" i="8"/>
  <c r="D93" i="8"/>
  <c r="D81" i="8"/>
  <c r="D69" i="8"/>
  <c r="D57" i="8"/>
  <c r="D45" i="8"/>
  <c r="D33" i="8"/>
  <c r="D21" i="8"/>
  <c r="D9" i="8"/>
  <c r="D236" i="8"/>
  <c r="D224" i="8"/>
  <c r="D212" i="8"/>
  <c r="D200" i="8"/>
  <c r="D188" i="8"/>
  <c r="D176" i="8"/>
  <c r="D164" i="8"/>
  <c r="D152" i="8"/>
  <c r="D140" i="8"/>
  <c r="D128" i="8"/>
  <c r="D116" i="8"/>
  <c r="D104" i="8"/>
  <c r="D92" i="8"/>
  <c r="D80" i="8"/>
  <c r="D68" i="8"/>
  <c r="D56" i="8"/>
  <c r="D44" i="8"/>
  <c r="D32" i="8"/>
  <c r="D20" i="8"/>
  <c r="D8" i="8"/>
  <c r="D235" i="8"/>
  <c r="D223" i="8"/>
  <c r="D211" i="8"/>
  <c r="D199" i="8"/>
  <c r="D187" i="8"/>
  <c r="D175" i="8"/>
  <c r="D163" i="8"/>
  <c r="D151" i="8"/>
  <c r="D139" i="8"/>
  <c r="D127" i="8"/>
  <c r="D115" i="8"/>
  <c r="D103" i="8"/>
  <c r="D91" i="8"/>
  <c r="D79" i="8"/>
  <c r="D67" i="8"/>
  <c r="D55" i="8"/>
  <c r="D43" i="8"/>
  <c r="D31" i="8"/>
  <c r="D19" i="8"/>
  <c r="D7" i="8"/>
  <c r="D2" i="8"/>
  <c r="D234" i="8"/>
  <c r="D222" i="8"/>
  <c r="D210" i="8"/>
  <c r="D198" i="8"/>
  <c r="D186" i="8"/>
  <c r="D174" i="8"/>
  <c r="D162" i="8"/>
  <c r="D150" i="8"/>
  <c r="D138" i="8"/>
  <c r="D126" i="8"/>
  <c r="D114" i="8"/>
  <c r="D102" i="8"/>
  <c r="D90" i="8"/>
  <c r="D78" i="8"/>
  <c r="D66" i="8"/>
  <c r="D54" i="8"/>
  <c r="D42" i="8"/>
  <c r="D30" i="8"/>
  <c r="D18" i="8"/>
  <c r="D6" i="8"/>
  <c r="D245" i="8"/>
  <c r="D233" i="8"/>
  <c r="D221" i="8"/>
  <c r="D209" i="8"/>
  <c r="D197" i="8"/>
  <c r="D185" i="8"/>
  <c r="D173" i="8"/>
  <c r="D161" i="8"/>
  <c r="D149" i="8"/>
  <c r="D137" i="8"/>
  <c r="D125" i="8"/>
  <c r="D113" i="8"/>
  <c r="D101" i="8"/>
  <c r="D89" i="8"/>
  <c r="D77" i="8"/>
  <c r="D65" i="8"/>
  <c r="D53" i="8"/>
  <c r="D41" i="8"/>
  <c r="D29" i="8"/>
  <c r="D17" i="8"/>
  <c r="D5" i="8"/>
  <c r="D244" i="8"/>
  <c r="D232" i="8"/>
  <c r="D220" i="8"/>
  <c r="D208" i="8"/>
  <c r="D196" i="8"/>
  <c r="D184" i="8"/>
  <c r="D172" i="8"/>
  <c r="D160" i="8"/>
  <c r="D148" i="8"/>
  <c r="D136" i="8"/>
  <c r="D124" i="8"/>
  <c r="D112" i="8"/>
  <c r="D100" i="8"/>
  <c r="D88" i="8"/>
  <c r="D76" i="8"/>
  <c r="D64" i="8"/>
  <c r="D52" i="8"/>
  <c r="D40" i="8"/>
  <c r="D28" i="8"/>
  <c r="D16" i="8"/>
  <c r="D4" i="8"/>
  <c r="D243" i="8"/>
  <c r="D231" i="8"/>
  <c r="D219" i="8"/>
  <c r="D207" i="8"/>
  <c r="D195" i="8"/>
  <c r="D183" i="8"/>
  <c r="D171" i="8"/>
  <c r="D159" i="8"/>
  <c r="D147" i="8"/>
  <c r="D135" i="8"/>
  <c r="D123" i="8"/>
  <c r="D111" i="8"/>
  <c r="D99" i="8"/>
  <c r="D87" i="8"/>
  <c r="D75" i="8"/>
  <c r="D63" i="8"/>
  <c r="D51" i="8"/>
  <c r="D39" i="8"/>
  <c r="D27" i="8"/>
  <c r="D15" i="8"/>
  <c r="D3" i="8"/>
  <c r="D242" i="8"/>
  <c r="D230" i="8"/>
  <c r="D218" i="8"/>
  <c r="D206" i="8"/>
  <c r="D194" i="8"/>
  <c r="D182" i="8"/>
  <c r="D170" i="8"/>
  <c r="D158" i="8"/>
  <c r="D146" i="8"/>
  <c r="D134" i="8"/>
  <c r="D122" i="8"/>
  <c r="D110" i="8"/>
  <c r="D98" i="8"/>
  <c r="D86" i="8"/>
  <c r="D74" i="8"/>
  <c r="D62" i="8"/>
  <c r="D50" i="8"/>
  <c r="D38" i="8"/>
  <c r="D26" i="8"/>
  <c r="D14" i="8"/>
  <c r="D241" i="8"/>
  <c r="D229" i="8"/>
  <c r="D217" i="8"/>
  <c r="D205" i="8"/>
  <c r="D193" i="8"/>
  <c r="D181" i="8"/>
  <c r="D169" i="8"/>
  <c r="D157" i="8"/>
  <c r="D145" i="8"/>
  <c r="D133" i="8"/>
  <c r="D121" i="8"/>
  <c r="D109" i="8"/>
  <c r="D97" i="8"/>
  <c r="D85" i="8"/>
  <c r="D73" i="8"/>
  <c r="D61" i="8"/>
  <c r="D49" i="8"/>
  <c r="D37" i="8"/>
  <c r="D25" i="8"/>
  <c r="D13" i="8"/>
  <c r="D240" i="8"/>
  <c r="D228" i="8"/>
  <c r="D216" i="8"/>
  <c r="D204" i="8"/>
  <c r="D192" i="8"/>
  <c r="D180" i="8"/>
  <c r="D168" i="8"/>
  <c r="D156" i="8"/>
  <c r="D144" i="8"/>
  <c r="D132" i="8"/>
  <c r="D120" i="8"/>
  <c r="D108" i="8"/>
  <c r="D96" i="8"/>
  <c r="D84" i="8"/>
  <c r="D72" i="8"/>
  <c r="D60" i="8"/>
  <c r="D48" i="8"/>
  <c r="D36" i="8"/>
  <c r="D24" i="8"/>
  <c r="D12" i="8"/>
  <c r="P87" i="8"/>
  <c r="P147" i="8"/>
  <c r="P139" i="8"/>
  <c r="P231" i="8"/>
  <c r="P207" i="8"/>
  <c r="P183" i="8"/>
  <c r="P159" i="8"/>
  <c r="P151" i="8"/>
  <c r="P135" i="8"/>
  <c r="P127" i="8"/>
  <c r="P219" i="8"/>
  <c r="P218" i="8"/>
  <c r="P210" i="8"/>
  <c r="P194" i="8"/>
  <c r="P186" i="8"/>
  <c r="P162" i="8"/>
  <c r="P146" i="8"/>
  <c r="P138" i="8"/>
  <c r="P122" i="8"/>
  <c r="P114" i="8"/>
  <c r="P98" i="8"/>
  <c r="P90" i="8"/>
  <c r="P74" i="8"/>
  <c r="P66" i="8"/>
  <c r="P50" i="8"/>
  <c r="P42" i="8"/>
  <c r="P26" i="8"/>
  <c r="P18" i="8"/>
  <c r="P170" i="8"/>
  <c r="L72" i="8"/>
  <c r="L48" i="8"/>
  <c r="L96" i="8"/>
  <c r="L24" i="8"/>
  <c r="L16" i="8"/>
  <c r="L40" i="8"/>
  <c r="L88" i="8"/>
  <c r="L64" i="8"/>
  <c r="L221" i="8"/>
  <c r="L205" i="8"/>
  <c r="L197" i="8"/>
  <c r="L181" i="8"/>
  <c r="L173" i="8"/>
  <c r="L157" i="8"/>
  <c r="L149" i="8"/>
  <c r="L133" i="8"/>
  <c r="L125" i="8"/>
  <c r="L109" i="8"/>
  <c r="L101" i="8"/>
  <c r="L85" i="8"/>
  <c r="L77" i="8"/>
  <c r="L61" i="8"/>
  <c r="L53" i="8"/>
  <c r="L37" i="8"/>
  <c r="L29" i="8"/>
  <c r="L13" i="8"/>
  <c r="L5" i="8"/>
  <c r="L137" i="8"/>
  <c r="L121" i="8"/>
  <c r="L113" i="8"/>
  <c r="L97" i="8"/>
  <c r="L89" i="8"/>
  <c r="L73" i="8"/>
  <c r="L65" i="8"/>
  <c r="L49" i="8"/>
  <c r="L41" i="8"/>
  <c r="L25" i="8"/>
  <c r="L17" i="8"/>
  <c r="L220" i="8"/>
  <c r="L148" i="8"/>
  <c r="L100" i="8"/>
  <c r="L52" i="8"/>
  <c r="L4" i="8"/>
  <c r="L12" i="8"/>
  <c r="L172" i="8"/>
  <c r="L132" i="8"/>
  <c r="L108" i="8"/>
  <c r="L60" i="8"/>
  <c r="L36" i="8"/>
  <c r="L145" i="8"/>
  <c r="L196" i="8"/>
  <c r="L124" i="8"/>
  <c r="L84" i="8"/>
  <c r="L76" i="8"/>
  <c r="L28" i="8"/>
  <c r="P242" i="8"/>
  <c r="P234" i="8"/>
  <c r="P29" i="8"/>
  <c r="P5" i="8"/>
  <c r="L217" i="8"/>
  <c r="L245" i="8"/>
  <c r="L233" i="8"/>
  <c r="L209" i="8"/>
  <c r="L193" i="8"/>
  <c r="L185" i="8"/>
  <c r="L169" i="8"/>
  <c r="L161" i="8"/>
  <c r="L208" i="8"/>
  <c r="L184" i="8"/>
  <c r="L160" i="8"/>
  <c r="L136" i="8"/>
  <c r="L120" i="8"/>
  <c r="L112" i="8"/>
  <c r="L194" i="8"/>
  <c r="L186" i="8"/>
  <c r="L170" i="8"/>
  <c r="L162" i="8"/>
  <c r="L146" i="8"/>
  <c r="L138" i="8"/>
  <c r="L122" i="8"/>
  <c r="L98" i="8"/>
  <c r="L90" i="8"/>
  <c r="L74" i="8"/>
  <c r="L66" i="8"/>
  <c r="L50" i="8"/>
  <c r="L42" i="8"/>
  <c r="L26" i="8"/>
  <c r="L18" i="8"/>
  <c r="L206" i="8"/>
  <c r="L198" i="8"/>
  <c r="L182" i="8"/>
  <c r="L174" i="8"/>
  <c r="L158" i="8"/>
  <c r="L150" i="8"/>
  <c r="L126" i="8"/>
  <c r="L110" i="8"/>
  <c r="L102" i="8"/>
  <c r="L86" i="8"/>
  <c r="L78" i="8"/>
  <c r="L62" i="8"/>
  <c r="L54" i="8"/>
  <c r="L38" i="8"/>
  <c r="L30" i="8"/>
  <c r="L14" i="8"/>
  <c r="L6" i="8"/>
  <c r="L244" i="8"/>
  <c r="L242" i="8"/>
  <c r="L218" i="8"/>
  <c r="L210" i="8"/>
  <c r="L114" i="8"/>
  <c r="L232" i="8"/>
  <c r="L230" i="8"/>
  <c r="L222" i="8"/>
  <c r="L134" i="8"/>
  <c r="L234" i="8"/>
  <c r="L243" i="8"/>
  <c r="L231" i="8"/>
  <c r="L219" i="8"/>
  <c r="L207" i="8"/>
  <c r="L195" i="8"/>
  <c r="L183" i="8"/>
  <c r="L171" i="8"/>
  <c r="L159" i="8"/>
  <c r="L147" i="8"/>
  <c r="L135" i="8"/>
  <c r="L123" i="8"/>
  <c r="L111" i="8"/>
  <c r="L99" i="8"/>
  <c r="L87" i="8"/>
  <c r="L75" i="8"/>
  <c r="L63" i="8"/>
  <c r="L51" i="8"/>
  <c r="L39" i="8"/>
  <c r="L27" i="8"/>
  <c r="L15" i="8"/>
  <c r="L3" i="8"/>
  <c r="L241" i="8"/>
  <c r="L240" i="8"/>
  <c r="L204" i="8"/>
  <c r="L156" i="8"/>
  <c r="L236" i="8"/>
  <c r="L224" i="8"/>
  <c r="L212" i="8"/>
  <c r="L200" i="8"/>
  <c r="L188" i="8"/>
  <c r="L176" i="8"/>
  <c r="L164" i="8"/>
  <c r="L152" i="8"/>
  <c r="L140" i="8"/>
  <c r="L128" i="8"/>
  <c r="L116" i="8"/>
  <c r="L104" i="8"/>
  <c r="L92" i="8"/>
  <c r="L80" i="8"/>
  <c r="L68" i="8"/>
  <c r="L56" i="8"/>
  <c r="L44" i="8"/>
  <c r="L32" i="8"/>
  <c r="L20" i="8"/>
  <c r="L8" i="8"/>
  <c r="L180" i="8"/>
  <c r="L144" i="8"/>
  <c r="L235" i="8"/>
  <c r="L223" i="8"/>
  <c r="L211" i="8"/>
  <c r="L199" i="8"/>
  <c r="L187" i="8"/>
  <c r="L175" i="8"/>
  <c r="L163" i="8"/>
  <c r="L151" i="8"/>
  <c r="L139" i="8"/>
  <c r="L127" i="8"/>
  <c r="L115" i="8"/>
  <c r="L103" i="8"/>
  <c r="L91" i="8"/>
  <c r="L79" i="8"/>
  <c r="L67" i="8"/>
  <c r="L55" i="8"/>
  <c r="L43" i="8"/>
  <c r="L31" i="8"/>
  <c r="L19" i="8"/>
  <c r="L7" i="8"/>
  <c r="L228" i="8"/>
  <c r="L168" i="8"/>
  <c r="L2" i="8"/>
  <c r="L239" i="8"/>
  <c r="L227" i="8"/>
  <c r="L215" i="8"/>
  <c r="L203" i="8"/>
  <c r="L191" i="8"/>
  <c r="L179" i="8"/>
  <c r="L167" i="8"/>
  <c r="L155" i="8"/>
  <c r="L143" i="8"/>
  <c r="L131" i="8"/>
  <c r="L119" i="8"/>
  <c r="L107" i="8"/>
  <c r="L95" i="8"/>
  <c r="L83" i="8"/>
  <c r="L71" i="8"/>
  <c r="L59" i="8"/>
  <c r="L47" i="8"/>
  <c r="L35" i="8"/>
  <c r="L23" i="8"/>
  <c r="L11" i="8"/>
  <c r="L229" i="8"/>
  <c r="L192" i="8"/>
  <c r="L238" i="8"/>
  <c r="L226" i="8"/>
  <c r="L214" i="8"/>
  <c r="L202" i="8"/>
  <c r="L190" i="8"/>
  <c r="L178" i="8"/>
  <c r="L166" i="8"/>
  <c r="L154" i="8"/>
  <c r="L142" i="8"/>
  <c r="L130" i="8"/>
  <c r="L118" i="8"/>
  <c r="L106" i="8"/>
  <c r="L94" i="8"/>
  <c r="L82" i="8"/>
  <c r="L70" i="8"/>
  <c r="L58" i="8"/>
  <c r="L46" i="8"/>
  <c r="L34" i="8"/>
  <c r="L22" i="8"/>
  <c r="L10" i="8"/>
  <c r="L216" i="8"/>
  <c r="L237" i="8"/>
  <c r="L225" i="8"/>
  <c r="L213" i="8"/>
  <c r="L201" i="8"/>
  <c r="L189" i="8"/>
  <c r="L177" i="8"/>
  <c r="L165" i="8"/>
  <c r="L153" i="8"/>
  <c r="L141" i="8"/>
  <c r="L129" i="8"/>
  <c r="L117" i="8"/>
  <c r="L105" i="8"/>
  <c r="L93" i="8"/>
  <c r="L81" i="8"/>
  <c r="L69" i="8"/>
  <c r="L57" i="8"/>
  <c r="L45" i="8"/>
  <c r="L33" i="8"/>
  <c r="L21" i="8"/>
  <c r="L9" i="8"/>
  <c r="P243" i="8"/>
  <c r="P35" i="8"/>
  <c r="P23" i="8"/>
  <c r="P11" i="8"/>
  <c r="P238" i="8"/>
  <c r="P226" i="8"/>
  <c r="P214" i="8"/>
  <c r="P202" i="8"/>
  <c r="P190" i="8"/>
  <c r="P178" i="8"/>
  <c r="P166" i="8"/>
  <c r="P154" i="8"/>
  <c r="P142" i="8"/>
  <c r="P130" i="8"/>
  <c r="P118" i="8"/>
  <c r="P106" i="8"/>
  <c r="P94" i="8"/>
  <c r="P82" i="8"/>
  <c r="P70" i="8"/>
  <c r="P58" i="8"/>
  <c r="P46" i="8"/>
  <c r="P34" i="8"/>
  <c r="P22" i="8"/>
  <c r="P10" i="8"/>
  <c r="P235" i="8"/>
  <c r="P223" i="8"/>
  <c r="P211" i="8"/>
  <c r="P199" i="8"/>
  <c r="P187" i="8"/>
  <c r="P175" i="8"/>
  <c r="P163" i="8"/>
  <c r="P67" i="8"/>
  <c r="P173" i="8"/>
  <c r="P149" i="8"/>
  <c r="P101" i="8"/>
  <c r="P77" i="8"/>
  <c r="P221" i="8"/>
  <c r="P197" i="8"/>
  <c r="P125" i="8"/>
  <c r="P53" i="8"/>
  <c r="P204" i="8"/>
  <c r="P180" i="8"/>
  <c r="P156" i="8"/>
  <c r="P132" i="8"/>
  <c r="P108" i="8"/>
  <c r="P84" i="8"/>
  <c r="P60" i="8"/>
  <c r="P36" i="8"/>
  <c r="P12" i="8"/>
  <c r="P28" i="8"/>
  <c r="P4" i="8"/>
  <c r="P228" i="8"/>
  <c r="P212" i="8"/>
  <c r="P188" i="8"/>
  <c r="P164" i="8"/>
  <c r="P140" i="8"/>
  <c r="P116" i="8"/>
  <c r="P92" i="8"/>
  <c r="P68" i="8"/>
  <c r="P44" i="8"/>
  <c r="P20" i="8"/>
  <c r="P8" i="8"/>
  <c r="P245" i="8"/>
  <c r="P236" i="8"/>
  <c r="P2" i="8"/>
  <c r="P229" i="8"/>
  <c r="P205" i="8"/>
  <c r="P181" i="8"/>
  <c r="P157" i="8"/>
  <c r="P133" i="8"/>
  <c r="P109" i="8"/>
  <c r="P85" i="8"/>
  <c r="P61" i="8"/>
  <c r="P37" i="8"/>
  <c r="P13" i="8"/>
  <c r="P244" i="8"/>
  <c r="P220" i="8"/>
  <c r="P196" i="8"/>
  <c r="P172" i="8"/>
  <c r="P148" i="8"/>
  <c r="P124" i="8"/>
  <c r="P100" i="8"/>
  <c r="P76" i="8"/>
  <c r="P52" i="8"/>
  <c r="P167" i="8"/>
  <c r="P83" i="8"/>
  <c r="P239" i="8"/>
  <c r="P191" i="8"/>
  <c r="P131" i="8"/>
  <c r="P237" i="8"/>
  <c r="P213" i="8"/>
  <c r="P189" i="8"/>
  <c r="P165" i="8"/>
  <c r="P141" i="8"/>
  <c r="P117" i="8"/>
  <c r="P93" i="8"/>
  <c r="P69" i="8"/>
  <c r="P45" i="8"/>
  <c r="P21" i="8"/>
  <c r="P9" i="8"/>
  <c r="P179" i="8"/>
  <c r="P119" i="8"/>
  <c r="P59" i="8"/>
  <c r="P155" i="8"/>
  <c r="P47" i="8"/>
  <c r="P215" i="8"/>
  <c r="P95" i="8"/>
  <c r="P203" i="8"/>
  <c r="P107" i="8"/>
  <c r="P227" i="8"/>
  <c r="P143" i="8"/>
  <c r="P71" i="8"/>
</calcChain>
</file>

<file path=xl/sharedStrings.xml><?xml version="1.0" encoding="utf-8"?>
<sst xmlns="http://schemas.openxmlformats.org/spreadsheetml/2006/main" count="3813" uniqueCount="282">
  <si>
    <t>graph</t>
  </si>
  <si>
    <t xml:space="preserve"> dom_type</t>
  </si>
  <si>
    <t xml:space="preserve"> vertices</t>
  </si>
  <si>
    <t xml:space="preserve"> edges</t>
  </si>
  <si>
    <t xml:space="preserve"> best</t>
  </si>
  <si>
    <t xml:space="preserve"> best_time</t>
  </si>
  <si>
    <t xml:space="preserve"> total_time</t>
  </si>
  <si>
    <t xml:space="preserve"> avg_best</t>
  </si>
  <si>
    <t xml:space="preserve"> avg_time</t>
  </si>
  <si>
    <t>dolphins.txt</t>
  </si>
  <si>
    <t xml:space="preserve"> d</t>
  </si>
  <si>
    <t>lesmis.txt</t>
  </si>
  <si>
    <t>huck.txt</t>
  </si>
  <si>
    <t>david.txt</t>
  </si>
  <si>
    <t>zachary.txt</t>
  </si>
  <si>
    <t>football.txt</t>
  </si>
  <si>
    <t>anna.txt</t>
  </si>
  <si>
    <t>adjnoun.txt</t>
  </si>
  <si>
    <t>polbooks.txt</t>
  </si>
  <si>
    <t>pokec_500.txt</t>
  </si>
  <si>
    <t>gplus_500.txt</t>
  </si>
  <si>
    <t>homer.txt</t>
  </si>
  <si>
    <t>netscience.txt</t>
  </si>
  <si>
    <t>pokec_2000.txt</t>
  </si>
  <si>
    <t>gplus_2000.txt</t>
  </si>
  <si>
    <t>power.txt</t>
  </si>
  <si>
    <t>flower_10.txt</t>
  </si>
  <si>
    <t>flower_15.txt</t>
  </si>
  <si>
    <t>flower_20.txt</t>
  </si>
  <si>
    <t>flower_100.txt</t>
  </si>
  <si>
    <t>flower_25.txt</t>
  </si>
  <si>
    <t>flower_30.txt</t>
  </si>
  <si>
    <t>flower_35.txt</t>
  </si>
  <si>
    <t>flower_40.txt</t>
  </si>
  <si>
    <t>flower_45.txt</t>
  </si>
  <si>
    <t>flower_5.txt</t>
  </si>
  <si>
    <t>flower_50.txt</t>
  </si>
  <si>
    <t>flower_55.txt</t>
  </si>
  <si>
    <t>flower_60.txt</t>
  </si>
  <si>
    <t>flower_65.txt</t>
  </si>
  <si>
    <t>flower_70.txt</t>
  </si>
  <si>
    <t>flower_75.txt</t>
  </si>
  <si>
    <t>flower_80.txt</t>
  </si>
  <si>
    <t>flower_85.txt</t>
  </si>
  <si>
    <t>flower_90.txt</t>
  </si>
  <si>
    <t>grid10_10.txt</t>
  </si>
  <si>
    <t>grid10_11.txt</t>
  </si>
  <si>
    <t>grid10_12.txt</t>
  </si>
  <si>
    <t>flower_95.txt</t>
  </si>
  <si>
    <t>grid10_13.txt</t>
  </si>
  <si>
    <t>grid10_14.txt</t>
  </si>
  <si>
    <t>grid10_15.txt</t>
  </si>
  <si>
    <t>grid10_16.txt</t>
  </si>
  <si>
    <t>grid10_17.txt</t>
  </si>
  <si>
    <t>grid10_18.txt</t>
  </si>
  <si>
    <t>grid10_19.txt</t>
  </si>
  <si>
    <t>grid10_20.txt</t>
  </si>
  <si>
    <t>grid11_11.txt</t>
  </si>
  <si>
    <t>grid11_12.txt</t>
  </si>
  <si>
    <t>grid11_13.txt</t>
  </si>
  <si>
    <t>grid11_14.txt</t>
  </si>
  <si>
    <t>grid11_15.txt</t>
  </si>
  <si>
    <t>grid11_16.txt</t>
  </si>
  <si>
    <t>grid11_17.txt</t>
  </si>
  <si>
    <t>grid11_18.txt</t>
  </si>
  <si>
    <t>grid11_19.txt</t>
  </si>
  <si>
    <t>grid12_12.txt</t>
  </si>
  <si>
    <t>grid11_20.txt</t>
  </si>
  <si>
    <t>grid12_13.txt</t>
  </si>
  <si>
    <t>grid12_14.txt</t>
  </si>
  <si>
    <t>grid12_15.txt</t>
  </si>
  <si>
    <t>grid12_16.txt</t>
  </si>
  <si>
    <t>grid12_17.txt</t>
  </si>
  <si>
    <t>grid12_18.txt</t>
  </si>
  <si>
    <t>grid12_19.txt</t>
  </si>
  <si>
    <t>grid12_20.txt</t>
  </si>
  <si>
    <t>grid13_13.txt</t>
  </si>
  <si>
    <t>grid13_14.txt</t>
  </si>
  <si>
    <t>grid13_15.txt</t>
  </si>
  <si>
    <t>grid13_16.txt</t>
  </si>
  <si>
    <t>grid13_17.txt</t>
  </si>
  <si>
    <t>grid13_18.txt</t>
  </si>
  <si>
    <t>grid13_19.txt</t>
  </si>
  <si>
    <t>grid13_20.txt</t>
  </si>
  <si>
    <t>grid14_14.txt</t>
  </si>
  <si>
    <t>grid14_15.txt</t>
  </si>
  <si>
    <t>grid14_16.txt</t>
  </si>
  <si>
    <t>grid14_17.txt</t>
  </si>
  <si>
    <t>grid14_18.txt</t>
  </si>
  <si>
    <t>grid14_19.txt</t>
  </si>
  <si>
    <t>grid14_20.txt</t>
  </si>
  <si>
    <t>grid15_15.txt</t>
  </si>
  <si>
    <t>grid15_16.txt</t>
  </si>
  <si>
    <t>grid15_17.txt</t>
  </si>
  <si>
    <t>grid15_18.txt</t>
  </si>
  <si>
    <t>grid15_19.txt</t>
  </si>
  <si>
    <t>grid15_20.txt</t>
  </si>
  <si>
    <t>grid16_16.txt</t>
  </si>
  <si>
    <t>grid16_17.txt</t>
  </si>
  <si>
    <t>grid16_18.txt</t>
  </si>
  <si>
    <t>grid16_19.txt</t>
  </si>
  <si>
    <t>grid16_20.txt</t>
  </si>
  <si>
    <t>grid17_17.txt</t>
  </si>
  <si>
    <t>grid17_18.txt</t>
  </si>
  <si>
    <t>grid17_19.txt</t>
  </si>
  <si>
    <t>grid17_20.txt</t>
  </si>
  <si>
    <t>grid18_18.txt</t>
  </si>
  <si>
    <t>grid18_19.txt</t>
  </si>
  <si>
    <t>grid18_20.txt</t>
  </si>
  <si>
    <t>grid19_19.txt</t>
  </si>
  <si>
    <t>grid19_20.txt</t>
  </si>
  <si>
    <t>grid3_10.txt</t>
  </si>
  <si>
    <t>grid3_11.txt</t>
  </si>
  <si>
    <t>grid3_12.txt</t>
  </si>
  <si>
    <t>grid3_13.txt</t>
  </si>
  <si>
    <t>grid3_14.txt</t>
  </si>
  <si>
    <t>grid3_15.txt</t>
  </si>
  <si>
    <t>grid3_16.txt</t>
  </si>
  <si>
    <t>grid3_17.txt</t>
  </si>
  <si>
    <t>grid3_18.txt</t>
  </si>
  <si>
    <t>grid20_20.txt</t>
  </si>
  <si>
    <t>grid3_19.txt</t>
  </si>
  <si>
    <t>grid3_20.txt</t>
  </si>
  <si>
    <t>grid3_3.txt</t>
  </si>
  <si>
    <t>grid3_4.txt</t>
  </si>
  <si>
    <t>grid3_5.txt</t>
  </si>
  <si>
    <t>grid3_6.txt</t>
  </si>
  <si>
    <t>grid3_7.txt</t>
  </si>
  <si>
    <t>grid3_8.txt</t>
  </si>
  <si>
    <t>grid3_9.txt</t>
  </si>
  <si>
    <t>grid4_10.txt</t>
  </si>
  <si>
    <t>grid4_11.txt</t>
  </si>
  <si>
    <t>grid4_12.txt</t>
  </si>
  <si>
    <t>grid4_13.txt</t>
  </si>
  <si>
    <t>grid4_14.txt</t>
  </si>
  <si>
    <t>grid4_15.txt</t>
  </si>
  <si>
    <t>grid4_16.txt</t>
  </si>
  <si>
    <t>grid4_17.txt</t>
  </si>
  <si>
    <t>grid4_18.txt</t>
  </si>
  <si>
    <t>grid4_19.txt</t>
  </si>
  <si>
    <t>grid4_4.txt</t>
  </si>
  <si>
    <t>grid4_20.txt</t>
  </si>
  <si>
    <t>grid4_5.txt</t>
  </si>
  <si>
    <t>grid4_6.txt</t>
  </si>
  <si>
    <t>grid4_7.txt</t>
  </si>
  <si>
    <t>grid4_8.txt</t>
  </si>
  <si>
    <t>grid4_9.txt</t>
  </si>
  <si>
    <t>grid5_10.txt</t>
  </si>
  <si>
    <t>grid5_11.txt</t>
  </si>
  <si>
    <t>grid5_12.txt</t>
  </si>
  <si>
    <t>grid5_13.txt</t>
  </si>
  <si>
    <t>grid5_14.txt</t>
  </si>
  <si>
    <t>grid5_15.txt</t>
  </si>
  <si>
    <t>grid5_16.txt</t>
  </si>
  <si>
    <t>grid5_17.txt</t>
  </si>
  <si>
    <t>grid5_18.txt</t>
  </si>
  <si>
    <t>grid5_19.txt</t>
  </si>
  <si>
    <t>grid5_5.txt</t>
  </si>
  <si>
    <t>grid5_20.txt</t>
  </si>
  <si>
    <t>grid5_6.txt</t>
  </si>
  <si>
    <t>grid5_7.txt</t>
  </si>
  <si>
    <t>grid5_8.txt</t>
  </si>
  <si>
    <t>grid5_9.txt</t>
  </si>
  <si>
    <t>grid6_10.txt</t>
  </si>
  <si>
    <t>grid6_11.txt</t>
  </si>
  <si>
    <t>grid6_12.txt</t>
  </si>
  <si>
    <t>grid6_13.txt</t>
  </si>
  <si>
    <t>grid6_14.txt</t>
  </si>
  <si>
    <t>grid6_15.txt</t>
  </si>
  <si>
    <t>grid6_16.txt</t>
  </si>
  <si>
    <t>grid6_17.txt</t>
  </si>
  <si>
    <t>grid6_18.txt</t>
  </si>
  <si>
    <t>grid6_19.txt</t>
  </si>
  <si>
    <t>grid6_6.txt</t>
  </si>
  <si>
    <t>grid6_20.txt</t>
  </si>
  <si>
    <t>grid6_7.txt</t>
  </si>
  <si>
    <t>grid6_8.txt</t>
  </si>
  <si>
    <t>grid6_9.txt</t>
  </si>
  <si>
    <t>grid7_10.txt</t>
  </si>
  <si>
    <t>grid7_11.txt</t>
  </si>
  <si>
    <t>grid7_12.txt</t>
  </si>
  <si>
    <t>grid7_13.txt</t>
  </si>
  <si>
    <t>grid7_14.txt</t>
  </si>
  <si>
    <t>grid7_15.txt</t>
  </si>
  <si>
    <t>grid7_16.txt</t>
  </si>
  <si>
    <t>grid7_17.txt</t>
  </si>
  <si>
    <t>grid7_18.txt</t>
  </si>
  <si>
    <t>grid7_19.txt</t>
  </si>
  <si>
    <t>grid7_7.txt</t>
  </si>
  <si>
    <t>grid7_8.txt</t>
  </si>
  <si>
    <t>grid7_20.txt</t>
  </si>
  <si>
    <t>grid7_9.txt</t>
  </si>
  <si>
    <t>grid8_10.txt</t>
  </si>
  <si>
    <t>grid8_11.txt</t>
  </si>
  <si>
    <t>grid8_12.txt</t>
  </si>
  <si>
    <t>grid8_13.txt</t>
  </si>
  <si>
    <t>grid8_14.txt</t>
  </si>
  <si>
    <t>grid8_15.txt</t>
  </si>
  <si>
    <t>grid8_16.txt</t>
  </si>
  <si>
    <t>grid8_17.txt</t>
  </si>
  <si>
    <t>grid8_18.txt</t>
  </si>
  <si>
    <t>grid8_19.txt</t>
  </si>
  <si>
    <t>grid8_20.txt</t>
  </si>
  <si>
    <t>grid8_8.txt</t>
  </si>
  <si>
    <t>grid8_9.txt</t>
  </si>
  <si>
    <t>grid9_10.txt</t>
  </si>
  <si>
    <t>grid9_11.txt</t>
  </si>
  <si>
    <t>grid9_12.txt</t>
  </si>
  <si>
    <t>grid9_13.txt</t>
  </si>
  <si>
    <t>grid9_14.txt</t>
  </si>
  <si>
    <t>grid9_15.txt</t>
  </si>
  <si>
    <t>grid9_16.txt</t>
  </si>
  <si>
    <t>grid9_17.txt</t>
  </si>
  <si>
    <t>grid9_18.txt</t>
  </si>
  <si>
    <t>grid9_19.txt</t>
  </si>
  <si>
    <t>grid9_9.txt</t>
  </si>
  <si>
    <t>grid9_20.txt</t>
  </si>
  <si>
    <t>random1000_5.txt</t>
  </si>
  <si>
    <t>random100_3.txt</t>
  </si>
  <si>
    <t>random100_4.txt</t>
  </si>
  <si>
    <t>random1000_3.txt</t>
  </si>
  <si>
    <t>random1000_4.txt</t>
  </si>
  <si>
    <t>random100_5.txt</t>
  </si>
  <si>
    <t>random100_6.txt</t>
  </si>
  <si>
    <t>random250_3.txt</t>
  </si>
  <si>
    <t>random250_4.txt</t>
  </si>
  <si>
    <t>random250_5.txt</t>
  </si>
  <si>
    <t>random250_6.txt</t>
  </si>
  <si>
    <t>random500_3.txt</t>
  </si>
  <si>
    <t>random500_4.txt</t>
  </si>
  <si>
    <t>random500_5.txt</t>
  </si>
  <si>
    <t>random500_6.txt</t>
  </si>
  <si>
    <t>random1000_6.txt</t>
  </si>
  <si>
    <t>random800_3.txt</t>
  </si>
  <si>
    <t>UDG_100-0.7-10-10_17.txt</t>
  </si>
  <si>
    <t>UDG_100-0.7-10-10_32.txt</t>
  </si>
  <si>
    <t>UDG_100-0.7-10-10_43.txt</t>
  </si>
  <si>
    <t>UDG_100-0.7-10-10_55.txt</t>
  </si>
  <si>
    <t>UDG_100-0.7-10-10_73.txt</t>
  </si>
  <si>
    <t>random800_4.txt</t>
  </si>
  <si>
    <t>random800_5.txt</t>
  </si>
  <si>
    <t>random800_6.txt</t>
  </si>
  <si>
    <t>UDG_500-0.4-10-10_0.txt</t>
  </si>
  <si>
    <t>UDG_500-0.4-10-10_1.txt</t>
  </si>
  <si>
    <t>UDG_1000-0.3-10-10_0.txt</t>
  </si>
  <si>
    <t>UDG_1000-0.5-10-10_1.txt</t>
  </si>
  <si>
    <t>UDG_1000-0.3-10-10_1.txt</t>
  </si>
  <si>
    <t>UDG_1000-0.5-10-10_0.txt</t>
  </si>
  <si>
    <t>UDG_500-0.5-10-10_1.txt</t>
  </si>
  <si>
    <t>UDG_500-0.5-10-10_0.txt</t>
  </si>
  <si>
    <t xml:space="preserve"> t</t>
  </si>
  <si>
    <t>UDG_800-0.3-10-10_0.txt</t>
  </si>
  <si>
    <t>UDG_800-0.5-10-10_0.txt</t>
  </si>
  <si>
    <t>UDG_800-0.3-10-10_1.txt</t>
  </si>
  <si>
    <t>UDG_800-0.5-10-10_1.txt</t>
  </si>
  <si>
    <t xml:space="preserve"> s</t>
  </si>
  <si>
    <t>filename</t>
  </si>
  <si>
    <t xml:space="preserve"> result</t>
  </si>
  <si>
    <t xml:space="preserve"> state</t>
  </si>
  <si>
    <t xml:space="preserve"> Optimal</t>
  </si>
  <si>
    <t xml:space="preserve"> Feasible</t>
  </si>
  <si>
    <t>ce_dom</t>
  </si>
  <si>
    <t>ce_total</t>
  </si>
  <si>
    <t>ce_2</t>
  </si>
  <si>
    <t>ce_secure</t>
  </si>
  <si>
    <t>milp_dom</t>
  </si>
  <si>
    <t>milp_total</t>
  </si>
  <si>
    <t>milp_2</t>
  </si>
  <si>
    <t>milp_secure</t>
  </si>
  <si>
    <t>milp_dom_status</t>
  </si>
  <si>
    <t>milp_total_status</t>
  </si>
  <si>
    <t>milp_2_status</t>
  </si>
  <si>
    <t>milp_secure_status</t>
  </si>
  <si>
    <t>dom_diff</t>
  </si>
  <si>
    <t>total_diff</t>
  </si>
  <si>
    <t>2_diff</t>
  </si>
  <si>
    <t>secure_diff</t>
  </si>
  <si>
    <t xml:space="preserve"> No solution exists.</t>
  </si>
  <si>
    <t xml:space="preserve"> Out of memory.</t>
  </si>
  <si>
    <t>build_time</t>
  </si>
  <si>
    <t>cplex_time</t>
  </si>
  <si>
    <t>total_time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</si>
</sst>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EA3592E-C8E4-4915-828C-FA8D76C4C76A}" name="overview" displayName="overview" ref="A1:Q245" totalsRowShown="0">
  <autoFilter ref="A1:Q245" xr:uid="{7EA3592E-C8E4-4915-828C-FA8D76C4C76A}"/>
  <tableColumns count="17">
    <tableColumn id="1" xr3:uid="{394762EE-5D62-48F5-B153-879A09754E02}" name="graph"/>
    <tableColumn id="2" xr3:uid="{61C9FDEB-9B28-4B25-A9A6-1D2657F31436}" name="ce_dom">
      <calculatedColumnFormula>IF(ISERROR(VLOOKUP($A2,ce_dom[],5,FALSE)),"N/A",VLOOKUP($A2,ce_dom[],5))</calculatedColumnFormula>
    </tableColumn>
    <tableColumn id="3" xr3:uid="{2472FF1F-621E-4915-ACD1-F4CD843DB869}" name="milp_dom">
      <calculatedColumnFormula>IF(ISERROR(VLOOKUP($A2,milp_dom[],3,FALSE)),"N/A",VLOOKUP($A2,milp_dom[],3))</calculatedColumnFormula>
    </tableColumn>
    <tableColumn id="17" xr3:uid="{A5DEAC06-DA20-4D96-96A9-436B05C503AB}" name="dom_diff" dataDxfId="11">
      <calculatedColumnFormula>overview[[#This Row],[ce_dom]]-overview[[#This Row],[milp_dom]]</calculatedColumnFormula>
    </tableColumn>
    <tableColumn id="4" xr3:uid="{036E77BC-E8C5-46B2-BD56-85180C82350C}" name="milp_dom_status">
      <calculatedColumnFormula>IF(ISERROR(VLOOKUP($A2,milp_dom[],3,FALSE)),"N/A",VLOOKUP($A2,milp_dom[],4))</calculatedColumnFormula>
    </tableColumn>
    <tableColumn id="5" xr3:uid="{9A0B3075-78BC-459E-8BEC-7FF57A45C88F}" name="ce_total">
      <calculatedColumnFormula>IF(ISERROR(VLOOKUP($A2,ce_total[],5,FALSE)),"N/A",VLOOKUP($A2,ce_total[],5))</calculatedColumnFormula>
    </tableColumn>
    <tableColumn id="6" xr3:uid="{5871895C-F1C6-401E-A064-E3959A14BFB0}" name="milp_total">
      <calculatedColumnFormula>IF(ISERROR(VLOOKUP($A2,milp_total[],3,FALSE)),"N/A",VLOOKUP($A2,milp_total[],3))</calculatedColumnFormula>
    </tableColumn>
    <tableColumn id="18" xr3:uid="{EB95FEAA-F95E-4176-BD96-E126C759A649}" name="total_diff" dataDxfId="10">
      <calculatedColumnFormula>overview[[#This Row],[ce_total]]-overview[[#This Row],[milp_total]]</calculatedColumnFormula>
    </tableColumn>
    <tableColumn id="7" xr3:uid="{E63123D6-7088-440B-A1EF-D8A6748C0539}" name="milp_total_status">
      <calculatedColumnFormula>IF(ISERROR(VLOOKUP($A2,milp_total[],3,FALSE)),"N/A",VLOOKUP($A2,milp_total[],4))</calculatedColumnFormula>
    </tableColumn>
    <tableColumn id="8" xr3:uid="{2E4183A4-A8DE-45EF-AF60-C897CDB75F98}" name="ce_2">
      <calculatedColumnFormula>IF(ISERROR(VLOOKUP($A2,ce_2[],5,FALSE)),"N/A",VLOOKUP($A2,ce_2[],5))</calculatedColumnFormula>
    </tableColumn>
    <tableColumn id="9" xr3:uid="{B9534102-5393-4A62-BAAB-DE085971F11A}" name="milp_2">
      <calculatedColumnFormula>IF(ISERROR(VLOOKUP($A2,milp_2[],3,FALSE)),"N/A",VLOOKUP($A2,milp_2[],3))</calculatedColumnFormula>
    </tableColumn>
    <tableColumn id="19" xr3:uid="{65A843BE-B566-4528-B42D-A1FAD428F90B}" name="2_diff" dataDxfId="9">
      <calculatedColumnFormula>overview[[#This Row],[ce_2]]-overview[[#This Row],[milp_2]]</calculatedColumnFormula>
    </tableColumn>
    <tableColumn id="10" xr3:uid="{23E6B177-0642-470C-B32E-985C75FF14D3}" name="milp_2_status">
      <calculatedColumnFormula>IF(ISERROR(VLOOKUP($A2,milp_2[],3,FALSE)),"N/A",VLOOKUP($A2,milp_2[],4))</calculatedColumnFormula>
    </tableColumn>
    <tableColumn id="11" xr3:uid="{72F6DDC5-9480-4E03-A285-EA9D21F86A15}" name="ce_secure">
      <calculatedColumnFormula>IF(ISERROR(VLOOKUP($A2,ce_secure[],5,FALSE)),"N/A",VLOOKUP($A2,ce_secure[],5))</calculatedColumnFormula>
    </tableColumn>
    <tableColumn id="12" xr3:uid="{D1D46E5E-592D-4B5D-B8F9-0188D49EE0C1}" name="milp_secure">
      <calculatedColumnFormula>IF(ISERROR(VLOOKUP($A2,milp_secure[],3,FALSE)),"N/A",VLOOKUP($A2,milp_secure[],3))</calculatedColumnFormula>
    </tableColumn>
    <tableColumn id="20" xr3:uid="{983D4C05-8348-49BC-99E2-35A1FF9A7F3E}" name="secure_diff" dataDxfId="8">
      <calculatedColumnFormula>overview[[#This Row],[ce_secure]]-overview[[#This Row],[milp_secure]]</calculatedColumnFormula>
    </tableColumn>
    <tableColumn id="13" xr3:uid="{3A381B97-230F-43BC-8B7D-EA7FB996B016}" name="milp_secure_status">
      <calculatedColumnFormula>IF(ISERROR(VLOOKUP($A2,milp_secure[],3,FALSE)),"N/A",VLOOKUP($A2,milp_secure[],4))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0A0BAB-E635-4B96-A5FF-8D3D26CEC00F}" name="ce_dom" displayName="ce_dom" ref="A1:I245" totalsRowShown="0">
  <autoFilter ref="A1:I245" xr:uid="{3C287240-4A41-4590-BC05-05155C390088}"/>
  <sortState xmlns:xlrd2="http://schemas.microsoft.com/office/spreadsheetml/2017/richdata2" ref="A2:I245">
    <sortCondition ref="A1:A245"/>
  </sortState>
  <tableColumns count="9">
    <tableColumn id="1" xr3:uid="{51F8B832-6FC5-487E-8F7A-C180B067193E}" name="graph"/>
    <tableColumn id="2" xr3:uid="{CA2F0165-23CD-4021-97B1-3198D480EA23}" name=" dom_type"/>
    <tableColumn id="3" xr3:uid="{D20AFE6A-9CD2-414B-BBB6-F45720968841}" name=" vertices"/>
    <tableColumn id="4" xr3:uid="{CCE965B1-59C3-4D70-A4BC-C41F2C48FB70}" name=" edges"/>
    <tableColumn id="5" xr3:uid="{743F49A5-C737-424A-90AE-36548BCCDA79}" name=" best"/>
    <tableColumn id="6" xr3:uid="{C3D5554A-F63F-4FFB-BA88-2DBCF6845CA2}" name=" best_time"/>
    <tableColumn id="7" xr3:uid="{A317B804-E0F6-4C9F-96C2-17EC6C0F1958}" name=" total_time"/>
    <tableColumn id="8" xr3:uid="{8C098848-DF32-4845-AED3-0471C431F5F5}" name=" avg_best"/>
    <tableColumn id="9" xr3:uid="{6C6B1450-291C-43F9-8B1A-5C66685D7703}" name=" avg_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5BCA50-862F-46CA-944B-FF88740644EA}" name="ce_total" displayName="ce_total" ref="A1:I223" totalsRowShown="0">
  <autoFilter ref="A1:I223" xr:uid="{B7C22FC7-F5C5-496B-85DE-EC46B7CD54F8}"/>
  <sortState xmlns:xlrd2="http://schemas.microsoft.com/office/spreadsheetml/2017/richdata2" ref="A2:I223">
    <sortCondition ref="A1:A223"/>
  </sortState>
  <tableColumns count="9">
    <tableColumn id="1" xr3:uid="{8907C2B3-9157-4B1F-8585-56C33071CCAA}" name="graph"/>
    <tableColumn id="2" xr3:uid="{A80FB9BC-DCAC-4985-9422-BBEDD7E94BC5}" name=" dom_type"/>
    <tableColumn id="3" xr3:uid="{A1F3ECAC-B784-48C2-9F41-672A293BB0B2}" name=" vertices"/>
    <tableColumn id="4" xr3:uid="{F1162748-A895-41E9-A4DF-DE2C6C4C0529}" name=" edges"/>
    <tableColumn id="5" xr3:uid="{B69EACEA-E872-4C74-9A55-F2B6E5DA2AE9}" name=" best"/>
    <tableColumn id="6" xr3:uid="{10FFA595-F9BF-4A46-B253-80805E65500B}" name=" best_time"/>
    <tableColumn id="7" xr3:uid="{FC9A6816-523D-4DF5-8560-0CA53AD61B07}" name=" total_time"/>
    <tableColumn id="8" xr3:uid="{FF8577E4-89C0-4040-93FA-49A1DBA69892}" name=" avg_best"/>
    <tableColumn id="9" xr3:uid="{27CBEA82-4620-4933-9F63-6810E1162801}" name=" avg_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40FD83-7CD6-465C-9B45-689DA5202BA4}" name="ce_2" displayName="ce_2" ref="A1:I245" totalsRowShown="0">
  <autoFilter ref="A1:I245" xr:uid="{94004F6D-3B4F-4D64-8A18-CE88DD3EBF9A}"/>
  <sortState xmlns:xlrd2="http://schemas.microsoft.com/office/spreadsheetml/2017/richdata2" ref="A2:I245">
    <sortCondition ref="A1:A245"/>
  </sortState>
  <tableColumns count="9">
    <tableColumn id="1" xr3:uid="{F420A9F2-F742-4C9A-9303-0E0EADBFEF63}" name="graph"/>
    <tableColumn id="2" xr3:uid="{1B063144-3978-4618-BFB6-E8EFD47A7BAF}" name=" dom_type"/>
    <tableColumn id="3" xr3:uid="{F97A3A86-99B0-49E4-A653-B4902F340245}" name=" vertices"/>
    <tableColumn id="4" xr3:uid="{FE9EC375-C820-4D05-B206-FE4ED0820078}" name=" edges"/>
    <tableColumn id="5" xr3:uid="{123BF860-C8DB-4852-A8BC-D004C09B09F2}" name=" best"/>
    <tableColumn id="6" xr3:uid="{0A62BEE7-12B0-4C4B-AF73-B667EE693AB3}" name=" best_time"/>
    <tableColumn id="7" xr3:uid="{6C83D149-55D4-4535-B512-0BEB1D08ACA7}" name=" total_time"/>
    <tableColumn id="8" xr3:uid="{8BB6B366-D403-49A2-BA3A-F8A0A72505E7}" name=" avg_best"/>
    <tableColumn id="9" xr3:uid="{F174B33E-B9EC-4612-B3FD-910B6899D5A4}" name=" avg_ti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3C1821-DB18-40E2-9AEE-528B3AF08997}" name="ce_secure" displayName="ce_secure" ref="A1:I245" totalsRowShown="0">
  <autoFilter ref="A1:I245" xr:uid="{44E308EF-AE2E-4845-804B-CE397C2D581F}"/>
  <sortState xmlns:xlrd2="http://schemas.microsoft.com/office/spreadsheetml/2017/richdata2" ref="A2:I245">
    <sortCondition ref="A1:A245"/>
  </sortState>
  <tableColumns count="9">
    <tableColumn id="1" xr3:uid="{B29C8A9F-6086-40F8-8AFE-E28864DCACB4}" name="graph"/>
    <tableColumn id="2" xr3:uid="{FE0B5267-6434-4A78-A4C1-DCDC98220F8E}" name=" dom_type"/>
    <tableColumn id="3" xr3:uid="{9CFD586C-F3DC-4F4B-82CA-29E8382CE657}" name=" vertices"/>
    <tableColumn id="4" xr3:uid="{CDFD09BD-4117-4C6A-8D61-1B5F0A3B2585}" name=" edges"/>
    <tableColumn id="5" xr3:uid="{555B1F1D-AB2A-441D-ABA3-E81980D30C13}" name=" best"/>
    <tableColumn id="6" xr3:uid="{287FD0CA-54A1-43C7-A1F3-0C61018F9FA8}" name=" best_time"/>
    <tableColumn id="7" xr3:uid="{57C58C4A-5B29-4661-B915-AA2E8908A361}" name=" total_time"/>
    <tableColumn id="8" xr3:uid="{8E211781-30FB-4E86-A7F1-66F74FB44A80}" name=" avg_best"/>
    <tableColumn id="9" xr3:uid="{DD0E6B82-EFD3-4EF8-9FB2-122AF5382BA4}" name=" avg_ti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209325-57E5-48A7-903A-53C07C093684}" name="milp_dom" displayName="milp_dom" ref="A1:G245" totalsRowShown="0">
  <autoFilter ref="A1:G245" xr:uid="{0D209325-57E5-48A7-903A-53C07C093684}"/>
  <sortState xmlns:xlrd2="http://schemas.microsoft.com/office/spreadsheetml/2017/richdata2" ref="A2:G245">
    <sortCondition ref="A1:A245"/>
  </sortState>
  <tableColumns count="7">
    <tableColumn id="1" xr3:uid="{716520CF-3D17-4351-9F2A-32FC94F76AF0}" name="filename"/>
    <tableColumn id="2" xr3:uid="{34713703-5D3E-4FCB-92AD-1B36394157E1}" name=" dom_type"/>
    <tableColumn id="3" xr3:uid="{2A2B03B6-76B1-43F6-8705-EAF18D352A01}" name=" result"/>
    <tableColumn id="4" xr3:uid="{6089796C-509D-4BA3-B556-2F5DCF8A84A4}" name=" state"/>
    <tableColumn id="5" xr3:uid="{56A3F6CD-C710-4C2C-B0C8-1D89CD937C13}" name="build_time"/>
    <tableColumn id="6" xr3:uid="{7BB2E954-E46A-4CB6-B0B5-CAAFC8117633}" name="cplex_time"/>
    <tableColumn id="7" xr3:uid="{5CF160EF-8521-4C7F-BC56-D947EC86B76A}" name="total_ti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53F47E-B76B-4815-8115-3EB1DAAFE31A}" name="milp_total" displayName="milp_total" ref="A1:G245" totalsRowShown="0">
  <autoFilter ref="A1:G245" xr:uid="{5E53F47E-B76B-4815-8115-3EB1DAAFE31A}"/>
  <sortState xmlns:xlrd2="http://schemas.microsoft.com/office/spreadsheetml/2017/richdata2" ref="A2:G245">
    <sortCondition ref="A1:A245"/>
  </sortState>
  <tableColumns count="7">
    <tableColumn id="1" xr3:uid="{B3B3D19C-8875-4A4F-A513-4B3D913C0A3D}" name="filename"/>
    <tableColumn id="2" xr3:uid="{ECB3F6CE-DBC5-46CE-A3DE-27FC184A1728}" name=" dom_type"/>
    <tableColumn id="3" xr3:uid="{8F0E80A3-D414-4186-8223-05BB7B17B3D7}" name=" result"/>
    <tableColumn id="4" xr3:uid="{72A5D991-5754-4E74-94B6-BA3B0754FC3C}" name=" state"/>
    <tableColumn id="5" xr3:uid="{1D580F88-BA7D-4FC8-AB6E-752317F3FD13}" name="build_time"/>
    <tableColumn id="6" xr3:uid="{534B3797-95C6-4A0A-8646-02CBD760897F}" name="cplex_time"/>
    <tableColumn id="7" xr3:uid="{08C62BFB-65D4-4125-8365-F6BF9DA7C40D}" name="total_tim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852C0D4-70B1-4423-8B6F-D13E2C4F7B68}" name="milp_secure" displayName="milp_secure" ref="A1:G181" totalsRowShown="0">
  <autoFilter ref="A1:G181" xr:uid="{7852C0D4-70B1-4423-8B6F-D13E2C4F7B68}"/>
  <sortState xmlns:xlrd2="http://schemas.microsoft.com/office/spreadsheetml/2017/richdata2" ref="A2:G180">
    <sortCondition ref="A1:A180"/>
  </sortState>
  <tableColumns count="7">
    <tableColumn id="1" xr3:uid="{0391DDB4-C492-4A83-98F4-7A0801947F37}" name="filename"/>
    <tableColumn id="2" xr3:uid="{77DBE1C8-08D5-477A-8558-AA1290813356}" name=" dom_type"/>
    <tableColumn id="3" xr3:uid="{05474A3E-6CAF-43CF-9776-1C21F8B695D4}" name=" result"/>
    <tableColumn id="4" xr3:uid="{ECFEB5B6-D6B0-4424-B135-0F71DCA15B20}" name=" state"/>
    <tableColumn id="5" xr3:uid="{9FF36FD8-FA08-414E-9F2E-9F2A93CF1A77}" name="build_time"/>
    <tableColumn id="6" xr3:uid="{5CCF14DD-4C28-4D89-A4B8-A09E805A3FC8}" name="cplex_time"/>
    <tableColumn id="7" xr3:uid="{7ABC799D-7722-4D7C-BAA5-CB2E24D9DEBC}" name="total_ti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E5BA069-BCB8-4146-B491-ACA9F89F34E3}" name="milp_2" displayName="milp_2" ref="A1:G245" totalsRowShown="0">
  <autoFilter ref="A1:G245" xr:uid="{1E5BA069-BCB8-4146-B491-ACA9F89F34E3}"/>
  <sortState xmlns:xlrd2="http://schemas.microsoft.com/office/spreadsheetml/2017/richdata2" ref="A2:G245">
    <sortCondition ref="A1:A245"/>
  </sortState>
  <tableColumns count="7">
    <tableColumn id="1" xr3:uid="{A9663A1B-8E02-4C7D-8C87-89BE4669C0E2}" name="filename"/>
    <tableColumn id="2" xr3:uid="{A68B2A47-5FD8-4195-B6C3-F04678091A5A}" name=" dom_type"/>
    <tableColumn id="3" xr3:uid="{EF00833B-6C92-4B26-87A4-D92CBF0A2AB8}" name=" result"/>
    <tableColumn id="4" xr3:uid="{B6D34608-565F-45FD-99E1-7332CA87981B}" name=" state"/>
    <tableColumn id="5" xr3:uid="{D5C10B12-7D1A-4AE6-B42C-E665523017D0}" name="build_time"/>
    <tableColumn id="6" xr3:uid="{CCCEAB09-F4E3-42E4-A33F-2AC5F5BD796B}" name="cplex_time"/>
    <tableColumn id="7" xr3:uid="{B02E6A78-711D-457A-8785-D53B1A2A5786}" name="total_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65B54-4686-45AC-B189-2484A819E359}">
  <dimension ref="A1:Q245"/>
  <sheetViews>
    <sheetView tabSelected="1" topLeftCell="A217" workbookViewId="0">
      <selection activeCell="F248" sqref="F248"/>
    </sheetView>
  </sheetViews>
  <sheetFormatPr defaultRowHeight="15" x14ac:dyDescent="0.25"/>
  <cols>
    <col min="1" max="1" width="24" bestFit="1" customWidth="1"/>
    <col min="2" max="2" width="10.28515625" bestFit="1" customWidth="1"/>
    <col min="3" max="3" width="12.140625" customWidth="1"/>
    <col min="4" max="4" width="11.42578125" bestFit="1" customWidth="1"/>
    <col min="5" max="5" width="10.28515625" customWidth="1"/>
    <col min="6" max="6" width="10.42578125" bestFit="1" customWidth="1"/>
    <col min="7" max="7" width="12.42578125" bestFit="1" customWidth="1"/>
    <col min="8" max="8" width="11.5703125" bestFit="1" customWidth="1"/>
    <col min="10" max="10" width="7.28515625" bestFit="1" customWidth="1"/>
    <col min="11" max="11" width="9.28515625" bestFit="1" customWidth="1"/>
    <col min="12" max="12" width="8.42578125" bestFit="1" customWidth="1"/>
    <col min="13" max="13" width="15.7109375" bestFit="1" customWidth="1"/>
    <col min="14" max="14" width="12.140625" bestFit="1" customWidth="1"/>
    <col min="15" max="15" width="14.140625" bestFit="1" customWidth="1"/>
    <col min="16" max="16" width="13.28515625" bestFit="1" customWidth="1"/>
    <col min="17" max="17" width="11.7109375" customWidth="1"/>
  </cols>
  <sheetData>
    <row r="1" spans="1:17" x14ac:dyDescent="0.25">
      <c r="A1" t="s">
        <v>0</v>
      </c>
      <c r="B1" t="s">
        <v>261</v>
      </c>
      <c r="C1" t="s">
        <v>265</v>
      </c>
      <c r="D1" t="s">
        <v>273</v>
      </c>
      <c r="E1" t="s">
        <v>269</v>
      </c>
      <c r="F1" t="s">
        <v>262</v>
      </c>
      <c r="G1" t="s">
        <v>266</v>
      </c>
      <c r="H1" t="s">
        <v>274</v>
      </c>
      <c r="I1" t="s">
        <v>270</v>
      </c>
      <c r="J1" t="s">
        <v>263</v>
      </c>
      <c r="K1" t="s">
        <v>267</v>
      </c>
      <c r="L1" t="s">
        <v>275</v>
      </c>
      <c r="M1" t="s">
        <v>271</v>
      </c>
      <c r="N1" t="s">
        <v>264</v>
      </c>
      <c r="O1" t="s">
        <v>268</v>
      </c>
      <c r="P1" t="s">
        <v>276</v>
      </c>
      <c r="Q1" t="s">
        <v>272</v>
      </c>
    </row>
    <row r="2" spans="1:17" x14ac:dyDescent="0.25">
      <c r="A2" t="s">
        <v>17</v>
      </c>
      <c r="B2">
        <f>IF(ISERROR(VLOOKUP($A2,ce_dom[],5,FALSE)),"N/A",VLOOKUP($A2,ce_dom[],5))</f>
        <v>18</v>
      </c>
      <c r="C2">
        <f>IF(ISERROR(VLOOKUP($A2,milp_dom[],3,FALSE)),"N/A",VLOOKUP($A2,milp_dom[],3))</f>
        <v>18</v>
      </c>
      <c r="D2">
        <f>overview[[#This Row],[ce_dom]]-overview[[#This Row],[milp_dom]]</f>
        <v>0</v>
      </c>
      <c r="E2" t="str">
        <f>IF(ISERROR(VLOOKUP($A2,milp_dom[],3,FALSE)),"N/A",VLOOKUP($A2,milp_dom[],4))</f>
        <v xml:space="preserve"> Optimal</v>
      </c>
      <c r="F2">
        <f>IF(ISERROR(VLOOKUP($A2,ce_total[],5,FALSE)),"N/A",VLOOKUP($A2,ce_total[],5))</f>
        <v>19</v>
      </c>
      <c r="G2">
        <f>IF(ISERROR(VLOOKUP($A2,milp_total[],3,FALSE)),"N/A",VLOOKUP($A2,milp_total[],3))</f>
        <v>19</v>
      </c>
      <c r="H2">
        <f>overview[[#This Row],[ce_total]]-overview[[#This Row],[milp_total]]</f>
        <v>0</v>
      </c>
      <c r="I2" t="str">
        <f>IF(ISERROR(VLOOKUP($A2,milp_total[],3,FALSE)),"N/A",VLOOKUP($A2,milp_total[],4))</f>
        <v xml:space="preserve"> Optimal</v>
      </c>
      <c r="J2">
        <f>IF(ISERROR(VLOOKUP($A2,ce_2[],5,FALSE)),"N/A",VLOOKUP($A2,ce_2[],5))</f>
        <v>39</v>
      </c>
      <c r="K2">
        <f>IF(ISERROR(VLOOKUP($A2,milp_2[],3,FALSE)),"N/A",VLOOKUP($A2,milp_2[],3))</f>
        <v>38</v>
      </c>
      <c r="L2">
        <f>overview[[#This Row],[ce_2]]-overview[[#This Row],[milp_2]]</f>
        <v>1</v>
      </c>
      <c r="M2" t="str">
        <f>IF(ISERROR(VLOOKUP($A2,milp_2[],3,FALSE)),"N/A",VLOOKUP($A2,milp_2[],4))</f>
        <v xml:space="preserve"> Optimal</v>
      </c>
      <c r="N2">
        <f>IF(ISERROR(VLOOKUP($A2,ce_secure[],5,FALSE)),"N/A",VLOOKUP($A2,ce_secure[],5))</f>
        <v>32</v>
      </c>
      <c r="O2">
        <f>IF(ISERROR(VLOOKUP($A2,milp_secure[],3,FALSE)),"N/A",VLOOKUP($A2,milp_secure[],3))</f>
        <v>31</v>
      </c>
      <c r="P2">
        <f>overview[[#This Row],[ce_secure]]-overview[[#This Row],[milp_secure]]</f>
        <v>1</v>
      </c>
      <c r="Q2" t="str">
        <f>IF(ISERROR(VLOOKUP($A2,milp_secure[],3,FALSE)),"N/A",VLOOKUP($A2,milp_secure[],4))</f>
        <v xml:space="preserve"> Optimal</v>
      </c>
    </row>
    <row r="3" spans="1:17" x14ac:dyDescent="0.25">
      <c r="A3" t="s">
        <v>16</v>
      </c>
      <c r="B3">
        <f>IF(ISERROR(VLOOKUP($A3,ce_dom[],5,FALSE)),"N/A",VLOOKUP($A3,ce_dom[],5))</f>
        <v>12</v>
      </c>
      <c r="C3">
        <f>IF(ISERROR(VLOOKUP($A3,milp_dom[],3,FALSE)),"N/A",VLOOKUP($A3,milp_dom[],3))</f>
        <v>12</v>
      </c>
      <c r="D3">
        <f>overview[[#This Row],[ce_dom]]-overview[[#This Row],[milp_dom]]</f>
        <v>0</v>
      </c>
      <c r="E3" t="str">
        <f>IF(ISERROR(VLOOKUP($A3,milp_dom[],3,FALSE)),"N/A",VLOOKUP($A3,milp_dom[],4))</f>
        <v xml:space="preserve"> Optimal</v>
      </c>
      <c r="F3">
        <f>IF(ISERROR(VLOOKUP($A3,ce_total[],5,FALSE)),"N/A",VLOOKUP($A3,ce_total[],5))</f>
        <v>12</v>
      </c>
      <c r="G3">
        <f>IF(ISERROR(VLOOKUP($A3,milp_total[],3,FALSE)),"N/A",VLOOKUP($A3,milp_total[],3))</f>
        <v>12</v>
      </c>
      <c r="H3">
        <f>overview[[#This Row],[ce_total]]-overview[[#This Row],[milp_total]]</f>
        <v>0</v>
      </c>
      <c r="I3" t="str">
        <f>IF(ISERROR(VLOOKUP($A3,milp_total[],3,FALSE)),"N/A",VLOOKUP($A3,milp_total[],4))</f>
        <v xml:space="preserve"> Optimal</v>
      </c>
      <c r="J3">
        <f>IF(ISERROR(VLOOKUP($A3,ce_2[],5,FALSE)),"N/A",VLOOKUP($A3,ce_2[],5))</f>
        <v>47</v>
      </c>
      <c r="K3">
        <f>IF(ISERROR(VLOOKUP($A3,milp_2[],3,FALSE)),"N/A",VLOOKUP($A3,milp_2[],3))</f>
        <v>47</v>
      </c>
      <c r="L3">
        <f>overview[[#This Row],[ce_2]]-overview[[#This Row],[milp_2]]</f>
        <v>0</v>
      </c>
      <c r="M3" t="str">
        <f>IF(ISERROR(VLOOKUP($A3,milp_2[],3,FALSE)),"N/A",VLOOKUP($A3,milp_2[],4))</f>
        <v xml:space="preserve"> Optimal</v>
      </c>
      <c r="N3">
        <f>IF(ISERROR(VLOOKUP($A3,ce_secure[],5,FALSE)),"N/A",VLOOKUP($A3,ce_secure[],5))</f>
        <v>42</v>
      </c>
      <c r="O3">
        <f>IF(ISERROR(VLOOKUP($A3,milp_secure[],3,FALSE)),"N/A",VLOOKUP($A3,milp_secure[],3))</f>
        <v>42</v>
      </c>
      <c r="P3">
        <f>overview[[#This Row],[ce_secure]]-overview[[#This Row],[milp_secure]]</f>
        <v>0</v>
      </c>
      <c r="Q3" t="str">
        <f>IF(ISERROR(VLOOKUP($A3,milp_secure[],3,FALSE)),"N/A",VLOOKUP($A3,milp_secure[],4))</f>
        <v xml:space="preserve"> Optimal</v>
      </c>
    </row>
    <row r="4" spans="1:17" x14ac:dyDescent="0.25">
      <c r="A4" t="s">
        <v>13</v>
      </c>
      <c r="B4">
        <f>IF(ISERROR(VLOOKUP($A4,ce_dom[],5,FALSE)),"N/A",VLOOKUP($A4,ce_dom[],5))</f>
        <v>2</v>
      </c>
      <c r="C4">
        <f>IF(ISERROR(VLOOKUP($A4,milp_dom[],3,FALSE)),"N/A",VLOOKUP($A4,milp_dom[],3))</f>
        <v>2</v>
      </c>
      <c r="D4">
        <f>overview[[#This Row],[ce_dom]]-overview[[#This Row],[milp_dom]]</f>
        <v>0</v>
      </c>
      <c r="E4" t="str">
        <f>IF(ISERROR(VLOOKUP($A4,milp_dom[],3,FALSE)),"N/A",VLOOKUP($A4,milp_dom[],4))</f>
        <v xml:space="preserve"> Optimal</v>
      </c>
      <c r="F4">
        <f>IF(ISERROR(VLOOKUP($A4,ce_total[],5,FALSE)),"N/A",VLOOKUP($A4,ce_total[],5))</f>
        <v>2</v>
      </c>
      <c r="G4">
        <f>IF(ISERROR(VLOOKUP($A4,milp_total[],3,FALSE)),"N/A",VLOOKUP($A4,milp_total[],3))</f>
        <v>2</v>
      </c>
      <c r="H4">
        <f>overview[[#This Row],[ce_total]]-overview[[#This Row],[milp_total]]</f>
        <v>0</v>
      </c>
      <c r="I4" t="str">
        <f>IF(ISERROR(VLOOKUP($A4,milp_total[],3,FALSE)),"N/A",VLOOKUP($A4,milp_total[],4))</f>
        <v xml:space="preserve"> Optimal</v>
      </c>
      <c r="J4">
        <f>IF(ISERROR(VLOOKUP($A4,ce_2[],5,FALSE)),"N/A",VLOOKUP($A4,ce_2[],5))</f>
        <v>26</v>
      </c>
      <c r="K4">
        <f>IF(ISERROR(VLOOKUP($A4,milp_2[],3,FALSE)),"N/A",VLOOKUP($A4,milp_2[],3))</f>
        <v>26</v>
      </c>
      <c r="L4">
        <f>overview[[#This Row],[ce_2]]-overview[[#This Row],[milp_2]]</f>
        <v>0</v>
      </c>
      <c r="M4" t="str">
        <f>IF(ISERROR(VLOOKUP($A4,milp_2[],3,FALSE)),"N/A",VLOOKUP($A4,milp_2[],4))</f>
        <v xml:space="preserve"> Optimal</v>
      </c>
      <c r="N4">
        <f>IF(ISERROR(VLOOKUP($A4,ce_secure[],5,FALSE)),"N/A",VLOOKUP($A4,ce_secure[],5))</f>
        <v>24</v>
      </c>
      <c r="O4">
        <f>IF(ISERROR(VLOOKUP($A4,milp_secure[],3,FALSE)),"N/A",VLOOKUP($A4,milp_secure[],3))</f>
        <v>24</v>
      </c>
      <c r="P4">
        <f>overview[[#This Row],[ce_secure]]-overview[[#This Row],[milp_secure]]</f>
        <v>0</v>
      </c>
      <c r="Q4" t="str">
        <f>IF(ISERROR(VLOOKUP($A4,milp_secure[],3,FALSE)),"N/A",VLOOKUP($A4,milp_secure[],4))</f>
        <v xml:space="preserve"> Optimal</v>
      </c>
    </row>
    <row r="5" spans="1:17" x14ac:dyDescent="0.25">
      <c r="A5" t="s">
        <v>9</v>
      </c>
      <c r="B5">
        <f>IF(ISERROR(VLOOKUP($A5,ce_dom[],5,FALSE)),"N/A",VLOOKUP($A5,ce_dom[],5))</f>
        <v>14</v>
      </c>
      <c r="C5">
        <f>IF(ISERROR(VLOOKUP($A5,milp_dom[],3,FALSE)),"N/A",VLOOKUP($A5,milp_dom[],3))</f>
        <v>14</v>
      </c>
      <c r="D5">
        <f>overview[[#This Row],[ce_dom]]-overview[[#This Row],[milp_dom]]</f>
        <v>0</v>
      </c>
      <c r="E5" t="str">
        <f>IF(ISERROR(VLOOKUP($A5,milp_dom[],3,FALSE)),"N/A",VLOOKUP($A5,milp_dom[],4))</f>
        <v xml:space="preserve"> Optimal</v>
      </c>
      <c r="F5">
        <f>IF(ISERROR(VLOOKUP($A5,ce_total[],5,FALSE)),"N/A",VLOOKUP($A5,ce_total[],5))</f>
        <v>17</v>
      </c>
      <c r="G5">
        <f>IF(ISERROR(VLOOKUP($A5,milp_total[],3,FALSE)),"N/A",VLOOKUP($A5,milp_total[],3))</f>
        <v>17</v>
      </c>
      <c r="H5">
        <f>overview[[#This Row],[ce_total]]-overview[[#This Row],[milp_total]]</f>
        <v>0</v>
      </c>
      <c r="I5" t="str">
        <f>IF(ISERROR(VLOOKUP($A5,milp_total[],3,FALSE)),"N/A",VLOOKUP($A5,milp_total[],4))</f>
        <v xml:space="preserve"> Optimal</v>
      </c>
      <c r="J5">
        <f>IF(ISERROR(VLOOKUP($A5,ce_2[],5,FALSE)),"N/A",VLOOKUP($A5,ce_2[],5))</f>
        <v>27</v>
      </c>
      <c r="K5">
        <f>IF(ISERROR(VLOOKUP($A5,milp_2[],3,FALSE)),"N/A",VLOOKUP($A5,milp_2[],3))</f>
        <v>27</v>
      </c>
      <c r="L5">
        <f>overview[[#This Row],[ce_2]]-overview[[#This Row],[milp_2]]</f>
        <v>0</v>
      </c>
      <c r="M5" t="str">
        <f>IF(ISERROR(VLOOKUP($A5,milp_2[],3,FALSE)),"N/A",VLOOKUP($A5,milp_2[],4))</f>
        <v xml:space="preserve"> Optimal</v>
      </c>
      <c r="N5">
        <f>IF(ISERROR(VLOOKUP($A5,ce_secure[],5,FALSE)),"N/A",VLOOKUP($A5,ce_secure[],5))</f>
        <v>22</v>
      </c>
      <c r="O5">
        <f>IF(ISERROR(VLOOKUP($A5,milp_secure[],3,FALSE)),"N/A",VLOOKUP($A5,milp_secure[],3))</f>
        <v>22</v>
      </c>
      <c r="P5">
        <f>overview[[#This Row],[ce_secure]]-overview[[#This Row],[milp_secure]]</f>
        <v>0</v>
      </c>
      <c r="Q5" t="str">
        <f>IF(ISERROR(VLOOKUP($A5,milp_secure[],3,FALSE)),"N/A",VLOOKUP($A5,milp_secure[],4))</f>
        <v xml:space="preserve"> Optimal</v>
      </c>
    </row>
    <row r="6" spans="1:17" x14ac:dyDescent="0.25">
      <c r="A6" t="s">
        <v>26</v>
      </c>
      <c r="B6">
        <f>IF(ISERROR(VLOOKUP($A6,ce_dom[],5,FALSE)),"N/A",VLOOKUP($A6,ce_dom[],5))</f>
        <v>10</v>
      </c>
      <c r="C6">
        <f>IF(ISERROR(VLOOKUP($A6,milp_dom[],3,FALSE)),"N/A",VLOOKUP($A6,milp_dom[],3))</f>
        <v>10</v>
      </c>
      <c r="D6">
        <f>overview[[#This Row],[ce_dom]]-overview[[#This Row],[milp_dom]]</f>
        <v>0</v>
      </c>
      <c r="E6" t="str">
        <f>IF(ISERROR(VLOOKUP($A6,milp_dom[],3,FALSE)),"N/A",VLOOKUP($A6,milp_dom[],4))</f>
        <v xml:space="preserve"> Optimal</v>
      </c>
      <c r="F6">
        <f>IF(ISERROR(VLOOKUP($A6,ce_total[],5,FALSE)),"N/A",VLOOKUP($A6,ce_total[],5))</f>
        <v>16</v>
      </c>
      <c r="G6">
        <f>IF(ISERROR(VLOOKUP($A6,milp_total[],3,FALSE)),"N/A",VLOOKUP($A6,milp_total[],3))</f>
        <v>16</v>
      </c>
      <c r="H6">
        <f>overview[[#This Row],[ce_total]]-overview[[#This Row],[milp_total]]</f>
        <v>0</v>
      </c>
      <c r="I6" t="str">
        <f>IF(ISERROR(VLOOKUP($A6,milp_total[],3,FALSE)),"N/A",VLOOKUP($A6,milp_total[],4))</f>
        <v xml:space="preserve"> Optimal</v>
      </c>
      <c r="J6">
        <f>IF(ISERROR(VLOOKUP($A6,ce_2[],5,FALSE)),"N/A",VLOOKUP($A6,ce_2[],5))</f>
        <v>18</v>
      </c>
      <c r="K6">
        <f>IF(ISERROR(VLOOKUP($A6,milp_2[],3,FALSE)),"N/A",VLOOKUP($A6,milp_2[],3))</f>
        <v>18</v>
      </c>
      <c r="L6">
        <f>overview[[#This Row],[ce_2]]-overview[[#This Row],[milp_2]]</f>
        <v>0</v>
      </c>
      <c r="M6" t="str">
        <f>IF(ISERROR(VLOOKUP($A6,milp_2[],3,FALSE)),"N/A",VLOOKUP($A6,milp_2[],4))</f>
        <v xml:space="preserve"> Optimal</v>
      </c>
      <c r="N6">
        <f>IF(ISERROR(VLOOKUP($A6,ce_secure[],5,FALSE)),"N/A",VLOOKUP($A6,ce_secure[],5))</f>
        <v>16</v>
      </c>
      <c r="O6">
        <f>IF(ISERROR(VLOOKUP($A6,milp_secure[],3,FALSE)),"N/A",VLOOKUP($A6,milp_secure[],3))</f>
        <v>16</v>
      </c>
      <c r="P6">
        <f>overview[[#This Row],[ce_secure]]-overview[[#This Row],[milp_secure]]</f>
        <v>0</v>
      </c>
      <c r="Q6" t="str">
        <f>IF(ISERROR(VLOOKUP($A6,milp_secure[],3,FALSE)),"N/A",VLOOKUP($A6,milp_secure[],4))</f>
        <v xml:space="preserve"> Optimal</v>
      </c>
    </row>
    <row r="7" spans="1:17" x14ac:dyDescent="0.25">
      <c r="A7" t="s">
        <v>29</v>
      </c>
      <c r="B7">
        <f>IF(ISERROR(VLOOKUP($A7,ce_dom[],5,FALSE)),"N/A",VLOOKUP($A7,ce_dom[],5))</f>
        <v>119</v>
      </c>
      <c r="C7">
        <f>IF(ISERROR(VLOOKUP($A7,milp_dom[],3,FALSE)),"N/A",VLOOKUP($A7,milp_dom[],3))</f>
        <v>100</v>
      </c>
      <c r="D7">
        <f>overview[[#This Row],[ce_dom]]-overview[[#This Row],[milp_dom]]</f>
        <v>19</v>
      </c>
      <c r="E7" t="str">
        <f>IF(ISERROR(VLOOKUP($A7,milp_dom[],3,FALSE)),"N/A",VLOOKUP($A7,milp_dom[],4))</f>
        <v xml:space="preserve"> Optimal</v>
      </c>
      <c r="F7">
        <f>IF(ISERROR(VLOOKUP($A7,ce_total[],5,FALSE)),"N/A",VLOOKUP($A7,ce_total[],5))</f>
        <v>173</v>
      </c>
      <c r="G7">
        <f>IF(ISERROR(VLOOKUP($A7,milp_total[],3,FALSE)),"N/A",VLOOKUP($A7,milp_total[],3))</f>
        <v>150</v>
      </c>
      <c r="H7">
        <f>overview[[#This Row],[ce_total]]-overview[[#This Row],[milp_total]]</f>
        <v>23</v>
      </c>
      <c r="I7" t="str">
        <f>IF(ISERROR(VLOOKUP($A7,milp_total[],3,FALSE)),"N/A",VLOOKUP($A7,milp_total[],4))</f>
        <v xml:space="preserve"> Optimal</v>
      </c>
      <c r="J7">
        <f>IF(ISERROR(VLOOKUP($A7,ce_2[],5,FALSE)),"N/A",VLOOKUP($A7,ce_2[],5))</f>
        <v>194</v>
      </c>
      <c r="K7">
        <f>IF(ISERROR(VLOOKUP($A7,milp_2[],3,FALSE)),"N/A",VLOOKUP($A7,milp_2[],3))</f>
        <v>168</v>
      </c>
      <c r="L7">
        <f>overview[[#This Row],[ce_2]]-overview[[#This Row],[milp_2]]</f>
        <v>26</v>
      </c>
      <c r="M7" t="str">
        <f>IF(ISERROR(VLOOKUP($A7,milp_2[],3,FALSE)),"N/A",VLOOKUP($A7,milp_2[],4))</f>
        <v xml:space="preserve"> Optimal</v>
      </c>
      <c r="N7">
        <f>IF(ISERROR(VLOOKUP($A7,ce_secure[],5,FALSE)),"N/A",VLOOKUP($A7,ce_secure[],5))</f>
        <v>175</v>
      </c>
      <c r="O7">
        <f>IF(ISERROR(VLOOKUP($A7,milp_secure[],3,FALSE)),"N/A",VLOOKUP($A7,milp_secure[],3))</f>
        <v>151</v>
      </c>
      <c r="P7">
        <f>overview[[#This Row],[ce_secure]]-overview[[#This Row],[milp_secure]]</f>
        <v>24</v>
      </c>
      <c r="Q7" t="str">
        <f>IF(ISERROR(VLOOKUP($A7,milp_secure[],3,FALSE)),"N/A",VLOOKUP($A7,milp_secure[],4))</f>
        <v xml:space="preserve"> Optimal</v>
      </c>
    </row>
    <row r="8" spans="1:17" x14ac:dyDescent="0.25">
      <c r="A8" t="s">
        <v>27</v>
      </c>
      <c r="B8">
        <f>IF(ISERROR(VLOOKUP($A8,ce_dom[],5,FALSE)),"N/A",VLOOKUP($A8,ce_dom[],5))</f>
        <v>16</v>
      </c>
      <c r="C8">
        <f>IF(ISERROR(VLOOKUP($A8,milp_dom[],3,FALSE)),"N/A",VLOOKUP($A8,milp_dom[],3))</f>
        <v>15</v>
      </c>
      <c r="D8">
        <f>overview[[#This Row],[ce_dom]]-overview[[#This Row],[milp_dom]]</f>
        <v>1</v>
      </c>
      <c r="E8" t="str">
        <f>IF(ISERROR(VLOOKUP($A8,milp_dom[],3,FALSE)),"N/A",VLOOKUP($A8,milp_dom[],4))</f>
        <v xml:space="preserve"> Optimal</v>
      </c>
      <c r="F8">
        <f>IF(ISERROR(VLOOKUP($A8,ce_total[],5,FALSE)),"N/A",VLOOKUP($A8,ce_total[],5))</f>
        <v>23</v>
      </c>
      <c r="G8">
        <f>IF(ISERROR(VLOOKUP($A8,milp_total[],3,FALSE)),"N/A",VLOOKUP($A8,milp_total[],3))</f>
        <v>23</v>
      </c>
      <c r="H8">
        <f>overview[[#This Row],[ce_total]]-overview[[#This Row],[milp_total]]</f>
        <v>0</v>
      </c>
      <c r="I8" t="str">
        <f>IF(ISERROR(VLOOKUP($A8,milp_total[],3,FALSE)),"N/A",VLOOKUP($A8,milp_total[],4))</f>
        <v xml:space="preserve"> Optimal</v>
      </c>
      <c r="J8">
        <f>IF(ISERROR(VLOOKUP($A8,ce_2[],5,FALSE)),"N/A",VLOOKUP($A8,ce_2[],5))</f>
        <v>27</v>
      </c>
      <c r="K8">
        <f>IF(ISERROR(VLOOKUP($A8,milp_2[],3,FALSE)),"N/A",VLOOKUP($A8,milp_2[],3))</f>
        <v>25</v>
      </c>
      <c r="L8">
        <f>overview[[#This Row],[ce_2]]-overview[[#This Row],[milp_2]]</f>
        <v>2</v>
      </c>
      <c r="M8" t="str">
        <f>IF(ISERROR(VLOOKUP($A8,milp_2[],3,FALSE)),"N/A",VLOOKUP($A8,milp_2[],4))</f>
        <v xml:space="preserve"> Optimal</v>
      </c>
      <c r="N8">
        <f>IF(ISERROR(VLOOKUP($A8,ce_secure[],5,FALSE)),"N/A",VLOOKUP($A8,ce_secure[],5))</f>
        <v>24</v>
      </c>
      <c r="O8">
        <f>IF(ISERROR(VLOOKUP($A8,milp_secure[],3,FALSE)),"N/A",VLOOKUP($A8,milp_secure[],3))</f>
        <v>23</v>
      </c>
      <c r="P8">
        <f>overview[[#This Row],[ce_secure]]-overview[[#This Row],[milp_secure]]</f>
        <v>1</v>
      </c>
      <c r="Q8" t="str">
        <f>IF(ISERROR(VLOOKUP($A8,milp_secure[],3,FALSE)),"N/A",VLOOKUP($A8,milp_secure[],4))</f>
        <v xml:space="preserve"> Optimal</v>
      </c>
    </row>
    <row r="9" spans="1:17" x14ac:dyDescent="0.25">
      <c r="A9" t="s">
        <v>28</v>
      </c>
      <c r="B9">
        <f>IF(ISERROR(VLOOKUP($A9,ce_dom[],5,FALSE)),"N/A",VLOOKUP($A9,ce_dom[],5))</f>
        <v>22</v>
      </c>
      <c r="C9">
        <f>IF(ISERROR(VLOOKUP($A9,milp_dom[],3,FALSE)),"N/A",VLOOKUP($A9,milp_dom[],3))</f>
        <v>20</v>
      </c>
      <c r="D9">
        <f>overview[[#This Row],[ce_dom]]-overview[[#This Row],[milp_dom]]</f>
        <v>2</v>
      </c>
      <c r="E9" t="str">
        <f>IF(ISERROR(VLOOKUP($A9,milp_dom[],3,FALSE)),"N/A",VLOOKUP($A9,milp_dom[],4))</f>
        <v xml:space="preserve"> Optimal</v>
      </c>
      <c r="F9">
        <f>IF(ISERROR(VLOOKUP($A9,ce_total[],5,FALSE)),"N/A",VLOOKUP($A9,ce_total[],5))</f>
        <v>32</v>
      </c>
      <c r="G9">
        <f>IF(ISERROR(VLOOKUP($A9,milp_total[],3,FALSE)),"N/A",VLOOKUP($A9,milp_total[],3))</f>
        <v>30</v>
      </c>
      <c r="H9">
        <f>overview[[#This Row],[ce_total]]-overview[[#This Row],[milp_total]]</f>
        <v>2</v>
      </c>
      <c r="I9" t="str">
        <f>IF(ISERROR(VLOOKUP($A9,milp_total[],3,FALSE)),"N/A",VLOOKUP($A9,milp_total[],4))</f>
        <v xml:space="preserve"> Optimal</v>
      </c>
      <c r="J9">
        <f>IF(ISERROR(VLOOKUP($A9,ce_2[],5,FALSE)),"N/A",VLOOKUP($A9,ce_2[],5))</f>
        <v>36</v>
      </c>
      <c r="K9">
        <f>IF(ISERROR(VLOOKUP($A9,milp_2[],3,FALSE)),"N/A",VLOOKUP($A9,milp_2[],3))</f>
        <v>34</v>
      </c>
      <c r="L9">
        <f>overview[[#This Row],[ce_2]]-overview[[#This Row],[milp_2]]</f>
        <v>2</v>
      </c>
      <c r="M9" t="str">
        <f>IF(ISERROR(VLOOKUP($A9,milp_2[],3,FALSE)),"N/A",VLOOKUP($A9,milp_2[],4))</f>
        <v xml:space="preserve"> Optimal</v>
      </c>
      <c r="N9">
        <f>IF(ISERROR(VLOOKUP($A9,ce_secure[],5,FALSE)),"N/A",VLOOKUP($A9,ce_secure[],5))</f>
        <v>33</v>
      </c>
      <c r="O9">
        <f>IF(ISERROR(VLOOKUP($A9,milp_secure[],3,FALSE)),"N/A",VLOOKUP($A9,milp_secure[],3))</f>
        <v>31</v>
      </c>
      <c r="P9">
        <f>overview[[#This Row],[ce_secure]]-overview[[#This Row],[milp_secure]]</f>
        <v>2</v>
      </c>
      <c r="Q9" t="str">
        <f>IF(ISERROR(VLOOKUP($A9,milp_secure[],3,FALSE)),"N/A",VLOOKUP($A9,milp_secure[],4))</f>
        <v xml:space="preserve"> Optimal</v>
      </c>
    </row>
    <row r="10" spans="1:17" x14ac:dyDescent="0.25">
      <c r="A10" t="s">
        <v>30</v>
      </c>
      <c r="B10">
        <f>IF(ISERROR(VLOOKUP($A10,ce_dom[],5,FALSE)),"N/A",VLOOKUP($A10,ce_dom[],5))</f>
        <v>27</v>
      </c>
      <c r="C10">
        <f>IF(ISERROR(VLOOKUP($A10,milp_dom[],3,FALSE)),"N/A",VLOOKUP($A10,milp_dom[],3))</f>
        <v>25</v>
      </c>
      <c r="D10">
        <f>overview[[#This Row],[ce_dom]]-overview[[#This Row],[milp_dom]]</f>
        <v>2</v>
      </c>
      <c r="E10" t="str">
        <f>IF(ISERROR(VLOOKUP($A10,milp_dom[],3,FALSE)),"N/A",VLOOKUP($A10,milp_dom[],4))</f>
        <v xml:space="preserve"> Optimal</v>
      </c>
      <c r="F10">
        <f>IF(ISERROR(VLOOKUP($A10,ce_total[],5,FALSE)),"N/A",VLOOKUP($A10,ce_total[],5))</f>
        <v>41</v>
      </c>
      <c r="G10">
        <f>IF(ISERROR(VLOOKUP($A10,milp_total[],3,FALSE)),"N/A",VLOOKUP($A10,milp_total[],3))</f>
        <v>38</v>
      </c>
      <c r="H10">
        <f>overview[[#This Row],[ce_total]]-overview[[#This Row],[milp_total]]</f>
        <v>3</v>
      </c>
      <c r="I10" t="str">
        <f>IF(ISERROR(VLOOKUP($A10,milp_total[],3,FALSE)),"N/A",VLOOKUP($A10,milp_total[],4))</f>
        <v xml:space="preserve"> Optimal</v>
      </c>
      <c r="J10">
        <f>IF(ISERROR(VLOOKUP($A10,ce_2[],5,FALSE)),"N/A",VLOOKUP($A10,ce_2[],5))</f>
        <v>46</v>
      </c>
      <c r="K10">
        <f>IF(ISERROR(VLOOKUP($A10,milp_2[],3,FALSE)),"N/A",VLOOKUP($A10,milp_2[],3))</f>
        <v>43</v>
      </c>
      <c r="L10">
        <f>overview[[#This Row],[ce_2]]-overview[[#This Row],[milp_2]]</f>
        <v>3</v>
      </c>
      <c r="M10" t="str">
        <f>IF(ISERROR(VLOOKUP($A10,milp_2[],3,FALSE)),"N/A",VLOOKUP($A10,milp_2[],4))</f>
        <v xml:space="preserve"> Optimal</v>
      </c>
      <c r="N10">
        <f>IF(ISERROR(VLOOKUP($A10,ce_secure[],5,FALSE)),"N/A",VLOOKUP($A10,ce_secure[],5))</f>
        <v>41</v>
      </c>
      <c r="O10">
        <f>IF(ISERROR(VLOOKUP($A10,milp_secure[],3,FALSE)),"N/A",VLOOKUP($A10,milp_secure[],3))</f>
        <v>38</v>
      </c>
      <c r="P10">
        <f>overview[[#This Row],[ce_secure]]-overview[[#This Row],[milp_secure]]</f>
        <v>3</v>
      </c>
      <c r="Q10" t="str">
        <f>IF(ISERROR(VLOOKUP($A10,milp_secure[],3,FALSE)),"N/A",VLOOKUP($A10,milp_secure[],4))</f>
        <v xml:space="preserve"> Optimal</v>
      </c>
    </row>
    <row r="11" spans="1:17" x14ac:dyDescent="0.25">
      <c r="A11" t="s">
        <v>31</v>
      </c>
      <c r="B11">
        <f>IF(ISERROR(VLOOKUP($A11,ce_dom[],5,FALSE)),"N/A",VLOOKUP($A11,ce_dom[],5))</f>
        <v>33</v>
      </c>
      <c r="C11">
        <f>IF(ISERROR(VLOOKUP($A11,milp_dom[],3,FALSE)),"N/A",VLOOKUP($A11,milp_dom[],3))</f>
        <v>30</v>
      </c>
      <c r="D11">
        <f>overview[[#This Row],[ce_dom]]-overview[[#This Row],[milp_dom]]</f>
        <v>3</v>
      </c>
      <c r="E11" t="str">
        <f>IF(ISERROR(VLOOKUP($A11,milp_dom[],3,FALSE)),"N/A",VLOOKUP($A11,milp_dom[],4))</f>
        <v xml:space="preserve"> Optimal</v>
      </c>
      <c r="F11">
        <f>IF(ISERROR(VLOOKUP($A11,ce_total[],5,FALSE)),"N/A",VLOOKUP($A11,ce_total[],5))</f>
        <v>49</v>
      </c>
      <c r="G11">
        <f>IF(ISERROR(VLOOKUP($A11,milp_total[],3,FALSE)),"N/A",VLOOKUP($A11,milp_total[],3))</f>
        <v>46</v>
      </c>
      <c r="H11">
        <f>overview[[#This Row],[ce_total]]-overview[[#This Row],[milp_total]]</f>
        <v>3</v>
      </c>
      <c r="I11" t="str">
        <f>IF(ISERROR(VLOOKUP($A11,milp_total[],3,FALSE)),"N/A",VLOOKUP($A11,milp_total[],4))</f>
        <v xml:space="preserve"> Optimal</v>
      </c>
      <c r="J11">
        <f>IF(ISERROR(VLOOKUP($A11,ce_2[],5,FALSE)),"N/A",VLOOKUP($A11,ce_2[],5))</f>
        <v>55</v>
      </c>
      <c r="K11">
        <f>IF(ISERROR(VLOOKUP($A11,milp_2[],3,FALSE)),"N/A",VLOOKUP($A11,milp_2[],3))</f>
        <v>50</v>
      </c>
      <c r="L11">
        <f>overview[[#This Row],[ce_2]]-overview[[#This Row],[milp_2]]</f>
        <v>5</v>
      </c>
      <c r="M11" t="str">
        <f>IF(ISERROR(VLOOKUP($A11,milp_2[],3,FALSE)),"N/A",VLOOKUP($A11,milp_2[],4))</f>
        <v xml:space="preserve"> Optimal</v>
      </c>
      <c r="N11">
        <f>IF(ISERROR(VLOOKUP($A11,ce_secure[],5,FALSE)),"N/A",VLOOKUP($A11,ce_secure[],5))</f>
        <v>50</v>
      </c>
      <c r="O11">
        <f>IF(ISERROR(VLOOKUP($A11,milp_secure[],3,FALSE)),"N/A",VLOOKUP($A11,milp_secure[],3))</f>
        <v>46</v>
      </c>
      <c r="P11">
        <f>overview[[#This Row],[ce_secure]]-overview[[#This Row],[milp_secure]]</f>
        <v>4</v>
      </c>
      <c r="Q11" t="str">
        <f>IF(ISERROR(VLOOKUP($A11,milp_secure[],3,FALSE)),"N/A",VLOOKUP($A11,milp_secure[],4))</f>
        <v xml:space="preserve"> Optimal</v>
      </c>
    </row>
    <row r="12" spans="1:17" x14ac:dyDescent="0.25">
      <c r="A12" t="s">
        <v>32</v>
      </c>
      <c r="B12">
        <f>IF(ISERROR(VLOOKUP($A12,ce_dom[],5,FALSE)),"N/A",VLOOKUP($A12,ce_dom[],5))</f>
        <v>40</v>
      </c>
      <c r="C12">
        <f>IF(ISERROR(VLOOKUP($A12,milp_dom[],3,FALSE)),"N/A",VLOOKUP($A12,milp_dom[],3))</f>
        <v>35</v>
      </c>
      <c r="D12">
        <f>overview[[#This Row],[ce_dom]]-overview[[#This Row],[milp_dom]]</f>
        <v>5</v>
      </c>
      <c r="E12" t="str">
        <f>IF(ISERROR(VLOOKUP($A12,milp_dom[],3,FALSE)),"N/A",VLOOKUP($A12,milp_dom[],4))</f>
        <v xml:space="preserve"> Optimal</v>
      </c>
      <c r="F12">
        <f>IF(ISERROR(VLOOKUP($A12,ce_total[],5,FALSE)),"N/A",VLOOKUP($A12,ce_total[],5))</f>
        <v>58</v>
      </c>
      <c r="G12">
        <f>IF(ISERROR(VLOOKUP($A12,milp_total[],3,FALSE)),"N/A",VLOOKUP($A12,milp_total[],3))</f>
        <v>53</v>
      </c>
      <c r="H12">
        <f>overview[[#This Row],[ce_total]]-overview[[#This Row],[milp_total]]</f>
        <v>5</v>
      </c>
      <c r="I12" t="str">
        <f>IF(ISERROR(VLOOKUP($A12,milp_total[],3,FALSE)),"N/A",VLOOKUP($A12,milp_total[],4))</f>
        <v xml:space="preserve"> Optimal</v>
      </c>
      <c r="J12">
        <f>IF(ISERROR(VLOOKUP($A12,ce_2[],5,FALSE)),"N/A",VLOOKUP($A12,ce_2[],5))</f>
        <v>64</v>
      </c>
      <c r="K12">
        <f>IF(ISERROR(VLOOKUP($A12,milp_2[],3,FALSE)),"N/A",VLOOKUP($A12,milp_2[],3))</f>
        <v>59</v>
      </c>
      <c r="L12">
        <f>overview[[#This Row],[ce_2]]-overview[[#This Row],[milp_2]]</f>
        <v>5</v>
      </c>
      <c r="M12" t="str">
        <f>IF(ISERROR(VLOOKUP($A12,milp_2[],3,FALSE)),"N/A",VLOOKUP($A12,milp_2[],4))</f>
        <v xml:space="preserve"> Optimal</v>
      </c>
      <c r="N12">
        <f>IF(ISERROR(VLOOKUP($A12,ce_secure[],5,FALSE)),"N/A",VLOOKUP($A12,ce_secure[],5))</f>
        <v>59</v>
      </c>
      <c r="O12">
        <f>IF(ISERROR(VLOOKUP($A12,milp_secure[],3,FALSE)),"N/A",VLOOKUP($A12,milp_secure[],3))</f>
        <v>53</v>
      </c>
      <c r="P12">
        <f>overview[[#This Row],[ce_secure]]-overview[[#This Row],[milp_secure]]</f>
        <v>6</v>
      </c>
      <c r="Q12" t="str">
        <f>IF(ISERROR(VLOOKUP($A12,milp_secure[],3,FALSE)),"N/A",VLOOKUP($A12,milp_secure[],4))</f>
        <v xml:space="preserve"> Optimal</v>
      </c>
    </row>
    <row r="13" spans="1:17" x14ac:dyDescent="0.25">
      <c r="A13" t="s">
        <v>33</v>
      </c>
      <c r="B13">
        <f>IF(ISERROR(VLOOKUP($A13,ce_dom[],5,FALSE)),"N/A",VLOOKUP($A13,ce_dom[],5))</f>
        <v>46</v>
      </c>
      <c r="C13">
        <f>IF(ISERROR(VLOOKUP($A13,milp_dom[],3,FALSE)),"N/A",VLOOKUP($A13,milp_dom[],3))</f>
        <v>40</v>
      </c>
      <c r="D13">
        <f>overview[[#This Row],[ce_dom]]-overview[[#This Row],[milp_dom]]</f>
        <v>6</v>
      </c>
      <c r="E13" t="str">
        <f>IF(ISERROR(VLOOKUP($A13,milp_dom[],3,FALSE)),"N/A",VLOOKUP($A13,milp_dom[],4))</f>
        <v xml:space="preserve"> Optimal</v>
      </c>
      <c r="F13">
        <f>IF(ISERROR(VLOOKUP($A13,ce_total[],5,FALSE)),"N/A",VLOOKUP($A13,ce_total[],5))</f>
        <v>66</v>
      </c>
      <c r="G13">
        <f>IF(ISERROR(VLOOKUP($A13,milp_total[],3,FALSE)),"N/A",VLOOKUP($A13,milp_total[],3))</f>
        <v>60</v>
      </c>
      <c r="H13">
        <f>overview[[#This Row],[ce_total]]-overview[[#This Row],[milp_total]]</f>
        <v>6</v>
      </c>
      <c r="I13" t="str">
        <f>IF(ISERROR(VLOOKUP($A13,milp_total[],3,FALSE)),"N/A",VLOOKUP($A13,milp_total[],4))</f>
        <v xml:space="preserve"> Optimal</v>
      </c>
      <c r="J13">
        <f>IF(ISERROR(VLOOKUP($A13,ce_2[],5,FALSE)),"N/A",VLOOKUP($A13,ce_2[],5))</f>
        <v>75</v>
      </c>
      <c r="K13">
        <f>IF(ISERROR(VLOOKUP($A13,milp_2[],3,FALSE)),"N/A",VLOOKUP($A13,milp_2[],3))</f>
        <v>68</v>
      </c>
      <c r="L13">
        <f>overview[[#This Row],[ce_2]]-overview[[#This Row],[milp_2]]</f>
        <v>7</v>
      </c>
      <c r="M13" t="str">
        <f>IF(ISERROR(VLOOKUP($A13,milp_2[],3,FALSE)),"N/A",VLOOKUP($A13,milp_2[],4))</f>
        <v xml:space="preserve"> Optimal</v>
      </c>
      <c r="N13">
        <f>IF(ISERROR(VLOOKUP($A13,ce_secure[],5,FALSE)),"N/A",VLOOKUP($A13,ce_secure[],5))</f>
        <v>67</v>
      </c>
      <c r="O13">
        <f>IF(ISERROR(VLOOKUP($A13,milp_secure[],3,FALSE)),"N/A",VLOOKUP($A13,milp_secure[],3))</f>
        <v>61</v>
      </c>
      <c r="P13">
        <f>overview[[#This Row],[ce_secure]]-overview[[#This Row],[milp_secure]]</f>
        <v>6</v>
      </c>
      <c r="Q13" t="str">
        <f>IF(ISERROR(VLOOKUP($A13,milp_secure[],3,FALSE)),"N/A",VLOOKUP($A13,milp_secure[],4))</f>
        <v xml:space="preserve"> Optimal</v>
      </c>
    </row>
    <row r="14" spans="1:17" x14ac:dyDescent="0.25">
      <c r="A14" t="s">
        <v>34</v>
      </c>
      <c r="B14">
        <f>IF(ISERROR(VLOOKUP($A14,ce_dom[],5,FALSE)),"N/A",VLOOKUP($A14,ce_dom[],5))</f>
        <v>50</v>
      </c>
      <c r="C14">
        <f>IF(ISERROR(VLOOKUP($A14,milp_dom[],3,FALSE)),"N/A",VLOOKUP($A14,milp_dom[],3))</f>
        <v>45</v>
      </c>
      <c r="D14">
        <f>overview[[#This Row],[ce_dom]]-overview[[#This Row],[milp_dom]]</f>
        <v>5</v>
      </c>
      <c r="E14" t="str">
        <f>IF(ISERROR(VLOOKUP($A14,milp_dom[],3,FALSE)),"N/A",VLOOKUP($A14,milp_dom[],4))</f>
        <v xml:space="preserve"> Optimal</v>
      </c>
      <c r="F14">
        <f>IF(ISERROR(VLOOKUP($A14,ce_total[],5,FALSE)),"N/A",VLOOKUP($A14,ce_total[],5))</f>
        <v>75</v>
      </c>
      <c r="G14">
        <f>IF(ISERROR(VLOOKUP($A14,milp_total[],3,FALSE)),"N/A",VLOOKUP($A14,milp_total[],3))</f>
        <v>68</v>
      </c>
      <c r="H14">
        <f>overview[[#This Row],[ce_total]]-overview[[#This Row],[milp_total]]</f>
        <v>7</v>
      </c>
      <c r="I14" t="str">
        <f>IF(ISERROR(VLOOKUP($A14,milp_total[],3,FALSE)),"N/A",VLOOKUP($A14,milp_total[],4))</f>
        <v xml:space="preserve"> Optimal</v>
      </c>
      <c r="J14">
        <f>IF(ISERROR(VLOOKUP($A14,ce_2[],5,FALSE)),"N/A",VLOOKUP($A14,ce_2[],5))</f>
        <v>83</v>
      </c>
      <c r="K14">
        <f>IF(ISERROR(VLOOKUP($A14,milp_2[],3,FALSE)),"N/A",VLOOKUP($A14,milp_2[],3))</f>
        <v>75</v>
      </c>
      <c r="L14">
        <f>overview[[#This Row],[ce_2]]-overview[[#This Row],[milp_2]]</f>
        <v>8</v>
      </c>
      <c r="M14" t="str">
        <f>IF(ISERROR(VLOOKUP($A14,milp_2[],3,FALSE)),"N/A",VLOOKUP($A14,milp_2[],4))</f>
        <v xml:space="preserve"> Optimal</v>
      </c>
      <c r="N14">
        <f>IF(ISERROR(VLOOKUP($A14,ce_secure[],5,FALSE)),"N/A",VLOOKUP($A14,ce_secure[],5))</f>
        <v>76</v>
      </c>
      <c r="O14">
        <f>IF(ISERROR(VLOOKUP($A14,milp_secure[],3,FALSE)),"N/A",VLOOKUP($A14,milp_secure[],3))</f>
        <v>68</v>
      </c>
      <c r="P14">
        <f>overview[[#This Row],[ce_secure]]-overview[[#This Row],[milp_secure]]</f>
        <v>8</v>
      </c>
      <c r="Q14" t="str">
        <f>IF(ISERROR(VLOOKUP($A14,milp_secure[],3,FALSE)),"N/A",VLOOKUP($A14,milp_secure[],4))</f>
        <v xml:space="preserve"> Optimal</v>
      </c>
    </row>
    <row r="15" spans="1:17" x14ac:dyDescent="0.25">
      <c r="A15" t="s">
        <v>35</v>
      </c>
      <c r="B15">
        <f>IF(ISERROR(VLOOKUP($A15,ce_dom[],5,FALSE)),"N/A",VLOOKUP($A15,ce_dom[],5))</f>
        <v>5</v>
      </c>
      <c r="C15">
        <f>IF(ISERROR(VLOOKUP($A15,milp_dom[],3,FALSE)),"N/A",VLOOKUP($A15,milp_dom[],3))</f>
        <v>5</v>
      </c>
      <c r="D15">
        <f>overview[[#This Row],[ce_dom]]-overview[[#This Row],[milp_dom]]</f>
        <v>0</v>
      </c>
      <c r="E15" t="str">
        <f>IF(ISERROR(VLOOKUP($A15,milp_dom[],3,FALSE)),"N/A",VLOOKUP($A15,milp_dom[],4))</f>
        <v xml:space="preserve"> Optimal</v>
      </c>
      <c r="F15">
        <f>IF(ISERROR(VLOOKUP($A15,ce_total[],5,FALSE)),"N/A",VLOOKUP($A15,ce_total[],5))</f>
        <v>8</v>
      </c>
      <c r="G15">
        <f>IF(ISERROR(VLOOKUP($A15,milp_total[],3,FALSE)),"N/A",VLOOKUP($A15,milp_total[],3))</f>
        <v>8</v>
      </c>
      <c r="H15">
        <f>overview[[#This Row],[ce_total]]-overview[[#This Row],[milp_total]]</f>
        <v>0</v>
      </c>
      <c r="I15" t="str">
        <f>IF(ISERROR(VLOOKUP($A15,milp_total[],3,FALSE)),"N/A",VLOOKUP($A15,milp_total[],4))</f>
        <v xml:space="preserve"> Optimal</v>
      </c>
      <c r="J15">
        <f>IF(ISERROR(VLOOKUP($A15,ce_2[],5,FALSE)),"N/A",VLOOKUP($A15,ce_2[],5))</f>
        <v>9</v>
      </c>
      <c r="K15">
        <f>IF(ISERROR(VLOOKUP($A15,milp_2[],3,FALSE)),"N/A",VLOOKUP($A15,milp_2[],3))</f>
        <v>9</v>
      </c>
      <c r="L15">
        <f>overview[[#This Row],[ce_2]]-overview[[#This Row],[milp_2]]</f>
        <v>0</v>
      </c>
      <c r="M15" t="str">
        <f>IF(ISERROR(VLOOKUP($A15,milp_2[],3,FALSE)),"N/A",VLOOKUP($A15,milp_2[],4))</f>
        <v xml:space="preserve"> Optimal</v>
      </c>
      <c r="N15">
        <f>IF(ISERROR(VLOOKUP($A15,ce_secure[],5,FALSE)),"N/A",VLOOKUP($A15,ce_secure[],5))</f>
        <v>8</v>
      </c>
      <c r="O15">
        <f>IF(ISERROR(VLOOKUP($A15,milp_secure[],3,FALSE)),"N/A",VLOOKUP($A15,milp_secure[],3))</f>
        <v>8</v>
      </c>
      <c r="P15">
        <f>overview[[#This Row],[ce_secure]]-overview[[#This Row],[milp_secure]]</f>
        <v>0</v>
      </c>
      <c r="Q15" t="str">
        <f>IF(ISERROR(VLOOKUP($A15,milp_secure[],3,FALSE)),"N/A",VLOOKUP($A15,milp_secure[],4))</f>
        <v xml:space="preserve"> Optimal</v>
      </c>
    </row>
    <row r="16" spans="1:17" x14ac:dyDescent="0.25">
      <c r="A16" t="s">
        <v>36</v>
      </c>
      <c r="B16">
        <f>IF(ISERROR(VLOOKUP($A16,ce_dom[],5,FALSE)),"N/A",VLOOKUP($A16,ce_dom[],5))</f>
        <v>57</v>
      </c>
      <c r="C16">
        <f>IF(ISERROR(VLOOKUP($A16,milp_dom[],3,FALSE)),"N/A",VLOOKUP($A16,milp_dom[],3))</f>
        <v>50</v>
      </c>
      <c r="D16">
        <f>overview[[#This Row],[ce_dom]]-overview[[#This Row],[milp_dom]]</f>
        <v>7</v>
      </c>
      <c r="E16" t="str">
        <f>IF(ISERROR(VLOOKUP($A16,milp_dom[],3,FALSE)),"N/A",VLOOKUP($A16,milp_dom[],4))</f>
        <v xml:space="preserve"> Optimal</v>
      </c>
      <c r="F16">
        <f>IF(ISERROR(VLOOKUP($A16,ce_total[],5,FALSE)),"N/A",VLOOKUP($A16,ce_total[],5))</f>
        <v>85</v>
      </c>
      <c r="G16">
        <f>IF(ISERROR(VLOOKUP($A16,milp_total[],3,FALSE)),"N/A",VLOOKUP($A16,milp_total[],3))</f>
        <v>76</v>
      </c>
      <c r="H16">
        <f>overview[[#This Row],[ce_total]]-overview[[#This Row],[milp_total]]</f>
        <v>9</v>
      </c>
      <c r="I16" t="str">
        <f>IF(ISERROR(VLOOKUP($A16,milp_total[],3,FALSE)),"N/A",VLOOKUP($A16,milp_total[],4))</f>
        <v xml:space="preserve"> Optimal</v>
      </c>
      <c r="J16">
        <f>IF(ISERROR(VLOOKUP($A16,ce_2[],5,FALSE)),"N/A",VLOOKUP($A16,ce_2[],5))</f>
        <v>94</v>
      </c>
      <c r="K16">
        <f>IF(ISERROR(VLOOKUP($A16,milp_2[],3,FALSE)),"N/A",VLOOKUP($A16,milp_2[],3))</f>
        <v>84</v>
      </c>
      <c r="L16">
        <f>overview[[#This Row],[ce_2]]-overview[[#This Row],[milp_2]]</f>
        <v>10</v>
      </c>
      <c r="M16" t="str">
        <f>IF(ISERROR(VLOOKUP($A16,milp_2[],3,FALSE)),"N/A",VLOOKUP($A16,milp_2[],4))</f>
        <v xml:space="preserve"> Optimal</v>
      </c>
      <c r="N16">
        <f>IF(ISERROR(VLOOKUP($A16,ce_secure[],5,FALSE)),"N/A",VLOOKUP($A16,ce_secure[],5))</f>
        <v>85</v>
      </c>
      <c r="O16">
        <f>IF(ISERROR(VLOOKUP($A16,milp_secure[],3,FALSE)),"N/A",VLOOKUP($A16,milp_secure[],3))</f>
        <v>76</v>
      </c>
      <c r="P16">
        <f>overview[[#This Row],[ce_secure]]-overview[[#This Row],[milp_secure]]</f>
        <v>9</v>
      </c>
      <c r="Q16" t="str">
        <f>IF(ISERROR(VLOOKUP($A16,milp_secure[],3,FALSE)),"N/A",VLOOKUP($A16,milp_secure[],4))</f>
        <v xml:space="preserve"> Optimal</v>
      </c>
    </row>
    <row r="17" spans="1:17" x14ac:dyDescent="0.25">
      <c r="A17" t="s">
        <v>37</v>
      </c>
      <c r="B17">
        <f>IF(ISERROR(VLOOKUP($A17,ce_dom[],5,FALSE)),"N/A",VLOOKUP($A17,ce_dom[],5))</f>
        <v>64</v>
      </c>
      <c r="C17">
        <f>IF(ISERROR(VLOOKUP($A17,milp_dom[],3,FALSE)),"N/A",VLOOKUP($A17,milp_dom[],3))</f>
        <v>55</v>
      </c>
      <c r="D17">
        <f>overview[[#This Row],[ce_dom]]-overview[[#This Row],[milp_dom]]</f>
        <v>9</v>
      </c>
      <c r="E17" t="str">
        <f>IF(ISERROR(VLOOKUP($A17,milp_dom[],3,FALSE)),"N/A",VLOOKUP($A17,milp_dom[],4))</f>
        <v xml:space="preserve"> Optimal</v>
      </c>
      <c r="F17">
        <f>IF(ISERROR(VLOOKUP($A17,ce_total[],5,FALSE)),"N/A",VLOOKUP($A17,ce_total[],5))</f>
        <v>92</v>
      </c>
      <c r="G17">
        <f>IF(ISERROR(VLOOKUP($A17,milp_total[],3,FALSE)),"N/A",VLOOKUP($A17,milp_total[],3))</f>
        <v>83</v>
      </c>
      <c r="H17">
        <f>overview[[#This Row],[ce_total]]-overview[[#This Row],[milp_total]]</f>
        <v>9</v>
      </c>
      <c r="I17" t="str">
        <f>IF(ISERROR(VLOOKUP($A17,milp_total[],3,FALSE)),"N/A",VLOOKUP($A17,milp_total[],4))</f>
        <v xml:space="preserve"> Optimal</v>
      </c>
      <c r="J17">
        <f>IF(ISERROR(VLOOKUP($A17,ce_2[],5,FALSE)),"N/A",VLOOKUP($A17,ce_2[],5))</f>
        <v>104</v>
      </c>
      <c r="K17">
        <f>IF(ISERROR(VLOOKUP($A17,milp_2[],3,FALSE)),"N/A",VLOOKUP($A17,milp_2[],3))</f>
        <v>93</v>
      </c>
      <c r="L17">
        <f>overview[[#This Row],[ce_2]]-overview[[#This Row],[milp_2]]</f>
        <v>11</v>
      </c>
      <c r="M17" t="str">
        <f>IF(ISERROR(VLOOKUP($A17,milp_2[],3,FALSE)),"N/A",VLOOKUP($A17,milp_2[],4))</f>
        <v xml:space="preserve"> Optimal</v>
      </c>
      <c r="N17">
        <f>IF(ISERROR(VLOOKUP($A17,ce_secure[],5,FALSE)),"N/A",VLOOKUP($A17,ce_secure[],5))</f>
        <v>94</v>
      </c>
      <c r="O17">
        <f>IF(ISERROR(VLOOKUP($A17,milp_secure[],3,FALSE)),"N/A",VLOOKUP($A17,milp_secure[],3))</f>
        <v>83</v>
      </c>
      <c r="P17">
        <f>overview[[#This Row],[ce_secure]]-overview[[#This Row],[milp_secure]]</f>
        <v>11</v>
      </c>
      <c r="Q17" t="str">
        <f>IF(ISERROR(VLOOKUP($A17,milp_secure[],3,FALSE)),"N/A",VLOOKUP($A17,milp_secure[],4))</f>
        <v xml:space="preserve"> Optimal</v>
      </c>
    </row>
    <row r="18" spans="1:17" x14ac:dyDescent="0.25">
      <c r="A18" t="s">
        <v>38</v>
      </c>
      <c r="B18">
        <f>IF(ISERROR(VLOOKUP($A18,ce_dom[],5,FALSE)),"N/A",VLOOKUP($A18,ce_dom[],5))</f>
        <v>71</v>
      </c>
      <c r="C18">
        <f>IF(ISERROR(VLOOKUP($A18,milp_dom[],3,FALSE)),"N/A",VLOOKUP($A18,milp_dom[],3))</f>
        <v>60</v>
      </c>
      <c r="D18">
        <f>overview[[#This Row],[ce_dom]]-overview[[#This Row],[milp_dom]]</f>
        <v>11</v>
      </c>
      <c r="E18" t="str">
        <f>IF(ISERROR(VLOOKUP($A18,milp_dom[],3,FALSE)),"N/A",VLOOKUP($A18,milp_dom[],4))</f>
        <v xml:space="preserve"> Optimal</v>
      </c>
      <c r="F18">
        <f>IF(ISERROR(VLOOKUP($A18,ce_total[],5,FALSE)),"N/A",VLOOKUP($A18,ce_total[],5))</f>
        <v>101</v>
      </c>
      <c r="G18">
        <f>IF(ISERROR(VLOOKUP($A18,milp_total[],3,FALSE)),"N/A",VLOOKUP($A18,milp_total[],3))</f>
        <v>90</v>
      </c>
      <c r="H18">
        <f>overview[[#This Row],[ce_total]]-overview[[#This Row],[milp_total]]</f>
        <v>11</v>
      </c>
      <c r="I18" t="str">
        <f>IF(ISERROR(VLOOKUP($A18,milp_total[],3,FALSE)),"N/A",VLOOKUP($A18,milp_total[],4))</f>
        <v xml:space="preserve"> Optimal</v>
      </c>
      <c r="J18">
        <f>IF(ISERROR(VLOOKUP($A18,ce_2[],5,FALSE)),"N/A",VLOOKUP($A18,ce_2[],5))</f>
        <v>113</v>
      </c>
      <c r="K18">
        <f>IF(ISERROR(VLOOKUP($A18,milp_2[],3,FALSE)),"N/A",VLOOKUP($A18,milp_2[],3))</f>
        <v>100</v>
      </c>
      <c r="L18">
        <f>overview[[#This Row],[ce_2]]-overview[[#This Row],[milp_2]]</f>
        <v>13</v>
      </c>
      <c r="M18" t="str">
        <f>IF(ISERROR(VLOOKUP($A18,milp_2[],3,FALSE)),"N/A",VLOOKUP($A18,milp_2[],4))</f>
        <v xml:space="preserve"> Optimal</v>
      </c>
      <c r="N18">
        <f>IF(ISERROR(VLOOKUP($A18,ce_secure[],5,FALSE)),"N/A",VLOOKUP($A18,ce_secure[],5))</f>
        <v>103</v>
      </c>
      <c r="O18">
        <f>IF(ISERROR(VLOOKUP($A18,milp_secure[],3,FALSE)),"N/A",VLOOKUP($A18,milp_secure[],3))</f>
        <v>91</v>
      </c>
      <c r="P18">
        <f>overview[[#This Row],[ce_secure]]-overview[[#This Row],[milp_secure]]</f>
        <v>12</v>
      </c>
      <c r="Q18" t="str">
        <f>IF(ISERROR(VLOOKUP($A18,milp_secure[],3,FALSE)),"N/A",VLOOKUP($A18,milp_secure[],4))</f>
        <v xml:space="preserve"> Optimal</v>
      </c>
    </row>
    <row r="19" spans="1:17" x14ac:dyDescent="0.25">
      <c r="A19" t="s">
        <v>39</v>
      </c>
      <c r="B19">
        <f>IF(ISERROR(VLOOKUP($A19,ce_dom[],5,FALSE)),"N/A",VLOOKUP($A19,ce_dom[],5))</f>
        <v>76</v>
      </c>
      <c r="C19">
        <f>IF(ISERROR(VLOOKUP($A19,milp_dom[],3,FALSE)),"N/A",VLOOKUP($A19,milp_dom[],3))</f>
        <v>65</v>
      </c>
      <c r="D19">
        <f>overview[[#This Row],[ce_dom]]-overview[[#This Row],[milp_dom]]</f>
        <v>11</v>
      </c>
      <c r="E19" t="str">
        <f>IF(ISERROR(VLOOKUP($A19,milp_dom[],3,FALSE)),"N/A",VLOOKUP($A19,milp_dom[],4))</f>
        <v xml:space="preserve"> Optimal</v>
      </c>
      <c r="F19">
        <f>IF(ISERROR(VLOOKUP($A19,ce_total[],5,FALSE)),"N/A",VLOOKUP($A19,ce_total[],5))</f>
        <v>111</v>
      </c>
      <c r="G19">
        <f>IF(ISERROR(VLOOKUP($A19,milp_total[],3,FALSE)),"N/A",VLOOKUP($A19,milp_total[],3))</f>
        <v>98</v>
      </c>
      <c r="H19">
        <f>overview[[#This Row],[ce_total]]-overview[[#This Row],[milp_total]]</f>
        <v>13</v>
      </c>
      <c r="I19" t="str">
        <f>IF(ISERROR(VLOOKUP($A19,milp_total[],3,FALSE)),"N/A",VLOOKUP($A19,milp_total[],4))</f>
        <v xml:space="preserve"> Optimal</v>
      </c>
      <c r="J19">
        <f>IF(ISERROR(VLOOKUP($A19,ce_2[],5,FALSE)),"N/A",VLOOKUP($A19,ce_2[],5))</f>
        <v>124</v>
      </c>
      <c r="K19">
        <f>IF(ISERROR(VLOOKUP($A19,milp_2[],3,FALSE)),"N/A",VLOOKUP($A19,milp_2[],3))</f>
        <v>109</v>
      </c>
      <c r="L19">
        <f>overview[[#This Row],[ce_2]]-overview[[#This Row],[milp_2]]</f>
        <v>15</v>
      </c>
      <c r="M19" t="str">
        <f>IF(ISERROR(VLOOKUP($A19,milp_2[],3,FALSE)),"N/A",VLOOKUP($A19,milp_2[],4))</f>
        <v xml:space="preserve"> Optimal</v>
      </c>
      <c r="N19">
        <f>IF(ISERROR(VLOOKUP($A19,ce_secure[],5,FALSE)),"N/A",VLOOKUP($A19,ce_secure[],5))</f>
        <v>112</v>
      </c>
      <c r="O19">
        <f>IF(ISERROR(VLOOKUP($A19,milp_secure[],3,FALSE)),"N/A",VLOOKUP($A19,milp_secure[],3))</f>
        <v>98</v>
      </c>
      <c r="P19">
        <f>overview[[#This Row],[ce_secure]]-overview[[#This Row],[milp_secure]]</f>
        <v>14</v>
      </c>
      <c r="Q19" t="str">
        <f>IF(ISERROR(VLOOKUP($A19,milp_secure[],3,FALSE)),"N/A",VLOOKUP($A19,milp_secure[],4))</f>
        <v xml:space="preserve"> Optimal</v>
      </c>
    </row>
    <row r="20" spans="1:17" x14ac:dyDescent="0.25">
      <c r="A20" t="s">
        <v>40</v>
      </c>
      <c r="B20">
        <f>IF(ISERROR(VLOOKUP($A20,ce_dom[],5,FALSE)),"N/A",VLOOKUP($A20,ce_dom[],5))</f>
        <v>82</v>
      </c>
      <c r="C20">
        <f>IF(ISERROR(VLOOKUP($A20,milp_dom[],3,FALSE)),"N/A",VLOOKUP($A20,milp_dom[],3))</f>
        <v>70</v>
      </c>
      <c r="D20">
        <f>overview[[#This Row],[ce_dom]]-overview[[#This Row],[milp_dom]]</f>
        <v>12</v>
      </c>
      <c r="E20" t="str">
        <f>IF(ISERROR(VLOOKUP($A20,milp_dom[],3,FALSE)),"N/A",VLOOKUP($A20,milp_dom[],4))</f>
        <v xml:space="preserve"> Optimal</v>
      </c>
      <c r="F20">
        <f>IF(ISERROR(VLOOKUP($A20,ce_total[],5,FALSE)),"N/A",VLOOKUP($A20,ce_total[],5))</f>
        <v>120</v>
      </c>
      <c r="G20">
        <f>IF(ISERROR(VLOOKUP($A20,milp_total[],3,FALSE)),"N/A",VLOOKUP($A20,milp_total[],3))</f>
        <v>106</v>
      </c>
      <c r="H20">
        <f>overview[[#This Row],[ce_total]]-overview[[#This Row],[milp_total]]</f>
        <v>14</v>
      </c>
      <c r="I20" t="str">
        <f>IF(ISERROR(VLOOKUP($A20,milp_total[],3,FALSE)),"N/A",VLOOKUP($A20,milp_total[],4))</f>
        <v xml:space="preserve"> Optimal</v>
      </c>
      <c r="J20">
        <f>IF(ISERROR(VLOOKUP($A20,ce_2[],5,FALSE)),"N/A",VLOOKUP($A20,ce_2[],5))</f>
        <v>133</v>
      </c>
      <c r="K20">
        <f>IF(ISERROR(VLOOKUP($A20,milp_2[],3,FALSE)),"N/A",VLOOKUP($A20,milp_2[],3))</f>
        <v>118</v>
      </c>
      <c r="L20">
        <f>overview[[#This Row],[ce_2]]-overview[[#This Row],[milp_2]]</f>
        <v>15</v>
      </c>
      <c r="M20" t="str">
        <f>IF(ISERROR(VLOOKUP($A20,milp_2[],3,FALSE)),"N/A",VLOOKUP($A20,milp_2[],4))</f>
        <v xml:space="preserve"> Optimal</v>
      </c>
      <c r="N20">
        <f>IF(ISERROR(VLOOKUP($A20,ce_secure[],5,FALSE)),"N/A",VLOOKUP($A20,ce_secure[],5))</f>
        <v>121</v>
      </c>
      <c r="O20">
        <f>IF(ISERROR(VLOOKUP($A20,milp_secure[],3,FALSE)),"N/A",VLOOKUP($A20,milp_secure[],3))</f>
        <v>106</v>
      </c>
      <c r="P20">
        <f>overview[[#This Row],[ce_secure]]-overview[[#This Row],[milp_secure]]</f>
        <v>15</v>
      </c>
      <c r="Q20" t="str">
        <f>IF(ISERROR(VLOOKUP($A20,milp_secure[],3,FALSE)),"N/A",VLOOKUP($A20,milp_secure[],4))</f>
        <v xml:space="preserve"> Optimal</v>
      </c>
    </row>
    <row r="21" spans="1:17" x14ac:dyDescent="0.25">
      <c r="A21" t="s">
        <v>41</v>
      </c>
      <c r="B21">
        <f>IF(ISERROR(VLOOKUP($A21,ce_dom[],5,FALSE)),"N/A",VLOOKUP($A21,ce_dom[],5))</f>
        <v>88</v>
      </c>
      <c r="C21">
        <f>IF(ISERROR(VLOOKUP($A21,milp_dom[],3,FALSE)),"N/A",VLOOKUP($A21,milp_dom[],3))</f>
        <v>75</v>
      </c>
      <c r="D21">
        <f>overview[[#This Row],[ce_dom]]-overview[[#This Row],[milp_dom]]</f>
        <v>13</v>
      </c>
      <c r="E21" t="str">
        <f>IF(ISERROR(VLOOKUP($A21,milp_dom[],3,FALSE)),"N/A",VLOOKUP($A21,milp_dom[],4))</f>
        <v xml:space="preserve"> Optimal</v>
      </c>
      <c r="F21">
        <f>IF(ISERROR(VLOOKUP($A21,ce_total[],5,FALSE)),"N/A",VLOOKUP($A21,ce_total[],5))</f>
        <v>128</v>
      </c>
      <c r="G21">
        <f>IF(ISERROR(VLOOKUP($A21,milp_total[],3,FALSE)),"N/A",VLOOKUP($A21,milp_total[],3))</f>
        <v>113</v>
      </c>
      <c r="H21">
        <f>overview[[#This Row],[ce_total]]-overview[[#This Row],[milp_total]]</f>
        <v>15</v>
      </c>
      <c r="I21" t="str">
        <f>IF(ISERROR(VLOOKUP($A21,milp_total[],3,FALSE)),"N/A",VLOOKUP($A21,milp_total[],4))</f>
        <v xml:space="preserve"> Optimal</v>
      </c>
      <c r="J21">
        <f>IF(ISERROR(VLOOKUP($A21,ce_2[],5,FALSE)),"N/A",VLOOKUP($A21,ce_2[],5))</f>
        <v>142</v>
      </c>
      <c r="K21">
        <f>IF(ISERROR(VLOOKUP($A21,milp_2[],3,FALSE)),"N/A",VLOOKUP($A21,milp_2[],3))</f>
        <v>125</v>
      </c>
      <c r="L21">
        <f>overview[[#This Row],[ce_2]]-overview[[#This Row],[milp_2]]</f>
        <v>17</v>
      </c>
      <c r="M21" t="str">
        <f>IF(ISERROR(VLOOKUP($A21,milp_2[],3,FALSE)),"N/A",VLOOKUP($A21,milp_2[],4))</f>
        <v xml:space="preserve"> Optimal</v>
      </c>
      <c r="N21">
        <f>IF(ISERROR(VLOOKUP($A21,ce_secure[],5,FALSE)),"N/A",VLOOKUP($A21,ce_secure[],5))</f>
        <v>129</v>
      </c>
      <c r="O21">
        <f>IF(ISERROR(VLOOKUP($A21,milp_secure[],3,FALSE)),"N/A",VLOOKUP($A21,milp_secure[],3))</f>
        <v>113</v>
      </c>
      <c r="P21">
        <f>overview[[#This Row],[ce_secure]]-overview[[#This Row],[milp_secure]]</f>
        <v>16</v>
      </c>
      <c r="Q21" t="str">
        <f>IF(ISERROR(VLOOKUP($A21,milp_secure[],3,FALSE)),"N/A",VLOOKUP($A21,milp_secure[],4))</f>
        <v xml:space="preserve"> Optimal</v>
      </c>
    </row>
    <row r="22" spans="1:17" x14ac:dyDescent="0.25">
      <c r="A22" t="s">
        <v>42</v>
      </c>
      <c r="B22">
        <f>IF(ISERROR(VLOOKUP($A22,ce_dom[],5,FALSE)),"N/A",VLOOKUP($A22,ce_dom[],5))</f>
        <v>94</v>
      </c>
      <c r="C22">
        <f>IF(ISERROR(VLOOKUP($A22,milp_dom[],3,FALSE)),"N/A",VLOOKUP($A22,milp_dom[],3))</f>
        <v>80</v>
      </c>
      <c r="D22">
        <f>overview[[#This Row],[ce_dom]]-overview[[#This Row],[milp_dom]]</f>
        <v>14</v>
      </c>
      <c r="E22" t="str">
        <f>IF(ISERROR(VLOOKUP($A22,milp_dom[],3,FALSE)),"N/A",VLOOKUP($A22,milp_dom[],4))</f>
        <v xml:space="preserve"> Optimal</v>
      </c>
      <c r="F22">
        <f>IF(ISERROR(VLOOKUP($A22,ce_total[],5,FALSE)),"N/A",VLOOKUP($A22,ce_total[],5))</f>
        <v>138</v>
      </c>
      <c r="G22">
        <f>IF(ISERROR(VLOOKUP($A22,milp_total[],3,FALSE)),"N/A",VLOOKUP($A22,milp_total[],3))</f>
        <v>120</v>
      </c>
      <c r="H22">
        <f>overview[[#This Row],[ce_total]]-overview[[#This Row],[milp_total]]</f>
        <v>18</v>
      </c>
      <c r="I22" t="str">
        <f>IF(ISERROR(VLOOKUP($A22,milp_total[],3,FALSE)),"N/A",VLOOKUP($A22,milp_total[],4))</f>
        <v xml:space="preserve"> Optimal</v>
      </c>
      <c r="J22">
        <f>IF(ISERROR(VLOOKUP($A22,ce_2[],5,FALSE)),"N/A",VLOOKUP($A22,ce_2[],5))</f>
        <v>153</v>
      </c>
      <c r="K22">
        <f>IF(ISERROR(VLOOKUP($A22,milp_2[],3,FALSE)),"N/A",VLOOKUP($A22,milp_2[],3))</f>
        <v>134</v>
      </c>
      <c r="L22">
        <f>overview[[#This Row],[ce_2]]-overview[[#This Row],[milp_2]]</f>
        <v>19</v>
      </c>
      <c r="M22" t="str">
        <f>IF(ISERROR(VLOOKUP($A22,milp_2[],3,FALSE)),"N/A",VLOOKUP($A22,milp_2[],4))</f>
        <v xml:space="preserve"> Optimal</v>
      </c>
      <c r="N22">
        <f>IF(ISERROR(VLOOKUP($A22,ce_secure[],5,FALSE)),"N/A",VLOOKUP($A22,ce_secure[],5))</f>
        <v>139</v>
      </c>
      <c r="O22">
        <f>IF(ISERROR(VLOOKUP($A22,milp_secure[],3,FALSE)),"N/A",VLOOKUP($A22,milp_secure[],3))</f>
        <v>121</v>
      </c>
      <c r="P22">
        <f>overview[[#This Row],[ce_secure]]-overview[[#This Row],[milp_secure]]</f>
        <v>18</v>
      </c>
      <c r="Q22" t="str">
        <f>IF(ISERROR(VLOOKUP($A22,milp_secure[],3,FALSE)),"N/A",VLOOKUP($A22,milp_secure[],4))</f>
        <v xml:space="preserve"> Optimal</v>
      </c>
    </row>
    <row r="23" spans="1:17" x14ac:dyDescent="0.25">
      <c r="A23" t="s">
        <v>43</v>
      </c>
      <c r="B23">
        <f>IF(ISERROR(VLOOKUP($A23,ce_dom[],5,FALSE)),"N/A",VLOOKUP($A23,ce_dom[],5))</f>
        <v>102</v>
      </c>
      <c r="C23">
        <f>IF(ISERROR(VLOOKUP($A23,milp_dom[],3,FALSE)),"N/A",VLOOKUP($A23,milp_dom[],3))</f>
        <v>85</v>
      </c>
      <c r="D23">
        <f>overview[[#This Row],[ce_dom]]-overview[[#This Row],[milp_dom]]</f>
        <v>17</v>
      </c>
      <c r="E23" t="str">
        <f>IF(ISERROR(VLOOKUP($A23,milp_dom[],3,FALSE)),"N/A",VLOOKUP($A23,milp_dom[],4))</f>
        <v xml:space="preserve"> Optimal</v>
      </c>
      <c r="F23">
        <f>IF(ISERROR(VLOOKUP($A23,ce_total[],5,FALSE)),"N/A",VLOOKUP($A23,ce_total[],5))</f>
        <v>145</v>
      </c>
      <c r="G23">
        <f>IF(ISERROR(VLOOKUP($A23,milp_total[],3,FALSE)),"N/A",VLOOKUP($A23,milp_total[],3))</f>
        <v>128</v>
      </c>
      <c r="H23">
        <f>overview[[#This Row],[ce_total]]-overview[[#This Row],[milp_total]]</f>
        <v>17</v>
      </c>
      <c r="I23" t="str">
        <f>IF(ISERROR(VLOOKUP($A23,milp_total[],3,FALSE)),"N/A",VLOOKUP($A23,milp_total[],4))</f>
        <v xml:space="preserve"> Optimal</v>
      </c>
      <c r="J23">
        <f>IF(ISERROR(VLOOKUP($A23,ce_2[],5,FALSE)),"N/A",VLOOKUP($A23,ce_2[],5))</f>
        <v>164</v>
      </c>
      <c r="K23">
        <f>IF(ISERROR(VLOOKUP($A23,milp_2[],3,FALSE)),"N/A",VLOOKUP($A23,milp_2[],3))</f>
        <v>143</v>
      </c>
      <c r="L23">
        <f>overview[[#This Row],[ce_2]]-overview[[#This Row],[milp_2]]</f>
        <v>21</v>
      </c>
      <c r="M23" t="str">
        <f>IF(ISERROR(VLOOKUP($A23,milp_2[],3,FALSE)),"N/A",VLOOKUP($A23,milp_2[],4))</f>
        <v xml:space="preserve"> Optimal</v>
      </c>
      <c r="N23">
        <f>IF(ISERROR(VLOOKUP($A23,ce_secure[],5,FALSE)),"N/A",VLOOKUP($A23,ce_secure[],5))</f>
        <v>148</v>
      </c>
      <c r="O23">
        <f>IF(ISERROR(VLOOKUP($A23,milp_secure[],3,FALSE)),"N/A",VLOOKUP($A23,milp_secure[],3))</f>
        <v>128</v>
      </c>
      <c r="P23">
        <f>overview[[#This Row],[ce_secure]]-overview[[#This Row],[milp_secure]]</f>
        <v>20</v>
      </c>
      <c r="Q23" t="str">
        <f>IF(ISERROR(VLOOKUP($A23,milp_secure[],3,FALSE)),"N/A",VLOOKUP($A23,milp_secure[],4))</f>
        <v xml:space="preserve"> Optimal</v>
      </c>
    </row>
    <row r="24" spans="1:17" x14ac:dyDescent="0.25">
      <c r="A24" t="s">
        <v>44</v>
      </c>
      <c r="B24">
        <f>IF(ISERROR(VLOOKUP($A24,ce_dom[],5,FALSE)),"N/A",VLOOKUP($A24,ce_dom[],5))</f>
        <v>108</v>
      </c>
      <c r="C24">
        <f>IF(ISERROR(VLOOKUP($A24,milp_dom[],3,FALSE)),"N/A",VLOOKUP($A24,milp_dom[],3))</f>
        <v>90</v>
      </c>
      <c r="D24">
        <f>overview[[#This Row],[ce_dom]]-overview[[#This Row],[milp_dom]]</f>
        <v>18</v>
      </c>
      <c r="E24" t="str">
        <f>IF(ISERROR(VLOOKUP($A24,milp_dom[],3,FALSE)),"N/A",VLOOKUP($A24,milp_dom[],4))</f>
        <v xml:space="preserve"> Optimal</v>
      </c>
      <c r="F24">
        <f>IF(ISERROR(VLOOKUP($A24,ce_total[],5,FALSE)),"N/A",VLOOKUP($A24,ce_total[],5))</f>
        <v>156</v>
      </c>
      <c r="G24">
        <f>IF(ISERROR(VLOOKUP($A24,milp_total[],3,FALSE)),"N/A",VLOOKUP($A24,milp_total[],3))</f>
        <v>136</v>
      </c>
      <c r="H24">
        <f>overview[[#This Row],[ce_total]]-overview[[#This Row],[milp_total]]</f>
        <v>20</v>
      </c>
      <c r="I24" t="str">
        <f>IF(ISERROR(VLOOKUP($A24,milp_total[],3,FALSE)),"N/A",VLOOKUP($A24,milp_total[],4))</f>
        <v xml:space="preserve"> Optimal</v>
      </c>
      <c r="J24">
        <f>IF(ISERROR(VLOOKUP($A24,ce_2[],5,FALSE)),"N/A",VLOOKUP($A24,ce_2[],5))</f>
        <v>173</v>
      </c>
      <c r="K24">
        <f>IF(ISERROR(VLOOKUP($A24,milp_2[],3,FALSE)),"N/A",VLOOKUP($A24,milp_2[],3))</f>
        <v>150</v>
      </c>
      <c r="L24">
        <f>overview[[#This Row],[ce_2]]-overview[[#This Row],[milp_2]]</f>
        <v>23</v>
      </c>
      <c r="M24" t="str">
        <f>IF(ISERROR(VLOOKUP($A24,milp_2[],3,FALSE)),"N/A",VLOOKUP($A24,milp_2[],4))</f>
        <v xml:space="preserve"> Optimal</v>
      </c>
      <c r="N24">
        <f>IF(ISERROR(VLOOKUP($A24,ce_secure[],5,FALSE)),"N/A",VLOOKUP($A24,ce_secure[],5))</f>
        <v>156</v>
      </c>
      <c r="O24">
        <f>IF(ISERROR(VLOOKUP($A24,milp_secure[],3,FALSE)),"N/A",VLOOKUP($A24,milp_secure[],3))</f>
        <v>136</v>
      </c>
      <c r="P24">
        <f>overview[[#This Row],[ce_secure]]-overview[[#This Row],[milp_secure]]</f>
        <v>20</v>
      </c>
      <c r="Q24" t="str">
        <f>IF(ISERROR(VLOOKUP($A24,milp_secure[],3,FALSE)),"N/A",VLOOKUP($A24,milp_secure[],4))</f>
        <v xml:space="preserve"> Optimal</v>
      </c>
    </row>
    <row r="25" spans="1:17" x14ac:dyDescent="0.25">
      <c r="A25" t="s">
        <v>48</v>
      </c>
      <c r="B25">
        <f>IF(ISERROR(VLOOKUP($A25,ce_dom[],5,FALSE)),"N/A",VLOOKUP($A25,ce_dom[],5))</f>
        <v>114</v>
      </c>
      <c r="C25">
        <f>IF(ISERROR(VLOOKUP($A25,milp_dom[],3,FALSE)),"N/A",VLOOKUP($A25,milp_dom[],3))</f>
        <v>95</v>
      </c>
      <c r="D25">
        <f>overview[[#This Row],[ce_dom]]-overview[[#This Row],[milp_dom]]</f>
        <v>19</v>
      </c>
      <c r="E25" t="str">
        <f>IF(ISERROR(VLOOKUP($A25,milp_dom[],3,FALSE)),"N/A",VLOOKUP($A25,milp_dom[],4))</f>
        <v xml:space="preserve"> Optimal</v>
      </c>
      <c r="F25">
        <f>IF(ISERROR(VLOOKUP($A25,ce_total[],5,FALSE)),"N/A",VLOOKUP($A25,ce_total[],5))</f>
        <v>165</v>
      </c>
      <c r="G25">
        <f>IF(ISERROR(VLOOKUP($A25,milp_total[],3,FALSE)),"N/A",VLOOKUP($A25,milp_total[],3))</f>
        <v>143</v>
      </c>
      <c r="H25">
        <f>overview[[#This Row],[ce_total]]-overview[[#This Row],[milp_total]]</f>
        <v>22</v>
      </c>
      <c r="I25" t="str">
        <f>IF(ISERROR(VLOOKUP($A25,milp_total[],3,FALSE)),"N/A",VLOOKUP($A25,milp_total[],4))</f>
        <v xml:space="preserve"> Optimal</v>
      </c>
      <c r="J25">
        <f>IF(ISERROR(VLOOKUP($A25,ce_2[],5,FALSE)),"N/A",VLOOKUP($A25,ce_2[],5))</f>
        <v>183</v>
      </c>
      <c r="K25">
        <f>IF(ISERROR(VLOOKUP($A25,milp_2[],3,FALSE)),"N/A",VLOOKUP($A25,milp_2[],3))</f>
        <v>159</v>
      </c>
      <c r="L25">
        <f>overview[[#This Row],[ce_2]]-overview[[#This Row],[milp_2]]</f>
        <v>24</v>
      </c>
      <c r="M25" t="str">
        <f>IF(ISERROR(VLOOKUP($A25,milp_2[],3,FALSE)),"N/A",VLOOKUP($A25,milp_2[],4))</f>
        <v xml:space="preserve"> Optimal</v>
      </c>
      <c r="N25">
        <f>IF(ISERROR(VLOOKUP($A25,ce_secure[],5,FALSE)),"N/A",VLOOKUP($A25,ce_secure[],5))</f>
        <v>165</v>
      </c>
      <c r="O25">
        <f>IF(ISERROR(VLOOKUP($A25,milp_secure[],3,FALSE)),"N/A",VLOOKUP($A25,milp_secure[],3))</f>
        <v>143</v>
      </c>
      <c r="P25">
        <f>overview[[#This Row],[ce_secure]]-overview[[#This Row],[milp_secure]]</f>
        <v>22</v>
      </c>
      <c r="Q25" t="str">
        <f>IF(ISERROR(VLOOKUP($A25,milp_secure[],3,FALSE)),"N/A",VLOOKUP($A25,milp_secure[],4))</f>
        <v xml:space="preserve"> Optimal</v>
      </c>
    </row>
    <row r="26" spans="1:17" x14ac:dyDescent="0.25">
      <c r="A26" t="s">
        <v>15</v>
      </c>
      <c r="B26">
        <f>IF(ISERROR(VLOOKUP($A26,ce_dom[],5,FALSE)),"N/A",VLOOKUP($A26,ce_dom[],5))</f>
        <v>13</v>
      </c>
      <c r="C26">
        <f>IF(ISERROR(VLOOKUP($A26,milp_dom[],3,FALSE)),"N/A",VLOOKUP($A26,milp_dom[],3))</f>
        <v>12</v>
      </c>
      <c r="D26">
        <f>overview[[#This Row],[ce_dom]]-overview[[#This Row],[milp_dom]]</f>
        <v>1</v>
      </c>
      <c r="E26" t="str">
        <f>IF(ISERROR(VLOOKUP($A26,milp_dom[],3,FALSE)),"N/A",VLOOKUP($A26,milp_dom[],4))</f>
        <v xml:space="preserve"> Optimal</v>
      </c>
      <c r="F26">
        <f>IF(ISERROR(VLOOKUP($A26,ce_total[],5,FALSE)),"N/A",VLOOKUP($A26,ce_total[],5))</f>
        <v>15</v>
      </c>
      <c r="G26">
        <f>IF(ISERROR(VLOOKUP($A26,milp_total[],3,FALSE)),"N/A",VLOOKUP($A26,milp_total[],3))</f>
        <v>13</v>
      </c>
      <c r="H26">
        <f>overview[[#This Row],[ce_total]]-overview[[#This Row],[milp_total]]</f>
        <v>2</v>
      </c>
      <c r="I26" t="str">
        <f>IF(ISERROR(VLOOKUP($A26,milp_total[],3,FALSE)),"N/A",VLOOKUP($A26,milp_total[],4))</f>
        <v xml:space="preserve"> Optimal</v>
      </c>
      <c r="J26">
        <f>IF(ISERROR(VLOOKUP($A26,ce_2[],5,FALSE)),"N/A",VLOOKUP($A26,ce_2[],5))</f>
        <v>24</v>
      </c>
      <c r="K26">
        <f>IF(ISERROR(VLOOKUP($A26,milp_2[],3,FALSE)),"N/A",VLOOKUP($A26,milp_2[],3))</f>
        <v>21</v>
      </c>
      <c r="L26">
        <f>overview[[#This Row],[ce_2]]-overview[[#This Row],[milp_2]]</f>
        <v>3</v>
      </c>
      <c r="M26" t="str">
        <f>IF(ISERROR(VLOOKUP($A26,milp_2[],3,FALSE)),"N/A",VLOOKUP($A26,milp_2[],4))</f>
        <v xml:space="preserve"> Optimal</v>
      </c>
      <c r="N26">
        <f>IF(ISERROR(VLOOKUP($A26,ce_secure[],5,FALSE)),"N/A",VLOOKUP($A26,ce_secure[],5))</f>
        <v>18</v>
      </c>
      <c r="O26">
        <f>IF(ISERROR(VLOOKUP($A26,milp_secure[],3,FALSE)),"N/A",VLOOKUP($A26,milp_secure[],3))</f>
        <v>17</v>
      </c>
      <c r="P26">
        <f>overview[[#This Row],[ce_secure]]-overview[[#This Row],[milp_secure]]</f>
        <v>1</v>
      </c>
      <c r="Q26" t="str">
        <f>IF(ISERROR(VLOOKUP($A26,milp_secure[],3,FALSE)),"N/A",VLOOKUP($A26,milp_secure[],4))</f>
        <v xml:space="preserve"> Optimal</v>
      </c>
    </row>
    <row r="27" spans="1:17" x14ac:dyDescent="0.25">
      <c r="A27" t="s">
        <v>24</v>
      </c>
      <c r="B27">
        <f>IF(ISERROR(VLOOKUP($A27,ce_dom[],5,FALSE)),"N/A",VLOOKUP($A27,ce_dom[],5))</f>
        <v>236</v>
      </c>
      <c r="C27">
        <f>IF(ISERROR(VLOOKUP($A27,milp_dom[],3,FALSE)),"N/A",VLOOKUP($A27,milp_dom[],3))</f>
        <v>170</v>
      </c>
      <c r="D27">
        <f>overview[[#This Row],[ce_dom]]-overview[[#This Row],[milp_dom]]</f>
        <v>66</v>
      </c>
      <c r="E27" t="str">
        <f>IF(ISERROR(VLOOKUP($A27,milp_dom[],3,FALSE)),"N/A",VLOOKUP($A27,milp_dom[],4))</f>
        <v xml:space="preserve"> Optimal</v>
      </c>
      <c r="F27">
        <f>IF(ISERROR(VLOOKUP($A27,ce_total[],5,FALSE)),"N/A",VLOOKUP($A27,ce_total[],5))</f>
        <v>188</v>
      </c>
      <c r="G27">
        <f>IF(ISERROR(VLOOKUP($A27,milp_total[],3,FALSE)),"N/A",VLOOKUP($A27,milp_total[],3))</f>
        <v>181</v>
      </c>
      <c r="H27">
        <f>overview[[#This Row],[ce_total]]-overview[[#This Row],[milp_total]]</f>
        <v>7</v>
      </c>
      <c r="I27" t="str">
        <f>IF(ISERROR(VLOOKUP($A27,milp_total[],3,FALSE)),"N/A",VLOOKUP($A27,milp_total[],4))</f>
        <v xml:space="preserve"> Optimal</v>
      </c>
      <c r="J27">
        <f>IF(ISERROR(VLOOKUP($A27,ce_2[],5,FALSE)),"N/A",VLOOKUP($A27,ce_2[],5))</f>
        <v>1036</v>
      </c>
      <c r="K27">
        <f>IF(ISERROR(VLOOKUP($A27,milp_2[],3,FALSE)),"N/A",VLOOKUP($A27,milp_2[],3))</f>
        <v>965</v>
      </c>
      <c r="L27">
        <f>overview[[#This Row],[ce_2]]-overview[[#This Row],[milp_2]]</f>
        <v>71</v>
      </c>
      <c r="M27" t="str">
        <f>IF(ISERROR(VLOOKUP($A27,milp_2[],3,FALSE)),"N/A",VLOOKUP($A27,milp_2[],4))</f>
        <v xml:space="preserve"> Optimal</v>
      </c>
      <c r="N27">
        <f>IF(ISERROR(VLOOKUP($A27,ce_secure[],5,FALSE)),"N/A",VLOOKUP($A27,ce_secure[],5))</f>
        <v>949</v>
      </c>
      <c r="O27">
        <f>IF(ISERROR(VLOOKUP($A27,milp_secure[],3,FALSE)),"N/A",VLOOKUP($A27,milp_secure[],3))</f>
        <v>0</v>
      </c>
      <c r="P27">
        <f>overview[[#This Row],[ce_secure]]-overview[[#This Row],[milp_secure]]</f>
        <v>949</v>
      </c>
      <c r="Q27" t="str">
        <f>IF(ISERROR(VLOOKUP($A27,milp_secure[],3,FALSE)),"N/A",VLOOKUP($A27,milp_secure[],4))</f>
        <v xml:space="preserve"> Out of memory.</v>
      </c>
    </row>
    <row r="28" spans="1:17" x14ac:dyDescent="0.25">
      <c r="A28" t="s">
        <v>20</v>
      </c>
      <c r="B28">
        <f>IF(ISERROR(VLOOKUP($A28,ce_dom[],5,FALSE)),"N/A",VLOOKUP($A28,ce_dom[],5))</f>
        <v>42</v>
      </c>
      <c r="C28">
        <f>IF(ISERROR(VLOOKUP($A28,milp_dom[],3,FALSE)),"N/A",VLOOKUP($A28,milp_dom[],3))</f>
        <v>42</v>
      </c>
      <c r="D28">
        <f>overview[[#This Row],[ce_dom]]-overview[[#This Row],[milp_dom]]</f>
        <v>0</v>
      </c>
      <c r="E28" t="str">
        <f>IF(ISERROR(VLOOKUP($A28,milp_dom[],3,FALSE)),"N/A",VLOOKUP($A28,milp_dom[],4))</f>
        <v xml:space="preserve"> Optimal</v>
      </c>
      <c r="F28">
        <f>IF(ISERROR(VLOOKUP($A28,ce_total[],5,FALSE)),"N/A",VLOOKUP($A28,ce_total[],5))</f>
        <v>45</v>
      </c>
      <c r="G28">
        <f>IF(ISERROR(VLOOKUP($A28,milp_total[],3,FALSE)),"N/A",VLOOKUP($A28,milp_total[],3))</f>
        <v>45</v>
      </c>
      <c r="H28">
        <f>overview[[#This Row],[ce_total]]-overview[[#This Row],[milp_total]]</f>
        <v>0</v>
      </c>
      <c r="I28" t="str">
        <f>IF(ISERROR(VLOOKUP($A28,milp_total[],3,FALSE)),"N/A",VLOOKUP($A28,milp_total[],4))</f>
        <v xml:space="preserve"> Optimal</v>
      </c>
      <c r="J28">
        <f>IF(ISERROR(VLOOKUP($A28,ce_2[],5,FALSE)),"N/A",VLOOKUP($A28,ce_2[],5))</f>
        <v>303</v>
      </c>
      <c r="K28">
        <f>IF(ISERROR(VLOOKUP($A28,milp_2[],3,FALSE)),"N/A",VLOOKUP($A28,milp_2[],3))</f>
        <v>297</v>
      </c>
      <c r="L28">
        <f>overview[[#This Row],[ce_2]]-overview[[#This Row],[milp_2]]</f>
        <v>6</v>
      </c>
      <c r="M28" t="str">
        <f>IF(ISERROR(VLOOKUP($A28,milp_2[],3,FALSE)),"N/A",VLOOKUP($A28,milp_2[],4))</f>
        <v xml:space="preserve"> Optimal</v>
      </c>
      <c r="N28">
        <f>IF(ISERROR(VLOOKUP($A28,ce_secure[],5,FALSE)),"N/A",VLOOKUP($A28,ce_secure[],5))</f>
        <v>274</v>
      </c>
      <c r="O28">
        <f>IF(ISERROR(VLOOKUP($A28,milp_secure[],3,FALSE)),"N/A",VLOOKUP($A28,milp_secure[],3))</f>
        <v>267</v>
      </c>
      <c r="P28">
        <f>overview[[#This Row],[ce_secure]]-overview[[#This Row],[milp_secure]]</f>
        <v>7</v>
      </c>
      <c r="Q28" t="str">
        <f>IF(ISERROR(VLOOKUP($A28,milp_secure[],3,FALSE)),"N/A",VLOOKUP($A28,milp_secure[],4))</f>
        <v xml:space="preserve"> Optimal</v>
      </c>
    </row>
    <row r="29" spans="1:17" x14ac:dyDescent="0.25">
      <c r="A29" t="s">
        <v>45</v>
      </c>
      <c r="B29">
        <f>IF(ISERROR(VLOOKUP($A29,ce_dom[],5,FALSE)),"N/A",VLOOKUP($A29,ce_dom[],5))</f>
        <v>26</v>
      </c>
      <c r="C29">
        <f>IF(ISERROR(VLOOKUP($A29,milp_dom[],3,FALSE)),"N/A",VLOOKUP($A29,milp_dom[],3))</f>
        <v>24</v>
      </c>
      <c r="D29">
        <f>overview[[#This Row],[ce_dom]]-overview[[#This Row],[milp_dom]]</f>
        <v>2</v>
      </c>
      <c r="E29" t="str">
        <f>IF(ISERROR(VLOOKUP($A29,milp_dom[],3,FALSE)),"N/A",VLOOKUP($A29,milp_dom[],4))</f>
        <v xml:space="preserve"> Optimal</v>
      </c>
      <c r="F29">
        <f>IF(ISERROR(VLOOKUP($A29,ce_total[],5,FALSE)),"N/A",VLOOKUP($A29,ce_total[],5))</f>
        <v>31</v>
      </c>
      <c r="G29">
        <f>IF(ISERROR(VLOOKUP($A29,milp_total[],3,FALSE)),"N/A",VLOOKUP($A29,milp_total[],3))</f>
        <v>30</v>
      </c>
      <c r="H29">
        <f>overview[[#This Row],[ce_total]]-overview[[#This Row],[milp_total]]</f>
        <v>1</v>
      </c>
      <c r="I29" t="str">
        <f>IF(ISERROR(VLOOKUP($A29,milp_total[],3,FALSE)),"N/A",VLOOKUP($A29,milp_total[],4))</f>
        <v xml:space="preserve"> Optimal</v>
      </c>
      <c r="J29">
        <f>IF(ISERROR(VLOOKUP($A29,ce_2[],5,FALSE)),"N/A",VLOOKUP($A29,ce_2[],5))</f>
        <v>44</v>
      </c>
      <c r="K29">
        <f>IF(ISERROR(VLOOKUP($A29,milp_2[],3,FALSE)),"N/A",VLOOKUP($A29,milp_2[],3))</f>
        <v>42</v>
      </c>
      <c r="L29">
        <f>overview[[#This Row],[ce_2]]-overview[[#This Row],[milp_2]]</f>
        <v>2</v>
      </c>
      <c r="M29" t="str">
        <f>IF(ISERROR(VLOOKUP($A29,milp_2[],3,FALSE)),"N/A",VLOOKUP($A29,milp_2[],4))</f>
        <v xml:space="preserve"> Optimal</v>
      </c>
      <c r="N29">
        <f>IF(ISERROR(VLOOKUP($A29,ce_secure[],5,FALSE)),"N/A",VLOOKUP($A29,ce_secure[],5))</f>
        <v>38</v>
      </c>
      <c r="O29">
        <f>IF(ISERROR(VLOOKUP($A29,milp_secure[],3,FALSE)),"N/A",VLOOKUP($A29,milp_secure[],3))</f>
        <v>35</v>
      </c>
      <c r="P29">
        <f>overview[[#This Row],[ce_secure]]-overview[[#This Row],[milp_secure]]</f>
        <v>3</v>
      </c>
      <c r="Q29" t="str">
        <f>IF(ISERROR(VLOOKUP($A29,milp_secure[],3,FALSE)),"N/A",VLOOKUP($A29,milp_secure[],4))</f>
        <v xml:space="preserve"> Optimal</v>
      </c>
    </row>
    <row r="30" spans="1:17" x14ac:dyDescent="0.25">
      <c r="A30" t="s">
        <v>46</v>
      </c>
      <c r="B30">
        <f>IF(ISERROR(VLOOKUP($A30,ce_dom[],5,FALSE)),"N/A",VLOOKUP($A30,ce_dom[],5))</f>
        <v>29</v>
      </c>
      <c r="C30">
        <f>IF(ISERROR(VLOOKUP($A30,milp_dom[],3,FALSE)),"N/A",VLOOKUP($A30,milp_dom[],3))</f>
        <v>27</v>
      </c>
      <c r="D30">
        <f>overview[[#This Row],[ce_dom]]-overview[[#This Row],[milp_dom]]</f>
        <v>2</v>
      </c>
      <c r="E30" t="str">
        <f>IF(ISERROR(VLOOKUP($A30,milp_dom[],3,FALSE)),"N/A",VLOOKUP($A30,milp_dom[],4))</f>
        <v xml:space="preserve"> Optimal</v>
      </c>
      <c r="F30">
        <f>IF(ISERROR(VLOOKUP($A30,ce_total[],5,FALSE)),"N/A",VLOOKUP($A30,ce_total[],5))</f>
        <v>35</v>
      </c>
      <c r="G30">
        <f>IF(ISERROR(VLOOKUP($A30,milp_total[],3,FALSE)),"N/A",VLOOKUP($A30,milp_total[],3))</f>
        <v>34</v>
      </c>
      <c r="H30">
        <f>overview[[#This Row],[ce_total]]-overview[[#This Row],[milp_total]]</f>
        <v>1</v>
      </c>
      <c r="I30" t="str">
        <f>IF(ISERROR(VLOOKUP($A30,milp_total[],3,FALSE)),"N/A",VLOOKUP($A30,milp_total[],4))</f>
        <v xml:space="preserve"> Optimal</v>
      </c>
      <c r="J30">
        <f>IF(ISERROR(VLOOKUP($A30,ce_2[],5,FALSE)),"N/A",VLOOKUP($A30,ce_2[],5))</f>
        <v>49</v>
      </c>
      <c r="K30">
        <f>IF(ISERROR(VLOOKUP($A30,milp_2[],3,FALSE)),"N/A",VLOOKUP($A30,milp_2[],3))</f>
        <v>46</v>
      </c>
      <c r="L30">
        <f>overview[[#This Row],[ce_2]]-overview[[#This Row],[milp_2]]</f>
        <v>3</v>
      </c>
      <c r="M30" t="str">
        <f>IF(ISERROR(VLOOKUP($A30,milp_2[],3,FALSE)),"N/A",VLOOKUP($A30,milp_2[],4))</f>
        <v xml:space="preserve"> Optimal</v>
      </c>
      <c r="N30">
        <f>IF(ISERROR(VLOOKUP($A30,ce_secure[],5,FALSE)),"N/A",VLOOKUP($A30,ce_secure[],5))</f>
        <v>42</v>
      </c>
      <c r="O30">
        <f>IF(ISERROR(VLOOKUP($A30,milp_secure[],3,FALSE)),"N/A",VLOOKUP($A30,milp_secure[],3))</f>
        <v>38</v>
      </c>
      <c r="P30">
        <f>overview[[#This Row],[ce_secure]]-overview[[#This Row],[milp_secure]]</f>
        <v>4</v>
      </c>
      <c r="Q30" t="str">
        <f>IF(ISERROR(VLOOKUP($A30,milp_secure[],3,FALSE)),"N/A",VLOOKUP($A30,milp_secure[],4))</f>
        <v xml:space="preserve"> Optimal</v>
      </c>
    </row>
    <row r="31" spans="1:17" x14ac:dyDescent="0.25">
      <c r="A31" t="s">
        <v>47</v>
      </c>
      <c r="B31">
        <f>IF(ISERROR(VLOOKUP($A31,ce_dom[],5,FALSE)),"N/A",VLOOKUP($A31,ce_dom[],5))</f>
        <v>32</v>
      </c>
      <c r="C31">
        <f>IF(ISERROR(VLOOKUP($A31,milp_dom[],3,FALSE)),"N/A",VLOOKUP($A31,milp_dom[],3))</f>
        <v>29</v>
      </c>
      <c r="D31">
        <f>overview[[#This Row],[ce_dom]]-overview[[#This Row],[milp_dom]]</f>
        <v>3</v>
      </c>
      <c r="E31" t="str">
        <f>IF(ISERROR(VLOOKUP($A31,milp_dom[],3,FALSE)),"N/A",VLOOKUP($A31,milp_dom[],4))</f>
        <v xml:space="preserve"> Optimal</v>
      </c>
      <c r="F31">
        <f>IF(ISERROR(VLOOKUP($A31,ce_total[],5,FALSE)),"N/A",VLOOKUP($A31,ce_total[],5))</f>
        <v>37</v>
      </c>
      <c r="G31">
        <f>IF(ISERROR(VLOOKUP($A31,milp_total[],3,FALSE)),"N/A",VLOOKUP($A31,milp_total[],3))</f>
        <v>36</v>
      </c>
      <c r="H31">
        <f>overview[[#This Row],[ce_total]]-overview[[#This Row],[milp_total]]</f>
        <v>1</v>
      </c>
      <c r="I31" t="str">
        <f>IF(ISERROR(VLOOKUP($A31,milp_total[],3,FALSE)),"N/A",VLOOKUP($A31,milp_total[],4))</f>
        <v xml:space="preserve"> Optimal</v>
      </c>
      <c r="J31">
        <f>IF(ISERROR(VLOOKUP($A31,ce_2[],5,FALSE)),"N/A",VLOOKUP($A31,ce_2[],5))</f>
        <v>54</v>
      </c>
      <c r="K31">
        <f>IF(ISERROR(VLOOKUP($A31,milp_2[],3,FALSE)),"N/A",VLOOKUP($A31,milp_2[],3))</f>
        <v>50</v>
      </c>
      <c r="L31">
        <f>overview[[#This Row],[ce_2]]-overview[[#This Row],[milp_2]]</f>
        <v>4</v>
      </c>
      <c r="M31" t="str">
        <f>IF(ISERROR(VLOOKUP($A31,milp_2[],3,FALSE)),"N/A",VLOOKUP($A31,milp_2[],4))</f>
        <v xml:space="preserve"> Optimal</v>
      </c>
      <c r="N31">
        <f>IF(ISERROR(VLOOKUP($A31,ce_secure[],5,FALSE)),"N/A",VLOOKUP($A31,ce_secure[],5))</f>
        <v>46</v>
      </c>
      <c r="O31">
        <f>IF(ISERROR(VLOOKUP($A31,milp_secure[],3,FALSE)),"N/A",VLOOKUP($A31,milp_secure[],3))</f>
        <v>41</v>
      </c>
      <c r="P31">
        <f>overview[[#This Row],[ce_secure]]-overview[[#This Row],[milp_secure]]</f>
        <v>5</v>
      </c>
      <c r="Q31" t="str">
        <f>IF(ISERROR(VLOOKUP($A31,milp_secure[],3,FALSE)),"N/A",VLOOKUP($A31,milp_secure[],4))</f>
        <v xml:space="preserve"> Optimal</v>
      </c>
    </row>
    <row r="32" spans="1:17" x14ac:dyDescent="0.25">
      <c r="A32" t="s">
        <v>49</v>
      </c>
      <c r="B32">
        <f>IF(ISERROR(VLOOKUP($A32,ce_dom[],5,FALSE)),"N/A",VLOOKUP($A32,ce_dom[],5))</f>
        <v>35</v>
      </c>
      <c r="C32">
        <f>IF(ISERROR(VLOOKUP($A32,milp_dom[],3,FALSE)),"N/A",VLOOKUP($A32,milp_dom[],3))</f>
        <v>31</v>
      </c>
      <c r="D32">
        <f>overview[[#This Row],[ce_dom]]-overview[[#This Row],[milp_dom]]</f>
        <v>4</v>
      </c>
      <c r="E32" t="str">
        <f>IF(ISERROR(VLOOKUP($A32,milp_dom[],3,FALSE)),"N/A",VLOOKUP($A32,milp_dom[],4))</f>
        <v xml:space="preserve"> Optimal</v>
      </c>
      <c r="F32">
        <f>IF(ISERROR(VLOOKUP($A32,ce_total[],5,FALSE)),"N/A",VLOOKUP($A32,ce_total[],5))</f>
        <v>41</v>
      </c>
      <c r="G32">
        <f>IF(ISERROR(VLOOKUP($A32,milp_total[],3,FALSE)),"N/A",VLOOKUP($A32,milp_total[],3))</f>
        <v>38</v>
      </c>
      <c r="H32">
        <f>overview[[#This Row],[ce_total]]-overview[[#This Row],[milp_total]]</f>
        <v>3</v>
      </c>
      <c r="I32" t="str">
        <f>IF(ISERROR(VLOOKUP($A32,milp_total[],3,FALSE)),"N/A",VLOOKUP($A32,milp_total[],4))</f>
        <v xml:space="preserve"> Optimal</v>
      </c>
      <c r="J32">
        <f>IF(ISERROR(VLOOKUP($A32,ce_2[],5,FALSE)),"N/A",VLOOKUP($A32,ce_2[],5))</f>
        <v>58</v>
      </c>
      <c r="K32">
        <f>IF(ISERROR(VLOOKUP($A32,milp_2[],3,FALSE)),"N/A",VLOOKUP($A32,milp_2[],3))</f>
        <v>54</v>
      </c>
      <c r="L32">
        <f>overview[[#This Row],[ce_2]]-overview[[#This Row],[milp_2]]</f>
        <v>4</v>
      </c>
      <c r="M32" t="str">
        <f>IF(ISERROR(VLOOKUP($A32,milp_2[],3,FALSE)),"N/A",VLOOKUP($A32,milp_2[],4))</f>
        <v xml:space="preserve"> Optimal</v>
      </c>
      <c r="N32">
        <f>IF(ISERROR(VLOOKUP($A32,ce_secure[],5,FALSE)),"N/A",VLOOKUP($A32,ce_secure[],5))</f>
        <v>49</v>
      </c>
      <c r="O32">
        <f>IF(ISERROR(VLOOKUP($A32,milp_secure[],3,FALSE)),"N/A",VLOOKUP($A32,milp_secure[],3))</f>
        <v>45</v>
      </c>
      <c r="P32">
        <f>overview[[#This Row],[ce_secure]]-overview[[#This Row],[milp_secure]]</f>
        <v>4</v>
      </c>
      <c r="Q32" t="str">
        <f>IF(ISERROR(VLOOKUP($A32,milp_secure[],3,FALSE)),"N/A",VLOOKUP($A32,milp_secure[],4))</f>
        <v xml:space="preserve"> Optimal</v>
      </c>
    </row>
    <row r="33" spans="1:17" x14ac:dyDescent="0.25">
      <c r="A33" t="s">
        <v>50</v>
      </c>
      <c r="B33">
        <f>IF(ISERROR(VLOOKUP($A33,ce_dom[],5,FALSE)),"N/A",VLOOKUP($A33,ce_dom[],5))</f>
        <v>37</v>
      </c>
      <c r="C33">
        <f>IF(ISERROR(VLOOKUP($A33,milp_dom[],3,FALSE)),"N/A",VLOOKUP($A33,milp_dom[],3))</f>
        <v>34</v>
      </c>
      <c r="D33">
        <f>overview[[#This Row],[ce_dom]]-overview[[#This Row],[milp_dom]]</f>
        <v>3</v>
      </c>
      <c r="E33" t="str">
        <f>IF(ISERROR(VLOOKUP($A33,milp_dom[],3,FALSE)),"N/A",VLOOKUP($A33,milp_dom[],4))</f>
        <v xml:space="preserve"> Optimal</v>
      </c>
      <c r="F33">
        <f>IF(ISERROR(VLOOKUP($A33,ce_total[],5,FALSE)),"N/A",VLOOKUP($A33,ce_total[],5))</f>
        <v>44</v>
      </c>
      <c r="G33">
        <f>IF(ISERROR(VLOOKUP($A33,milp_total[],3,FALSE)),"N/A",VLOOKUP($A33,milp_total[],3))</f>
        <v>42</v>
      </c>
      <c r="H33">
        <f>overview[[#This Row],[ce_total]]-overview[[#This Row],[milp_total]]</f>
        <v>2</v>
      </c>
      <c r="I33" t="str">
        <f>IF(ISERROR(VLOOKUP($A33,milp_total[],3,FALSE)),"N/A",VLOOKUP($A33,milp_total[],4))</f>
        <v xml:space="preserve"> Optimal</v>
      </c>
      <c r="J33">
        <f>IF(ISERROR(VLOOKUP($A33,ce_2[],5,FALSE)),"N/A",VLOOKUP($A33,ce_2[],5))</f>
        <v>61</v>
      </c>
      <c r="K33">
        <f>IF(ISERROR(VLOOKUP($A33,milp_2[],3,FALSE)),"N/A",VLOOKUP($A33,milp_2[],3))</f>
        <v>58</v>
      </c>
      <c r="L33">
        <f>overview[[#This Row],[ce_2]]-overview[[#This Row],[milp_2]]</f>
        <v>3</v>
      </c>
      <c r="M33" t="str">
        <f>IF(ISERROR(VLOOKUP($A33,milp_2[],3,FALSE)),"N/A",VLOOKUP($A33,milp_2[],4))</f>
        <v xml:space="preserve"> Optimal</v>
      </c>
      <c r="N33">
        <f>IF(ISERROR(VLOOKUP($A33,ce_secure[],5,FALSE)),"N/A",VLOOKUP($A33,ce_secure[],5))</f>
        <v>54</v>
      </c>
      <c r="O33">
        <f>IF(ISERROR(VLOOKUP($A33,milp_secure[],3,FALSE)),"N/A",VLOOKUP($A33,milp_secure[],3))</f>
        <v>48</v>
      </c>
      <c r="P33">
        <f>overview[[#This Row],[ce_secure]]-overview[[#This Row],[milp_secure]]</f>
        <v>6</v>
      </c>
      <c r="Q33" t="str">
        <f>IF(ISERROR(VLOOKUP($A33,milp_secure[],3,FALSE)),"N/A",VLOOKUP($A33,milp_secure[],4))</f>
        <v xml:space="preserve"> Optimal</v>
      </c>
    </row>
    <row r="34" spans="1:17" x14ac:dyDescent="0.25">
      <c r="A34" t="s">
        <v>51</v>
      </c>
      <c r="B34">
        <f>IF(ISERROR(VLOOKUP($A34,ce_dom[],5,FALSE)),"N/A",VLOOKUP($A34,ce_dom[],5))</f>
        <v>40</v>
      </c>
      <c r="C34">
        <f>IF(ISERROR(VLOOKUP($A34,milp_dom[],3,FALSE)),"N/A",VLOOKUP($A34,milp_dom[],3))</f>
        <v>36</v>
      </c>
      <c r="D34">
        <f>overview[[#This Row],[ce_dom]]-overview[[#This Row],[milp_dom]]</f>
        <v>4</v>
      </c>
      <c r="E34" t="str">
        <f>IF(ISERROR(VLOOKUP($A34,milp_dom[],3,FALSE)),"N/A",VLOOKUP($A34,milp_dom[],4))</f>
        <v xml:space="preserve"> Optimal</v>
      </c>
      <c r="F34">
        <f>IF(ISERROR(VLOOKUP($A34,ce_total[],5,FALSE)),"N/A",VLOOKUP($A34,ce_total[],5))</f>
        <v>47</v>
      </c>
      <c r="G34">
        <f>IF(ISERROR(VLOOKUP($A34,milp_total[],3,FALSE)),"N/A",VLOOKUP($A34,milp_total[],3))</f>
        <v>44</v>
      </c>
      <c r="H34">
        <f>overview[[#This Row],[ce_total]]-overview[[#This Row],[milp_total]]</f>
        <v>3</v>
      </c>
      <c r="I34" t="str">
        <f>IF(ISERROR(VLOOKUP($A34,milp_total[],3,FALSE)),"N/A",VLOOKUP($A34,milp_total[],4))</f>
        <v xml:space="preserve"> Optimal</v>
      </c>
      <c r="J34">
        <f>IF(ISERROR(VLOOKUP($A34,ce_2[],5,FALSE)),"N/A",VLOOKUP($A34,ce_2[],5))</f>
        <v>67</v>
      </c>
      <c r="K34">
        <f>IF(ISERROR(VLOOKUP($A34,milp_2[],3,FALSE)),"N/A",VLOOKUP($A34,milp_2[],3))</f>
        <v>62</v>
      </c>
      <c r="L34">
        <f>overview[[#This Row],[ce_2]]-overview[[#This Row],[milp_2]]</f>
        <v>5</v>
      </c>
      <c r="M34" t="str">
        <f>IF(ISERROR(VLOOKUP($A34,milp_2[],3,FALSE)),"N/A",VLOOKUP($A34,milp_2[],4))</f>
        <v xml:space="preserve"> Optimal</v>
      </c>
      <c r="N34">
        <f>IF(ISERROR(VLOOKUP($A34,ce_secure[],5,FALSE)),"N/A",VLOOKUP($A34,ce_secure[],5))</f>
        <v>58</v>
      </c>
      <c r="O34">
        <f>IF(ISERROR(VLOOKUP($A34,milp_secure[],3,FALSE)),"N/A",VLOOKUP($A34,milp_secure[],3))</f>
        <v>51</v>
      </c>
      <c r="P34">
        <f>overview[[#This Row],[ce_secure]]-overview[[#This Row],[milp_secure]]</f>
        <v>7</v>
      </c>
      <c r="Q34" t="str">
        <f>IF(ISERROR(VLOOKUP($A34,milp_secure[],3,FALSE)),"N/A",VLOOKUP($A34,milp_secure[],4))</f>
        <v xml:space="preserve"> Optimal</v>
      </c>
    </row>
    <row r="35" spans="1:17" x14ac:dyDescent="0.25">
      <c r="A35" t="s">
        <v>52</v>
      </c>
      <c r="B35">
        <f>IF(ISERROR(VLOOKUP($A35,ce_dom[],5,FALSE)),"N/A",VLOOKUP($A35,ce_dom[],5))</f>
        <v>42</v>
      </c>
      <c r="C35">
        <f>IF(ISERROR(VLOOKUP($A35,milp_dom[],3,FALSE)),"N/A",VLOOKUP($A35,milp_dom[],3))</f>
        <v>38</v>
      </c>
      <c r="D35">
        <f>overview[[#This Row],[ce_dom]]-overview[[#This Row],[milp_dom]]</f>
        <v>4</v>
      </c>
      <c r="E35" t="str">
        <f>IF(ISERROR(VLOOKUP($A35,milp_dom[],3,FALSE)),"N/A",VLOOKUP($A35,milp_dom[],4))</f>
        <v xml:space="preserve"> Optimal</v>
      </c>
      <c r="F35">
        <f>IF(ISERROR(VLOOKUP($A35,ce_total[],5,FALSE)),"N/A",VLOOKUP($A35,ce_total[],5))</f>
        <v>51</v>
      </c>
      <c r="G35">
        <f>IF(ISERROR(VLOOKUP($A35,milp_total[],3,FALSE)),"N/A",VLOOKUP($A35,milp_total[],3))</f>
        <v>48</v>
      </c>
      <c r="H35">
        <f>overview[[#This Row],[ce_total]]-overview[[#This Row],[milp_total]]</f>
        <v>3</v>
      </c>
      <c r="I35" t="str">
        <f>IF(ISERROR(VLOOKUP($A35,milp_total[],3,FALSE)),"N/A",VLOOKUP($A35,milp_total[],4))</f>
        <v xml:space="preserve"> Optimal</v>
      </c>
      <c r="J35">
        <f>IF(ISERROR(VLOOKUP($A35,ce_2[],5,FALSE)),"N/A",VLOOKUP($A35,ce_2[],5))</f>
        <v>72</v>
      </c>
      <c r="K35">
        <f>IF(ISERROR(VLOOKUP($A35,milp_2[],3,FALSE)),"N/A",VLOOKUP($A35,milp_2[],3))</f>
        <v>66</v>
      </c>
      <c r="L35">
        <f>overview[[#This Row],[ce_2]]-overview[[#This Row],[milp_2]]</f>
        <v>6</v>
      </c>
      <c r="M35" t="str">
        <f>IF(ISERROR(VLOOKUP($A35,milp_2[],3,FALSE)),"N/A",VLOOKUP($A35,milp_2[],4))</f>
        <v xml:space="preserve"> Optimal</v>
      </c>
      <c r="N35">
        <f>IF(ISERROR(VLOOKUP($A35,ce_secure[],5,FALSE)),"N/A",VLOOKUP($A35,ce_secure[],5))</f>
        <v>62</v>
      </c>
      <c r="O35">
        <f>IF(ISERROR(VLOOKUP($A35,milp_secure[],3,FALSE)),"N/A",VLOOKUP($A35,milp_secure[],3))</f>
        <v>0</v>
      </c>
      <c r="P35">
        <f>overview[[#This Row],[ce_secure]]-overview[[#This Row],[milp_secure]]</f>
        <v>62</v>
      </c>
      <c r="Q35" t="str">
        <f>IF(ISERROR(VLOOKUP($A35,milp_secure[],3,FALSE)),"N/A",VLOOKUP($A35,milp_secure[],4))</f>
        <v xml:space="preserve"> Out of memory.</v>
      </c>
    </row>
    <row r="36" spans="1:17" x14ac:dyDescent="0.25">
      <c r="A36" t="s">
        <v>53</v>
      </c>
      <c r="B36">
        <f>IF(ISERROR(VLOOKUP($A36,ce_dom[],5,FALSE)),"N/A",VLOOKUP($A36,ce_dom[],5))</f>
        <v>46</v>
      </c>
      <c r="C36">
        <f>IF(ISERROR(VLOOKUP($A36,milp_dom[],3,FALSE)),"N/A",VLOOKUP($A36,milp_dom[],3))</f>
        <v>41</v>
      </c>
      <c r="D36">
        <f>overview[[#This Row],[ce_dom]]-overview[[#This Row],[milp_dom]]</f>
        <v>5</v>
      </c>
      <c r="E36" t="str">
        <f>IF(ISERROR(VLOOKUP($A36,milp_dom[],3,FALSE)),"N/A",VLOOKUP($A36,milp_dom[],4))</f>
        <v xml:space="preserve"> Optimal</v>
      </c>
      <c r="F36">
        <f>IF(ISERROR(VLOOKUP($A36,ce_total[],5,FALSE)),"N/A",VLOOKUP($A36,ce_total[],5))</f>
        <v>54</v>
      </c>
      <c r="G36">
        <f>IF(ISERROR(VLOOKUP($A36,milp_total[],3,FALSE)),"N/A",VLOOKUP($A36,milp_total[],3))</f>
        <v>50</v>
      </c>
      <c r="H36">
        <f>overview[[#This Row],[ce_total]]-overview[[#This Row],[milp_total]]</f>
        <v>4</v>
      </c>
      <c r="I36" t="str">
        <f>IF(ISERROR(VLOOKUP($A36,milp_total[],3,FALSE)),"N/A",VLOOKUP($A36,milp_total[],4))</f>
        <v xml:space="preserve"> Optimal</v>
      </c>
      <c r="J36">
        <f>IF(ISERROR(VLOOKUP($A36,ce_2[],5,FALSE)),"N/A",VLOOKUP($A36,ce_2[],5))</f>
        <v>75</v>
      </c>
      <c r="K36">
        <f>IF(ISERROR(VLOOKUP($A36,milp_2[],3,FALSE)),"N/A",VLOOKUP($A36,milp_2[],3))</f>
        <v>70</v>
      </c>
      <c r="L36">
        <f>overview[[#This Row],[ce_2]]-overview[[#This Row],[milp_2]]</f>
        <v>5</v>
      </c>
      <c r="M36" t="str">
        <f>IF(ISERROR(VLOOKUP($A36,milp_2[],3,FALSE)),"N/A",VLOOKUP($A36,milp_2[],4))</f>
        <v xml:space="preserve"> Optimal</v>
      </c>
      <c r="N36">
        <f>IF(ISERROR(VLOOKUP($A36,ce_secure[],5,FALSE)),"N/A",VLOOKUP($A36,ce_secure[],5))</f>
        <v>66</v>
      </c>
      <c r="O36">
        <f>IF(ISERROR(VLOOKUP($A36,milp_secure[],3,FALSE)),"N/A",VLOOKUP($A36,milp_secure[],3))</f>
        <v>58</v>
      </c>
      <c r="P36">
        <f>overview[[#This Row],[ce_secure]]-overview[[#This Row],[milp_secure]]</f>
        <v>8</v>
      </c>
      <c r="Q36" t="str">
        <f>IF(ISERROR(VLOOKUP($A36,milp_secure[],3,FALSE)),"N/A",VLOOKUP($A36,milp_secure[],4))</f>
        <v xml:space="preserve"> Feasible</v>
      </c>
    </row>
    <row r="37" spans="1:17" x14ac:dyDescent="0.25">
      <c r="A37" t="s">
        <v>54</v>
      </c>
      <c r="B37">
        <f>IF(ISERROR(VLOOKUP($A37,ce_dom[],5,FALSE)),"N/A",VLOOKUP($A37,ce_dom[],5))</f>
        <v>49</v>
      </c>
      <c r="C37">
        <f>IF(ISERROR(VLOOKUP($A37,milp_dom[],3,FALSE)),"N/A",VLOOKUP($A37,milp_dom[],3))</f>
        <v>43</v>
      </c>
      <c r="D37">
        <f>overview[[#This Row],[ce_dom]]-overview[[#This Row],[milp_dom]]</f>
        <v>6</v>
      </c>
      <c r="E37" t="str">
        <f>IF(ISERROR(VLOOKUP($A37,milp_dom[],3,FALSE)),"N/A",VLOOKUP($A37,milp_dom[],4))</f>
        <v xml:space="preserve"> Optimal</v>
      </c>
      <c r="F37">
        <f>IF(ISERROR(VLOOKUP($A37,ce_total[],5,FALSE)),"N/A",VLOOKUP($A37,ce_total[],5))</f>
        <v>58</v>
      </c>
      <c r="G37">
        <f>IF(ISERROR(VLOOKUP($A37,milp_total[],3,FALSE)),"N/A",VLOOKUP($A37,milp_total[],3))</f>
        <v>52</v>
      </c>
      <c r="H37">
        <f>overview[[#This Row],[ce_total]]-overview[[#This Row],[milp_total]]</f>
        <v>6</v>
      </c>
      <c r="I37" t="str">
        <f>IF(ISERROR(VLOOKUP($A37,milp_total[],3,FALSE)),"N/A",VLOOKUP($A37,milp_total[],4))</f>
        <v xml:space="preserve"> Optimal</v>
      </c>
      <c r="J37">
        <f>IF(ISERROR(VLOOKUP($A37,ce_2[],5,FALSE)),"N/A",VLOOKUP($A37,ce_2[],5))</f>
        <v>80</v>
      </c>
      <c r="K37">
        <f>IF(ISERROR(VLOOKUP($A37,milp_2[],3,FALSE)),"N/A",VLOOKUP($A37,milp_2[],3))</f>
        <v>74</v>
      </c>
      <c r="L37">
        <f>overview[[#This Row],[ce_2]]-overview[[#This Row],[milp_2]]</f>
        <v>6</v>
      </c>
      <c r="M37" t="str">
        <f>IF(ISERROR(VLOOKUP($A37,milp_2[],3,FALSE)),"N/A",VLOOKUP($A37,milp_2[],4))</f>
        <v xml:space="preserve"> Optimal</v>
      </c>
      <c r="N37">
        <f>IF(ISERROR(VLOOKUP($A37,ce_secure[],5,FALSE)),"N/A",VLOOKUP($A37,ce_secure[],5))</f>
        <v>69</v>
      </c>
      <c r="O37">
        <f>IF(ISERROR(VLOOKUP($A37,milp_secure[],3,FALSE)),"N/A",VLOOKUP($A37,milp_secure[],3))</f>
        <v>62</v>
      </c>
      <c r="P37">
        <f>overview[[#This Row],[ce_secure]]-overview[[#This Row],[milp_secure]]</f>
        <v>7</v>
      </c>
      <c r="Q37" t="str">
        <f>IF(ISERROR(VLOOKUP($A37,milp_secure[],3,FALSE)),"N/A",VLOOKUP($A37,milp_secure[],4))</f>
        <v xml:space="preserve"> Feasible</v>
      </c>
    </row>
    <row r="38" spans="1:17" x14ac:dyDescent="0.25">
      <c r="A38" t="s">
        <v>55</v>
      </c>
      <c r="B38">
        <f>IF(ISERROR(VLOOKUP($A38,ce_dom[],5,FALSE)),"N/A",VLOOKUP($A38,ce_dom[],5))</f>
        <v>50</v>
      </c>
      <c r="C38">
        <f>IF(ISERROR(VLOOKUP($A38,milp_dom[],3,FALSE)),"N/A",VLOOKUP($A38,milp_dom[],3))</f>
        <v>45</v>
      </c>
      <c r="D38">
        <f>overview[[#This Row],[ce_dom]]-overview[[#This Row],[milp_dom]]</f>
        <v>5</v>
      </c>
      <c r="E38" t="str">
        <f>IF(ISERROR(VLOOKUP($A38,milp_dom[],3,FALSE)),"N/A",VLOOKUP($A38,milp_dom[],4))</f>
        <v xml:space="preserve"> Optimal</v>
      </c>
      <c r="F38">
        <f>IF(ISERROR(VLOOKUP($A38,ce_total[],5,FALSE)),"N/A",VLOOKUP($A38,ce_total[],5))</f>
        <v>61</v>
      </c>
      <c r="G38">
        <f>IF(ISERROR(VLOOKUP($A38,milp_total[],3,FALSE)),"N/A",VLOOKUP($A38,milp_total[],3))</f>
        <v>54</v>
      </c>
      <c r="H38">
        <f>overview[[#This Row],[ce_total]]-overview[[#This Row],[milp_total]]</f>
        <v>7</v>
      </c>
      <c r="I38" t="str">
        <f>IF(ISERROR(VLOOKUP($A38,milp_total[],3,FALSE)),"N/A",VLOOKUP($A38,milp_total[],4))</f>
        <v xml:space="preserve"> Optimal</v>
      </c>
      <c r="J38">
        <f>IF(ISERROR(VLOOKUP($A38,ce_2[],5,FALSE)),"N/A",VLOOKUP($A38,ce_2[],5))</f>
        <v>86</v>
      </c>
      <c r="K38">
        <f>IF(ISERROR(VLOOKUP($A38,milp_2[],3,FALSE)),"N/A",VLOOKUP($A38,milp_2[],3))</f>
        <v>78</v>
      </c>
      <c r="L38">
        <f>overview[[#This Row],[ce_2]]-overview[[#This Row],[milp_2]]</f>
        <v>8</v>
      </c>
      <c r="M38" t="str">
        <f>IF(ISERROR(VLOOKUP($A38,milp_2[],3,FALSE)),"N/A",VLOOKUP($A38,milp_2[],4))</f>
        <v xml:space="preserve"> Optimal</v>
      </c>
      <c r="N38">
        <f>IF(ISERROR(VLOOKUP($A38,ce_secure[],5,FALSE)),"N/A",VLOOKUP($A38,ce_secure[],5))</f>
        <v>74</v>
      </c>
      <c r="O38">
        <f>IF(ISERROR(VLOOKUP($A38,milp_secure[],3,FALSE)),"N/A",VLOOKUP($A38,milp_secure[],3))</f>
        <v>65</v>
      </c>
      <c r="P38">
        <f>overview[[#This Row],[ce_secure]]-overview[[#This Row],[milp_secure]]</f>
        <v>9</v>
      </c>
      <c r="Q38" t="str">
        <f>IF(ISERROR(VLOOKUP($A38,milp_secure[],3,FALSE)),"N/A",VLOOKUP($A38,milp_secure[],4))</f>
        <v xml:space="preserve"> Feasible</v>
      </c>
    </row>
    <row r="39" spans="1:17" x14ac:dyDescent="0.25">
      <c r="A39" t="s">
        <v>56</v>
      </c>
      <c r="B39">
        <f>IF(ISERROR(VLOOKUP($A39,ce_dom[],5,FALSE)),"N/A",VLOOKUP($A39,ce_dom[],5))</f>
        <v>55</v>
      </c>
      <c r="C39">
        <f>IF(ISERROR(VLOOKUP($A39,milp_dom[],3,FALSE)),"N/A",VLOOKUP($A39,milp_dom[],3))</f>
        <v>48</v>
      </c>
      <c r="D39">
        <f>overview[[#This Row],[ce_dom]]-overview[[#This Row],[milp_dom]]</f>
        <v>7</v>
      </c>
      <c r="E39" t="str">
        <f>IF(ISERROR(VLOOKUP($A39,milp_dom[],3,FALSE)),"N/A",VLOOKUP($A39,milp_dom[],4))</f>
        <v xml:space="preserve"> Optimal</v>
      </c>
      <c r="F39">
        <f>IF(ISERROR(VLOOKUP($A39,ce_total[],5,FALSE)),"N/A",VLOOKUP($A39,ce_total[],5))</f>
        <v>63</v>
      </c>
      <c r="G39">
        <f>IF(ISERROR(VLOOKUP($A39,milp_total[],3,FALSE)),"N/A",VLOOKUP($A39,milp_total[],3))</f>
        <v>58</v>
      </c>
      <c r="H39">
        <f>overview[[#This Row],[ce_total]]-overview[[#This Row],[milp_total]]</f>
        <v>5</v>
      </c>
      <c r="I39" t="str">
        <f>IF(ISERROR(VLOOKUP($A39,milp_total[],3,FALSE)),"N/A",VLOOKUP($A39,milp_total[],4))</f>
        <v xml:space="preserve"> Optimal</v>
      </c>
      <c r="J39">
        <f>IF(ISERROR(VLOOKUP($A39,ce_2[],5,FALSE)),"N/A",VLOOKUP($A39,ce_2[],5))</f>
        <v>90</v>
      </c>
      <c r="K39">
        <f>IF(ISERROR(VLOOKUP($A39,milp_2[],3,FALSE)),"N/A",VLOOKUP($A39,milp_2[],3))</f>
        <v>82</v>
      </c>
      <c r="L39">
        <f>overview[[#This Row],[ce_2]]-overview[[#This Row],[milp_2]]</f>
        <v>8</v>
      </c>
      <c r="M39" t="str">
        <f>IF(ISERROR(VLOOKUP($A39,milp_2[],3,FALSE)),"N/A",VLOOKUP($A39,milp_2[],4))</f>
        <v xml:space="preserve"> Optimal</v>
      </c>
      <c r="N39">
        <f>IF(ISERROR(VLOOKUP($A39,ce_secure[],5,FALSE)),"N/A",VLOOKUP($A39,ce_secure[],5))</f>
        <v>78</v>
      </c>
      <c r="O39">
        <f>IF(ISERROR(VLOOKUP($A39,milp_secure[],3,FALSE)),"N/A",VLOOKUP($A39,milp_secure[],3))</f>
        <v>0</v>
      </c>
      <c r="P39">
        <f>overview[[#This Row],[ce_secure]]-overview[[#This Row],[milp_secure]]</f>
        <v>78</v>
      </c>
      <c r="Q39" t="str">
        <f>IF(ISERROR(VLOOKUP($A39,milp_secure[],3,FALSE)),"N/A",VLOOKUP($A39,milp_secure[],4))</f>
        <v xml:space="preserve"> Out of memory.</v>
      </c>
    </row>
    <row r="40" spans="1:17" x14ac:dyDescent="0.25">
      <c r="A40" t="s">
        <v>57</v>
      </c>
      <c r="B40">
        <f>IF(ISERROR(VLOOKUP($A40,ce_dom[],5,FALSE)),"N/A",VLOOKUP($A40,ce_dom[],5))</f>
        <v>32</v>
      </c>
      <c r="C40">
        <f>IF(ISERROR(VLOOKUP($A40,milp_dom[],3,FALSE)),"N/A",VLOOKUP($A40,milp_dom[],3))</f>
        <v>29</v>
      </c>
      <c r="D40">
        <f>overview[[#This Row],[ce_dom]]-overview[[#This Row],[milp_dom]]</f>
        <v>3</v>
      </c>
      <c r="E40" t="str">
        <f>IF(ISERROR(VLOOKUP($A40,milp_dom[],3,FALSE)),"N/A",VLOOKUP($A40,milp_dom[],4))</f>
        <v xml:space="preserve"> Optimal</v>
      </c>
      <c r="F40">
        <f>IF(ISERROR(VLOOKUP($A40,ce_total[],5,FALSE)),"N/A",VLOOKUP($A40,ce_total[],5))</f>
        <v>38</v>
      </c>
      <c r="G40">
        <f>IF(ISERROR(VLOOKUP($A40,milp_total[],3,FALSE)),"N/A",VLOOKUP($A40,milp_total[],3))</f>
        <v>35</v>
      </c>
      <c r="H40">
        <f>overview[[#This Row],[ce_total]]-overview[[#This Row],[milp_total]]</f>
        <v>3</v>
      </c>
      <c r="I40" t="str">
        <f>IF(ISERROR(VLOOKUP($A40,milp_total[],3,FALSE)),"N/A",VLOOKUP($A40,milp_total[],4))</f>
        <v xml:space="preserve"> Optimal</v>
      </c>
      <c r="J40">
        <f>IF(ISERROR(VLOOKUP($A40,ce_2[],5,FALSE)),"N/A",VLOOKUP($A40,ce_2[],5))</f>
        <v>54</v>
      </c>
      <c r="K40">
        <f>IF(ISERROR(VLOOKUP($A40,milp_2[],3,FALSE)),"N/A",VLOOKUP($A40,milp_2[],3))</f>
        <v>50</v>
      </c>
      <c r="L40">
        <f>overview[[#This Row],[ce_2]]-overview[[#This Row],[milp_2]]</f>
        <v>4</v>
      </c>
      <c r="M40" t="str">
        <f>IF(ISERROR(VLOOKUP($A40,milp_2[],3,FALSE)),"N/A",VLOOKUP($A40,milp_2[],4))</f>
        <v xml:space="preserve"> Optimal</v>
      </c>
      <c r="N40">
        <f>IF(ISERROR(VLOOKUP($A40,ce_secure[],5,FALSE)),"N/A",VLOOKUP($A40,ce_secure[],5))</f>
        <v>46</v>
      </c>
      <c r="O40">
        <f>IF(ISERROR(VLOOKUP($A40,milp_secure[],3,FALSE)),"N/A",VLOOKUP($A40,milp_secure[],3))</f>
        <v>42</v>
      </c>
      <c r="P40">
        <f>overview[[#This Row],[ce_secure]]-overview[[#This Row],[milp_secure]]</f>
        <v>4</v>
      </c>
      <c r="Q40" t="str">
        <f>IF(ISERROR(VLOOKUP($A40,milp_secure[],3,FALSE)),"N/A",VLOOKUP($A40,milp_secure[],4))</f>
        <v xml:space="preserve"> Optimal</v>
      </c>
    </row>
    <row r="41" spans="1:17" x14ac:dyDescent="0.25">
      <c r="A41" t="s">
        <v>58</v>
      </c>
      <c r="B41">
        <f>IF(ISERROR(VLOOKUP($A41,ce_dom[],5,FALSE)),"N/A",VLOOKUP($A41,ce_dom[],5))</f>
        <v>35</v>
      </c>
      <c r="C41">
        <f>IF(ISERROR(VLOOKUP($A41,milp_dom[],3,FALSE)),"N/A",VLOOKUP($A41,milp_dom[],3))</f>
        <v>32</v>
      </c>
      <c r="D41">
        <f>overview[[#This Row],[ce_dom]]-overview[[#This Row],[milp_dom]]</f>
        <v>3</v>
      </c>
      <c r="E41" t="str">
        <f>IF(ISERROR(VLOOKUP($A41,milp_dom[],3,FALSE)),"N/A",VLOOKUP($A41,milp_dom[],4))</f>
        <v xml:space="preserve"> Optimal</v>
      </c>
      <c r="F41">
        <f>IF(ISERROR(VLOOKUP($A41,ce_total[],5,FALSE)),"N/A",VLOOKUP($A41,ce_total[],5))</f>
        <v>42</v>
      </c>
      <c r="G41">
        <f>IF(ISERROR(VLOOKUP($A41,milp_total[],3,FALSE)),"N/A",VLOOKUP($A41,milp_total[],3))</f>
        <v>40</v>
      </c>
      <c r="H41">
        <f>overview[[#This Row],[ce_total]]-overview[[#This Row],[milp_total]]</f>
        <v>2</v>
      </c>
      <c r="I41" t="str">
        <f>IF(ISERROR(VLOOKUP($A41,milp_total[],3,FALSE)),"N/A",VLOOKUP($A41,milp_total[],4))</f>
        <v xml:space="preserve"> Optimal</v>
      </c>
      <c r="J41">
        <f>IF(ISERROR(VLOOKUP($A41,ce_2[],5,FALSE)),"N/A",VLOOKUP($A41,ce_2[],5))</f>
        <v>59</v>
      </c>
      <c r="K41">
        <f>IF(ISERROR(VLOOKUP($A41,milp_2[],3,FALSE)),"N/A",VLOOKUP($A41,milp_2[],3))</f>
        <v>54</v>
      </c>
      <c r="L41">
        <f>overview[[#This Row],[ce_2]]-overview[[#This Row],[milp_2]]</f>
        <v>5</v>
      </c>
      <c r="M41" t="str">
        <f>IF(ISERROR(VLOOKUP($A41,milp_2[],3,FALSE)),"N/A",VLOOKUP($A41,milp_2[],4))</f>
        <v xml:space="preserve"> Optimal</v>
      </c>
      <c r="N41">
        <f>IF(ISERROR(VLOOKUP($A41,ce_secure[],5,FALSE)),"N/A",VLOOKUP($A41,ce_secure[],5))</f>
        <v>50</v>
      </c>
      <c r="O41">
        <f>IF(ISERROR(VLOOKUP($A41,milp_secure[],3,FALSE)),"N/A",VLOOKUP($A41,milp_secure[],3))</f>
        <v>45</v>
      </c>
      <c r="P41">
        <f>overview[[#This Row],[ce_secure]]-overview[[#This Row],[milp_secure]]</f>
        <v>5</v>
      </c>
      <c r="Q41" t="str">
        <f>IF(ISERROR(VLOOKUP($A41,milp_secure[],3,FALSE)),"N/A",VLOOKUP($A41,milp_secure[],4))</f>
        <v xml:space="preserve"> Optimal</v>
      </c>
    </row>
    <row r="42" spans="1:17" x14ac:dyDescent="0.25">
      <c r="A42" t="s">
        <v>59</v>
      </c>
      <c r="B42">
        <f>IF(ISERROR(VLOOKUP($A42,ce_dom[],5,FALSE)),"N/A",VLOOKUP($A42,ce_dom[],5))</f>
        <v>38</v>
      </c>
      <c r="C42">
        <f>IF(ISERROR(VLOOKUP($A42,milp_dom[],3,FALSE)),"N/A",VLOOKUP($A42,milp_dom[],3))</f>
        <v>35</v>
      </c>
      <c r="D42">
        <f>overview[[#This Row],[ce_dom]]-overview[[#This Row],[milp_dom]]</f>
        <v>3</v>
      </c>
      <c r="E42" t="str">
        <f>IF(ISERROR(VLOOKUP($A42,milp_dom[],3,FALSE)),"N/A",VLOOKUP($A42,milp_dom[],4))</f>
        <v xml:space="preserve"> Optimal</v>
      </c>
      <c r="F42">
        <f>IF(ISERROR(VLOOKUP($A42,ce_total[],5,FALSE)),"N/A",VLOOKUP($A42,ce_total[],5))</f>
        <v>45</v>
      </c>
      <c r="G42">
        <f>IF(ISERROR(VLOOKUP($A42,milp_total[],3,FALSE)),"N/A",VLOOKUP($A42,milp_total[],3))</f>
        <v>42</v>
      </c>
      <c r="H42">
        <f>overview[[#This Row],[ce_total]]-overview[[#This Row],[milp_total]]</f>
        <v>3</v>
      </c>
      <c r="I42" t="str">
        <f>IF(ISERROR(VLOOKUP($A42,milp_total[],3,FALSE)),"N/A",VLOOKUP($A42,milp_total[],4))</f>
        <v xml:space="preserve"> Optimal</v>
      </c>
      <c r="J42">
        <f>IF(ISERROR(VLOOKUP($A42,ce_2[],5,FALSE)),"N/A",VLOOKUP($A42,ce_2[],5))</f>
        <v>64</v>
      </c>
      <c r="K42">
        <f>IF(ISERROR(VLOOKUP($A42,milp_2[],3,FALSE)),"N/A",VLOOKUP($A42,milp_2[],3))</f>
        <v>59</v>
      </c>
      <c r="L42">
        <f>overview[[#This Row],[ce_2]]-overview[[#This Row],[milp_2]]</f>
        <v>5</v>
      </c>
      <c r="M42" t="str">
        <f>IF(ISERROR(VLOOKUP($A42,milp_2[],3,FALSE)),"N/A",VLOOKUP($A42,milp_2[],4))</f>
        <v xml:space="preserve"> Optimal</v>
      </c>
      <c r="N42">
        <f>IF(ISERROR(VLOOKUP($A42,ce_secure[],5,FALSE)),"N/A",VLOOKUP($A42,ce_secure[],5))</f>
        <v>55</v>
      </c>
      <c r="O42">
        <f>IF(ISERROR(VLOOKUP($A42,milp_secure[],3,FALSE)),"N/A",VLOOKUP($A42,milp_secure[],3))</f>
        <v>49</v>
      </c>
      <c r="P42">
        <f>overview[[#This Row],[ce_secure]]-overview[[#This Row],[milp_secure]]</f>
        <v>6</v>
      </c>
      <c r="Q42" t="str">
        <f>IF(ISERROR(VLOOKUP($A42,milp_secure[],3,FALSE)),"N/A",VLOOKUP($A42,milp_secure[],4))</f>
        <v xml:space="preserve"> Optimal</v>
      </c>
    </row>
    <row r="43" spans="1:17" x14ac:dyDescent="0.25">
      <c r="A43" t="s">
        <v>60</v>
      </c>
      <c r="B43">
        <f>IF(ISERROR(VLOOKUP($A43,ce_dom[],5,FALSE)),"N/A",VLOOKUP($A43,ce_dom[],5))</f>
        <v>42</v>
      </c>
      <c r="C43">
        <f>IF(ISERROR(VLOOKUP($A43,milp_dom[],3,FALSE)),"N/A",VLOOKUP($A43,milp_dom[],3))</f>
        <v>37</v>
      </c>
      <c r="D43">
        <f>overview[[#This Row],[ce_dom]]-overview[[#This Row],[milp_dom]]</f>
        <v>5</v>
      </c>
      <c r="E43" t="str">
        <f>IF(ISERROR(VLOOKUP($A43,milp_dom[],3,FALSE)),"N/A",VLOOKUP($A43,milp_dom[],4))</f>
        <v xml:space="preserve"> Optimal</v>
      </c>
      <c r="F43">
        <f>IF(ISERROR(VLOOKUP($A43,ce_total[],5,FALSE)),"N/A",VLOOKUP($A43,ce_total[],5))</f>
        <v>49</v>
      </c>
      <c r="G43">
        <f>IF(ISERROR(VLOOKUP($A43,milp_total[],3,FALSE)),"N/A",VLOOKUP($A43,milp_total[],3))</f>
        <v>44</v>
      </c>
      <c r="H43">
        <f>overview[[#This Row],[ce_total]]-overview[[#This Row],[milp_total]]</f>
        <v>5</v>
      </c>
      <c r="I43" t="str">
        <f>IF(ISERROR(VLOOKUP($A43,milp_total[],3,FALSE)),"N/A",VLOOKUP($A43,milp_total[],4))</f>
        <v xml:space="preserve"> Optimal</v>
      </c>
      <c r="J43">
        <f>IF(ISERROR(VLOOKUP($A43,ce_2[],5,FALSE)),"N/A",VLOOKUP($A43,ce_2[],5))</f>
        <v>69</v>
      </c>
      <c r="K43">
        <f>IF(ISERROR(VLOOKUP($A43,milp_2[],3,FALSE)),"N/A",VLOOKUP($A43,milp_2[],3))</f>
        <v>63</v>
      </c>
      <c r="L43">
        <f>overview[[#This Row],[ce_2]]-overview[[#This Row],[milp_2]]</f>
        <v>6</v>
      </c>
      <c r="M43" t="str">
        <f>IF(ISERROR(VLOOKUP($A43,milp_2[],3,FALSE)),"N/A",VLOOKUP($A43,milp_2[],4))</f>
        <v xml:space="preserve"> Optimal</v>
      </c>
      <c r="N43">
        <f>IF(ISERROR(VLOOKUP($A43,ce_secure[],5,FALSE)),"N/A",VLOOKUP($A43,ce_secure[],5))</f>
        <v>59</v>
      </c>
      <c r="O43">
        <f>IF(ISERROR(VLOOKUP($A43,milp_secure[],3,FALSE)),"N/A",VLOOKUP($A43,milp_secure[],3))</f>
        <v>53</v>
      </c>
      <c r="P43">
        <f>overview[[#This Row],[ce_secure]]-overview[[#This Row],[milp_secure]]</f>
        <v>6</v>
      </c>
      <c r="Q43" t="str">
        <f>IF(ISERROR(VLOOKUP($A43,milp_secure[],3,FALSE)),"N/A",VLOOKUP($A43,milp_secure[],4))</f>
        <v xml:space="preserve"> Feasible</v>
      </c>
    </row>
    <row r="44" spans="1:17" x14ac:dyDescent="0.25">
      <c r="A44" t="s">
        <v>61</v>
      </c>
      <c r="B44">
        <f>IF(ISERROR(VLOOKUP($A44,ce_dom[],5,FALSE)),"N/A",VLOOKUP($A44,ce_dom[],5))</f>
        <v>44</v>
      </c>
      <c r="C44">
        <f>IF(ISERROR(VLOOKUP($A44,milp_dom[],3,FALSE)),"N/A",VLOOKUP($A44,milp_dom[],3))</f>
        <v>40</v>
      </c>
      <c r="D44">
        <f>overview[[#This Row],[ce_dom]]-overview[[#This Row],[milp_dom]]</f>
        <v>4</v>
      </c>
      <c r="E44" t="str">
        <f>IF(ISERROR(VLOOKUP($A44,milp_dom[],3,FALSE)),"N/A",VLOOKUP($A44,milp_dom[],4))</f>
        <v xml:space="preserve"> Optimal</v>
      </c>
      <c r="F44">
        <f>IF(ISERROR(VLOOKUP($A44,ce_total[],5,FALSE)),"N/A",VLOOKUP($A44,ce_total[],5))</f>
        <v>53</v>
      </c>
      <c r="G44">
        <f>IF(ISERROR(VLOOKUP($A44,milp_total[],3,FALSE)),"N/A",VLOOKUP($A44,milp_total[],3))</f>
        <v>48</v>
      </c>
      <c r="H44">
        <f>overview[[#This Row],[ce_total]]-overview[[#This Row],[milp_total]]</f>
        <v>5</v>
      </c>
      <c r="I44" t="str">
        <f>IF(ISERROR(VLOOKUP($A44,milp_total[],3,FALSE)),"N/A",VLOOKUP($A44,milp_total[],4))</f>
        <v xml:space="preserve"> Optimal</v>
      </c>
      <c r="J44">
        <f>IF(ISERROR(VLOOKUP($A44,ce_2[],5,FALSE)),"N/A",VLOOKUP($A44,ce_2[],5))</f>
        <v>74</v>
      </c>
      <c r="K44">
        <f>IF(ISERROR(VLOOKUP($A44,milp_2[],3,FALSE)),"N/A",VLOOKUP($A44,milp_2[],3))</f>
        <v>67</v>
      </c>
      <c r="L44">
        <f>overview[[#This Row],[ce_2]]-overview[[#This Row],[milp_2]]</f>
        <v>7</v>
      </c>
      <c r="M44" t="str">
        <f>IF(ISERROR(VLOOKUP($A44,milp_2[],3,FALSE)),"N/A",VLOOKUP($A44,milp_2[],4))</f>
        <v xml:space="preserve"> Optimal</v>
      </c>
      <c r="N44">
        <f>IF(ISERROR(VLOOKUP($A44,ce_secure[],5,FALSE)),"N/A",VLOOKUP($A44,ce_secure[],5))</f>
        <v>63</v>
      </c>
      <c r="O44">
        <f>IF(ISERROR(VLOOKUP($A44,milp_secure[],3,FALSE)),"N/A",VLOOKUP($A44,milp_secure[],3))</f>
        <v>0</v>
      </c>
      <c r="P44">
        <f>overview[[#This Row],[ce_secure]]-overview[[#This Row],[milp_secure]]</f>
        <v>63</v>
      </c>
      <c r="Q44" t="str">
        <f>IF(ISERROR(VLOOKUP($A44,milp_secure[],3,FALSE)),"N/A",VLOOKUP($A44,milp_secure[],4))</f>
        <v xml:space="preserve"> Out of memory.</v>
      </c>
    </row>
    <row r="45" spans="1:17" x14ac:dyDescent="0.25">
      <c r="A45" t="s">
        <v>62</v>
      </c>
      <c r="B45">
        <f>IF(ISERROR(VLOOKUP($A45,ce_dom[],5,FALSE)),"N/A",VLOOKUP($A45,ce_dom[],5))</f>
        <v>48</v>
      </c>
      <c r="C45">
        <f>IF(ISERROR(VLOOKUP($A45,milp_dom[],3,FALSE)),"N/A",VLOOKUP($A45,milp_dom[],3))</f>
        <v>42</v>
      </c>
      <c r="D45">
        <f>overview[[#This Row],[ce_dom]]-overview[[#This Row],[milp_dom]]</f>
        <v>6</v>
      </c>
      <c r="E45" t="str">
        <f>IF(ISERROR(VLOOKUP($A45,milp_dom[],3,FALSE)),"N/A",VLOOKUP($A45,milp_dom[],4))</f>
        <v xml:space="preserve"> Optimal</v>
      </c>
      <c r="F45">
        <f>IF(ISERROR(VLOOKUP($A45,ce_total[],5,FALSE)),"N/A",VLOOKUP($A45,ce_total[],5))</f>
        <v>56</v>
      </c>
      <c r="G45">
        <f>IF(ISERROR(VLOOKUP($A45,milp_total[],3,FALSE)),"N/A",VLOOKUP($A45,milp_total[],3))</f>
        <v>50</v>
      </c>
      <c r="H45">
        <f>overview[[#This Row],[ce_total]]-overview[[#This Row],[milp_total]]</f>
        <v>6</v>
      </c>
      <c r="I45" t="str">
        <f>IF(ISERROR(VLOOKUP($A45,milp_total[],3,FALSE)),"N/A",VLOOKUP($A45,milp_total[],4))</f>
        <v xml:space="preserve"> Optimal</v>
      </c>
      <c r="J45">
        <f>IF(ISERROR(VLOOKUP($A45,ce_2[],5,FALSE)),"N/A",VLOOKUP($A45,ce_2[],5))</f>
        <v>79</v>
      </c>
      <c r="K45">
        <f>IF(ISERROR(VLOOKUP($A45,milp_2[],3,FALSE)),"N/A",VLOOKUP($A45,milp_2[],3))</f>
        <v>72</v>
      </c>
      <c r="L45">
        <f>overview[[#This Row],[ce_2]]-overview[[#This Row],[milp_2]]</f>
        <v>7</v>
      </c>
      <c r="M45" t="str">
        <f>IF(ISERROR(VLOOKUP($A45,milp_2[],3,FALSE)),"N/A",VLOOKUP($A45,milp_2[],4))</f>
        <v xml:space="preserve"> Optimal</v>
      </c>
      <c r="N45">
        <f>IF(ISERROR(VLOOKUP($A45,ce_secure[],5,FALSE)),"N/A",VLOOKUP($A45,ce_secure[],5))</f>
        <v>68</v>
      </c>
      <c r="O45">
        <f>IF(ISERROR(VLOOKUP($A45,milp_secure[],3,FALSE)),"N/A",VLOOKUP($A45,milp_secure[],3))</f>
        <v>60</v>
      </c>
      <c r="P45">
        <f>overview[[#This Row],[ce_secure]]-overview[[#This Row],[milp_secure]]</f>
        <v>8</v>
      </c>
      <c r="Q45" t="str">
        <f>IF(ISERROR(VLOOKUP($A45,milp_secure[],3,FALSE)),"N/A",VLOOKUP($A45,milp_secure[],4))</f>
        <v xml:space="preserve"> Feasible</v>
      </c>
    </row>
    <row r="46" spans="1:17" x14ac:dyDescent="0.25">
      <c r="A46" t="s">
        <v>63</v>
      </c>
      <c r="B46">
        <f>IF(ISERROR(VLOOKUP($A46,ce_dom[],5,FALSE)),"N/A",VLOOKUP($A46,ce_dom[],5))</f>
        <v>50</v>
      </c>
      <c r="C46">
        <f>IF(ISERROR(VLOOKUP($A46,milp_dom[],3,FALSE)),"N/A",VLOOKUP($A46,milp_dom[],3))</f>
        <v>45</v>
      </c>
      <c r="D46">
        <f>overview[[#This Row],[ce_dom]]-overview[[#This Row],[milp_dom]]</f>
        <v>5</v>
      </c>
      <c r="E46" t="str">
        <f>IF(ISERROR(VLOOKUP($A46,milp_dom[],3,FALSE)),"N/A",VLOOKUP($A46,milp_dom[],4))</f>
        <v xml:space="preserve"> Optimal</v>
      </c>
      <c r="F46">
        <f>IF(ISERROR(VLOOKUP($A46,ce_total[],5,FALSE)),"N/A",VLOOKUP($A46,ce_total[],5))</f>
        <v>60</v>
      </c>
      <c r="G46">
        <f>IF(ISERROR(VLOOKUP($A46,milp_total[],3,FALSE)),"N/A",VLOOKUP($A46,milp_total[],3))</f>
        <v>54</v>
      </c>
      <c r="H46">
        <f>overview[[#This Row],[ce_total]]-overview[[#This Row],[milp_total]]</f>
        <v>6</v>
      </c>
      <c r="I46" t="str">
        <f>IF(ISERROR(VLOOKUP($A46,milp_total[],3,FALSE)),"N/A",VLOOKUP($A46,milp_total[],4))</f>
        <v xml:space="preserve"> Optimal</v>
      </c>
      <c r="J46">
        <f>IF(ISERROR(VLOOKUP($A46,ce_2[],5,FALSE)),"N/A",VLOOKUP($A46,ce_2[],5))</f>
        <v>85</v>
      </c>
      <c r="K46">
        <f>IF(ISERROR(VLOOKUP($A46,milp_2[],3,FALSE)),"N/A",VLOOKUP($A46,milp_2[],3))</f>
        <v>76</v>
      </c>
      <c r="L46">
        <f>overview[[#This Row],[ce_2]]-overview[[#This Row],[milp_2]]</f>
        <v>9</v>
      </c>
      <c r="M46" t="str">
        <f>IF(ISERROR(VLOOKUP($A46,milp_2[],3,FALSE)),"N/A",VLOOKUP($A46,milp_2[],4))</f>
        <v xml:space="preserve"> Optimal</v>
      </c>
      <c r="N46">
        <f>IF(ISERROR(VLOOKUP($A46,ce_secure[],5,FALSE)),"N/A",VLOOKUP($A46,ce_secure[],5))</f>
        <v>72</v>
      </c>
      <c r="O46">
        <f>IF(ISERROR(VLOOKUP($A46,milp_secure[],3,FALSE)),"N/A",VLOOKUP($A46,milp_secure[],3))</f>
        <v>65</v>
      </c>
      <c r="P46">
        <f>overview[[#This Row],[ce_secure]]-overview[[#This Row],[milp_secure]]</f>
        <v>7</v>
      </c>
      <c r="Q46" t="str">
        <f>IF(ISERROR(VLOOKUP($A46,milp_secure[],3,FALSE)),"N/A",VLOOKUP($A46,milp_secure[],4))</f>
        <v xml:space="preserve"> Feasible</v>
      </c>
    </row>
    <row r="47" spans="1:17" x14ac:dyDescent="0.25">
      <c r="A47" t="s">
        <v>64</v>
      </c>
      <c r="B47">
        <f>IF(ISERROR(VLOOKUP($A47,ce_dom[],5,FALSE)),"N/A",VLOOKUP($A47,ce_dom[],5))</f>
        <v>54</v>
      </c>
      <c r="C47">
        <f>IF(ISERROR(VLOOKUP($A47,milp_dom[],3,FALSE)),"N/A",VLOOKUP($A47,milp_dom[],3))</f>
        <v>47</v>
      </c>
      <c r="D47">
        <f>overview[[#This Row],[ce_dom]]-overview[[#This Row],[milp_dom]]</f>
        <v>7</v>
      </c>
      <c r="E47" t="str">
        <f>IF(ISERROR(VLOOKUP($A47,milp_dom[],3,FALSE)),"N/A",VLOOKUP($A47,milp_dom[],4))</f>
        <v xml:space="preserve"> Optimal</v>
      </c>
      <c r="F47">
        <f>IF(ISERROR(VLOOKUP($A47,ce_total[],5,FALSE)),"N/A",VLOOKUP($A47,ce_total[],5))</f>
        <v>63</v>
      </c>
      <c r="G47">
        <f>IF(ISERROR(VLOOKUP($A47,milp_total[],3,FALSE)),"N/A",VLOOKUP($A47,milp_total[],3))</f>
        <v>56</v>
      </c>
      <c r="H47">
        <f>overview[[#This Row],[ce_total]]-overview[[#This Row],[milp_total]]</f>
        <v>7</v>
      </c>
      <c r="I47" t="str">
        <f>IF(ISERROR(VLOOKUP($A47,milp_total[],3,FALSE)),"N/A",VLOOKUP($A47,milp_total[],4))</f>
        <v xml:space="preserve"> Optimal</v>
      </c>
      <c r="J47">
        <f>IF(ISERROR(VLOOKUP($A47,ce_2[],5,FALSE)),"N/A",VLOOKUP($A47,ce_2[],5))</f>
        <v>88</v>
      </c>
      <c r="K47">
        <f>IF(ISERROR(VLOOKUP($A47,milp_2[],3,FALSE)),"N/A",VLOOKUP($A47,milp_2[],3))</f>
        <v>80</v>
      </c>
      <c r="L47">
        <f>overview[[#This Row],[ce_2]]-overview[[#This Row],[milp_2]]</f>
        <v>8</v>
      </c>
      <c r="M47" t="str">
        <f>IF(ISERROR(VLOOKUP($A47,milp_2[],3,FALSE)),"N/A",VLOOKUP($A47,milp_2[],4))</f>
        <v xml:space="preserve"> Optimal</v>
      </c>
      <c r="N47">
        <f>IF(ISERROR(VLOOKUP($A47,ce_secure[],5,FALSE)),"N/A",VLOOKUP($A47,ce_secure[],5))</f>
        <v>77</v>
      </c>
      <c r="O47">
        <f>IF(ISERROR(VLOOKUP($A47,milp_secure[],3,FALSE)),"N/A",VLOOKUP($A47,milp_secure[],3))</f>
        <v>0</v>
      </c>
      <c r="P47">
        <f>overview[[#This Row],[ce_secure]]-overview[[#This Row],[milp_secure]]</f>
        <v>77</v>
      </c>
      <c r="Q47" t="str">
        <f>IF(ISERROR(VLOOKUP($A47,milp_secure[],3,FALSE)),"N/A",VLOOKUP($A47,milp_secure[],4))</f>
        <v xml:space="preserve"> Out of memory.</v>
      </c>
    </row>
    <row r="48" spans="1:17" x14ac:dyDescent="0.25">
      <c r="A48" t="s">
        <v>65</v>
      </c>
      <c r="B48">
        <f>IF(ISERROR(VLOOKUP($A48,ce_dom[],5,FALSE)),"N/A",VLOOKUP($A48,ce_dom[],5))</f>
        <v>56</v>
      </c>
      <c r="C48">
        <f>IF(ISERROR(VLOOKUP($A48,milp_dom[],3,FALSE)),"N/A",VLOOKUP($A48,milp_dom[],3))</f>
        <v>50</v>
      </c>
      <c r="D48">
        <f>overview[[#This Row],[ce_dom]]-overview[[#This Row],[milp_dom]]</f>
        <v>6</v>
      </c>
      <c r="E48" t="str">
        <f>IF(ISERROR(VLOOKUP($A48,milp_dom[],3,FALSE)),"N/A",VLOOKUP($A48,milp_dom[],4))</f>
        <v xml:space="preserve"> Optimal</v>
      </c>
      <c r="F48">
        <f>IF(ISERROR(VLOOKUP($A48,ce_total[],5,FALSE)),"N/A",VLOOKUP($A48,ce_total[],5))</f>
        <v>67</v>
      </c>
      <c r="G48">
        <f>IF(ISERROR(VLOOKUP($A48,milp_total[],3,FALSE)),"N/A",VLOOKUP($A48,milp_total[],3))</f>
        <v>60</v>
      </c>
      <c r="H48">
        <f>overview[[#This Row],[ce_total]]-overview[[#This Row],[milp_total]]</f>
        <v>7</v>
      </c>
      <c r="I48" t="str">
        <f>IF(ISERROR(VLOOKUP($A48,milp_total[],3,FALSE)),"N/A",VLOOKUP($A48,milp_total[],4))</f>
        <v xml:space="preserve"> Optimal</v>
      </c>
      <c r="J48">
        <f>IF(ISERROR(VLOOKUP($A48,ce_2[],5,FALSE)),"N/A",VLOOKUP($A48,ce_2[],5))</f>
        <v>95</v>
      </c>
      <c r="K48">
        <f>IF(ISERROR(VLOOKUP($A48,milp_2[],3,FALSE)),"N/A",VLOOKUP($A48,milp_2[],3))</f>
        <v>85</v>
      </c>
      <c r="L48">
        <f>overview[[#This Row],[ce_2]]-overview[[#This Row],[milp_2]]</f>
        <v>10</v>
      </c>
      <c r="M48" t="str">
        <f>IF(ISERROR(VLOOKUP($A48,milp_2[],3,FALSE)),"N/A",VLOOKUP($A48,milp_2[],4))</f>
        <v xml:space="preserve"> Optimal</v>
      </c>
      <c r="N48">
        <f>IF(ISERROR(VLOOKUP($A48,ce_secure[],5,FALSE)),"N/A",VLOOKUP($A48,ce_secure[],5))</f>
        <v>80</v>
      </c>
      <c r="O48">
        <f>IF(ISERROR(VLOOKUP($A48,milp_secure[],3,FALSE)),"N/A",VLOOKUP($A48,milp_secure[],3))</f>
        <v>0</v>
      </c>
      <c r="P48">
        <f>overview[[#This Row],[ce_secure]]-overview[[#This Row],[milp_secure]]</f>
        <v>80</v>
      </c>
      <c r="Q48" t="str">
        <f>IF(ISERROR(VLOOKUP($A48,milp_secure[],3,FALSE)),"N/A",VLOOKUP($A48,milp_secure[],4))</f>
        <v xml:space="preserve"> Out of memory.</v>
      </c>
    </row>
    <row r="49" spans="1:17" x14ac:dyDescent="0.25">
      <c r="A49" t="s">
        <v>67</v>
      </c>
      <c r="B49">
        <f>IF(ISERROR(VLOOKUP($A49,ce_dom[],5,FALSE)),"N/A",VLOOKUP($A49,ce_dom[],5))</f>
        <v>59</v>
      </c>
      <c r="C49">
        <f>IF(ISERROR(VLOOKUP($A49,milp_dom[],3,FALSE)),"N/A",VLOOKUP($A49,milp_dom[],3))</f>
        <v>52</v>
      </c>
      <c r="D49">
        <f>overview[[#This Row],[ce_dom]]-overview[[#This Row],[milp_dom]]</f>
        <v>7</v>
      </c>
      <c r="E49" t="str">
        <f>IF(ISERROR(VLOOKUP($A49,milp_dom[],3,FALSE)),"N/A",VLOOKUP($A49,milp_dom[],4))</f>
        <v xml:space="preserve"> Optimal</v>
      </c>
      <c r="F49">
        <f>IF(ISERROR(VLOOKUP($A49,ce_total[],5,FALSE)),"N/A",VLOOKUP($A49,ce_total[],5))</f>
        <v>70</v>
      </c>
      <c r="G49">
        <f>IF(ISERROR(VLOOKUP($A49,milp_total[],3,FALSE)),"N/A",VLOOKUP($A49,milp_total[],3))</f>
        <v>62</v>
      </c>
      <c r="H49">
        <f>overview[[#This Row],[ce_total]]-overview[[#This Row],[milp_total]]</f>
        <v>8</v>
      </c>
      <c r="I49" t="str">
        <f>IF(ISERROR(VLOOKUP($A49,milp_total[],3,FALSE)),"N/A",VLOOKUP($A49,milp_total[],4))</f>
        <v xml:space="preserve"> Optimal</v>
      </c>
      <c r="J49">
        <f>IF(ISERROR(VLOOKUP($A49,ce_2[],5,FALSE)),"N/A",VLOOKUP($A49,ce_2[],5))</f>
        <v>100</v>
      </c>
      <c r="K49">
        <f>IF(ISERROR(VLOOKUP($A49,milp_2[],3,FALSE)),"N/A",VLOOKUP($A49,milp_2[],3))</f>
        <v>89</v>
      </c>
      <c r="L49">
        <f>overview[[#This Row],[ce_2]]-overview[[#This Row],[milp_2]]</f>
        <v>11</v>
      </c>
      <c r="M49" t="str">
        <f>IF(ISERROR(VLOOKUP($A49,milp_2[],3,FALSE)),"N/A",VLOOKUP($A49,milp_2[],4))</f>
        <v xml:space="preserve"> Optimal</v>
      </c>
      <c r="N49">
        <f>IF(ISERROR(VLOOKUP($A49,ce_secure[],5,FALSE)),"N/A",VLOOKUP($A49,ce_secure[],5))</f>
        <v>86</v>
      </c>
      <c r="O49">
        <f>IF(ISERROR(VLOOKUP($A49,milp_secure[],3,FALSE)),"N/A",VLOOKUP($A49,milp_secure[],3))</f>
        <v>76</v>
      </c>
      <c r="P49">
        <f>overview[[#This Row],[ce_secure]]-overview[[#This Row],[milp_secure]]</f>
        <v>10</v>
      </c>
      <c r="Q49" t="str">
        <f>IF(ISERROR(VLOOKUP($A49,milp_secure[],3,FALSE)),"N/A",VLOOKUP($A49,milp_secure[],4))</f>
        <v xml:space="preserve"> Feasible</v>
      </c>
    </row>
    <row r="50" spans="1:17" x14ac:dyDescent="0.25">
      <c r="A50" t="s">
        <v>66</v>
      </c>
      <c r="B50">
        <f>IF(ISERROR(VLOOKUP($A50,ce_dom[],5,FALSE)),"N/A",VLOOKUP($A50,ce_dom[],5))</f>
        <v>38</v>
      </c>
      <c r="C50">
        <f>IF(ISERROR(VLOOKUP($A50,milp_dom[],3,FALSE)),"N/A",VLOOKUP($A50,milp_dom[],3))</f>
        <v>35</v>
      </c>
      <c r="D50">
        <f>overview[[#This Row],[ce_dom]]-overview[[#This Row],[milp_dom]]</f>
        <v>3</v>
      </c>
      <c r="E50" t="str">
        <f>IF(ISERROR(VLOOKUP($A50,milp_dom[],3,FALSE)),"N/A",VLOOKUP($A50,milp_dom[],4))</f>
        <v xml:space="preserve"> Optimal</v>
      </c>
      <c r="F50">
        <f>IF(ISERROR(VLOOKUP($A50,ce_total[],5,FALSE)),"N/A",VLOOKUP($A50,ce_total[],5))</f>
        <v>45</v>
      </c>
      <c r="G50">
        <f>IF(ISERROR(VLOOKUP($A50,milp_total[],3,FALSE)),"N/A",VLOOKUP($A50,milp_total[],3))</f>
        <v>42</v>
      </c>
      <c r="H50">
        <f>overview[[#This Row],[ce_total]]-overview[[#This Row],[milp_total]]</f>
        <v>3</v>
      </c>
      <c r="I50" t="str">
        <f>IF(ISERROR(VLOOKUP($A50,milp_total[],3,FALSE)),"N/A",VLOOKUP($A50,milp_total[],4))</f>
        <v xml:space="preserve"> Optimal</v>
      </c>
      <c r="J50">
        <f>IF(ISERROR(VLOOKUP($A50,ce_2[],5,FALSE)),"N/A",VLOOKUP($A50,ce_2[],5))</f>
        <v>64</v>
      </c>
      <c r="K50">
        <f>IF(ISERROR(VLOOKUP($A50,milp_2[],3,FALSE)),"N/A",VLOOKUP($A50,milp_2[],3))</f>
        <v>59</v>
      </c>
      <c r="L50">
        <f>overview[[#This Row],[ce_2]]-overview[[#This Row],[milp_2]]</f>
        <v>5</v>
      </c>
      <c r="M50" t="str">
        <f>IF(ISERROR(VLOOKUP($A50,milp_2[],3,FALSE)),"N/A",VLOOKUP($A50,milp_2[],4))</f>
        <v xml:space="preserve"> Optimal</v>
      </c>
      <c r="N50">
        <f>IF(ISERROR(VLOOKUP($A50,ce_secure[],5,FALSE)),"N/A",VLOOKUP($A50,ce_secure[],5))</f>
        <v>55</v>
      </c>
      <c r="O50">
        <f>IF(ISERROR(VLOOKUP($A50,milp_secure[],3,FALSE)),"N/A",VLOOKUP($A50,milp_secure[],3))</f>
        <v>49</v>
      </c>
      <c r="P50">
        <f>overview[[#This Row],[ce_secure]]-overview[[#This Row],[milp_secure]]</f>
        <v>6</v>
      </c>
      <c r="Q50" t="str">
        <f>IF(ISERROR(VLOOKUP($A50,milp_secure[],3,FALSE)),"N/A",VLOOKUP($A50,milp_secure[],4))</f>
        <v xml:space="preserve"> Optimal</v>
      </c>
    </row>
    <row r="51" spans="1:17" x14ac:dyDescent="0.25">
      <c r="A51" t="s">
        <v>68</v>
      </c>
      <c r="B51">
        <f>IF(ISERROR(VLOOKUP($A51,ce_dom[],5,FALSE)),"N/A",VLOOKUP($A51,ce_dom[],5))</f>
        <v>42</v>
      </c>
      <c r="C51">
        <f>IF(ISERROR(VLOOKUP($A51,milp_dom[],3,FALSE)),"N/A",VLOOKUP($A51,milp_dom[],3))</f>
        <v>38</v>
      </c>
      <c r="D51">
        <f>overview[[#This Row],[ce_dom]]-overview[[#This Row],[milp_dom]]</f>
        <v>4</v>
      </c>
      <c r="E51" t="str">
        <f>IF(ISERROR(VLOOKUP($A51,milp_dom[],3,FALSE)),"N/A",VLOOKUP($A51,milp_dom[],4))</f>
        <v xml:space="preserve"> Optimal</v>
      </c>
      <c r="F51">
        <f>IF(ISERROR(VLOOKUP($A51,ce_total[],5,FALSE)),"N/A",VLOOKUP($A51,ce_total[],5))</f>
        <v>49</v>
      </c>
      <c r="G51">
        <f>IF(ISERROR(VLOOKUP($A51,milp_total[],3,FALSE)),"N/A",VLOOKUP($A51,milp_total[],3))</f>
        <v>46</v>
      </c>
      <c r="H51">
        <f>overview[[#This Row],[ce_total]]-overview[[#This Row],[milp_total]]</f>
        <v>3</v>
      </c>
      <c r="I51" t="str">
        <f>IF(ISERROR(VLOOKUP($A51,milp_total[],3,FALSE)),"N/A",VLOOKUP($A51,milp_total[],4))</f>
        <v xml:space="preserve"> Optimal</v>
      </c>
      <c r="J51">
        <f>IF(ISERROR(VLOOKUP($A51,ce_2[],5,FALSE)),"N/A",VLOOKUP($A51,ce_2[],5))</f>
        <v>70</v>
      </c>
      <c r="K51">
        <f>IF(ISERROR(VLOOKUP($A51,milp_2[],3,FALSE)),"N/A",VLOOKUP($A51,milp_2[],3))</f>
        <v>64</v>
      </c>
      <c r="L51">
        <f>overview[[#This Row],[ce_2]]-overview[[#This Row],[milp_2]]</f>
        <v>6</v>
      </c>
      <c r="M51" t="str">
        <f>IF(ISERROR(VLOOKUP($A51,milp_2[],3,FALSE)),"N/A",VLOOKUP($A51,milp_2[],4))</f>
        <v xml:space="preserve"> Optimal</v>
      </c>
      <c r="N51">
        <f>IF(ISERROR(VLOOKUP($A51,ce_secure[],5,FALSE)),"N/A",VLOOKUP($A51,ce_secure[],5))</f>
        <v>60</v>
      </c>
      <c r="O51" t="str">
        <f>IF(ISERROR(VLOOKUP($A51,milp_secure[],3,FALSE)),"N/A",VLOOKUP($A51,milp_secure[],3))</f>
        <v>N/A</v>
      </c>
      <c r="P51" t="e">
        <f>overview[[#This Row],[ce_secure]]-overview[[#This Row],[milp_secure]]</f>
        <v>#VALUE!</v>
      </c>
      <c r="Q51" t="str">
        <f>IF(ISERROR(VLOOKUP($A51,milp_secure[],3,FALSE)),"N/A",VLOOKUP($A51,milp_secure[],4))</f>
        <v>N/A</v>
      </c>
    </row>
    <row r="52" spans="1:17" x14ac:dyDescent="0.25">
      <c r="A52" t="s">
        <v>69</v>
      </c>
      <c r="B52">
        <f>IF(ISERROR(VLOOKUP($A52,ce_dom[],5,FALSE)),"N/A",VLOOKUP($A52,ce_dom[],5))</f>
        <v>45</v>
      </c>
      <c r="C52">
        <f>IF(ISERROR(VLOOKUP($A52,milp_dom[],3,FALSE)),"N/A",VLOOKUP($A52,milp_dom[],3))</f>
        <v>40</v>
      </c>
      <c r="D52">
        <f>overview[[#This Row],[ce_dom]]-overview[[#This Row],[milp_dom]]</f>
        <v>5</v>
      </c>
      <c r="E52" t="str">
        <f>IF(ISERROR(VLOOKUP($A52,milp_dom[],3,FALSE)),"N/A",VLOOKUP($A52,milp_dom[],4))</f>
        <v xml:space="preserve"> Optimal</v>
      </c>
      <c r="F52">
        <f>IF(ISERROR(VLOOKUP($A52,ce_total[],5,FALSE)),"N/A",VLOOKUP($A52,ce_total[],5))</f>
        <v>53</v>
      </c>
      <c r="G52">
        <f>IF(ISERROR(VLOOKUP($A52,milp_total[],3,FALSE)),"N/A",VLOOKUP($A52,milp_total[],3))</f>
        <v>48</v>
      </c>
      <c r="H52">
        <f>overview[[#This Row],[ce_total]]-overview[[#This Row],[milp_total]]</f>
        <v>5</v>
      </c>
      <c r="I52" t="str">
        <f>IF(ISERROR(VLOOKUP($A52,milp_total[],3,FALSE)),"N/A",VLOOKUP($A52,milp_total[],4))</f>
        <v xml:space="preserve"> Optimal</v>
      </c>
      <c r="J52">
        <f>IF(ISERROR(VLOOKUP($A52,ce_2[],5,FALSE)),"N/A",VLOOKUP($A52,ce_2[],5))</f>
        <v>75</v>
      </c>
      <c r="K52">
        <f>IF(ISERROR(VLOOKUP($A52,milp_2[],3,FALSE)),"N/A",VLOOKUP($A52,milp_2[],3))</f>
        <v>68</v>
      </c>
      <c r="L52">
        <f>overview[[#This Row],[ce_2]]-overview[[#This Row],[milp_2]]</f>
        <v>7</v>
      </c>
      <c r="M52" t="str">
        <f>IF(ISERROR(VLOOKUP($A52,milp_2[],3,FALSE)),"N/A",VLOOKUP($A52,milp_2[],4))</f>
        <v xml:space="preserve"> Optimal</v>
      </c>
      <c r="N52">
        <f>IF(ISERROR(VLOOKUP($A52,ce_secure[],5,FALSE)),"N/A",VLOOKUP($A52,ce_secure[],5))</f>
        <v>64</v>
      </c>
      <c r="O52" t="str">
        <f>IF(ISERROR(VLOOKUP($A52,milp_secure[],3,FALSE)),"N/A",VLOOKUP($A52,milp_secure[],3))</f>
        <v>N/A</v>
      </c>
      <c r="P52" t="e">
        <f>overview[[#This Row],[ce_secure]]-overview[[#This Row],[milp_secure]]</f>
        <v>#VALUE!</v>
      </c>
      <c r="Q52" t="str">
        <f>IF(ISERROR(VLOOKUP($A52,milp_secure[],3,FALSE)),"N/A",VLOOKUP($A52,milp_secure[],4))</f>
        <v>N/A</v>
      </c>
    </row>
    <row r="53" spans="1:17" x14ac:dyDescent="0.25">
      <c r="A53" t="s">
        <v>70</v>
      </c>
      <c r="B53">
        <f>IF(ISERROR(VLOOKUP($A53,ce_dom[],5,FALSE)),"N/A",VLOOKUP($A53,ce_dom[],5))</f>
        <v>49</v>
      </c>
      <c r="C53">
        <f>IF(ISERROR(VLOOKUP($A53,milp_dom[],3,FALSE)),"N/A",VLOOKUP($A53,milp_dom[],3))</f>
        <v>43</v>
      </c>
      <c r="D53">
        <f>overview[[#This Row],[ce_dom]]-overview[[#This Row],[milp_dom]]</f>
        <v>6</v>
      </c>
      <c r="E53" t="str">
        <f>IF(ISERROR(VLOOKUP($A53,milp_dom[],3,FALSE)),"N/A",VLOOKUP($A53,milp_dom[],4))</f>
        <v xml:space="preserve"> Optimal</v>
      </c>
      <c r="F53">
        <f>IF(ISERROR(VLOOKUP($A53,ce_total[],5,FALSE)),"N/A",VLOOKUP($A53,ce_total[],5))</f>
        <v>57</v>
      </c>
      <c r="G53">
        <f>IF(ISERROR(VLOOKUP($A53,milp_total[],3,FALSE)),"N/A",VLOOKUP($A53,milp_total[],3))</f>
        <v>52</v>
      </c>
      <c r="H53">
        <f>overview[[#This Row],[ce_total]]-overview[[#This Row],[milp_total]]</f>
        <v>5</v>
      </c>
      <c r="I53" t="str">
        <f>IF(ISERROR(VLOOKUP($A53,milp_total[],3,FALSE)),"N/A",VLOOKUP($A53,milp_total[],4))</f>
        <v xml:space="preserve"> Optimal</v>
      </c>
      <c r="J53">
        <f>IF(ISERROR(VLOOKUP($A53,ce_2[],5,FALSE)),"N/A",VLOOKUP($A53,ce_2[],5))</f>
        <v>81</v>
      </c>
      <c r="K53">
        <f>IF(ISERROR(VLOOKUP($A53,milp_2[],3,FALSE)),"N/A",VLOOKUP($A53,milp_2[],3))</f>
        <v>73</v>
      </c>
      <c r="L53">
        <f>overview[[#This Row],[ce_2]]-overview[[#This Row],[milp_2]]</f>
        <v>8</v>
      </c>
      <c r="M53" t="str">
        <f>IF(ISERROR(VLOOKUP($A53,milp_2[],3,FALSE)),"N/A",VLOOKUP($A53,milp_2[],4))</f>
        <v xml:space="preserve"> Optimal</v>
      </c>
      <c r="N53">
        <f>IF(ISERROR(VLOOKUP($A53,ce_secure[],5,FALSE)),"N/A",VLOOKUP($A53,ce_secure[],5))</f>
        <v>70</v>
      </c>
      <c r="O53" t="str">
        <f>IF(ISERROR(VLOOKUP($A53,milp_secure[],3,FALSE)),"N/A",VLOOKUP($A53,milp_secure[],3))</f>
        <v>N/A</v>
      </c>
      <c r="P53" t="e">
        <f>overview[[#This Row],[ce_secure]]-overview[[#This Row],[milp_secure]]</f>
        <v>#VALUE!</v>
      </c>
      <c r="Q53" t="str">
        <f>IF(ISERROR(VLOOKUP($A53,milp_secure[],3,FALSE)),"N/A",VLOOKUP($A53,milp_secure[],4))</f>
        <v>N/A</v>
      </c>
    </row>
    <row r="54" spans="1:17" x14ac:dyDescent="0.25">
      <c r="A54" t="s">
        <v>71</v>
      </c>
      <c r="B54">
        <f>IF(ISERROR(VLOOKUP($A54,ce_dom[],5,FALSE)),"N/A",VLOOKUP($A54,ce_dom[],5))</f>
        <v>52</v>
      </c>
      <c r="C54">
        <f>IF(ISERROR(VLOOKUP($A54,milp_dom[],3,FALSE)),"N/A",VLOOKUP($A54,milp_dom[],3))</f>
        <v>46</v>
      </c>
      <c r="D54">
        <f>overview[[#This Row],[ce_dom]]-overview[[#This Row],[milp_dom]]</f>
        <v>6</v>
      </c>
      <c r="E54" t="str">
        <f>IF(ISERROR(VLOOKUP($A54,milp_dom[],3,FALSE)),"N/A",VLOOKUP($A54,milp_dom[],4))</f>
        <v xml:space="preserve"> Optimal</v>
      </c>
      <c r="F54">
        <f>IF(ISERROR(VLOOKUP($A54,ce_total[],5,FALSE)),"N/A",VLOOKUP($A54,ce_total[],5))</f>
        <v>62</v>
      </c>
      <c r="G54">
        <f>IF(ISERROR(VLOOKUP($A54,milp_total[],3,FALSE)),"N/A",VLOOKUP($A54,milp_total[],3))</f>
        <v>56</v>
      </c>
      <c r="H54">
        <f>overview[[#This Row],[ce_total]]-overview[[#This Row],[milp_total]]</f>
        <v>6</v>
      </c>
      <c r="I54" t="str">
        <f>IF(ISERROR(VLOOKUP($A54,milp_total[],3,FALSE)),"N/A",VLOOKUP($A54,milp_total[],4))</f>
        <v xml:space="preserve"> Optimal</v>
      </c>
      <c r="J54">
        <f>IF(ISERROR(VLOOKUP($A54,ce_2[],5,FALSE)),"N/A",VLOOKUP($A54,ce_2[],5))</f>
        <v>87</v>
      </c>
      <c r="K54">
        <f>IF(ISERROR(VLOOKUP($A54,milp_2[],3,FALSE)),"N/A",VLOOKUP($A54,milp_2[],3))</f>
        <v>78</v>
      </c>
      <c r="L54">
        <f>overview[[#This Row],[ce_2]]-overview[[#This Row],[milp_2]]</f>
        <v>9</v>
      </c>
      <c r="M54" t="str">
        <f>IF(ISERROR(VLOOKUP($A54,milp_2[],3,FALSE)),"N/A",VLOOKUP($A54,milp_2[],4))</f>
        <v xml:space="preserve"> Optimal</v>
      </c>
      <c r="N54">
        <f>IF(ISERROR(VLOOKUP($A54,ce_secure[],5,FALSE)),"N/A",VLOOKUP($A54,ce_secure[],5))</f>
        <v>74</v>
      </c>
      <c r="O54" t="str">
        <f>IF(ISERROR(VLOOKUP($A54,milp_secure[],3,FALSE)),"N/A",VLOOKUP($A54,milp_secure[],3))</f>
        <v>N/A</v>
      </c>
      <c r="P54" t="e">
        <f>overview[[#This Row],[ce_secure]]-overview[[#This Row],[milp_secure]]</f>
        <v>#VALUE!</v>
      </c>
      <c r="Q54" t="str">
        <f>IF(ISERROR(VLOOKUP($A54,milp_secure[],3,FALSE)),"N/A",VLOOKUP($A54,milp_secure[],4))</f>
        <v>N/A</v>
      </c>
    </row>
    <row r="55" spans="1:17" x14ac:dyDescent="0.25">
      <c r="A55" t="s">
        <v>72</v>
      </c>
      <c r="B55">
        <f>IF(ISERROR(VLOOKUP($A55,ce_dom[],5,FALSE)),"N/A",VLOOKUP($A55,ce_dom[],5))</f>
        <v>54</v>
      </c>
      <c r="C55">
        <f>IF(ISERROR(VLOOKUP($A55,milp_dom[],3,FALSE)),"N/A",VLOOKUP($A55,milp_dom[],3))</f>
        <v>49</v>
      </c>
      <c r="D55">
        <f>overview[[#This Row],[ce_dom]]-overview[[#This Row],[milp_dom]]</f>
        <v>5</v>
      </c>
      <c r="E55" t="str">
        <f>IF(ISERROR(VLOOKUP($A55,milp_dom[],3,FALSE)),"N/A",VLOOKUP($A55,milp_dom[],4))</f>
        <v xml:space="preserve"> Optimal</v>
      </c>
      <c r="F55">
        <f>IF(ISERROR(VLOOKUP($A55,ce_total[],5,FALSE)),"N/A",VLOOKUP($A55,ce_total[],5))</f>
        <v>65</v>
      </c>
      <c r="G55">
        <f>IF(ISERROR(VLOOKUP($A55,milp_total[],3,FALSE)),"N/A",VLOOKUP($A55,milp_total[],3))</f>
        <v>58</v>
      </c>
      <c r="H55">
        <f>overview[[#This Row],[ce_total]]-overview[[#This Row],[milp_total]]</f>
        <v>7</v>
      </c>
      <c r="I55" t="str">
        <f>IF(ISERROR(VLOOKUP($A55,milp_total[],3,FALSE)),"N/A",VLOOKUP($A55,milp_total[],4))</f>
        <v xml:space="preserve"> Optimal</v>
      </c>
      <c r="J55">
        <f>IF(ISERROR(VLOOKUP($A55,ce_2[],5,FALSE)),"N/A",VLOOKUP($A55,ce_2[],5))</f>
        <v>91</v>
      </c>
      <c r="K55">
        <f>IF(ISERROR(VLOOKUP($A55,milp_2[],3,FALSE)),"N/A",VLOOKUP($A55,milp_2[],3))</f>
        <v>82</v>
      </c>
      <c r="L55">
        <f>overview[[#This Row],[ce_2]]-overview[[#This Row],[milp_2]]</f>
        <v>9</v>
      </c>
      <c r="M55" t="str">
        <f>IF(ISERROR(VLOOKUP($A55,milp_2[],3,FALSE)),"N/A",VLOOKUP($A55,milp_2[],4))</f>
        <v xml:space="preserve"> Optimal</v>
      </c>
      <c r="N55">
        <f>IF(ISERROR(VLOOKUP($A55,ce_secure[],5,FALSE)),"N/A",VLOOKUP($A55,ce_secure[],5))</f>
        <v>80</v>
      </c>
      <c r="O55" t="str">
        <f>IF(ISERROR(VLOOKUP($A55,milp_secure[],3,FALSE)),"N/A",VLOOKUP($A55,milp_secure[],3))</f>
        <v>N/A</v>
      </c>
      <c r="P55" t="e">
        <f>overview[[#This Row],[ce_secure]]-overview[[#This Row],[milp_secure]]</f>
        <v>#VALUE!</v>
      </c>
      <c r="Q55" t="str">
        <f>IF(ISERROR(VLOOKUP($A55,milp_secure[],3,FALSE)),"N/A",VLOOKUP($A55,milp_secure[],4))</f>
        <v>N/A</v>
      </c>
    </row>
    <row r="56" spans="1:17" x14ac:dyDescent="0.25">
      <c r="A56" t="s">
        <v>73</v>
      </c>
      <c r="B56">
        <f>IF(ISERROR(VLOOKUP($A56,ce_dom[],5,FALSE)),"N/A",VLOOKUP($A56,ce_dom[],5))</f>
        <v>59</v>
      </c>
      <c r="C56">
        <f>IF(ISERROR(VLOOKUP($A56,milp_dom[],3,FALSE)),"N/A",VLOOKUP($A56,milp_dom[],3))</f>
        <v>51</v>
      </c>
      <c r="D56">
        <f>overview[[#This Row],[ce_dom]]-overview[[#This Row],[milp_dom]]</f>
        <v>8</v>
      </c>
      <c r="E56" t="str">
        <f>IF(ISERROR(VLOOKUP($A56,milp_dom[],3,FALSE)),"N/A",VLOOKUP($A56,milp_dom[],4))</f>
        <v xml:space="preserve"> Optimal</v>
      </c>
      <c r="F56">
        <f>IF(ISERROR(VLOOKUP($A56,ce_total[],5,FALSE)),"N/A",VLOOKUP($A56,ce_total[],5))</f>
        <v>69</v>
      </c>
      <c r="G56">
        <f>IF(ISERROR(VLOOKUP($A56,milp_total[],3,FALSE)),"N/A",VLOOKUP($A56,milp_total[],3))</f>
        <v>62</v>
      </c>
      <c r="H56">
        <f>overview[[#This Row],[ce_total]]-overview[[#This Row],[milp_total]]</f>
        <v>7</v>
      </c>
      <c r="I56" t="str">
        <f>IF(ISERROR(VLOOKUP($A56,milp_total[],3,FALSE)),"N/A",VLOOKUP($A56,milp_total[],4))</f>
        <v xml:space="preserve"> Optimal</v>
      </c>
      <c r="J56">
        <f>IF(ISERROR(VLOOKUP($A56,ce_2[],5,FALSE)),"N/A",VLOOKUP($A56,ce_2[],5))</f>
        <v>97</v>
      </c>
      <c r="K56">
        <f>IF(ISERROR(VLOOKUP($A56,milp_2[],3,FALSE)),"N/A",VLOOKUP($A56,milp_2[],3))</f>
        <v>87</v>
      </c>
      <c r="L56">
        <f>overview[[#This Row],[ce_2]]-overview[[#This Row],[milp_2]]</f>
        <v>10</v>
      </c>
      <c r="M56" t="str">
        <f>IF(ISERROR(VLOOKUP($A56,milp_2[],3,FALSE)),"N/A",VLOOKUP($A56,milp_2[],4))</f>
        <v xml:space="preserve"> Optimal</v>
      </c>
      <c r="N56">
        <f>IF(ISERROR(VLOOKUP($A56,ce_secure[],5,FALSE)),"N/A",VLOOKUP($A56,ce_secure[],5))</f>
        <v>84</v>
      </c>
      <c r="O56" t="str">
        <f>IF(ISERROR(VLOOKUP($A56,milp_secure[],3,FALSE)),"N/A",VLOOKUP($A56,milp_secure[],3))</f>
        <v>N/A</v>
      </c>
      <c r="P56" t="e">
        <f>overview[[#This Row],[ce_secure]]-overview[[#This Row],[milp_secure]]</f>
        <v>#VALUE!</v>
      </c>
      <c r="Q56" t="str">
        <f>IF(ISERROR(VLOOKUP($A56,milp_secure[],3,FALSE)),"N/A",VLOOKUP($A56,milp_secure[],4))</f>
        <v>N/A</v>
      </c>
    </row>
    <row r="57" spans="1:17" x14ac:dyDescent="0.25">
      <c r="A57" t="s">
        <v>74</v>
      </c>
      <c r="B57">
        <f>IF(ISERROR(VLOOKUP($A57,ce_dom[],5,FALSE)),"N/A",VLOOKUP($A57,ce_dom[],5))</f>
        <v>62</v>
      </c>
      <c r="C57">
        <f>IF(ISERROR(VLOOKUP($A57,milp_dom[],3,FALSE)),"N/A",VLOOKUP($A57,milp_dom[],3))</f>
        <v>54</v>
      </c>
      <c r="D57">
        <f>overview[[#This Row],[ce_dom]]-overview[[#This Row],[milp_dom]]</f>
        <v>8</v>
      </c>
      <c r="E57" t="str">
        <f>IF(ISERROR(VLOOKUP($A57,milp_dom[],3,FALSE)),"N/A",VLOOKUP($A57,milp_dom[],4))</f>
        <v xml:space="preserve"> Optimal</v>
      </c>
      <c r="F57">
        <f>IF(ISERROR(VLOOKUP($A57,ce_total[],5,FALSE)),"N/A",VLOOKUP($A57,ce_total[],5))</f>
        <v>73</v>
      </c>
      <c r="G57">
        <f>IF(ISERROR(VLOOKUP($A57,milp_total[],3,FALSE)),"N/A",VLOOKUP($A57,milp_total[],3))</f>
        <v>66</v>
      </c>
      <c r="H57">
        <f>overview[[#This Row],[ce_total]]-overview[[#This Row],[milp_total]]</f>
        <v>7</v>
      </c>
      <c r="I57" t="str">
        <f>IF(ISERROR(VLOOKUP($A57,milp_total[],3,FALSE)),"N/A",VLOOKUP($A57,milp_total[],4))</f>
        <v xml:space="preserve"> Optimal</v>
      </c>
      <c r="J57">
        <f>IF(ISERROR(VLOOKUP($A57,ce_2[],5,FALSE)),"N/A",VLOOKUP($A57,ce_2[],5))</f>
        <v>102</v>
      </c>
      <c r="K57">
        <f>IF(ISERROR(VLOOKUP($A57,milp_2[],3,FALSE)),"N/A",VLOOKUP($A57,milp_2[],3))</f>
        <v>92</v>
      </c>
      <c r="L57">
        <f>overview[[#This Row],[ce_2]]-overview[[#This Row],[milp_2]]</f>
        <v>10</v>
      </c>
      <c r="M57" t="str">
        <f>IF(ISERROR(VLOOKUP($A57,milp_2[],3,FALSE)),"N/A",VLOOKUP($A57,milp_2[],4))</f>
        <v xml:space="preserve"> Optimal</v>
      </c>
      <c r="N57">
        <f>IF(ISERROR(VLOOKUP($A57,ce_secure[],5,FALSE)),"N/A",VLOOKUP($A57,ce_secure[],5))</f>
        <v>89</v>
      </c>
      <c r="O57" t="str">
        <f>IF(ISERROR(VLOOKUP($A57,milp_secure[],3,FALSE)),"N/A",VLOOKUP($A57,milp_secure[],3))</f>
        <v>N/A</v>
      </c>
      <c r="P57" t="e">
        <f>overview[[#This Row],[ce_secure]]-overview[[#This Row],[milp_secure]]</f>
        <v>#VALUE!</v>
      </c>
      <c r="Q57" t="str">
        <f>IF(ISERROR(VLOOKUP($A57,milp_secure[],3,FALSE)),"N/A",VLOOKUP($A57,milp_secure[],4))</f>
        <v>N/A</v>
      </c>
    </row>
    <row r="58" spans="1:17" x14ac:dyDescent="0.25">
      <c r="A58" t="s">
        <v>75</v>
      </c>
      <c r="B58">
        <f>IF(ISERROR(VLOOKUP($A58,ce_dom[],5,FALSE)),"N/A",VLOOKUP($A58,ce_dom[],5))</f>
        <v>65</v>
      </c>
      <c r="C58">
        <f>IF(ISERROR(VLOOKUP($A58,milp_dom[],3,FALSE)),"N/A",VLOOKUP($A58,milp_dom[],3))</f>
        <v>57</v>
      </c>
      <c r="D58">
        <f>overview[[#This Row],[ce_dom]]-overview[[#This Row],[milp_dom]]</f>
        <v>8</v>
      </c>
      <c r="E58" t="str">
        <f>IF(ISERROR(VLOOKUP($A58,milp_dom[],3,FALSE)),"N/A",VLOOKUP($A58,milp_dom[],4))</f>
        <v xml:space="preserve"> Optimal</v>
      </c>
      <c r="F58">
        <f>IF(ISERROR(VLOOKUP($A58,ce_total[],5,FALSE)),"N/A",VLOOKUP($A58,ce_total[],5))</f>
        <v>76</v>
      </c>
      <c r="G58">
        <f>IF(ISERROR(VLOOKUP($A58,milp_total[],3,FALSE)),"N/A",VLOOKUP($A58,milp_total[],3))</f>
        <v>68</v>
      </c>
      <c r="H58">
        <f>overview[[#This Row],[ce_total]]-overview[[#This Row],[milp_total]]</f>
        <v>8</v>
      </c>
      <c r="I58" t="str">
        <f>IF(ISERROR(VLOOKUP($A58,milp_total[],3,FALSE)),"N/A",VLOOKUP($A58,milp_total[],4))</f>
        <v xml:space="preserve"> Optimal</v>
      </c>
      <c r="J58">
        <f>IF(ISERROR(VLOOKUP($A58,ce_2[],5,FALSE)),"N/A",VLOOKUP($A58,ce_2[],5))</f>
        <v>109</v>
      </c>
      <c r="K58">
        <f>IF(ISERROR(VLOOKUP($A58,milp_2[],3,FALSE)),"N/A",VLOOKUP($A58,milp_2[],3))</f>
        <v>96</v>
      </c>
      <c r="L58">
        <f>overview[[#This Row],[ce_2]]-overview[[#This Row],[milp_2]]</f>
        <v>13</v>
      </c>
      <c r="M58" t="str">
        <f>IF(ISERROR(VLOOKUP($A58,milp_2[],3,FALSE)),"N/A",VLOOKUP($A58,milp_2[],4))</f>
        <v xml:space="preserve"> Optimal</v>
      </c>
      <c r="N58">
        <f>IF(ISERROR(VLOOKUP($A58,ce_secure[],5,FALSE)),"N/A",VLOOKUP($A58,ce_secure[],5))</f>
        <v>93</v>
      </c>
      <c r="O58" t="str">
        <f>IF(ISERROR(VLOOKUP($A58,milp_secure[],3,FALSE)),"N/A",VLOOKUP($A58,milp_secure[],3))</f>
        <v>N/A</v>
      </c>
      <c r="P58" t="e">
        <f>overview[[#This Row],[ce_secure]]-overview[[#This Row],[milp_secure]]</f>
        <v>#VALUE!</v>
      </c>
      <c r="Q58" t="str">
        <f>IF(ISERROR(VLOOKUP($A58,milp_secure[],3,FALSE)),"N/A",VLOOKUP($A58,milp_secure[],4))</f>
        <v>N/A</v>
      </c>
    </row>
    <row r="59" spans="1:17" x14ac:dyDescent="0.25">
      <c r="A59" t="s">
        <v>76</v>
      </c>
      <c r="B59">
        <f>IF(ISERROR(VLOOKUP($A59,ce_dom[],5,FALSE)),"N/A",VLOOKUP($A59,ce_dom[],5))</f>
        <v>45</v>
      </c>
      <c r="C59">
        <f>IF(ISERROR(VLOOKUP($A59,milp_dom[],3,FALSE)),"N/A",VLOOKUP($A59,milp_dom[],3))</f>
        <v>40</v>
      </c>
      <c r="D59">
        <f>overview[[#This Row],[ce_dom]]-overview[[#This Row],[milp_dom]]</f>
        <v>5</v>
      </c>
      <c r="E59" t="str">
        <f>IF(ISERROR(VLOOKUP($A59,milp_dom[],3,FALSE)),"N/A",VLOOKUP($A59,milp_dom[],4))</f>
        <v xml:space="preserve"> Optimal</v>
      </c>
      <c r="F59">
        <f>IF(ISERROR(VLOOKUP($A59,ce_total[],5,FALSE)),"N/A",VLOOKUP($A59,ce_total[],5))</f>
        <v>54</v>
      </c>
      <c r="G59">
        <f>IF(ISERROR(VLOOKUP($A59,milp_total[],3,FALSE)),"N/A",VLOOKUP($A59,milp_total[],3))</f>
        <v>49</v>
      </c>
      <c r="H59">
        <f>overview[[#This Row],[ce_total]]-overview[[#This Row],[milp_total]]</f>
        <v>5</v>
      </c>
      <c r="I59" t="str">
        <f>IF(ISERROR(VLOOKUP($A59,milp_total[],3,FALSE)),"N/A",VLOOKUP($A59,milp_total[],4))</f>
        <v xml:space="preserve"> Optimal</v>
      </c>
      <c r="J59">
        <f>IF(ISERROR(VLOOKUP($A59,ce_2[],5,FALSE)),"N/A",VLOOKUP($A59,ce_2[],5))</f>
        <v>76</v>
      </c>
      <c r="K59">
        <f>IF(ISERROR(VLOOKUP($A59,milp_2[],3,FALSE)),"N/A",VLOOKUP($A59,milp_2[],3))</f>
        <v>69</v>
      </c>
      <c r="L59">
        <f>overview[[#This Row],[ce_2]]-overview[[#This Row],[milp_2]]</f>
        <v>7</v>
      </c>
      <c r="M59" t="str">
        <f>IF(ISERROR(VLOOKUP($A59,milp_2[],3,FALSE)),"N/A",VLOOKUP($A59,milp_2[],4))</f>
        <v xml:space="preserve"> Optimal</v>
      </c>
      <c r="N59">
        <f>IF(ISERROR(VLOOKUP($A59,ce_secure[],5,FALSE)),"N/A",VLOOKUP($A59,ce_secure[],5))</f>
        <v>65</v>
      </c>
      <c r="O59">
        <f>IF(ISERROR(VLOOKUP($A59,milp_secure[],3,FALSE)),"N/A",VLOOKUP($A59,milp_secure[],3))</f>
        <v>0</v>
      </c>
      <c r="P59">
        <f>overview[[#This Row],[ce_secure]]-overview[[#This Row],[milp_secure]]</f>
        <v>65</v>
      </c>
      <c r="Q59" t="str">
        <f>IF(ISERROR(VLOOKUP($A59,milp_secure[],3,FALSE)),"N/A",VLOOKUP($A59,milp_secure[],4))</f>
        <v xml:space="preserve"> Out of memory.</v>
      </c>
    </row>
    <row r="60" spans="1:17" x14ac:dyDescent="0.25">
      <c r="A60" t="s">
        <v>77</v>
      </c>
      <c r="B60">
        <f>IF(ISERROR(VLOOKUP($A60,ce_dom[],5,FALSE)),"N/A",VLOOKUP($A60,ce_dom[],5))</f>
        <v>48</v>
      </c>
      <c r="C60">
        <f>IF(ISERROR(VLOOKUP($A60,milp_dom[],3,FALSE)),"N/A",VLOOKUP($A60,milp_dom[],3))</f>
        <v>44</v>
      </c>
      <c r="D60">
        <f>overview[[#This Row],[ce_dom]]-overview[[#This Row],[milp_dom]]</f>
        <v>4</v>
      </c>
      <c r="E60" t="str">
        <f>IF(ISERROR(VLOOKUP($A60,milp_dom[],3,FALSE)),"N/A",VLOOKUP($A60,milp_dom[],4))</f>
        <v xml:space="preserve"> Optimal</v>
      </c>
      <c r="F60">
        <f>IF(ISERROR(VLOOKUP($A60,ce_total[],5,FALSE)),"N/A",VLOOKUP($A60,ce_total[],5))</f>
        <v>59</v>
      </c>
      <c r="G60">
        <f>IF(ISERROR(VLOOKUP($A60,milp_total[],3,FALSE)),"N/A",VLOOKUP($A60,milp_total[],3))</f>
        <v>54</v>
      </c>
      <c r="H60">
        <f>overview[[#This Row],[ce_total]]-overview[[#This Row],[milp_total]]</f>
        <v>5</v>
      </c>
      <c r="I60" t="str">
        <f>IF(ISERROR(VLOOKUP($A60,milp_total[],3,FALSE)),"N/A",VLOOKUP($A60,milp_total[],4))</f>
        <v xml:space="preserve"> Optimal</v>
      </c>
      <c r="J60">
        <f>IF(ISERROR(VLOOKUP($A60,ce_2[],5,FALSE)),"N/A",VLOOKUP($A60,ce_2[],5))</f>
        <v>82</v>
      </c>
      <c r="K60">
        <f>IF(ISERROR(VLOOKUP($A60,milp_2[],3,FALSE)),"N/A",VLOOKUP($A60,milp_2[],3))</f>
        <v>74</v>
      </c>
      <c r="L60">
        <f>overview[[#This Row],[ce_2]]-overview[[#This Row],[milp_2]]</f>
        <v>8</v>
      </c>
      <c r="M60" t="str">
        <f>IF(ISERROR(VLOOKUP($A60,milp_2[],3,FALSE)),"N/A",VLOOKUP($A60,milp_2[],4))</f>
        <v xml:space="preserve"> Optimal</v>
      </c>
      <c r="N60">
        <f>IF(ISERROR(VLOOKUP($A60,ce_secure[],5,FALSE)),"N/A",VLOOKUP($A60,ce_secure[],5))</f>
        <v>70</v>
      </c>
      <c r="O60" t="str">
        <f>IF(ISERROR(VLOOKUP($A60,milp_secure[],3,FALSE)),"N/A",VLOOKUP($A60,milp_secure[],3))</f>
        <v>N/A</v>
      </c>
      <c r="P60" t="e">
        <f>overview[[#This Row],[ce_secure]]-overview[[#This Row],[milp_secure]]</f>
        <v>#VALUE!</v>
      </c>
      <c r="Q60" t="str">
        <f>IF(ISERROR(VLOOKUP($A60,milp_secure[],3,FALSE)),"N/A",VLOOKUP($A60,milp_secure[],4))</f>
        <v>N/A</v>
      </c>
    </row>
    <row r="61" spans="1:17" x14ac:dyDescent="0.25">
      <c r="A61" t="s">
        <v>78</v>
      </c>
      <c r="B61">
        <f>IF(ISERROR(VLOOKUP($A61,ce_dom[],5,FALSE)),"N/A",VLOOKUP($A61,ce_dom[],5))</f>
        <v>51</v>
      </c>
      <c r="C61">
        <f>IF(ISERROR(VLOOKUP($A61,milp_dom[],3,FALSE)),"N/A",VLOOKUP($A61,milp_dom[],3))</f>
        <v>47</v>
      </c>
      <c r="D61">
        <f>overview[[#This Row],[ce_dom]]-overview[[#This Row],[milp_dom]]</f>
        <v>4</v>
      </c>
      <c r="E61" t="str">
        <f>IF(ISERROR(VLOOKUP($A61,milp_dom[],3,FALSE)),"N/A",VLOOKUP($A61,milp_dom[],4))</f>
        <v xml:space="preserve"> Optimal</v>
      </c>
      <c r="F61">
        <f>IF(ISERROR(VLOOKUP($A61,ce_total[],5,FALSE)),"N/A",VLOOKUP($A61,ce_total[],5))</f>
        <v>63</v>
      </c>
      <c r="G61">
        <f>IF(ISERROR(VLOOKUP($A61,milp_total[],3,FALSE)),"N/A",VLOOKUP($A61,milp_total[],3))</f>
        <v>56</v>
      </c>
      <c r="H61">
        <f>overview[[#This Row],[ce_total]]-overview[[#This Row],[milp_total]]</f>
        <v>7</v>
      </c>
      <c r="I61" t="str">
        <f>IF(ISERROR(VLOOKUP($A61,milp_total[],3,FALSE)),"N/A",VLOOKUP($A61,milp_total[],4))</f>
        <v xml:space="preserve"> Optimal</v>
      </c>
      <c r="J61">
        <f>IF(ISERROR(VLOOKUP($A61,ce_2[],5,FALSE)),"N/A",VLOOKUP($A61,ce_2[],5))</f>
        <v>88</v>
      </c>
      <c r="K61">
        <f>IF(ISERROR(VLOOKUP($A61,milp_2[],3,FALSE)),"N/A",VLOOKUP($A61,milp_2[],3))</f>
        <v>79</v>
      </c>
      <c r="L61">
        <f>overview[[#This Row],[ce_2]]-overview[[#This Row],[milp_2]]</f>
        <v>9</v>
      </c>
      <c r="M61" t="str">
        <f>IF(ISERROR(VLOOKUP($A61,milp_2[],3,FALSE)),"N/A",VLOOKUP($A61,milp_2[],4))</f>
        <v xml:space="preserve"> Optimal</v>
      </c>
      <c r="N61">
        <f>IF(ISERROR(VLOOKUP($A61,ce_secure[],5,FALSE)),"N/A",VLOOKUP($A61,ce_secure[],5))</f>
        <v>73</v>
      </c>
      <c r="O61" t="str">
        <f>IF(ISERROR(VLOOKUP($A61,milp_secure[],3,FALSE)),"N/A",VLOOKUP($A61,milp_secure[],3))</f>
        <v>N/A</v>
      </c>
      <c r="P61" t="e">
        <f>overview[[#This Row],[ce_secure]]-overview[[#This Row],[milp_secure]]</f>
        <v>#VALUE!</v>
      </c>
      <c r="Q61" t="str">
        <f>IF(ISERROR(VLOOKUP($A61,milp_secure[],3,FALSE)),"N/A",VLOOKUP($A61,milp_secure[],4))</f>
        <v>N/A</v>
      </c>
    </row>
    <row r="62" spans="1:17" x14ac:dyDescent="0.25">
      <c r="A62" t="s">
        <v>79</v>
      </c>
      <c r="B62">
        <f>IF(ISERROR(VLOOKUP($A62,ce_dom[],5,FALSE)),"N/A",VLOOKUP($A62,ce_dom[],5))</f>
        <v>56</v>
      </c>
      <c r="C62">
        <f>IF(ISERROR(VLOOKUP($A62,milp_dom[],3,FALSE)),"N/A",VLOOKUP($A62,milp_dom[],3))</f>
        <v>49</v>
      </c>
      <c r="D62">
        <f>overview[[#This Row],[ce_dom]]-overview[[#This Row],[milp_dom]]</f>
        <v>7</v>
      </c>
      <c r="E62" t="str">
        <f>IF(ISERROR(VLOOKUP($A62,milp_dom[],3,FALSE)),"N/A",VLOOKUP($A62,milp_dom[],4))</f>
        <v xml:space="preserve"> Optimal</v>
      </c>
      <c r="F62">
        <f>IF(ISERROR(VLOOKUP($A62,ce_total[],5,FALSE)),"N/A",VLOOKUP($A62,ce_total[],5))</f>
        <v>66</v>
      </c>
      <c r="G62">
        <f>IF(ISERROR(VLOOKUP($A62,milp_total[],3,FALSE)),"N/A",VLOOKUP($A62,milp_total[],3))</f>
        <v>60</v>
      </c>
      <c r="H62">
        <f>overview[[#This Row],[ce_total]]-overview[[#This Row],[milp_total]]</f>
        <v>6</v>
      </c>
      <c r="I62" t="str">
        <f>IF(ISERROR(VLOOKUP($A62,milp_total[],3,FALSE)),"N/A",VLOOKUP($A62,milp_total[],4))</f>
        <v xml:space="preserve"> Optimal</v>
      </c>
      <c r="J62">
        <f>IF(ISERROR(VLOOKUP($A62,ce_2[],5,FALSE)),"N/A",VLOOKUP($A62,ce_2[],5))</f>
        <v>95</v>
      </c>
      <c r="K62">
        <f>IF(ISERROR(VLOOKUP($A62,milp_2[],3,FALSE)),"N/A",VLOOKUP($A62,milp_2[],3))</f>
        <v>84</v>
      </c>
      <c r="L62">
        <f>overview[[#This Row],[ce_2]]-overview[[#This Row],[milp_2]]</f>
        <v>11</v>
      </c>
      <c r="M62" t="str">
        <f>IF(ISERROR(VLOOKUP($A62,milp_2[],3,FALSE)),"N/A",VLOOKUP($A62,milp_2[],4))</f>
        <v xml:space="preserve"> Optimal</v>
      </c>
      <c r="N62">
        <f>IF(ISERROR(VLOOKUP($A62,ce_secure[],5,FALSE)),"N/A",VLOOKUP($A62,ce_secure[],5))</f>
        <v>81</v>
      </c>
      <c r="O62" t="str">
        <f>IF(ISERROR(VLOOKUP($A62,milp_secure[],3,FALSE)),"N/A",VLOOKUP($A62,milp_secure[],3))</f>
        <v>N/A</v>
      </c>
      <c r="P62" t="e">
        <f>overview[[#This Row],[ce_secure]]-overview[[#This Row],[milp_secure]]</f>
        <v>#VALUE!</v>
      </c>
      <c r="Q62" t="str">
        <f>IF(ISERROR(VLOOKUP($A62,milp_secure[],3,FALSE)),"N/A",VLOOKUP($A62,milp_secure[],4))</f>
        <v>N/A</v>
      </c>
    </row>
    <row r="63" spans="1:17" x14ac:dyDescent="0.25">
      <c r="A63" t="s">
        <v>80</v>
      </c>
      <c r="B63">
        <f>IF(ISERROR(VLOOKUP($A63,ce_dom[],5,FALSE)),"N/A",VLOOKUP($A63,ce_dom[],5))</f>
        <v>60</v>
      </c>
      <c r="C63">
        <f>IF(ISERROR(VLOOKUP($A63,milp_dom[],3,FALSE)),"N/A",VLOOKUP($A63,milp_dom[],3))</f>
        <v>53</v>
      </c>
      <c r="D63">
        <f>overview[[#This Row],[ce_dom]]-overview[[#This Row],[milp_dom]]</f>
        <v>7</v>
      </c>
      <c r="E63" t="str">
        <f>IF(ISERROR(VLOOKUP($A63,milp_dom[],3,FALSE)),"N/A",VLOOKUP($A63,milp_dom[],4))</f>
        <v xml:space="preserve"> Optimal</v>
      </c>
      <c r="F63">
        <f>IF(ISERROR(VLOOKUP($A63,ce_total[],5,FALSE)),"N/A",VLOOKUP($A63,ce_total[],5))</f>
        <v>70</v>
      </c>
      <c r="G63">
        <f>IF(ISERROR(VLOOKUP($A63,milp_total[],3,FALSE)),"N/A",VLOOKUP($A63,milp_total[],3))</f>
        <v>63</v>
      </c>
      <c r="H63">
        <f>overview[[#This Row],[ce_total]]-overview[[#This Row],[milp_total]]</f>
        <v>7</v>
      </c>
      <c r="I63" t="str">
        <f>IF(ISERROR(VLOOKUP($A63,milp_total[],3,FALSE)),"N/A",VLOOKUP($A63,milp_total[],4))</f>
        <v xml:space="preserve"> Optimal</v>
      </c>
      <c r="J63">
        <f>IF(ISERROR(VLOOKUP($A63,ce_2[],5,FALSE)),"N/A",VLOOKUP($A63,ce_2[],5))</f>
        <v>100</v>
      </c>
      <c r="K63">
        <f>IF(ISERROR(VLOOKUP($A63,milp_2[],3,FALSE)),"N/A",VLOOKUP($A63,milp_2[],3))</f>
        <v>89</v>
      </c>
      <c r="L63">
        <f>overview[[#This Row],[ce_2]]-overview[[#This Row],[milp_2]]</f>
        <v>11</v>
      </c>
      <c r="M63" t="str">
        <f>IF(ISERROR(VLOOKUP($A63,milp_2[],3,FALSE)),"N/A",VLOOKUP($A63,milp_2[],4))</f>
        <v xml:space="preserve"> Optimal</v>
      </c>
      <c r="N63">
        <f>IF(ISERROR(VLOOKUP($A63,ce_secure[],5,FALSE)),"N/A",VLOOKUP($A63,ce_secure[],5))</f>
        <v>85</v>
      </c>
      <c r="O63" t="str">
        <f>IF(ISERROR(VLOOKUP($A63,milp_secure[],3,FALSE)),"N/A",VLOOKUP($A63,milp_secure[],3))</f>
        <v>N/A</v>
      </c>
      <c r="P63" t="e">
        <f>overview[[#This Row],[ce_secure]]-overview[[#This Row],[milp_secure]]</f>
        <v>#VALUE!</v>
      </c>
      <c r="Q63" t="str">
        <f>IF(ISERROR(VLOOKUP($A63,milp_secure[],3,FALSE)),"N/A",VLOOKUP($A63,milp_secure[],4))</f>
        <v>N/A</v>
      </c>
    </row>
    <row r="64" spans="1:17" x14ac:dyDescent="0.25">
      <c r="A64" t="s">
        <v>81</v>
      </c>
      <c r="B64">
        <f>IF(ISERROR(VLOOKUP($A64,ce_dom[],5,FALSE)),"N/A",VLOOKUP($A64,ce_dom[],5))</f>
        <v>63</v>
      </c>
      <c r="C64">
        <f>IF(ISERROR(VLOOKUP($A64,milp_dom[],3,FALSE)),"N/A",VLOOKUP($A64,milp_dom[],3))</f>
        <v>55</v>
      </c>
      <c r="D64">
        <f>overview[[#This Row],[ce_dom]]-overview[[#This Row],[milp_dom]]</f>
        <v>8</v>
      </c>
      <c r="E64" t="str">
        <f>IF(ISERROR(VLOOKUP($A64,milp_dom[],3,FALSE)),"N/A",VLOOKUP($A64,milp_dom[],4))</f>
        <v xml:space="preserve"> Optimal</v>
      </c>
      <c r="F64">
        <f>IF(ISERROR(VLOOKUP($A64,ce_total[],5,FALSE)),"N/A",VLOOKUP($A64,ce_total[],5))</f>
        <v>75</v>
      </c>
      <c r="G64">
        <f>IF(ISERROR(VLOOKUP($A64,milp_total[],3,FALSE)),"N/A",VLOOKUP($A64,milp_total[],3))</f>
        <v>66</v>
      </c>
      <c r="H64">
        <f>overview[[#This Row],[ce_total]]-overview[[#This Row],[milp_total]]</f>
        <v>9</v>
      </c>
      <c r="I64" t="str">
        <f>IF(ISERROR(VLOOKUP($A64,milp_total[],3,FALSE)),"N/A",VLOOKUP($A64,milp_total[],4))</f>
        <v xml:space="preserve"> Optimal</v>
      </c>
      <c r="J64">
        <f>IF(ISERROR(VLOOKUP($A64,ce_2[],5,FALSE)),"N/A",VLOOKUP($A64,ce_2[],5))</f>
        <v>106</v>
      </c>
      <c r="K64">
        <f>IF(ISERROR(VLOOKUP($A64,milp_2[],3,FALSE)),"N/A",VLOOKUP($A64,milp_2[],3))</f>
        <v>94</v>
      </c>
      <c r="L64">
        <f>overview[[#This Row],[ce_2]]-overview[[#This Row],[milp_2]]</f>
        <v>12</v>
      </c>
      <c r="M64" t="str">
        <f>IF(ISERROR(VLOOKUP($A64,milp_2[],3,FALSE)),"N/A",VLOOKUP($A64,milp_2[],4))</f>
        <v xml:space="preserve"> Optimal</v>
      </c>
      <c r="N64">
        <f>IF(ISERROR(VLOOKUP($A64,ce_secure[],5,FALSE)),"N/A",VLOOKUP($A64,ce_secure[],5))</f>
        <v>90</v>
      </c>
      <c r="O64" t="str">
        <f>IF(ISERROR(VLOOKUP($A64,milp_secure[],3,FALSE)),"N/A",VLOOKUP($A64,milp_secure[],3))</f>
        <v>N/A</v>
      </c>
      <c r="P64" t="e">
        <f>overview[[#This Row],[ce_secure]]-overview[[#This Row],[milp_secure]]</f>
        <v>#VALUE!</v>
      </c>
      <c r="Q64" t="str">
        <f>IF(ISERROR(VLOOKUP($A64,milp_secure[],3,FALSE)),"N/A",VLOOKUP($A64,milp_secure[],4))</f>
        <v>N/A</v>
      </c>
    </row>
    <row r="65" spans="1:17" x14ac:dyDescent="0.25">
      <c r="A65" t="s">
        <v>82</v>
      </c>
      <c r="B65">
        <f>IF(ISERROR(VLOOKUP($A65,ce_dom[],5,FALSE)),"N/A",VLOOKUP($A65,ce_dom[],5))</f>
        <v>67</v>
      </c>
      <c r="C65">
        <f>IF(ISERROR(VLOOKUP($A65,milp_dom[],3,FALSE)),"N/A",VLOOKUP($A65,milp_dom[],3))</f>
        <v>58</v>
      </c>
      <c r="D65">
        <f>overview[[#This Row],[ce_dom]]-overview[[#This Row],[milp_dom]]</f>
        <v>9</v>
      </c>
      <c r="E65" t="str">
        <f>IF(ISERROR(VLOOKUP($A65,milp_dom[],3,FALSE)),"N/A",VLOOKUP($A65,milp_dom[],4))</f>
        <v xml:space="preserve"> Optimal</v>
      </c>
      <c r="F65">
        <f>IF(ISERROR(VLOOKUP($A65,ce_total[],5,FALSE)),"N/A",VLOOKUP($A65,ce_total[],5))</f>
        <v>79</v>
      </c>
      <c r="G65">
        <f>IF(ISERROR(VLOOKUP($A65,milp_total[],3,FALSE)),"N/A",VLOOKUP($A65,milp_total[],3))</f>
        <v>71</v>
      </c>
      <c r="H65">
        <f>overview[[#This Row],[ce_total]]-overview[[#This Row],[milp_total]]</f>
        <v>8</v>
      </c>
      <c r="I65" t="str">
        <f>IF(ISERROR(VLOOKUP($A65,milp_total[],3,FALSE)),"N/A",VLOOKUP($A65,milp_total[],4))</f>
        <v xml:space="preserve"> Optimal</v>
      </c>
      <c r="J65">
        <f>IF(ISERROR(VLOOKUP($A65,ce_2[],5,FALSE)),"N/A",VLOOKUP($A65,ce_2[],5))</f>
        <v>109</v>
      </c>
      <c r="K65">
        <f>IF(ISERROR(VLOOKUP($A65,milp_2[],3,FALSE)),"N/A",VLOOKUP($A65,milp_2[],3))</f>
        <v>99</v>
      </c>
      <c r="L65">
        <f>overview[[#This Row],[ce_2]]-overview[[#This Row],[milp_2]]</f>
        <v>10</v>
      </c>
      <c r="M65" t="str">
        <f>IF(ISERROR(VLOOKUP($A65,milp_2[],3,FALSE)),"N/A",VLOOKUP($A65,milp_2[],4))</f>
        <v xml:space="preserve"> Optimal</v>
      </c>
      <c r="N65">
        <f>IF(ISERROR(VLOOKUP($A65,ce_secure[],5,FALSE)),"N/A",VLOOKUP($A65,ce_secure[],5))</f>
        <v>97</v>
      </c>
      <c r="O65" t="str">
        <f>IF(ISERROR(VLOOKUP($A65,milp_secure[],3,FALSE)),"N/A",VLOOKUP($A65,milp_secure[],3))</f>
        <v>N/A</v>
      </c>
      <c r="P65" t="e">
        <f>overview[[#This Row],[ce_secure]]-overview[[#This Row],[milp_secure]]</f>
        <v>#VALUE!</v>
      </c>
      <c r="Q65" t="str">
        <f>IF(ISERROR(VLOOKUP($A65,milp_secure[],3,FALSE)),"N/A",VLOOKUP($A65,milp_secure[],4))</f>
        <v>N/A</v>
      </c>
    </row>
    <row r="66" spans="1:17" x14ac:dyDescent="0.25">
      <c r="A66" t="s">
        <v>83</v>
      </c>
      <c r="B66">
        <f>IF(ISERROR(VLOOKUP($A66,ce_dom[],5,FALSE)),"N/A",VLOOKUP($A66,ce_dom[],5))</f>
        <v>71</v>
      </c>
      <c r="C66">
        <f>IF(ISERROR(VLOOKUP($A66,milp_dom[],3,FALSE)),"N/A",VLOOKUP($A66,milp_dom[],3))</f>
        <v>62</v>
      </c>
      <c r="D66">
        <f>overview[[#This Row],[ce_dom]]-overview[[#This Row],[milp_dom]]</f>
        <v>9</v>
      </c>
      <c r="E66" t="str">
        <f>IF(ISERROR(VLOOKUP($A66,milp_dom[],3,FALSE)),"N/A",VLOOKUP($A66,milp_dom[],4))</f>
        <v xml:space="preserve"> Optimal</v>
      </c>
      <c r="F66">
        <f>IF(ISERROR(VLOOKUP($A66,ce_total[],5,FALSE)),"N/A",VLOOKUP($A66,ce_total[],5))</f>
        <v>83</v>
      </c>
      <c r="G66">
        <f>IF(ISERROR(VLOOKUP($A66,milp_total[],3,FALSE)),"N/A",VLOOKUP($A66,milp_total[],3))</f>
        <v>74</v>
      </c>
      <c r="H66">
        <f>overview[[#This Row],[ce_total]]-overview[[#This Row],[milp_total]]</f>
        <v>9</v>
      </c>
      <c r="I66" t="str">
        <f>IF(ISERROR(VLOOKUP($A66,milp_total[],3,FALSE)),"N/A",VLOOKUP($A66,milp_total[],4))</f>
        <v xml:space="preserve"> Optimal</v>
      </c>
      <c r="J66">
        <f>IF(ISERROR(VLOOKUP($A66,ce_2[],5,FALSE)),"N/A",VLOOKUP($A66,ce_2[],5))</f>
        <v>118</v>
      </c>
      <c r="K66">
        <f>IF(ISERROR(VLOOKUP($A66,milp_2[],3,FALSE)),"N/A",VLOOKUP($A66,milp_2[],3))</f>
        <v>104</v>
      </c>
      <c r="L66">
        <f>overview[[#This Row],[ce_2]]-overview[[#This Row],[milp_2]]</f>
        <v>14</v>
      </c>
      <c r="M66" t="str">
        <f>IF(ISERROR(VLOOKUP($A66,milp_2[],3,FALSE)),"N/A",VLOOKUP($A66,milp_2[],4))</f>
        <v xml:space="preserve"> Optimal</v>
      </c>
      <c r="N66">
        <f>IF(ISERROR(VLOOKUP($A66,ce_secure[],5,FALSE)),"N/A",VLOOKUP($A66,ce_secure[],5))</f>
        <v>100</v>
      </c>
      <c r="O66" t="str">
        <f>IF(ISERROR(VLOOKUP($A66,milp_secure[],3,FALSE)),"N/A",VLOOKUP($A66,milp_secure[],3))</f>
        <v>N/A</v>
      </c>
      <c r="P66" t="e">
        <f>overview[[#This Row],[ce_secure]]-overview[[#This Row],[milp_secure]]</f>
        <v>#VALUE!</v>
      </c>
      <c r="Q66" t="str">
        <f>IF(ISERROR(VLOOKUP($A66,milp_secure[],3,FALSE)),"N/A",VLOOKUP($A66,milp_secure[],4))</f>
        <v>N/A</v>
      </c>
    </row>
    <row r="67" spans="1:17" x14ac:dyDescent="0.25">
      <c r="A67" t="s">
        <v>84</v>
      </c>
      <c r="B67">
        <f>IF(ISERROR(VLOOKUP($A67,ce_dom[],5,FALSE)),"N/A",VLOOKUP($A67,ce_dom[],5))</f>
        <v>52</v>
      </c>
      <c r="C67">
        <f>IF(ISERROR(VLOOKUP($A67,milp_dom[],3,FALSE)),"N/A",VLOOKUP($A67,milp_dom[],3))</f>
        <v>47</v>
      </c>
      <c r="D67">
        <f>overview[[#This Row],[ce_dom]]-overview[[#This Row],[milp_dom]]</f>
        <v>5</v>
      </c>
      <c r="E67" t="str">
        <f>IF(ISERROR(VLOOKUP($A67,milp_dom[],3,FALSE)),"N/A",VLOOKUP($A67,milp_dom[],4))</f>
        <v xml:space="preserve"> Optimal</v>
      </c>
      <c r="F67">
        <f>IF(ISERROR(VLOOKUP($A67,ce_total[],5,FALSE)),"N/A",VLOOKUP($A67,ce_total[],5))</f>
        <v>62</v>
      </c>
      <c r="G67">
        <f>IF(ISERROR(VLOOKUP($A67,milp_total[],3,FALSE)),"N/A",VLOOKUP($A67,milp_total[],3))</f>
        <v>56</v>
      </c>
      <c r="H67">
        <f>overview[[#This Row],[ce_total]]-overview[[#This Row],[milp_total]]</f>
        <v>6</v>
      </c>
      <c r="I67" t="str">
        <f>IF(ISERROR(VLOOKUP($A67,milp_total[],3,FALSE)),"N/A",VLOOKUP($A67,milp_total[],4))</f>
        <v xml:space="preserve"> Optimal</v>
      </c>
      <c r="J67">
        <f>IF(ISERROR(VLOOKUP($A67,ce_2[],5,FALSE)),"N/A",VLOOKUP($A67,ce_2[],5))</f>
        <v>88</v>
      </c>
      <c r="K67">
        <f>IF(ISERROR(VLOOKUP($A67,milp_2[],3,FALSE)),"N/A",VLOOKUP($A67,milp_2[],3))</f>
        <v>79</v>
      </c>
      <c r="L67">
        <f>overview[[#This Row],[ce_2]]-overview[[#This Row],[milp_2]]</f>
        <v>9</v>
      </c>
      <c r="M67" t="str">
        <f>IF(ISERROR(VLOOKUP($A67,milp_2[],3,FALSE)),"N/A",VLOOKUP($A67,milp_2[],4))</f>
        <v xml:space="preserve"> Optimal</v>
      </c>
      <c r="N67">
        <f>IF(ISERROR(VLOOKUP($A67,ce_secure[],5,FALSE)),"N/A",VLOOKUP($A67,ce_secure[],5))</f>
        <v>76</v>
      </c>
      <c r="O67">
        <f>IF(ISERROR(VLOOKUP($A67,milp_secure[],3,FALSE)),"N/A",VLOOKUP($A67,milp_secure[],3))</f>
        <v>66</v>
      </c>
      <c r="P67">
        <f>overview[[#This Row],[ce_secure]]-overview[[#This Row],[milp_secure]]</f>
        <v>10</v>
      </c>
      <c r="Q67" t="str">
        <f>IF(ISERROR(VLOOKUP($A67,milp_secure[],3,FALSE)),"N/A",VLOOKUP($A67,milp_secure[],4))</f>
        <v xml:space="preserve"> Feasible</v>
      </c>
    </row>
    <row r="68" spans="1:17" x14ac:dyDescent="0.25">
      <c r="A68" t="s">
        <v>85</v>
      </c>
      <c r="B68">
        <f>IF(ISERROR(VLOOKUP($A68,ce_dom[],5,FALSE)),"N/A",VLOOKUP($A68,ce_dom[],5))</f>
        <v>57</v>
      </c>
      <c r="C68">
        <f>IF(ISERROR(VLOOKUP($A68,milp_dom[],3,FALSE)),"N/A",VLOOKUP($A68,milp_dom[],3))</f>
        <v>50</v>
      </c>
      <c r="D68">
        <f>overview[[#This Row],[ce_dom]]-overview[[#This Row],[milp_dom]]</f>
        <v>7</v>
      </c>
      <c r="E68" t="str">
        <f>IF(ISERROR(VLOOKUP($A68,milp_dom[],3,FALSE)),"N/A",VLOOKUP($A68,milp_dom[],4))</f>
        <v xml:space="preserve"> Optimal</v>
      </c>
      <c r="F68">
        <f>IF(ISERROR(VLOOKUP($A68,ce_total[],5,FALSE)),"N/A",VLOOKUP($A68,ce_total[],5))</f>
        <v>66</v>
      </c>
      <c r="G68">
        <f>IF(ISERROR(VLOOKUP($A68,milp_total[],3,FALSE)),"N/A",VLOOKUP($A68,milp_total[],3))</f>
        <v>60</v>
      </c>
      <c r="H68">
        <f>overview[[#This Row],[ce_total]]-overview[[#This Row],[milp_total]]</f>
        <v>6</v>
      </c>
      <c r="I68" t="str">
        <f>IF(ISERROR(VLOOKUP($A68,milp_total[],3,FALSE)),"N/A",VLOOKUP($A68,milp_total[],4))</f>
        <v xml:space="preserve"> Optimal</v>
      </c>
      <c r="J68">
        <f>IF(ISERROR(VLOOKUP($A68,ce_2[],5,FALSE)),"N/A",VLOOKUP($A68,ce_2[],5))</f>
        <v>95</v>
      </c>
      <c r="K68">
        <f>IF(ISERROR(VLOOKUP($A68,milp_2[],3,FALSE)),"N/A",VLOOKUP($A68,milp_2[],3))</f>
        <v>84</v>
      </c>
      <c r="L68">
        <f>overview[[#This Row],[ce_2]]-overview[[#This Row],[milp_2]]</f>
        <v>11</v>
      </c>
      <c r="M68" t="str">
        <f>IF(ISERROR(VLOOKUP($A68,milp_2[],3,FALSE)),"N/A",VLOOKUP($A68,milp_2[],4))</f>
        <v xml:space="preserve"> Optimal</v>
      </c>
      <c r="N68">
        <f>IF(ISERROR(VLOOKUP($A68,ce_secure[],5,FALSE)),"N/A",VLOOKUP($A68,ce_secure[],5))</f>
        <v>82</v>
      </c>
      <c r="O68" t="str">
        <f>IF(ISERROR(VLOOKUP($A68,milp_secure[],3,FALSE)),"N/A",VLOOKUP($A68,milp_secure[],3))</f>
        <v>N/A</v>
      </c>
      <c r="P68" t="e">
        <f>overview[[#This Row],[ce_secure]]-overview[[#This Row],[milp_secure]]</f>
        <v>#VALUE!</v>
      </c>
      <c r="Q68" t="str">
        <f>IF(ISERROR(VLOOKUP($A68,milp_secure[],3,FALSE)),"N/A",VLOOKUP($A68,milp_secure[],4))</f>
        <v>N/A</v>
      </c>
    </row>
    <row r="69" spans="1:17" x14ac:dyDescent="0.25">
      <c r="A69" t="s">
        <v>86</v>
      </c>
      <c r="B69">
        <f>IF(ISERROR(VLOOKUP($A69,ce_dom[],5,FALSE)),"N/A",VLOOKUP($A69,ce_dom[],5))</f>
        <v>60</v>
      </c>
      <c r="C69">
        <f>IF(ISERROR(VLOOKUP($A69,milp_dom[],3,FALSE)),"N/A",VLOOKUP($A69,milp_dom[],3))</f>
        <v>53</v>
      </c>
      <c r="D69">
        <f>overview[[#This Row],[ce_dom]]-overview[[#This Row],[milp_dom]]</f>
        <v>7</v>
      </c>
      <c r="E69" t="str">
        <f>IF(ISERROR(VLOOKUP($A69,milp_dom[],3,FALSE)),"N/A",VLOOKUP($A69,milp_dom[],4))</f>
        <v xml:space="preserve"> Optimal</v>
      </c>
      <c r="F69">
        <f>IF(ISERROR(VLOOKUP($A69,ce_total[],5,FALSE)),"N/A",VLOOKUP($A69,ce_total[],5))</f>
        <v>71</v>
      </c>
      <c r="G69">
        <f>IF(ISERROR(VLOOKUP($A69,milp_total[],3,FALSE)),"N/A",VLOOKUP($A69,milp_total[],3))</f>
        <v>64</v>
      </c>
      <c r="H69">
        <f>overview[[#This Row],[ce_total]]-overview[[#This Row],[milp_total]]</f>
        <v>7</v>
      </c>
      <c r="I69" t="str">
        <f>IF(ISERROR(VLOOKUP($A69,milp_total[],3,FALSE)),"N/A",VLOOKUP($A69,milp_total[],4))</f>
        <v xml:space="preserve"> Optimal</v>
      </c>
      <c r="J69">
        <f>IF(ISERROR(VLOOKUP($A69,ce_2[],5,FALSE)),"N/A",VLOOKUP($A69,ce_2[],5))</f>
        <v>102</v>
      </c>
      <c r="K69">
        <f>IF(ISERROR(VLOOKUP($A69,milp_2[],3,FALSE)),"N/A",VLOOKUP($A69,milp_2[],3))</f>
        <v>90</v>
      </c>
      <c r="L69">
        <f>overview[[#This Row],[ce_2]]-overview[[#This Row],[milp_2]]</f>
        <v>12</v>
      </c>
      <c r="M69" t="str">
        <f>IF(ISERROR(VLOOKUP($A69,milp_2[],3,FALSE)),"N/A",VLOOKUP($A69,milp_2[],4))</f>
        <v xml:space="preserve"> Optimal</v>
      </c>
      <c r="N69">
        <f>IF(ISERROR(VLOOKUP($A69,ce_secure[],5,FALSE)),"N/A",VLOOKUP($A69,ce_secure[],5))</f>
        <v>86</v>
      </c>
      <c r="O69" t="str">
        <f>IF(ISERROR(VLOOKUP($A69,milp_secure[],3,FALSE)),"N/A",VLOOKUP($A69,milp_secure[],3))</f>
        <v>N/A</v>
      </c>
      <c r="P69" t="e">
        <f>overview[[#This Row],[ce_secure]]-overview[[#This Row],[milp_secure]]</f>
        <v>#VALUE!</v>
      </c>
      <c r="Q69" t="str">
        <f>IF(ISERROR(VLOOKUP($A69,milp_secure[],3,FALSE)),"N/A",VLOOKUP($A69,milp_secure[],4))</f>
        <v>N/A</v>
      </c>
    </row>
    <row r="70" spans="1:17" x14ac:dyDescent="0.25">
      <c r="A70" t="s">
        <v>87</v>
      </c>
      <c r="B70">
        <f>IF(ISERROR(VLOOKUP($A70,ce_dom[],5,FALSE)),"N/A",VLOOKUP($A70,ce_dom[],5))</f>
        <v>65</v>
      </c>
      <c r="C70">
        <f>IF(ISERROR(VLOOKUP($A70,milp_dom[],3,FALSE)),"N/A",VLOOKUP($A70,milp_dom[],3))</f>
        <v>56</v>
      </c>
      <c r="D70">
        <f>overview[[#This Row],[ce_dom]]-overview[[#This Row],[milp_dom]]</f>
        <v>9</v>
      </c>
      <c r="E70" t="str">
        <f>IF(ISERROR(VLOOKUP($A70,milp_dom[],3,FALSE)),"N/A",VLOOKUP($A70,milp_dom[],4))</f>
        <v xml:space="preserve"> Optimal</v>
      </c>
      <c r="F70">
        <f>IF(ISERROR(VLOOKUP($A70,ce_total[],5,FALSE)),"N/A",VLOOKUP($A70,ce_total[],5))</f>
        <v>77</v>
      </c>
      <c r="G70">
        <f>IF(ISERROR(VLOOKUP($A70,milp_total[],3,FALSE)),"N/A",VLOOKUP($A70,milp_total[],3))</f>
        <v>68</v>
      </c>
      <c r="H70">
        <f>overview[[#This Row],[ce_total]]-overview[[#This Row],[milp_total]]</f>
        <v>9</v>
      </c>
      <c r="I70" t="str">
        <f>IF(ISERROR(VLOOKUP($A70,milp_total[],3,FALSE)),"N/A",VLOOKUP($A70,milp_total[],4))</f>
        <v xml:space="preserve"> Optimal</v>
      </c>
      <c r="J70">
        <f>IF(ISERROR(VLOOKUP($A70,ce_2[],5,FALSE)),"N/A",VLOOKUP($A70,ce_2[],5))</f>
        <v>107</v>
      </c>
      <c r="K70">
        <f>IF(ISERROR(VLOOKUP($A70,milp_2[],3,FALSE)),"N/A",VLOOKUP($A70,milp_2[],3))</f>
        <v>95</v>
      </c>
      <c r="L70">
        <f>overview[[#This Row],[ce_2]]-overview[[#This Row],[milp_2]]</f>
        <v>12</v>
      </c>
      <c r="M70" t="str">
        <f>IF(ISERROR(VLOOKUP($A70,milp_2[],3,FALSE)),"N/A",VLOOKUP($A70,milp_2[],4))</f>
        <v xml:space="preserve"> Optimal</v>
      </c>
      <c r="N70">
        <f>IF(ISERROR(VLOOKUP($A70,ce_secure[],5,FALSE)),"N/A",VLOOKUP($A70,ce_secure[],5))</f>
        <v>93</v>
      </c>
      <c r="O70" t="str">
        <f>IF(ISERROR(VLOOKUP($A70,milp_secure[],3,FALSE)),"N/A",VLOOKUP($A70,milp_secure[],3))</f>
        <v>N/A</v>
      </c>
      <c r="P70" t="e">
        <f>overview[[#This Row],[ce_secure]]-overview[[#This Row],[milp_secure]]</f>
        <v>#VALUE!</v>
      </c>
      <c r="Q70" t="str">
        <f>IF(ISERROR(VLOOKUP($A70,milp_secure[],3,FALSE)),"N/A",VLOOKUP($A70,milp_secure[],4))</f>
        <v>N/A</v>
      </c>
    </row>
    <row r="71" spans="1:17" x14ac:dyDescent="0.25">
      <c r="A71" t="s">
        <v>88</v>
      </c>
      <c r="B71">
        <f>IF(ISERROR(VLOOKUP($A71,ce_dom[],5,FALSE)),"N/A",VLOOKUP($A71,ce_dom[],5))</f>
        <v>69</v>
      </c>
      <c r="C71">
        <f>IF(ISERROR(VLOOKUP($A71,milp_dom[],3,FALSE)),"N/A",VLOOKUP($A71,milp_dom[],3))</f>
        <v>60</v>
      </c>
      <c r="D71">
        <f>overview[[#This Row],[ce_dom]]-overview[[#This Row],[milp_dom]]</f>
        <v>9</v>
      </c>
      <c r="E71" t="str">
        <f>IF(ISERROR(VLOOKUP($A71,milp_dom[],3,FALSE)),"N/A",VLOOKUP($A71,milp_dom[],4))</f>
        <v xml:space="preserve"> Optimal</v>
      </c>
      <c r="F71">
        <f>IF(ISERROR(VLOOKUP($A71,ce_total[],5,FALSE)),"N/A",VLOOKUP($A71,ce_total[],5))</f>
        <v>80</v>
      </c>
      <c r="G71">
        <f>IF(ISERROR(VLOOKUP($A71,milp_total[],3,FALSE)),"N/A",VLOOKUP($A71,milp_total[],3))</f>
        <v>72</v>
      </c>
      <c r="H71">
        <f>overview[[#This Row],[ce_total]]-overview[[#This Row],[milp_total]]</f>
        <v>8</v>
      </c>
      <c r="I71" t="str">
        <f>IF(ISERROR(VLOOKUP($A71,milp_total[],3,FALSE)),"N/A",VLOOKUP($A71,milp_total[],4))</f>
        <v xml:space="preserve"> Optimal</v>
      </c>
      <c r="J71">
        <f>IF(ISERROR(VLOOKUP($A71,ce_2[],5,FALSE)),"N/A",VLOOKUP($A71,ce_2[],5))</f>
        <v>112</v>
      </c>
      <c r="K71">
        <f>IF(ISERROR(VLOOKUP($A71,milp_2[],3,FALSE)),"N/A",VLOOKUP($A71,milp_2[],3))</f>
        <v>100</v>
      </c>
      <c r="L71">
        <f>overview[[#This Row],[ce_2]]-overview[[#This Row],[milp_2]]</f>
        <v>12</v>
      </c>
      <c r="M71" t="str">
        <f>IF(ISERROR(VLOOKUP($A71,milp_2[],3,FALSE)),"N/A",VLOOKUP($A71,milp_2[],4))</f>
        <v xml:space="preserve"> Optimal</v>
      </c>
      <c r="N71">
        <f>IF(ISERROR(VLOOKUP($A71,ce_secure[],5,FALSE)),"N/A",VLOOKUP($A71,ce_secure[],5))</f>
        <v>98</v>
      </c>
      <c r="O71" t="str">
        <f>IF(ISERROR(VLOOKUP($A71,milp_secure[],3,FALSE)),"N/A",VLOOKUP($A71,milp_secure[],3))</f>
        <v>N/A</v>
      </c>
      <c r="P71" t="e">
        <f>overview[[#This Row],[ce_secure]]-overview[[#This Row],[milp_secure]]</f>
        <v>#VALUE!</v>
      </c>
      <c r="Q71" t="str">
        <f>IF(ISERROR(VLOOKUP($A71,milp_secure[],3,FALSE)),"N/A",VLOOKUP($A71,milp_secure[],4))</f>
        <v>N/A</v>
      </c>
    </row>
    <row r="72" spans="1:17" x14ac:dyDescent="0.25">
      <c r="A72" t="s">
        <v>89</v>
      </c>
      <c r="B72">
        <f>IF(ISERROR(VLOOKUP($A72,ce_dom[],5,FALSE)),"N/A",VLOOKUP($A72,ce_dom[],5))</f>
        <v>72</v>
      </c>
      <c r="C72">
        <f>IF(ISERROR(VLOOKUP($A72,milp_dom[],3,FALSE)),"N/A",VLOOKUP($A72,milp_dom[],3))</f>
        <v>63</v>
      </c>
      <c r="D72">
        <f>overview[[#This Row],[ce_dom]]-overview[[#This Row],[milp_dom]]</f>
        <v>9</v>
      </c>
      <c r="E72" t="str">
        <f>IF(ISERROR(VLOOKUP($A72,milp_dom[],3,FALSE)),"N/A",VLOOKUP($A72,milp_dom[],4))</f>
        <v xml:space="preserve"> Optimal</v>
      </c>
      <c r="F72">
        <f>IF(ISERROR(VLOOKUP($A72,ce_total[],5,FALSE)),"N/A",VLOOKUP($A72,ce_total[],5))</f>
        <v>85</v>
      </c>
      <c r="G72">
        <f>IF(ISERROR(VLOOKUP($A72,milp_total[],3,FALSE)),"N/A",VLOOKUP($A72,milp_total[],3))</f>
        <v>76</v>
      </c>
      <c r="H72">
        <f>overview[[#This Row],[ce_total]]-overview[[#This Row],[milp_total]]</f>
        <v>9</v>
      </c>
      <c r="I72" t="str">
        <f>IF(ISERROR(VLOOKUP($A72,milp_total[],3,FALSE)),"N/A",VLOOKUP($A72,milp_total[],4))</f>
        <v xml:space="preserve"> Optimal</v>
      </c>
      <c r="J72">
        <f>IF(ISERROR(VLOOKUP($A72,ce_2[],5,FALSE)),"N/A",VLOOKUP($A72,ce_2[],5))</f>
        <v>120</v>
      </c>
      <c r="K72">
        <f>IF(ISERROR(VLOOKUP($A72,milp_2[],3,FALSE)),"N/A",VLOOKUP($A72,milp_2[],3))</f>
        <v>106</v>
      </c>
      <c r="L72">
        <f>overview[[#This Row],[ce_2]]-overview[[#This Row],[milp_2]]</f>
        <v>14</v>
      </c>
      <c r="M72" t="str">
        <f>IF(ISERROR(VLOOKUP($A72,milp_2[],3,FALSE)),"N/A",VLOOKUP($A72,milp_2[],4))</f>
        <v xml:space="preserve"> Optimal</v>
      </c>
      <c r="N72">
        <f>IF(ISERROR(VLOOKUP($A72,ce_secure[],5,FALSE)),"N/A",VLOOKUP($A72,ce_secure[],5))</f>
        <v>104</v>
      </c>
      <c r="O72" t="str">
        <f>IF(ISERROR(VLOOKUP($A72,milp_secure[],3,FALSE)),"N/A",VLOOKUP($A72,milp_secure[],3))</f>
        <v>N/A</v>
      </c>
      <c r="P72" t="e">
        <f>overview[[#This Row],[ce_secure]]-overview[[#This Row],[milp_secure]]</f>
        <v>#VALUE!</v>
      </c>
      <c r="Q72" t="str">
        <f>IF(ISERROR(VLOOKUP($A72,milp_secure[],3,FALSE)),"N/A",VLOOKUP($A72,milp_secure[],4))</f>
        <v>N/A</v>
      </c>
    </row>
    <row r="73" spans="1:17" x14ac:dyDescent="0.25">
      <c r="A73" t="s">
        <v>90</v>
      </c>
      <c r="B73">
        <f>IF(ISERROR(VLOOKUP($A73,ce_dom[],5,FALSE)),"N/A",VLOOKUP($A73,ce_dom[],5))</f>
        <v>75</v>
      </c>
      <c r="C73">
        <f>IF(ISERROR(VLOOKUP($A73,milp_dom[],3,FALSE)),"N/A",VLOOKUP($A73,milp_dom[],3))</f>
        <v>66</v>
      </c>
      <c r="D73">
        <f>overview[[#This Row],[ce_dom]]-overview[[#This Row],[milp_dom]]</f>
        <v>9</v>
      </c>
      <c r="E73" t="str">
        <f>IF(ISERROR(VLOOKUP($A73,milp_dom[],3,FALSE)),"N/A",VLOOKUP($A73,milp_dom[],4))</f>
        <v xml:space="preserve"> Optimal</v>
      </c>
      <c r="F73">
        <f>IF(ISERROR(VLOOKUP($A73,ce_total[],5,FALSE)),"N/A",VLOOKUP($A73,ce_total[],5))</f>
        <v>90</v>
      </c>
      <c r="G73">
        <f>IF(ISERROR(VLOOKUP($A73,milp_total[],3,FALSE)),"N/A",VLOOKUP($A73,milp_total[],3))</f>
        <v>80</v>
      </c>
      <c r="H73">
        <f>overview[[#This Row],[ce_total]]-overview[[#This Row],[milp_total]]</f>
        <v>10</v>
      </c>
      <c r="I73" t="str">
        <f>IF(ISERROR(VLOOKUP($A73,milp_total[],3,FALSE)),"N/A",VLOOKUP($A73,milp_total[],4))</f>
        <v xml:space="preserve"> Optimal</v>
      </c>
      <c r="J73">
        <f>IF(ISERROR(VLOOKUP($A73,ce_2[],5,FALSE)),"N/A",VLOOKUP($A73,ce_2[],5))</f>
        <v>128</v>
      </c>
      <c r="K73">
        <f>IF(ISERROR(VLOOKUP($A73,milp_2[],3,FALSE)),"N/A",VLOOKUP($A73,milp_2[],3))</f>
        <v>111</v>
      </c>
      <c r="L73">
        <f>overview[[#This Row],[ce_2]]-overview[[#This Row],[milp_2]]</f>
        <v>17</v>
      </c>
      <c r="M73" t="str">
        <f>IF(ISERROR(VLOOKUP($A73,milp_2[],3,FALSE)),"N/A",VLOOKUP($A73,milp_2[],4))</f>
        <v xml:space="preserve"> Optimal</v>
      </c>
      <c r="N73">
        <f>IF(ISERROR(VLOOKUP($A73,ce_secure[],5,FALSE)),"N/A",VLOOKUP($A73,ce_secure[],5))</f>
        <v>109</v>
      </c>
      <c r="O73" t="str">
        <f>IF(ISERROR(VLOOKUP($A73,milp_secure[],3,FALSE)),"N/A",VLOOKUP($A73,milp_secure[],3))</f>
        <v>N/A</v>
      </c>
      <c r="P73" t="e">
        <f>overview[[#This Row],[ce_secure]]-overview[[#This Row],[milp_secure]]</f>
        <v>#VALUE!</v>
      </c>
      <c r="Q73" t="str">
        <f>IF(ISERROR(VLOOKUP($A73,milp_secure[],3,FALSE)),"N/A",VLOOKUP($A73,milp_secure[],4))</f>
        <v>N/A</v>
      </c>
    </row>
    <row r="74" spans="1:17" x14ac:dyDescent="0.25">
      <c r="A74" t="s">
        <v>91</v>
      </c>
      <c r="B74">
        <f>IF(ISERROR(VLOOKUP($A74,ce_dom[],5,FALSE)),"N/A",VLOOKUP($A74,ce_dom[],5))</f>
        <v>62</v>
      </c>
      <c r="C74">
        <f>IF(ISERROR(VLOOKUP($A74,milp_dom[],3,FALSE)),"N/A",VLOOKUP($A74,milp_dom[],3))</f>
        <v>53</v>
      </c>
      <c r="D74">
        <f>overview[[#This Row],[ce_dom]]-overview[[#This Row],[milp_dom]]</f>
        <v>9</v>
      </c>
      <c r="E74" t="str">
        <f>IF(ISERROR(VLOOKUP($A74,milp_dom[],3,FALSE)),"N/A",VLOOKUP($A74,milp_dom[],4))</f>
        <v xml:space="preserve"> Optimal</v>
      </c>
      <c r="F74">
        <f>IF(ISERROR(VLOOKUP($A74,ce_total[],5,FALSE)),"N/A",VLOOKUP($A74,ce_total[],5))</f>
        <v>72</v>
      </c>
      <c r="G74">
        <f>IF(ISERROR(VLOOKUP($A74,milp_total[],3,FALSE)),"N/A",VLOOKUP($A74,milp_total[],3))</f>
        <v>63</v>
      </c>
      <c r="H74">
        <f>overview[[#This Row],[ce_total]]-overview[[#This Row],[milp_total]]</f>
        <v>9</v>
      </c>
      <c r="I74" t="str">
        <f>IF(ISERROR(VLOOKUP($A74,milp_total[],3,FALSE)),"N/A",VLOOKUP($A74,milp_total[],4))</f>
        <v xml:space="preserve"> Optimal</v>
      </c>
      <c r="J74">
        <f>IF(ISERROR(VLOOKUP($A74,ce_2[],5,FALSE)),"N/A",VLOOKUP($A74,ce_2[],5))</f>
        <v>101</v>
      </c>
      <c r="K74">
        <f>IF(ISERROR(VLOOKUP($A74,milp_2[],3,FALSE)),"N/A",VLOOKUP($A74,milp_2[],3))</f>
        <v>90</v>
      </c>
      <c r="L74">
        <f>overview[[#This Row],[ce_2]]-overview[[#This Row],[milp_2]]</f>
        <v>11</v>
      </c>
      <c r="M74" t="str">
        <f>IF(ISERROR(VLOOKUP($A74,milp_2[],3,FALSE)),"N/A",VLOOKUP($A74,milp_2[],4))</f>
        <v xml:space="preserve"> Optimal</v>
      </c>
      <c r="N74">
        <f>IF(ISERROR(VLOOKUP($A74,ce_secure[],5,FALSE)),"N/A",VLOOKUP($A74,ce_secure[],5))</f>
        <v>88</v>
      </c>
      <c r="O74">
        <f>IF(ISERROR(VLOOKUP($A74,milp_secure[],3,FALSE)),"N/A",VLOOKUP($A74,milp_secure[],3))</f>
        <v>77</v>
      </c>
      <c r="P74">
        <f>overview[[#This Row],[ce_secure]]-overview[[#This Row],[milp_secure]]</f>
        <v>11</v>
      </c>
      <c r="Q74" t="str">
        <f>IF(ISERROR(VLOOKUP($A74,milp_secure[],3,FALSE)),"N/A",VLOOKUP($A74,milp_secure[],4))</f>
        <v xml:space="preserve"> Feasible</v>
      </c>
    </row>
    <row r="75" spans="1:17" x14ac:dyDescent="0.25">
      <c r="A75" t="s">
        <v>92</v>
      </c>
      <c r="B75">
        <f>IF(ISERROR(VLOOKUP($A75,ce_dom[],5,FALSE)),"N/A",VLOOKUP($A75,ce_dom[],5))</f>
        <v>66</v>
      </c>
      <c r="C75">
        <f>IF(ISERROR(VLOOKUP($A75,milp_dom[],3,FALSE)),"N/A",VLOOKUP($A75,milp_dom[],3))</f>
        <v>57</v>
      </c>
      <c r="D75">
        <f>overview[[#This Row],[ce_dom]]-overview[[#This Row],[milp_dom]]</f>
        <v>9</v>
      </c>
      <c r="E75" t="str">
        <f>IF(ISERROR(VLOOKUP($A75,milp_dom[],3,FALSE)),"N/A",VLOOKUP($A75,milp_dom[],4))</f>
        <v xml:space="preserve"> Optimal</v>
      </c>
      <c r="F75">
        <f>IF(ISERROR(VLOOKUP($A75,ce_total[],5,FALSE)),"N/A",VLOOKUP($A75,ce_total[],5))</f>
        <v>75</v>
      </c>
      <c r="G75">
        <f>IF(ISERROR(VLOOKUP($A75,milp_total[],3,FALSE)),"N/A",VLOOKUP($A75,milp_total[],3))</f>
        <v>70</v>
      </c>
      <c r="H75">
        <f>overview[[#This Row],[ce_total]]-overview[[#This Row],[milp_total]]</f>
        <v>5</v>
      </c>
      <c r="I75" t="str">
        <f>IF(ISERROR(VLOOKUP($A75,milp_total[],3,FALSE)),"N/A",VLOOKUP($A75,milp_total[],4))</f>
        <v xml:space="preserve"> Optimal</v>
      </c>
      <c r="J75">
        <f>IF(ISERROR(VLOOKUP($A75,ce_2[],5,FALSE)),"N/A",VLOOKUP($A75,ce_2[],5))</f>
        <v>109</v>
      </c>
      <c r="K75">
        <f>IF(ISERROR(VLOOKUP($A75,milp_2[],3,FALSE)),"N/A",VLOOKUP($A75,milp_2[],3))</f>
        <v>96</v>
      </c>
      <c r="L75">
        <f>overview[[#This Row],[ce_2]]-overview[[#This Row],[milp_2]]</f>
        <v>13</v>
      </c>
      <c r="M75" t="str">
        <f>IF(ISERROR(VLOOKUP($A75,milp_2[],3,FALSE)),"N/A",VLOOKUP($A75,milp_2[],4))</f>
        <v xml:space="preserve"> Optimal</v>
      </c>
      <c r="N75">
        <f>IF(ISERROR(VLOOKUP($A75,ce_secure[],5,FALSE)),"N/A",VLOOKUP($A75,ce_secure[],5))</f>
        <v>94</v>
      </c>
      <c r="O75" t="str">
        <f>IF(ISERROR(VLOOKUP($A75,milp_secure[],3,FALSE)),"N/A",VLOOKUP($A75,milp_secure[],3))</f>
        <v>N/A</v>
      </c>
      <c r="P75" t="e">
        <f>overview[[#This Row],[ce_secure]]-overview[[#This Row],[milp_secure]]</f>
        <v>#VALUE!</v>
      </c>
      <c r="Q75" t="str">
        <f>IF(ISERROR(VLOOKUP($A75,milp_secure[],3,FALSE)),"N/A",VLOOKUP($A75,milp_secure[],4))</f>
        <v>N/A</v>
      </c>
    </row>
    <row r="76" spans="1:17" x14ac:dyDescent="0.25">
      <c r="A76" t="s">
        <v>93</v>
      </c>
      <c r="B76">
        <f>IF(ISERROR(VLOOKUP($A76,ce_dom[],5,FALSE)),"N/A",VLOOKUP($A76,ce_dom[],5))</f>
        <v>70</v>
      </c>
      <c r="C76">
        <f>IF(ISERROR(VLOOKUP($A76,milp_dom[],3,FALSE)),"N/A",VLOOKUP($A76,milp_dom[],3))</f>
        <v>60</v>
      </c>
      <c r="D76">
        <f>overview[[#This Row],[ce_dom]]-overview[[#This Row],[milp_dom]]</f>
        <v>10</v>
      </c>
      <c r="E76" t="str">
        <f>IF(ISERROR(VLOOKUP($A76,milp_dom[],3,FALSE)),"N/A",VLOOKUP($A76,milp_dom[],4))</f>
        <v xml:space="preserve"> Optimal</v>
      </c>
      <c r="F76">
        <f>IF(ISERROR(VLOOKUP($A76,ce_total[],5,FALSE)),"N/A",VLOOKUP($A76,ce_total[],5))</f>
        <v>82</v>
      </c>
      <c r="G76">
        <f>IF(ISERROR(VLOOKUP($A76,milp_total[],3,FALSE)),"N/A",VLOOKUP($A76,milp_total[],3))</f>
        <v>72</v>
      </c>
      <c r="H76">
        <f>overview[[#This Row],[ce_total]]-overview[[#This Row],[milp_total]]</f>
        <v>10</v>
      </c>
      <c r="I76" t="str">
        <f>IF(ISERROR(VLOOKUP($A76,milp_total[],3,FALSE)),"N/A",VLOOKUP($A76,milp_total[],4))</f>
        <v xml:space="preserve"> Optimal</v>
      </c>
      <c r="J76">
        <f>IF(ISERROR(VLOOKUP($A76,ce_2[],5,FALSE)),"N/A",VLOOKUP($A76,ce_2[],5))</f>
        <v>116</v>
      </c>
      <c r="K76">
        <f>IF(ISERROR(VLOOKUP($A76,milp_2[],3,FALSE)),"N/A",VLOOKUP($A76,milp_2[],3))</f>
        <v>101</v>
      </c>
      <c r="L76">
        <f>overview[[#This Row],[ce_2]]-overview[[#This Row],[milp_2]]</f>
        <v>15</v>
      </c>
      <c r="M76" t="str">
        <f>IF(ISERROR(VLOOKUP($A76,milp_2[],3,FALSE)),"N/A",VLOOKUP($A76,milp_2[],4))</f>
        <v xml:space="preserve"> Optimal</v>
      </c>
      <c r="N76">
        <f>IF(ISERROR(VLOOKUP($A76,ce_secure[],5,FALSE)),"N/A",VLOOKUP($A76,ce_secure[],5))</f>
        <v>100</v>
      </c>
      <c r="O76" t="str">
        <f>IF(ISERROR(VLOOKUP($A76,milp_secure[],3,FALSE)),"N/A",VLOOKUP($A76,milp_secure[],3))</f>
        <v>N/A</v>
      </c>
      <c r="P76" t="e">
        <f>overview[[#This Row],[ce_secure]]-overview[[#This Row],[milp_secure]]</f>
        <v>#VALUE!</v>
      </c>
      <c r="Q76" t="str">
        <f>IF(ISERROR(VLOOKUP($A76,milp_secure[],3,FALSE)),"N/A",VLOOKUP($A76,milp_secure[],4))</f>
        <v>N/A</v>
      </c>
    </row>
    <row r="77" spans="1:17" x14ac:dyDescent="0.25">
      <c r="A77" t="s">
        <v>94</v>
      </c>
      <c r="B77">
        <f>IF(ISERROR(VLOOKUP($A77,ce_dom[],5,FALSE)),"N/A",VLOOKUP($A77,ce_dom[],5))</f>
        <v>74</v>
      </c>
      <c r="C77">
        <f>IF(ISERROR(VLOOKUP($A77,milp_dom[],3,FALSE)),"N/A",VLOOKUP($A77,milp_dom[],3))</f>
        <v>64</v>
      </c>
      <c r="D77">
        <f>overview[[#This Row],[ce_dom]]-overview[[#This Row],[milp_dom]]</f>
        <v>10</v>
      </c>
      <c r="E77" t="str">
        <f>IF(ISERROR(VLOOKUP($A77,milp_dom[],3,FALSE)),"N/A",VLOOKUP($A77,milp_dom[],4))</f>
        <v xml:space="preserve"> Optimal</v>
      </c>
      <c r="F77">
        <f>IF(ISERROR(VLOOKUP($A77,ce_total[],5,FALSE)),"N/A",VLOOKUP($A77,ce_total[],5))</f>
        <v>87</v>
      </c>
      <c r="G77">
        <f>IF(ISERROR(VLOOKUP($A77,milp_total[],3,FALSE)),"N/A",VLOOKUP($A77,milp_total[],3))</f>
        <v>76</v>
      </c>
      <c r="H77">
        <f>overview[[#This Row],[ce_total]]-overview[[#This Row],[milp_total]]</f>
        <v>11</v>
      </c>
      <c r="I77" t="str">
        <f>IF(ISERROR(VLOOKUP($A77,milp_total[],3,FALSE)),"N/A",VLOOKUP($A77,milp_total[],4))</f>
        <v xml:space="preserve"> Optimal</v>
      </c>
      <c r="J77">
        <f>IF(ISERROR(VLOOKUP($A77,ce_2[],5,FALSE)),"N/A",VLOOKUP($A77,ce_2[],5))</f>
        <v>122</v>
      </c>
      <c r="K77">
        <f>IF(ISERROR(VLOOKUP($A77,milp_2[],3,FALSE)),"N/A",VLOOKUP($A77,milp_2[],3))</f>
        <v>107</v>
      </c>
      <c r="L77">
        <f>overview[[#This Row],[ce_2]]-overview[[#This Row],[milp_2]]</f>
        <v>15</v>
      </c>
      <c r="M77" t="str">
        <f>IF(ISERROR(VLOOKUP($A77,milp_2[],3,FALSE)),"N/A",VLOOKUP($A77,milp_2[],4))</f>
        <v xml:space="preserve"> Optimal</v>
      </c>
      <c r="N77">
        <f>IF(ISERROR(VLOOKUP($A77,ce_secure[],5,FALSE)),"N/A",VLOOKUP($A77,ce_secure[],5))</f>
        <v>106</v>
      </c>
      <c r="O77" t="str">
        <f>IF(ISERROR(VLOOKUP($A77,milp_secure[],3,FALSE)),"N/A",VLOOKUP($A77,milp_secure[],3))</f>
        <v>N/A</v>
      </c>
      <c r="P77" t="e">
        <f>overview[[#This Row],[ce_secure]]-overview[[#This Row],[milp_secure]]</f>
        <v>#VALUE!</v>
      </c>
      <c r="Q77" t="str">
        <f>IF(ISERROR(VLOOKUP($A77,milp_secure[],3,FALSE)),"N/A",VLOOKUP($A77,milp_secure[],4))</f>
        <v>N/A</v>
      </c>
    </row>
    <row r="78" spans="1:17" x14ac:dyDescent="0.25">
      <c r="A78" t="s">
        <v>95</v>
      </c>
      <c r="B78">
        <f>IF(ISERROR(VLOOKUP($A78,ce_dom[],5,FALSE)),"N/A",VLOOKUP($A78,ce_dom[],5))</f>
        <v>78</v>
      </c>
      <c r="C78">
        <f>IF(ISERROR(VLOOKUP($A78,milp_dom[],3,FALSE)),"N/A",VLOOKUP($A78,milp_dom[],3))</f>
        <v>67</v>
      </c>
      <c r="D78">
        <f>overview[[#This Row],[ce_dom]]-overview[[#This Row],[milp_dom]]</f>
        <v>11</v>
      </c>
      <c r="E78" t="str">
        <f>IF(ISERROR(VLOOKUP($A78,milp_dom[],3,FALSE)),"N/A",VLOOKUP($A78,milp_dom[],4))</f>
        <v xml:space="preserve"> Optimal</v>
      </c>
      <c r="F78">
        <f>IF(ISERROR(VLOOKUP($A78,ce_total[],5,FALSE)),"N/A",VLOOKUP($A78,ce_total[],5))</f>
        <v>91</v>
      </c>
      <c r="G78">
        <f>IF(ISERROR(VLOOKUP($A78,milp_total[],3,FALSE)),"N/A",VLOOKUP($A78,milp_total[],3))</f>
        <v>80</v>
      </c>
      <c r="H78">
        <f>overview[[#This Row],[ce_total]]-overview[[#This Row],[milp_total]]</f>
        <v>11</v>
      </c>
      <c r="I78" t="str">
        <f>IF(ISERROR(VLOOKUP($A78,milp_total[],3,FALSE)),"N/A",VLOOKUP($A78,milp_total[],4))</f>
        <v xml:space="preserve"> Optimal</v>
      </c>
      <c r="J78">
        <f>IF(ISERROR(VLOOKUP($A78,ce_2[],5,FALSE)),"N/A",VLOOKUP($A78,ce_2[],5))</f>
        <v>129</v>
      </c>
      <c r="K78">
        <f>IF(ISERROR(VLOOKUP($A78,milp_2[],3,FALSE)),"N/A",VLOOKUP($A78,milp_2[],3))</f>
        <v>113</v>
      </c>
      <c r="L78">
        <f>overview[[#This Row],[ce_2]]-overview[[#This Row],[milp_2]]</f>
        <v>16</v>
      </c>
      <c r="M78" t="str">
        <f>IF(ISERROR(VLOOKUP($A78,milp_2[],3,FALSE)),"N/A",VLOOKUP($A78,milp_2[],4))</f>
        <v xml:space="preserve"> Optimal</v>
      </c>
      <c r="N78">
        <f>IF(ISERROR(VLOOKUP($A78,ce_secure[],5,FALSE)),"N/A",VLOOKUP($A78,ce_secure[],5))</f>
        <v>111</v>
      </c>
      <c r="O78" t="str">
        <f>IF(ISERROR(VLOOKUP($A78,milp_secure[],3,FALSE)),"N/A",VLOOKUP($A78,milp_secure[],3))</f>
        <v>N/A</v>
      </c>
      <c r="P78" t="e">
        <f>overview[[#This Row],[ce_secure]]-overview[[#This Row],[milp_secure]]</f>
        <v>#VALUE!</v>
      </c>
      <c r="Q78" t="str">
        <f>IF(ISERROR(VLOOKUP($A78,milp_secure[],3,FALSE)),"N/A",VLOOKUP($A78,milp_secure[],4))</f>
        <v>N/A</v>
      </c>
    </row>
    <row r="79" spans="1:17" x14ac:dyDescent="0.25">
      <c r="A79" t="s">
        <v>96</v>
      </c>
      <c r="B79">
        <f>IF(ISERROR(VLOOKUP($A79,ce_dom[],5,FALSE)),"N/A",VLOOKUP($A79,ce_dom[],5))</f>
        <v>80</v>
      </c>
      <c r="C79">
        <f>IF(ISERROR(VLOOKUP($A79,milp_dom[],3,FALSE)),"N/A",VLOOKUP($A79,milp_dom[],3))</f>
        <v>70</v>
      </c>
      <c r="D79">
        <f>overview[[#This Row],[ce_dom]]-overview[[#This Row],[milp_dom]]</f>
        <v>10</v>
      </c>
      <c r="E79" t="str">
        <f>IF(ISERROR(VLOOKUP($A79,milp_dom[],3,FALSE)),"N/A",VLOOKUP($A79,milp_dom[],4))</f>
        <v xml:space="preserve"> Optimal</v>
      </c>
      <c r="F79">
        <f>IF(ISERROR(VLOOKUP($A79,ce_total[],5,FALSE)),"N/A",VLOOKUP($A79,ce_total[],5))</f>
        <v>96</v>
      </c>
      <c r="G79">
        <f>IF(ISERROR(VLOOKUP($A79,milp_total[],3,FALSE)),"N/A",VLOOKUP($A79,milp_total[],3))</f>
        <v>84</v>
      </c>
      <c r="H79">
        <f>overview[[#This Row],[ce_total]]-overview[[#This Row],[milp_total]]</f>
        <v>12</v>
      </c>
      <c r="I79" t="str">
        <f>IF(ISERROR(VLOOKUP($A79,milp_total[],3,FALSE)),"N/A",VLOOKUP($A79,milp_total[],4))</f>
        <v xml:space="preserve"> Optimal</v>
      </c>
      <c r="J79">
        <f>IF(ISERROR(VLOOKUP($A79,ce_2[],5,FALSE)),"N/A",VLOOKUP($A79,ce_2[],5))</f>
        <v>137</v>
      </c>
      <c r="K79">
        <f>IF(ISERROR(VLOOKUP($A79,milp_2[],3,FALSE)),"N/A",VLOOKUP($A79,milp_2[],3))</f>
        <v>118</v>
      </c>
      <c r="L79">
        <f>overview[[#This Row],[ce_2]]-overview[[#This Row],[milp_2]]</f>
        <v>19</v>
      </c>
      <c r="M79" t="str">
        <f>IF(ISERROR(VLOOKUP($A79,milp_2[],3,FALSE)),"N/A",VLOOKUP($A79,milp_2[],4))</f>
        <v xml:space="preserve"> Optimal</v>
      </c>
      <c r="N79">
        <f>IF(ISERROR(VLOOKUP($A79,ce_secure[],5,FALSE)),"N/A",VLOOKUP($A79,ce_secure[],5))</f>
        <v>116</v>
      </c>
      <c r="O79" t="str">
        <f>IF(ISERROR(VLOOKUP($A79,milp_secure[],3,FALSE)),"N/A",VLOOKUP($A79,milp_secure[],3))</f>
        <v>N/A</v>
      </c>
      <c r="P79" t="e">
        <f>overview[[#This Row],[ce_secure]]-overview[[#This Row],[milp_secure]]</f>
        <v>#VALUE!</v>
      </c>
      <c r="Q79" t="str">
        <f>IF(ISERROR(VLOOKUP($A79,milp_secure[],3,FALSE)),"N/A",VLOOKUP($A79,milp_secure[],4))</f>
        <v>N/A</v>
      </c>
    </row>
    <row r="80" spans="1:17" x14ac:dyDescent="0.25">
      <c r="A80" t="s">
        <v>97</v>
      </c>
      <c r="B80">
        <f>IF(ISERROR(VLOOKUP($A80,ce_dom[],5,FALSE)),"N/A",VLOOKUP($A80,ce_dom[],5))</f>
        <v>69</v>
      </c>
      <c r="C80">
        <f>IF(ISERROR(VLOOKUP($A80,milp_dom[],3,FALSE)),"N/A",VLOOKUP($A80,milp_dom[],3))</f>
        <v>60</v>
      </c>
      <c r="D80">
        <f>overview[[#This Row],[ce_dom]]-overview[[#This Row],[milp_dom]]</f>
        <v>9</v>
      </c>
      <c r="E80" t="str">
        <f>IF(ISERROR(VLOOKUP($A80,milp_dom[],3,FALSE)),"N/A",VLOOKUP($A80,milp_dom[],4))</f>
        <v xml:space="preserve"> Optimal</v>
      </c>
      <c r="F80">
        <f>IF(ISERROR(VLOOKUP($A80,ce_total[],5,FALSE)),"N/A",VLOOKUP($A80,ce_total[],5))</f>
        <v>82</v>
      </c>
      <c r="G80">
        <f>IF(ISERROR(VLOOKUP($A80,milp_total[],3,FALSE)),"N/A",VLOOKUP($A80,milp_total[],3))</f>
        <v>72</v>
      </c>
      <c r="H80">
        <f>overview[[#This Row],[ce_total]]-overview[[#This Row],[milp_total]]</f>
        <v>10</v>
      </c>
      <c r="I80" t="str">
        <f>IF(ISERROR(VLOOKUP($A80,milp_total[],3,FALSE)),"N/A",VLOOKUP($A80,milp_total[],4))</f>
        <v xml:space="preserve"> Optimal</v>
      </c>
      <c r="J80">
        <f>IF(ISERROR(VLOOKUP($A80,ce_2[],5,FALSE)),"N/A",VLOOKUP($A80,ce_2[],5))</f>
        <v>116</v>
      </c>
      <c r="K80">
        <f>IF(ISERROR(VLOOKUP($A80,milp_2[],3,FALSE)),"N/A",VLOOKUP($A80,milp_2[],3))</f>
        <v>102</v>
      </c>
      <c r="L80">
        <f>overview[[#This Row],[ce_2]]-overview[[#This Row],[milp_2]]</f>
        <v>14</v>
      </c>
      <c r="M80" t="str">
        <f>IF(ISERROR(VLOOKUP($A80,milp_2[],3,FALSE)),"N/A",VLOOKUP($A80,milp_2[],4))</f>
        <v xml:space="preserve"> Optimal</v>
      </c>
      <c r="N80">
        <f>IF(ISERROR(VLOOKUP($A80,ce_secure[],5,FALSE)),"N/A",VLOOKUP($A80,ce_secure[],5))</f>
        <v>100</v>
      </c>
      <c r="O80">
        <f>IF(ISERROR(VLOOKUP($A80,milp_secure[],3,FALSE)),"N/A",VLOOKUP($A80,milp_secure[],3))</f>
        <v>0</v>
      </c>
      <c r="P80">
        <f>overview[[#This Row],[ce_secure]]-overview[[#This Row],[milp_secure]]</f>
        <v>100</v>
      </c>
      <c r="Q80" t="str">
        <f>IF(ISERROR(VLOOKUP($A80,milp_secure[],3,FALSE)),"N/A",VLOOKUP($A80,milp_secure[],4))</f>
        <v xml:space="preserve"> Out of memory.</v>
      </c>
    </row>
    <row r="81" spans="1:17" x14ac:dyDescent="0.25">
      <c r="A81" t="s">
        <v>98</v>
      </c>
      <c r="B81">
        <f>IF(ISERROR(VLOOKUP($A81,ce_dom[],5,FALSE)),"N/A",VLOOKUP($A81,ce_dom[],5))</f>
        <v>74</v>
      </c>
      <c r="C81">
        <f>IF(ISERROR(VLOOKUP($A81,milp_dom[],3,FALSE)),"N/A",VLOOKUP($A81,milp_dom[],3))</f>
        <v>64</v>
      </c>
      <c r="D81">
        <f>overview[[#This Row],[ce_dom]]-overview[[#This Row],[milp_dom]]</f>
        <v>10</v>
      </c>
      <c r="E81" t="str">
        <f>IF(ISERROR(VLOOKUP($A81,milp_dom[],3,FALSE)),"N/A",VLOOKUP($A81,milp_dom[],4))</f>
        <v xml:space="preserve"> Optimal</v>
      </c>
      <c r="F81">
        <f>IF(ISERROR(VLOOKUP($A81,ce_total[],5,FALSE)),"N/A",VLOOKUP($A81,ce_total[],5))</f>
        <v>87</v>
      </c>
      <c r="G81">
        <f>IF(ISERROR(VLOOKUP($A81,milp_total[],3,FALSE)),"N/A",VLOOKUP($A81,milp_total[],3))</f>
        <v>76</v>
      </c>
      <c r="H81">
        <f>overview[[#This Row],[ce_total]]-overview[[#This Row],[milp_total]]</f>
        <v>11</v>
      </c>
      <c r="I81" t="str">
        <f>IF(ISERROR(VLOOKUP($A81,milp_total[],3,FALSE)),"N/A",VLOOKUP($A81,milp_total[],4))</f>
        <v xml:space="preserve"> Optimal</v>
      </c>
      <c r="J81">
        <f>IF(ISERROR(VLOOKUP($A81,ce_2[],5,FALSE)),"N/A",VLOOKUP($A81,ce_2[],5))</f>
        <v>123</v>
      </c>
      <c r="K81">
        <f>IF(ISERROR(VLOOKUP($A81,milp_2[],3,FALSE)),"N/A",VLOOKUP($A81,milp_2[],3))</f>
        <v>108</v>
      </c>
      <c r="L81">
        <f>overview[[#This Row],[ce_2]]-overview[[#This Row],[milp_2]]</f>
        <v>15</v>
      </c>
      <c r="M81" t="str">
        <f>IF(ISERROR(VLOOKUP($A81,milp_2[],3,FALSE)),"N/A",VLOOKUP($A81,milp_2[],4))</f>
        <v xml:space="preserve"> Optimal</v>
      </c>
      <c r="N81">
        <f>IF(ISERROR(VLOOKUP($A81,ce_secure[],5,FALSE)),"N/A",VLOOKUP($A81,ce_secure[],5))</f>
        <v>105</v>
      </c>
      <c r="O81" t="str">
        <f>IF(ISERROR(VLOOKUP($A81,milp_secure[],3,FALSE)),"N/A",VLOOKUP($A81,milp_secure[],3))</f>
        <v>N/A</v>
      </c>
      <c r="P81" t="e">
        <f>overview[[#This Row],[ce_secure]]-overview[[#This Row],[milp_secure]]</f>
        <v>#VALUE!</v>
      </c>
      <c r="Q81" t="str">
        <f>IF(ISERROR(VLOOKUP($A81,milp_secure[],3,FALSE)),"N/A",VLOOKUP($A81,milp_secure[],4))</f>
        <v>N/A</v>
      </c>
    </row>
    <row r="82" spans="1:17" x14ac:dyDescent="0.25">
      <c r="A82" t="s">
        <v>99</v>
      </c>
      <c r="B82">
        <f>IF(ISERROR(VLOOKUP($A82,ce_dom[],5,FALSE)),"N/A",VLOOKUP($A82,ce_dom[],5))</f>
        <v>78</v>
      </c>
      <c r="C82">
        <f>IF(ISERROR(VLOOKUP($A82,milp_dom[],3,FALSE)),"N/A",VLOOKUP($A82,milp_dom[],3))</f>
        <v>68</v>
      </c>
      <c r="D82">
        <f>overview[[#This Row],[ce_dom]]-overview[[#This Row],[milp_dom]]</f>
        <v>10</v>
      </c>
      <c r="E82" t="str">
        <f>IF(ISERROR(VLOOKUP($A82,milp_dom[],3,FALSE)),"N/A",VLOOKUP($A82,milp_dom[],4))</f>
        <v xml:space="preserve"> Optimal</v>
      </c>
      <c r="F82">
        <f>IF(ISERROR(VLOOKUP($A82,ce_total[],5,FALSE)),"N/A",VLOOKUP($A82,ce_total[],5))</f>
        <v>91</v>
      </c>
      <c r="G82">
        <f>IF(ISERROR(VLOOKUP($A82,milp_total[],3,FALSE)),"N/A",VLOOKUP($A82,milp_total[],3))</f>
        <v>80</v>
      </c>
      <c r="H82">
        <f>overview[[#This Row],[ce_total]]-overview[[#This Row],[milp_total]]</f>
        <v>11</v>
      </c>
      <c r="I82" t="str">
        <f>IF(ISERROR(VLOOKUP($A82,milp_total[],3,FALSE)),"N/A",VLOOKUP($A82,milp_total[],4))</f>
        <v xml:space="preserve"> Optimal</v>
      </c>
      <c r="J82">
        <f>IF(ISERROR(VLOOKUP($A82,ce_2[],5,FALSE)),"N/A",VLOOKUP($A82,ce_2[],5))</f>
        <v>132</v>
      </c>
      <c r="K82">
        <f>IF(ISERROR(VLOOKUP($A82,milp_2[],3,FALSE)),"N/A",VLOOKUP($A82,milp_2[],3))</f>
        <v>114</v>
      </c>
      <c r="L82">
        <f>overview[[#This Row],[ce_2]]-overview[[#This Row],[milp_2]]</f>
        <v>18</v>
      </c>
      <c r="M82" t="str">
        <f>IF(ISERROR(VLOOKUP($A82,milp_2[],3,FALSE)),"N/A",VLOOKUP($A82,milp_2[],4))</f>
        <v xml:space="preserve"> Optimal</v>
      </c>
      <c r="N82">
        <f>IF(ISERROR(VLOOKUP($A82,ce_secure[],5,FALSE)),"N/A",VLOOKUP($A82,ce_secure[],5))</f>
        <v>112</v>
      </c>
      <c r="O82" t="str">
        <f>IF(ISERROR(VLOOKUP($A82,milp_secure[],3,FALSE)),"N/A",VLOOKUP($A82,milp_secure[],3))</f>
        <v>N/A</v>
      </c>
      <c r="P82" t="e">
        <f>overview[[#This Row],[ce_secure]]-overview[[#This Row],[milp_secure]]</f>
        <v>#VALUE!</v>
      </c>
      <c r="Q82" t="str">
        <f>IF(ISERROR(VLOOKUP($A82,milp_secure[],3,FALSE)),"N/A",VLOOKUP($A82,milp_secure[],4))</f>
        <v>N/A</v>
      </c>
    </row>
    <row r="83" spans="1:17" x14ac:dyDescent="0.25">
      <c r="A83" t="s">
        <v>100</v>
      </c>
      <c r="B83">
        <f>IF(ISERROR(VLOOKUP($A83,ce_dom[],5,FALSE)),"N/A",VLOOKUP($A83,ce_dom[],5))</f>
        <v>83</v>
      </c>
      <c r="C83">
        <f>IF(ISERROR(VLOOKUP($A83,milp_dom[],3,FALSE)),"N/A",VLOOKUP($A83,milp_dom[],3))</f>
        <v>71</v>
      </c>
      <c r="D83">
        <f>overview[[#This Row],[ce_dom]]-overview[[#This Row],[milp_dom]]</f>
        <v>12</v>
      </c>
      <c r="E83" t="str">
        <f>IF(ISERROR(VLOOKUP($A83,milp_dom[],3,FALSE)),"N/A",VLOOKUP($A83,milp_dom[],4))</f>
        <v xml:space="preserve"> Optimal</v>
      </c>
      <c r="F83">
        <f>IF(ISERROR(VLOOKUP($A83,ce_total[],5,FALSE)),"N/A",VLOOKUP($A83,ce_total[],5))</f>
        <v>97</v>
      </c>
      <c r="G83">
        <f>IF(ISERROR(VLOOKUP($A83,milp_total[],3,FALSE)),"N/A",VLOOKUP($A83,milp_total[],3))</f>
        <v>86</v>
      </c>
      <c r="H83">
        <f>overview[[#This Row],[ce_total]]-overview[[#This Row],[milp_total]]</f>
        <v>11</v>
      </c>
      <c r="I83" t="str">
        <f>IF(ISERROR(VLOOKUP($A83,milp_total[],3,FALSE)),"N/A",VLOOKUP($A83,milp_total[],4))</f>
        <v xml:space="preserve"> Optimal</v>
      </c>
      <c r="J83">
        <f>IF(ISERROR(VLOOKUP($A83,ce_2[],5,FALSE)),"N/A",VLOOKUP($A83,ce_2[],5))</f>
        <v>137</v>
      </c>
      <c r="K83">
        <f>IF(ISERROR(VLOOKUP($A83,milp_2[],3,FALSE)),"N/A",VLOOKUP($A83,milp_2[],3))</f>
        <v>120</v>
      </c>
      <c r="L83">
        <f>overview[[#This Row],[ce_2]]-overview[[#This Row],[milp_2]]</f>
        <v>17</v>
      </c>
      <c r="M83" t="str">
        <f>IF(ISERROR(VLOOKUP($A83,milp_2[],3,FALSE)),"N/A",VLOOKUP($A83,milp_2[],4))</f>
        <v xml:space="preserve"> Optimal</v>
      </c>
      <c r="N83">
        <f>IF(ISERROR(VLOOKUP($A83,ce_secure[],5,FALSE)),"N/A",VLOOKUP($A83,ce_secure[],5))</f>
        <v>119</v>
      </c>
      <c r="O83" t="str">
        <f>IF(ISERROR(VLOOKUP($A83,milp_secure[],3,FALSE)),"N/A",VLOOKUP($A83,milp_secure[],3))</f>
        <v>N/A</v>
      </c>
      <c r="P83" t="e">
        <f>overview[[#This Row],[ce_secure]]-overview[[#This Row],[milp_secure]]</f>
        <v>#VALUE!</v>
      </c>
      <c r="Q83" t="str">
        <f>IF(ISERROR(VLOOKUP($A83,milp_secure[],3,FALSE)),"N/A",VLOOKUP($A83,milp_secure[],4))</f>
        <v>N/A</v>
      </c>
    </row>
    <row r="84" spans="1:17" x14ac:dyDescent="0.25">
      <c r="A84" t="s">
        <v>101</v>
      </c>
      <c r="B84">
        <f>IF(ISERROR(VLOOKUP($A84,ce_dom[],5,FALSE)),"N/A",VLOOKUP($A84,ce_dom[],5))</f>
        <v>89</v>
      </c>
      <c r="C84">
        <f>IF(ISERROR(VLOOKUP($A84,milp_dom[],3,FALSE)),"N/A",VLOOKUP($A84,milp_dom[],3))</f>
        <v>75</v>
      </c>
      <c r="D84">
        <f>overview[[#This Row],[ce_dom]]-overview[[#This Row],[milp_dom]]</f>
        <v>14</v>
      </c>
      <c r="E84" t="str">
        <f>IF(ISERROR(VLOOKUP($A84,milp_dom[],3,FALSE)),"N/A",VLOOKUP($A84,milp_dom[],4))</f>
        <v xml:space="preserve"> Optimal</v>
      </c>
      <c r="F84">
        <f>IF(ISERROR(VLOOKUP($A84,ce_total[],5,FALSE)),"N/A",VLOOKUP($A84,ce_total[],5))</f>
        <v>103</v>
      </c>
      <c r="G84">
        <f>IF(ISERROR(VLOOKUP($A84,milp_total[],3,FALSE)),"N/A",VLOOKUP($A84,milp_total[],3))</f>
        <v>90</v>
      </c>
      <c r="H84">
        <f>overview[[#This Row],[ce_total]]-overview[[#This Row],[milp_total]]</f>
        <v>13</v>
      </c>
      <c r="I84" t="str">
        <f>IF(ISERROR(VLOOKUP($A84,milp_total[],3,FALSE)),"N/A",VLOOKUP($A84,milp_total[],4))</f>
        <v xml:space="preserve"> Optimal</v>
      </c>
      <c r="J84">
        <f>IF(ISERROR(VLOOKUP($A84,ce_2[],5,FALSE)),"N/A",VLOOKUP($A84,ce_2[],5))</f>
        <v>145</v>
      </c>
      <c r="K84">
        <f>IF(ISERROR(VLOOKUP($A84,milp_2[],3,FALSE)),"N/A",VLOOKUP($A84,milp_2[],3))</f>
        <v>126</v>
      </c>
      <c r="L84">
        <f>overview[[#This Row],[ce_2]]-overview[[#This Row],[milp_2]]</f>
        <v>19</v>
      </c>
      <c r="M84" t="str">
        <f>IF(ISERROR(VLOOKUP($A84,milp_2[],3,FALSE)),"N/A",VLOOKUP($A84,milp_2[],4))</f>
        <v xml:space="preserve"> Optimal</v>
      </c>
      <c r="N84">
        <f>IF(ISERROR(VLOOKUP($A84,ce_secure[],5,FALSE)),"N/A",VLOOKUP($A84,ce_secure[],5))</f>
        <v>124</v>
      </c>
      <c r="O84" t="str">
        <f>IF(ISERROR(VLOOKUP($A84,milp_secure[],3,FALSE)),"N/A",VLOOKUP($A84,milp_secure[],3))</f>
        <v>N/A</v>
      </c>
      <c r="P84" t="e">
        <f>overview[[#This Row],[ce_secure]]-overview[[#This Row],[milp_secure]]</f>
        <v>#VALUE!</v>
      </c>
      <c r="Q84" t="str">
        <f>IF(ISERROR(VLOOKUP($A84,milp_secure[],3,FALSE)),"N/A",VLOOKUP($A84,milp_secure[],4))</f>
        <v>N/A</v>
      </c>
    </row>
    <row r="85" spans="1:17" x14ac:dyDescent="0.25">
      <c r="A85" t="s">
        <v>102</v>
      </c>
      <c r="B85">
        <f>IF(ISERROR(VLOOKUP($A85,ce_dom[],5,FALSE)),"N/A",VLOOKUP($A85,ce_dom[],5))</f>
        <v>80</v>
      </c>
      <c r="C85">
        <f>IF(ISERROR(VLOOKUP($A85,milp_dom[],3,FALSE)),"N/A",VLOOKUP($A85,milp_dom[],3))</f>
        <v>68</v>
      </c>
      <c r="D85">
        <f>overview[[#This Row],[ce_dom]]-overview[[#This Row],[milp_dom]]</f>
        <v>12</v>
      </c>
      <c r="E85" t="str">
        <f>IF(ISERROR(VLOOKUP($A85,milp_dom[],3,FALSE)),"N/A",VLOOKUP($A85,milp_dom[],4))</f>
        <v xml:space="preserve"> Optimal</v>
      </c>
      <c r="F85">
        <f>IF(ISERROR(VLOOKUP($A85,ce_total[],5,FALSE)),"N/A",VLOOKUP($A85,ce_total[],5))</f>
        <v>93</v>
      </c>
      <c r="G85">
        <f>IF(ISERROR(VLOOKUP($A85,milp_total[],3,FALSE)),"N/A",VLOOKUP($A85,milp_total[],3))</f>
        <v>81</v>
      </c>
      <c r="H85">
        <f>overview[[#This Row],[ce_total]]-overview[[#This Row],[milp_total]]</f>
        <v>12</v>
      </c>
      <c r="I85" t="str">
        <f>IF(ISERROR(VLOOKUP($A85,milp_total[],3,FALSE)),"N/A",VLOOKUP($A85,milp_total[],4))</f>
        <v xml:space="preserve"> Optimal</v>
      </c>
      <c r="J85">
        <f>IF(ISERROR(VLOOKUP($A85,ce_2[],5,FALSE)),"N/A",VLOOKUP($A85,ce_2[],5))</f>
        <v>131</v>
      </c>
      <c r="K85">
        <f>IF(ISERROR(VLOOKUP($A85,milp_2[],3,FALSE)),"N/A",VLOOKUP($A85,milp_2[],3))</f>
        <v>114</v>
      </c>
      <c r="L85">
        <f>overview[[#This Row],[ce_2]]-overview[[#This Row],[milp_2]]</f>
        <v>17</v>
      </c>
      <c r="M85" t="str">
        <f>IF(ISERROR(VLOOKUP($A85,milp_2[],3,FALSE)),"N/A",VLOOKUP($A85,milp_2[],4))</f>
        <v xml:space="preserve"> Optimal</v>
      </c>
      <c r="N85">
        <f>IF(ISERROR(VLOOKUP($A85,ce_secure[],5,FALSE)),"N/A",VLOOKUP($A85,ce_secure[],5))</f>
        <v>113</v>
      </c>
      <c r="O85">
        <f>IF(ISERROR(VLOOKUP($A85,milp_secure[],3,FALSE)),"N/A",VLOOKUP($A85,milp_secure[],3))</f>
        <v>0</v>
      </c>
      <c r="P85">
        <f>overview[[#This Row],[ce_secure]]-overview[[#This Row],[milp_secure]]</f>
        <v>113</v>
      </c>
      <c r="Q85" t="str">
        <f>IF(ISERROR(VLOOKUP($A85,milp_secure[],3,FALSE)),"N/A",VLOOKUP($A85,milp_secure[],4))</f>
        <v xml:space="preserve"> Out of memory.</v>
      </c>
    </row>
    <row r="86" spans="1:17" x14ac:dyDescent="0.25">
      <c r="A86" t="s">
        <v>103</v>
      </c>
      <c r="B86">
        <f>IF(ISERROR(VLOOKUP($A86,ce_dom[],5,FALSE)),"N/A",VLOOKUP($A86,ce_dom[],5))</f>
        <v>84</v>
      </c>
      <c r="C86">
        <f>IF(ISERROR(VLOOKUP($A86,milp_dom[],3,FALSE)),"N/A",VLOOKUP($A86,milp_dom[],3))</f>
        <v>72</v>
      </c>
      <c r="D86">
        <f>overview[[#This Row],[ce_dom]]-overview[[#This Row],[milp_dom]]</f>
        <v>12</v>
      </c>
      <c r="E86" t="str">
        <f>IF(ISERROR(VLOOKUP($A86,milp_dom[],3,FALSE)),"N/A",VLOOKUP($A86,milp_dom[],4))</f>
        <v xml:space="preserve"> Optimal</v>
      </c>
      <c r="F86">
        <f>IF(ISERROR(VLOOKUP($A86,ce_total[],5,FALSE)),"N/A",VLOOKUP($A86,ce_total[],5))</f>
        <v>98</v>
      </c>
      <c r="G86">
        <f>IF(ISERROR(VLOOKUP($A86,milp_total[],3,FALSE)),"N/A",VLOOKUP($A86,milp_total[],3))</f>
        <v>86</v>
      </c>
      <c r="H86">
        <f>overview[[#This Row],[ce_total]]-overview[[#This Row],[milp_total]]</f>
        <v>12</v>
      </c>
      <c r="I86" t="str">
        <f>IF(ISERROR(VLOOKUP($A86,milp_total[],3,FALSE)),"N/A",VLOOKUP($A86,milp_total[],4))</f>
        <v xml:space="preserve"> Optimal</v>
      </c>
      <c r="J86">
        <f>IF(ISERROR(VLOOKUP($A86,ce_2[],5,FALSE)),"N/A",VLOOKUP($A86,ce_2[],5))</f>
        <v>139</v>
      </c>
      <c r="K86">
        <f>IF(ISERROR(VLOOKUP($A86,milp_2[],3,FALSE)),"N/A",VLOOKUP($A86,milp_2[],3))</f>
        <v>120</v>
      </c>
      <c r="L86">
        <f>overview[[#This Row],[ce_2]]-overview[[#This Row],[milp_2]]</f>
        <v>19</v>
      </c>
      <c r="M86" t="str">
        <f>IF(ISERROR(VLOOKUP($A86,milp_2[],3,FALSE)),"N/A",VLOOKUP($A86,milp_2[],4))</f>
        <v xml:space="preserve"> Optimal</v>
      </c>
      <c r="N86">
        <f>IF(ISERROR(VLOOKUP($A86,ce_secure[],5,FALSE)),"N/A",VLOOKUP($A86,ce_secure[],5))</f>
        <v>120</v>
      </c>
      <c r="O86" t="str">
        <f>IF(ISERROR(VLOOKUP($A86,milp_secure[],3,FALSE)),"N/A",VLOOKUP($A86,milp_secure[],3))</f>
        <v>N/A</v>
      </c>
      <c r="P86" t="e">
        <f>overview[[#This Row],[ce_secure]]-overview[[#This Row],[milp_secure]]</f>
        <v>#VALUE!</v>
      </c>
      <c r="Q86" t="str">
        <f>IF(ISERROR(VLOOKUP($A86,milp_secure[],3,FALSE)),"N/A",VLOOKUP($A86,milp_secure[],4))</f>
        <v>N/A</v>
      </c>
    </row>
    <row r="87" spans="1:17" x14ac:dyDescent="0.25">
      <c r="A87" t="s">
        <v>104</v>
      </c>
      <c r="B87">
        <f>IF(ISERROR(VLOOKUP($A87,ce_dom[],5,FALSE)),"N/A",VLOOKUP($A87,ce_dom[],5))</f>
        <v>89</v>
      </c>
      <c r="C87">
        <f>IF(ISERROR(VLOOKUP($A87,milp_dom[],3,FALSE)),"N/A",VLOOKUP($A87,milp_dom[],3))</f>
        <v>75</v>
      </c>
      <c r="D87">
        <f>overview[[#This Row],[ce_dom]]-overview[[#This Row],[milp_dom]]</f>
        <v>14</v>
      </c>
      <c r="E87" t="str">
        <f>IF(ISERROR(VLOOKUP($A87,milp_dom[],3,FALSE)),"N/A",VLOOKUP($A87,milp_dom[],4))</f>
        <v xml:space="preserve"> Optimal</v>
      </c>
      <c r="F87">
        <f>IF(ISERROR(VLOOKUP($A87,ce_total[],5,FALSE)),"N/A",VLOOKUP($A87,ce_total[],5))</f>
        <v>103</v>
      </c>
      <c r="G87">
        <f>IF(ISERROR(VLOOKUP($A87,milp_total[],3,FALSE)),"N/A",VLOOKUP($A87,milp_total[],3))</f>
        <v>90</v>
      </c>
      <c r="H87">
        <f>overview[[#This Row],[ce_total]]-overview[[#This Row],[milp_total]]</f>
        <v>13</v>
      </c>
      <c r="I87" t="str">
        <f>IF(ISERROR(VLOOKUP($A87,milp_total[],3,FALSE)),"N/A",VLOOKUP($A87,milp_total[],4))</f>
        <v xml:space="preserve"> Optimal</v>
      </c>
      <c r="J87">
        <f>IF(ISERROR(VLOOKUP($A87,ce_2[],5,FALSE)),"N/A",VLOOKUP($A87,ce_2[],5))</f>
        <v>146</v>
      </c>
      <c r="K87">
        <f>IF(ISERROR(VLOOKUP($A87,milp_2[],3,FALSE)),"N/A",VLOOKUP($A87,milp_2[],3))</f>
        <v>127</v>
      </c>
      <c r="L87">
        <f>overview[[#This Row],[ce_2]]-overview[[#This Row],[milp_2]]</f>
        <v>19</v>
      </c>
      <c r="M87" t="str">
        <f>IF(ISERROR(VLOOKUP($A87,milp_2[],3,FALSE)),"N/A",VLOOKUP($A87,milp_2[],4))</f>
        <v xml:space="preserve"> Optimal</v>
      </c>
      <c r="N87">
        <f>IF(ISERROR(VLOOKUP($A87,ce_secure[],5,FALSE)),"N/A",VLOOKUP($A87,ce_secure[],5))</f>
        <v>127</v>
      </c>
      <c r="O87" t="str">
        <f>IF(ISERROR(VLOOKUP($A87,milp_secure[],3,FALSE)),"N/A",VLOOKUP($A87,milp_secure[],3))</f>
        <v>N/A</v>
      </c>
      <c r="P87" t="e">
        <f>overview[[#This Row],[ce_secure]]-overview[[#This Row],[milp_secure]]</f>
        <v>#VALUE!</v>
      </c>
      <c r="Q87" t="str">
        <f>IF(ISERROR(VLOOKUP($A87,milp_secure[],3,FALSE)),"N/A",VLOOKUP($A87,milp_secure[],4))</f>
        <v>N/A</v>
      </c>
    </row>
    <row r="88" spans="1:17" x14ac:dyDescent="0.25">
      <c r="A88" t="s">
        <v>105</v>
      </c>
      <c r="B88">
        <f>IF(ISERROR(VLOOKUP($A88,ce_dom[],5,FALSE)),"N/A",VLOOKUP($A88,ce_dom[],5))</f>
        <v>94</v>
      </c>
      <c r="C88">
        <f>IF(ISERROR(VLOOKUP($A88,milp_dom[],3,FALSE)),"N/A",VLOOKUP($A88,milp_dom[],3))</f>
        <v>79</v>
      </c>
      <c r="D88">
        <f>overview[[#This Row],[ce_dom]]-overview[[#This Row],[milp_dom]]</f>
        <v>15</v>
      </c>
      <c r="E88" t="str">
        <f>IF(ISERROR(VLOOKUP($A88,milp_dom[],3,FALSE)),"N/A",VLOOKUP($A88,milp_dom[],4))</f>
        <v xml:space="preserve"> Optimal</v>
      </c>
      <c r="F88">
        <f>IF(ISERROR(VLOOKUP($A88,ce_total[],5,FALSE)),"N/A",VLOOKUP($A88,ce_total[],5))</f>
        <v>108</v>
      </c>
      <c r="G88">
        <f>IF(ISERROR(VLOOKUP($A88,milp_total[],3,FALSE)),"N/A",VLOOKUP($A88,milp_total[],3))</f>
        <v>96</v>
      </c>
      <c r="H88">
        <f>overview[[#This Row],[ce_total]]-overview[[#This Row],[milp_total]]</f>
        <v>12</v>
      </c>
      <c r="I88" t="str">
        <f>IF(ISERROR(VLOOKUP($A88,milp_total[],3,FALSE)),"N/A",VLOOKUP($A88,milp_total[],4))</f>
        <v xml:space="preserve"> Optimal</v>
      </c>
      <c r="J88">
        <f>IF(ISERROR(VLOOKUP($A88,ce_2[],5,FALSE)),"N/A",VLOOKUP($A88,ce_2[],5))</f>
        <v>154</v>
      </c>
      <c r="K88">
        <f>IF(ISERROR(VLOOKUP($A88,milp_2[],3,FALSE)),"N/A",VLOOKUP($A88,milp_2[],3))</f>
        <v>133</v>
      </c>
      <c r="L88">
        <f>overview[[#This Row],[ce_2]]-overview[[#This Row],[milp_2]]</f>
        <v>21</v>
      </c>
      <c r="M88" t="str">
        <f>IF(ISERROR(VLOOKUP($A88,milp_2[],3,FALSE)),"N/A",VLOOKUP($A88,milp_2[],4))</f>
        <v xml:space="preserve"> Optimal</v>
      </c>
      <c r="N88">
        <f>IF(ISERROR(VLOOKUP($A88,ce_secure[],5,FALSE)),"N/A",VLOOKUP($A88,ce_secure[],5))</f>
        <v>133</v>
      </c>
      <c r="O88" t="str">
        <f>IF(ISERROR(VLOOKUP($A88,milp_secure[],3,FALSE)),"N/A",VLOOKUP($A88,milp_secure[],3))</f>
        <v>N/A</v>
      </c>
      <c r="P88" t="e">
        <f>overview[[#This Row],[ce_secure]]-overview[[#This Row],[milp_secure]]</f>
        <v>#VALUE!</v>
      </c>
      <c r="Q88" t="str">
        <f>IF(ISERROR(VLOOKUP($A88,milp_secure[],3,FALSE)),"N/A",VLOOKUP($A88,milp_secure[],4))</f>
        <v>N/A</v>
      </c>
    </row>
    <row r="89" spans="1:17" x14ac:dyDescent="0.25">
      <c r="A89" t="s">
        <v>106</v>
      </c>
      <c r="B89">
        <f>IF(ISERROR(VLOOKUP($A89,ce_dom[],5,FALSE)),"N/A",VLOOKUP($A89,ce_dom[],5))</f>
        <v>89</v>
      </c>
      <c r="C89">
        <f>IF(ISERROR(VLOOKUP($A89,milp_dom[],3,FALSE)),"N/A",VLOOKUP($A89,milp_dom[],3))</f>
        <v>76</v>
      </c>
      <c r="D89">
        <f>overview[[#This Row],[ce_dom]]-overview[[#This Row],[milp_dom]]</f>
        <v>13</v>
      </c>
      <c r="E89" t="str">
        <f>IF(ISERROR(VLOOKUP($A89,milp_dom[],3,FALSE)),"N/A",VLOOKUP($A89,milp_dom[],4))</f>
        <v xml:space="preserve"> Optimal</v>
      </c>
      <c r="F89">
        <f>IF(ISERROR(VLOOKUP($A89,ce_total[],5,FALSE)),"N/A",VLOOKUP($A89,ce_total[],5))</f>
        <v>104</v>
      </c>
      <c r="G89">
        <f>IF(ISERROR(VLOOKUP($A89,milp_total[],3,FALSE)),"N/A",VLOOKUP($A89,milp_total[],3))</f>
        <v>90</v>
      </c>
      <c r="H89">
        <f>overview[[#This Row],[ce_total]]-overview[[#This Row],[milp_total]]</f>
        <v>14</v>
      </c>
      <c r="I89" t="str">
        <f>IF(ISERROR(VLOOKUP($A89,milp_total[],3,FALSE)),"N/A",VLOOKUP($A89,milp_total[],4))</f>
        <v xml:space="preserve"> Optimal</v>
      </c>
      <c r="J89">
        <f>IF(ISERROR(VLOOKUP($A89,ce_2[],5,FALSE)),"N/A",VLOOKUP($A89,ce_2[],5))</f>
        <v>148</v>
      </c>
      <c r="K89">
        <f>IF(ISERROR(VLOOKUP($A89,milp_2[],3,FALSE)),"N/A",VLOOKUP($A89,milp_2[],3))</f>
        <v>127</v>
      </c>
      <c r="L89">
        <f>overview[[#This Row],[ce_2]]-overview[[#This Row],[milp_2]]</f>
        <v>21</v>
      </c>
      <c r="M89" t="str">
        <f>IF(ISERROR(VLOOKUP($A89,milp_2[],3,FALSE)),"N/A",VLOOKUP($A89,milp_2[],4))</f>
        <v xml:space="preserve"> Optimal</v>
      </c>
      <c r="N89">
        <f>IF(ISERROR(VLOOKUP($A89,ce_secure[],5,FALSE)),"N/A",VLOOKUP($A89,ce_secure[],5))</f>
        <v>126</v>
      </c>
      <c r="O89">
        <f>IF(ISERROR(VLOOKUP($A89,milp_secure[],3,FALSE)),"N/A",VLOOKUP($A89,milp_secure[],3))</f>
        <v>111</v>
      </c>
      <c r="P89">
        <f>overview[[#This Row],[ce_secure]]-overview[[#This Row],[milp_secure]]</f>
        <v>15</v>
      </c>
      <c r="Q89" t="str">
        <f>IF(ISERROR(VLOOKUP($A89,milp_secure[],3,FALSE)),"N/A",VLOOKUP($A89,milp_secure[],4))</f>
        <v xml:space="preserve"> Feasible</v>
      </c>
    </row>
    <row r="90" spans="1:17" x14ac:dyDescent="0.25">
      <c r="A90" t="s">
        <v>107</v>
      </c>
      <c r="B90">
        <f>IF(ISERROR(VLOOKUP($A90,ce_dom[],5,FALSE)),"N/A",VLOOKUP($A90,ce_dom[],5))</f>
        <v>93</v>
      </c>
      <c r="C90">
        <f>IF(ISERROR(VLOOKUP($A90,milp_dom[],3,FALSE)),"N/A",VLOOKUP($A90,milp_dom[],3))</f>
        <v>80</v>
      </c>
      <c r="D90">
        <f>overview[[#This Row],[ce_dom]]-overview[[#This Row],[milp_dom]]</f>
        <v>13</v>
      </c>
      <c r="E90" t="str">
        <f>IF(ISERROR(VLOOKUP($A90,milp_dom[],3,FALSE)),"N/A",VLOOKUP($A90,milp_dom[],4))</f>
        <v xml:space="preserve"> Optimal</v>
      </c>
      <c r="F90">
        <f>IF(ISERROR(VLOOKUP($A90,ce_total[],5,FALSE)),"N/A",VLOOKUP($A90,ce_total[],5))</f>
        <v>108</v>
      </c>
      <c r="G90">
        <f>IF(ISERROR(VLOOKUP($A90,milp_total[],3,FALSE)),"N/A",VLOOKUP($A90,milp_total[],3))</f>
        <v>96</v>
      </c>
      <c r="H90">
        <f>overview[[#This Row],[ce_total]]-overview[[#This Row],[milp_total]]</f>
        <v>12</v>
      </c>
      <c r="I90" t="str">
        <f>IF(ISERROR(VLOOKUP($A90,milp_total[],3,FALSE)),"N/A",VLOOKUP($A90,milp_total[],4))</f>
        <v xml:space="preserve"> Optimal</v>
      </c>
      <c r="J90">
        <f>IF(ISERROR(VLOOKUP($A90,ce_2[],5,FALSE)),"N/A",VLOOKUP($A90,ce_2[],5))</f>
        <v>155</v>
      </c>
      <c r="K90">
        <f>IF(ISERROR(VLOOKUP($A90,milp_2[],3,FALSE)),"N/A",VLOOKUP($A90,milp_2[],3))</f>
        <v>134</v>
      </c>
      <c r="L90">
        <f>overview[[#This Row],[ce_2]]-overview[[#This Row],[milp_2]]</f>
        <v>21</v>
      </c>
      <c r="M90" t="str">
        <f>IF(ISERROR(VLOOKUP($A90,milp_2[],3,FALSE)),"N/A",VLOOKUP($A90,milp_2[],4))</f>
        <v xml:space="preserve"> Optimal</v>
      </c>
      <c r="N90">
        <f>IF(ISERROR(VLOOKUP($A90,ce_secure[],5,FALSE)),"N/A",VLOOKUP($A90,ce_secure[],5))</f>
        <v>135</v>
      </c>
      <c r="O90" t="str">
        <f>IF(ISERROR(VLOOKUP($A90,milp_secure[],3,FALSE)),"N/A",VLOOKUP($A90,milp_secure[],3))</f>
        <v>N/A</v>
      </c>
      <c r="P90" t="e">
        <f>overview[[#This Row],[ce_secure]]-overview[[#This Row],[milp_secure]]</f>
        <v>#VALUE!</v>
      </c>
      <c r="Q90" t="str">
        <f>IF(ISERROR(VLOOKUP($A90,milp_secure[],3,FALSE)),"N/A",VLOOKUP($A90,milp_secure[],4))</f>
        <v>N/A</v>
      </c>
    </row>
    <row r="91" spans="1:17" x14ac:dyDescent="0.25">
      <c r="A91" t="s">
        <v>108</v>
      </c>
      <c r="B91">
        <f>IF(ISERROR(VLOOKUP($A91,ce_dom[],5,FALSE)),"N/A",VLOOKUP($A91,ce_dom[],5))</f>
        <v>99</v>
      </c>
      <c r="C91">
        <f>IF(ISERROR(VLOOKUP($A91,milp_dom[],3,FALSE)),"N/A",VLOOKUP($A91,milp_dom[],3))</f>
        <v>84</v>
      </c>
      <c r="D91">
        <f>overview[[#This Row],[ce_dom]]-overview[[#This Row],[milp_dom]]</f>
        <v>15</v>
      </c>
      <c r="E91" t="str">
        <f>IF(ISERROR(VLOOKUP($A91,milp_dom[],3,FALSE)),"N/A",VLOOKUP($A91,milp_dom[],4))</f>
        <v xml:space="preserve"> Optimal</v>
      </c>
      <c r="F91">
        <f>IF(ISERROR(VLOOKUP($A91,ce_total[],5,FALSE)),"N/A",VLOOKUP($A91,ce_total[],5))</f>
        <v>115</v>
      </c>
      <c r="G91">
        <f>IF(ISERROR(VLOOKUP($A91,milp_total[],3,FALSE)),"N/A",VLOOKUP($A91,milp_total[],3))</f>
        <v>100</v>
      </c>
      <c r="H91">
        <f>overview[[#This Row],[ce_total]]-overview[[#This Row],[milp_total]]</f>
        <v>15</v>
      </c>
      <c r="I91" t="str">
        <f>IF(ISERROR(VLOOKUP($A91,milp_total[],3,FALSE)),"N/A",VLOOKUP($A91,milp_total[],4))</f>
        <v xml:space="preserve"> Optimal</v>
      </c>
      <c r="J91">
        <f>IF(ISERROR(VLOOKUP($A91,ce_2[],5,FALSE)),"N/A",VLOOKUP($A91,ce_2[],5))</f>
        <v>165</v>
      </c>
      <c r="K91">
        <f>IF(ISERROR(VLOOKUP($A91,milp_2[],3,FALSE)),"N/A",VLOOKUP($A91,milp_2[],3))</f>
        <v>140</v>
      </c>
      <c r="L91">
        <f>overview[[#This Row],[ce_2]]-overview[[#This Row],[milp_2]]</f>
        <v>25</v>
      </c>
      <c r="M91" t="str">
        <f>IF(ISERROR(VLOOKUP($A91,milp_2[],3,FALSE)),"N/A",VLOOKUP($A91,milp_2[],4))</f>
        <v xml:space="preserve"> Optimal</v>
      </c>
      <c r="N91">
        <f>IF(ISERROR(VLOOKUP($A91,ce_secure[],5,FALSE)),"N/A",VLOOKUP($A91,ce_secure[],5))</f>
        <v>141</v>
      </c>
      <c r="O91" t="str">
        <f>IF(ISERROR(VLOOKUP($A91,milp_secure[],3,FALSE)),"N/A",VLOOKUP($A91,milp_secure[],3))</f>
        <v>N/A</v>
      </c>
      <c r="P91" t="e">
        <f>overview[[#This Row],[ce_secure]]-overview[[#This Row],[milp_secure]]</f>
        <v>#VALUE!</v>
      </c>
      <c r="Q91" t="str">
        <f>IF(ISERROR(VLOOKUP($A91,milp_secure[],3,FALSE)),"N/A",VLOOKUP($A91,milp_secure[],4))</f>
        <v>N/A</v>
      </c>
    </row>
    <row r="92" spans="1:17" x14ac:dyDescent="0.25">
      <c r="A92" t="s">
        <v>109</v>
      </c>
      <c r="B92">
        <f>IF(ISERROR(VLOOKUP($A92,ce_dom[],5,FALSE)),"N/A",VLOOKUP($A92,ce_dom[],5))</f>
        <v>99</v>
      </c>
      <c r="C92">
        <f>IF(ISERROR(VLOOKUP($A92,milp_dom[],3,FALSE)),"N/A",VLOOKUP($A92,milp_dom[],3))</f>
        <v>84</v>
      </c>
      <c r="D92">
        <f>overview[[#This Row],[ce_dom]]-overview[[#This Row],[milp_dom]]</f>
        <v>15</v>
      </c>
      <c r="E92" t="str">
        <f>IF(ISERROR(VLOOKUP($A92,milp_dom[],3,FALSE)),"N/A",VLOOKUP($A92,milp_dom[],4))</f>
        <v xml:space="preserve"> Optimal</v>
      </c>
      <c r="F92">
        <f>IF(ISERROR(VLOOKUP($A92,ce_total[],5,FALSE)),"N/A",VLOOKUP($A92,ce_total[],5))</f>
        <v>116</v>
      </c>
      <c r="G92">
        <f>IF(ISERROR(VLOOKUP($A92,milp_total[],3,FALSE)),"N/A",VLOOKUP($A92,milp_total[],3))</f>
        <v>99</v>
      </c>
      <c r="H92">
        <f>overview[[#This Row],[ce_total]]-overview[[#This Row],[milp_total]]</f>
        <v>17</v>
      </c>
      <c r="I92" t="str">
        <f>IF(ISERROR(VLOOKUP($A92,milp_total[],3,FALSE)),"N/A",VLOOKUP($A92,milp_total[],4))</f>
        <v xml:space="preserve"> Optimal</v>
      </c>
      <c r="J92">
        <f>IF(ISERROR(VLOOKUP($A92,ce_2[],5,FALSE)),"N/A",VLOOKUP($A92,ce_2[],5))</f>
        <v>164</v>
      </c>
      <c r="K92">
        <f>IF(ISERROR(VLOOKUP($A92,milp_2[],3,FALSE)),"N/A",VLOOKUP($A92,milp_2[],3))</f>
        <v>141</v>
      </c>
      <c r="L92">
        <f>overview[[#This Row],[ce_2]]-overview[[#This Row],[milp_2]]</f>
        <v>23</v>
      </c>
      <c r="M92" t="str">
        <f>IF(ISERROR(VLOOKUP($A92,milp_2[],3,FALSE)),"N/A",VLOOKUP($A92,milp_2[],4))</f>
        <v xml:space="preserve"> Optimal</v>
      </c>
      <c r="N92">
        <f>IF(ISERROR(VLOOKUP($A92,ce_secure[],5,FALSE)),"N/A",VLOOKUP($A92,ce_secure[],5))</f>
        <v>141</v>
      </c>
      <c r="O92">
        <f>IF(ISERROR(VLOOKUP($A92,milp_secure[],3,FALSE)),"N/A",VLOOKUP($A92,milp_secure[],3))</f>
        <v>123</v>
      </c>
      <c r="P92">
        <f>overview[[#This Row],[ce_secure]]-overview[[#This Row],[milp_secure]]</f>
        <v>18</v>
      </c>
      <c r="Q92" t="str">
        <f>IF(ISERROR(VLOOKUP($A92,milp_secure[],3,FALSE)),"N/A",VLOOKUP($A92,milp_secure[],4))</f>
        <v xml:space="preserve"> Feasible</v>
      </c>
    </row>
    <row r="93" spans="1:17" x14ac:dyDescent="0.25">
      <c r="A93" t="s">
        <v>110</v>
      </c>
      <c r="B93">
        <f>IF(ISERROR(VLOOKUP($A93,ce_dom[],5,FALSE)),"N/A",VLOOKUP($A93,ce_dom[],5))</f>
        <v>104</v>
      </c>
      <c r="C93">
        <f>IF(ISERROR(VLOOKUP($A93,milp_dom[],3,FALSE)),"N/A",VLOOKUP($A93,milp_dom[],3))</f>
        <v>88</v>
      </c>
      <c r="D93">
        <f>overview[[#This Row],[ce_dom]]-overview[[#This Row],[milp_dom]]</f>
        <v>16</v>
      </c>
      <c r="E93" t="str">
        <f>IF(ISERROR(VLOOKUP($A93,milp_dom[],3,FALSE)),"N/A",VLOOKUP($A93,milp_dom[],4))</f>
        <v xml:space="preserve"> Optimal</v>
      </c>
      <c r="F93">
        <f>IF(ISERROR(VLOOKUP($A93,ce_total[],5,FALSE)),"N/A",VLOOKUP($A93,ce_total[],5))</f>
        <v>122</v>
      </c>
      <c r="G93">
        <f>IF(ISERROR(VLOOKUP($A93,milp_total[],3,FALSE)),"N/A",VLOOKUP($A93,milp_total[],3))</f>
        <v>106</v>
      </c>
      <c r="H93">
        <f>overview[[#This Row],[ce_total]]-overview[[#This Row],[milp_total]]</f>
        <v>16</v>
      </c>
      <c r="I93" t="str">
        <f>IF(ISERROR(VLOOKUP($A93,milp_total[],3,FALSE)),"N/A",VLOOKUP($A93,milp_total[],4))</f>
        <v xml:space="preserve"> Optimal</v>
      </c>
      <c r="J93">
        <f>IF(ISERROR(VLOOKUP($A93,ce_2[],5,FALSE)),"N/A",VLOOKUP($A93,ce_2[],5))</f>
        <v>173</v>
      </c>
      <c r="K93">
        <f>IF(ISERROR(VLOOKUP($A93,milp_2[],3,FALSE)),"N/A",VLOOKUP($A93,milp_2[],3))</f>
        <v>148</v>
      </c>
      <c r="L93">
        <f>overview[[#This Row],[ce_2]]-overview[[#This Row],[milp_2]]</f>
        <v>25</v>
      </c>
      <c r="M93" t="str">
        <f>IF(ISERROR(VLOOKUP($A93,milp_2[],3,FALSE)),"N/A",VLOOKUP($A93,milp_2[],4))</f>
        <v xml:space="preserve"> Optimal</v>
      </c>
      <c r="N93">
        <f>IF(ISERROR(VLOOKUP($A93,ce_secure[],5,FALSE)),"N/A",VLOOKUP($A93,ce_secure[],5))</f>
        <v>149</v>
      </c>
      <c r="O93" t="str">
        <f>IF(ISERROR(VLOOKUP($A93,milp_secure[],3,FALSE)),"N/A",VLOOKUP($A93,milp_secure[],3))</f>
        <v>N/A</v>
      </c>
      <c r="P93" t="e">
        <f>overview[[#This Row],[ce_secure]]-overview[[#This Row],[milp_secure]]</f>
        <v>#VALUE!</v>
      </c>
      <c r="Q93" t="str">
        <f>IF(ISERROR(VLOOKUP($A93,milp_secure[],3,FALSE)),"N/A",VLOOKUP($A93,milp_secure[],4))</f>
        <v>N/A</v>
      </c>
    </row>
    <row r="94" spans="1:17" x14ac:dyDescent="0.25">
      <c r="A94" t="s">
        <v>120</v>
      </c>
      <c r="B94">
        <f>IF(ISERROR(VLOOKUP($A94,ce_dom[],5,FALSE)),"N/A",VLOOKUP($A94,ce_dom[],5))</f>
        <v>110</v>
      </c>
      <c r="C94">
        <f>IF(ISERROR(VLOOKUP($A94,milp_dom[],3,FALSE)),"N/A",VLOOKUP($A94,milp_dom[],3))</f>
        <v>92</v>
      </c>
      <c r="D94">
        <f>overview[[#This Row],[ce_dom]]-overview[[#This Row],[milp_dom]]</f>
        <v>18</v>
      </c>
      <c r="E94" t="str">
        <f>IF(ISERROR(VLOOKUP($A94,milp_dom[],3,FALSE)),"N/A",VLOOKUP($A94,milp_dom[],4))</f>
        <v xml:space="preserve"> Optimal</v>
      </c>
      <c r="F94">
        <f>IF(ISERROR(VLOOKUP($A94,ce_total[],5,FALSE)),"N/A",VLOOKUP($A94,ce_total[],5))</f>
        <v>129</v>
      </c>
      <c r="G94">
        <f>IF(ISERROR(VLOOKUP($A94,milp_total[],3,FALSE)),"N/A",VLOOKUP($A94,milp_total[],3))</f>
        <v>110</v>
      </c>
      <c r="H94">
        <f>overview[[#This Row],[ce_total]]-overview[[#This Row],[milp_total]]</f>
        <v>19</v>
      </c>
      <c r="I94" t="str">
        <f>IF(ISERROR(VLOOKUP($A94,milp_total[],3,FALSE)),"N/A",VLOOKUP($A94,milp_total[],4))</f>
        <v xml:space="preserve"> Optimal</v>
      </c>
      <c r="J94">
        <f>IF(ISERROR(VLOOKUP($A94,ce_2[],5,FALSE)),"N/A",VLOOKUP($A94,ce_2[],5))</f>
        <v>182</v>
      </c>
      <c r="K94">
        <f>IF(ISERROR(VLOOKUP($A94,milp_2[],3,FALSE)),"N/A",VLOOKUP($A94,milp_2[],3))</f>
        <v>155</v>
      </c>
      <c r="L94">
        <f>overview[[#This Row],[ce_2]]-overview[[#This Row],[milp_2]]</f>
        <v>27</v>
      </c>
      <c r="M94" t="str">
        <f>IF(ISERROR(VLOOKUP($A94,milp_2[],3,FALSE)),"N/A",VLOOKUP($A94,milp_2[],4))</f>
        <v xml:space="preserve"> Optimal</v>
      </c>
      <c r="N94">
        <f>IF(ISERROR(VLOOKUP($A94,ce_secure[],5,FALSE)),"N/A",VLOOKUP($A94,ce_secure[],5))</f>
        <v>157</v>
      </c>
      <c r="O94">
        <f>IF(ISERROR(VLOOKUP($A94,milp_secure[],3,FALSE)),"N/A",VLOOKUP($A94,milp_secure[],3))</f>
        <v>137</v>
      </c>
      <c r="P94">
        <f>overview[[#This Row],[ce_secure]]-overview[[#This Row],[milp_secure]]</f>
        <v>20</v>
      </c>
      <c r="Q94" t="str">
        <f>IF(ISERROR(VLOOKUP($A94,milp_secure[],3,FALSE)),"N/A",VLOOKUP($A94,milp_secure[],4))</f>
        <v xml:space="preserve"> Feasible</v>
      </c>
    </row>
    <row r="95" spans="1:17" x14ac:dyDescent="0.25">
      <c r="A95" t="s">
        <v>111</v>
      </c>
      <c r="B95">
        <f>IF(ISERROR(VLOOKUP($A95,ce_dom[],5,FALSE)),"N/A",VLOOKUP($A95,ce_dom[],5))</f>
        <v>8</v>
      </c>
      <c r="C95">
        <f>IF(ISERROR(VLOOKUP($A95,milp_dom[],3,FALSE)),"N/A",VLOOKUP($A95,milp_dom[],3))</f>
        <v>8</v>
      </c>
      <c r="D95">
        <f>overview[[#This Row],[ce_dom]]-overview[[#This Row],[milp_dom]]</f>
        <v>0</v>
      </c>
      <c r="E95" t="str">
        <f>IF(ISERROR(VLOOKUP($A95,milp_dom[],3,FALSE)),"N/A",VLOOKUP($A95,milp_dom[],4))</f>
        <v xml:space="preserve"> Optimal</v>
      </c>
      <c r="F95">
        <f>IF(ISERROR(VLOOKUP($A95,ce_total[],5,FALSE)),"N/A",VLOOKUP($A95,ce_total[],5))</f>
        <v>10</v>
      </c>
      <c r="G95">
        <f>IF(ISERROR(VLOOKUP($A95,milp_total[],3,FALSE)),"N/A",VLOOKUP($A95,milp_total[],3))</f>
        <v>10</v>
      </c>
      <c r="H95">
        <f>overview[[#This Row],[ce_total]]-overview[[#This Row],[milp_total]]</f>
        <v>0</v>
      </c>
      <c r="I95" t="str">
        <f>IF(ISERROR(VLOOKUP($A95,milp_total[],3,FALSE)),"N/A",VLOOKUP($A95,milp_total[],4))</f>
        <v xml:space="preserve"> Optimal</v>
      </c>
      <c r="J95">
        <f>IF(ISERROR(VLOOKUP($A95,ce_2[],5,FALSE)),"N/A",VLOOKUP($A95,ce_2[],5))</f>
        <v>14</v>
      </c>
      <c r="K95">
        <f>IF(ISERROR(VLOOKUP($A95,milp_2[],3,FALSE)),"N/A",VLOOKUP($A95,milp_2[],3))</f>
        <v>14</v>
      </c>
      <c r="L95">
        <f>overview[[#This Row],[ce_2]]-overview[[#This Row],[milp_2]]</f>
        <v>0</v>
      </c>
      <c r="M95" t="str">
        <f>IF(ISERROR(VLOOKUP($A95,milp_2[],3,FALSE)),"N/A",VLOOKUP($A95,milp_2[],4))</f>
        <v xml:space="preserve"> Optimal</v>
      </c>
      <c r="N95">
        <f>IF(ISERROR(VLOOKUP($A95,ce_secure[],5,FALSE)),"N/A",VLOOKUP($A95,ce_secure[],5))</f>
        <v>12</v>
      </c>
      <c r="O95">
        <f>IF(ISERROR(VLOOKUP($A95,milp_secure[],3,FALSE)),"N/A",VLOOKUP($A95,milp_secure[],3))</f>
        <v>12</v>
      </c>
      <c r="P95">
        <f>overview[[#This Row],[ce_secure]]-overview[[#This Row],[milp_secure]]</f>
        <v>0</v>
      </c>
      <c r="Q95" t="str">
        <f>IF(ISERROR(VLOOKUP($A95,milp_secure[],3,FALSE)),"N/A",VLOOKUP($A95,milp_secure[],4))</f>
        <v xml:space="preserve"> Optimal</v>
      </c>
    </row>
    <row r="96" spans="1:17" x14ac:dyDescent="0.25">
      <c r="A96" t="s">
        <v>112</v>
      </c>
      <c r="B96">
        <f>IF(ISERROR(VLOOKUP($A96,ce_dom[],5,FALSE)),"N/A",VLOOKUP($A96,ce_dom[],5))</f>
        <v>9</v>
      </c>
      <c r="C96">
        <f>IF(ISERROR(VLOOKUP($A96,milp_dom[],3,FALSE)),"N/A",VLOOKUP($A96,milp_dom[],3))</f>
        <v>9</v>
      </c>
      <c r="D96">
        <f>overview[[#This Row],[ce_dom]]-overview[[#This Row],[milp_dom]]</f>
        <v>0</v>
      </c>
      <c r="E96" t="str">
        <f>IF(ISERROR(VLOOKUP($A96,milp_dom[],3,FALSE)),"N/A",VLOOKUP($A96,milp_dom[],4))</f>
        <v xml:space="preserve"> Optimal</v>
      </c>
      <c r="F96">
        <f>IF(ISERROR(VLOOKUP($A96,ce_total[],5,FALSE)),"N/A",VLOOKUP($A96,ce_total[],5))</f>
        <v>11</v>
      </c>
      <c r="G96">
        <f>IF(ISERROR(VLOOKUP($A96,milp_total[],3,FALSE)),"N/A",VLOOKUP($A96,milp_total[],3))</f>
        <v>11</v>
      </c>
      <c r="H96">
        <f>overview[[#This Row],[ce_total]]-overview[[#This Row],[milp_total]]</f>
        <v>0</v>
      </c>
      <c r="I96" t="str">
        <f>IF(ISERROR(VLOOKUP($A96,milp_total[],3,FALSE)),"N/A",VLOOKUP($A96,milp_total[],4))</f>
        <v xml:space="preserve"> Optimal</v>
      </c>
      <c r="J96">
        <f>IF(ISERROR(VLOOKUP($A96,ce_2[],5,FALSE)),"N/A",VLOOKUP($A96,ce_2[],5))</f>
        <v>15</v>
      </c>
      <c r="K96">
        <f>IF(ISERROR(VLOOKUP($A96,milp_2[],3,FALSE)),"N/A",VLOOKUP($A96,milp_2[],3))</f>
        <v>15</v>
      </c>
      <c r="L96">
        <f>overview[[#This Row],[ce_2]]-overview[[#This Row],[milp_2]]</f>
        <v>0</v>
      </c>
      <c r="M96" t="str">
        <f>IF(ISERROR(VLOOKUP($A96,milp_2[],3,FALSE)),"N/A",VLOOKUP($A96,milp_2[],4))</f>
        <v xml:space="preserve"> Optimal</v>
      </c>
      <c r="N96">
        <f>IF(ISERROR(VLOOKUP($A96,ce_secure[],5,FALSE)),"N/A",VLOOKUP($A96,ce_secure[],5))</f>
        <v>13</v>
      </c>
      <c r="O96">
        <f>IF(ISERROR(VLOOKUP($A96,milp_secure[],3,FALSE)),"N/A",VLOOKUP($A96,milp_secure[],3))</f>
        <v>13</v>
      </c>
      <c r="P96">
        <f>overview[[#This Row],[ce_secure]]-overview[[#This Row],[milp_secure]]</f>
        <v>0</v>
      </c>
      <c r="Q96" t="str">
        <f>IF(ISERROR(VLOOKUP($A96,milp_secure[],3,FALSE)),"N/A",VLOOKUP($A96,milp_secure[],4))</f>
        <v xml:space="preserve"> Optimal</v>
      </c>
    </row>
    <row r="97" spans="1:17" x14ac:dyDescent="0.25">
      <c r="A97" t="s">
        <v>113</v>
      </c>
      <c r="B97">
        <f>IF(ISERROR(VLOOKUP($A97,ce_dom[],5,FALSE)),"N/A",VLOOKUP($A97,ce_dom[],5))</f>
        <v>10</v>
      </c>
      <c r="C97">
        <f>IF(ISERROR(VLOOKUP($A97,milp_dom[],3,FALSE)),"N/A",VLOOKUP($A97,milp_dom[],3))</f>
        <v>10</v>
      </c>
      <c r="D97">
        <f>overview[[#This Row],[ce_dom]]-overview[[#This Row],[milp_dom]]</f>
        <v>0</v>
      </c>
      <c r="E97" t="str">
        <f>IF(ISERROR(VLOOKUP($A97,milp_dom[],3,FALSE)),"N/A",VLOOKUP($A97,milp_dom[],4))</f>
        <v xml:space="preserve"> Optimal</v>
      </c>
      <c r="F97">
        <f>IF(ISERROR(VLOOKUP($A97,ce_total[],5,FALSE)),"N/A",VLOOKUP($A97,ce_total[],5))</f>
        <v>12</v>
      </c>
      <c r="G97">
        <f>IF(ISERROR(VLOOKUP($A97,milp_total[],3,FALSE)),"N/A",VLOOKUP($A97,milp_total[],3))</f>
        <v>12</v>
      </c>
      <c r="H97">
        <f>overview[[#This Row],[ce_total]]-overview[[#This Row],[milp_total]]</f>
        <v>0</v>
      </c>
      <c r="I97" t="str">
        <f>IF(ISERROR(VLOOKUP($A97,milp_total[],3,FALSE)),"N/A",VLOOKUP($A97,milp_total[],4))</f>
        <v xml:space="preserve"> Optimal</v>
      </c>
      <c r="J97">
        <f>IF(ISERROR(VLOOKUP($A97,ce_2[],5,FALSE)),"N/A",VLOOKUP($A97,ce_2[],5))</f>
        <v>16</v>
      </c>
      <c r="K97">
        <f>IF(ISERROR(VLOOKUP($A97,milp_2[],3,FALSE)),"N/A",VLOOKUP($A97,milp_2[],3))</f>
        <v>16</v>
      </c>
      <c r="L97">
        <f>overview[[#This Row],[ce_2]]-overview[[#This Row],[milp_2]]</f>
        <v>0</v>
      </c>
      <c r="M97" t="str">
        <f>IF(ISERROR(VLOOKUP($A97,milp_2[],3,FALSE)),"N/A",VLOOKUP($A97,milp_2[],4))</f>
        <v xml:space="preserve"> Optimal</v>
      </c>
      <c r="N97">
        <f>IF(ISERROR(VLOOKUP($A97,ce_secure[],5,FALSE)),"N/A",VLOOKUP($A97,ce_secure[],5))</f>
        <v>14</v>
      </c>
      <c r="O97">
        <f>IF(ISERROR(VLOOKUP($A97,milp_secure[],3,FALSE)),"N/A",VLOOKUP($A97,milp_secure[],3))</f>
        <v>14</v>
      </c>
      <c r="P97">
        <f>overview[[#This Row],[ce_secure]]-overview[[#This Row],[milp_secure]]</f>
        <v>0</v>
      </c>
      <c r="Q97" t="str">
        <f>IF(ISERROR(VLOOKUP($A97,milp_secure[],3,FALSE)),"N/A",VLOOKUP($A97,milp_secure[],4))</f>
        <v xml:space="preserve"> Optimal</v>
      </c>
    </row>
    <row r="98" spans="1:17" x14ac:dyDescent="0.25">
      <c r="A98" t="s">
        <v>114</v>
      </c>
      <c r="B98">
        <f>IF(ISERROR(VLOOKUP($A98,ce_dom[],5,FALSE)),"N/A",VLOOKUP($A98,ce_dom[],5))</f>
        <v>10</v>
      </c>
      <c r="C98">
        <f>IF(ISERROR(VLOOKUP($A98,milp_dom[],3,FALSE)),"N/A",VLOOKUP($A98,milp_dom[],3))</f>
        <v>10</v>
      </c>
      <c r="D98">
        <f>overview[[#This Row],[ce_dom]]-overview[[#This Row],[milp_dom]]</f>
        <v>0</v>
      </c>
      <c r="E98" t="str">
        <f>IF(ISERROR(VLOOKUP($A98,milp_dom[],3,FALSE)),"N/A",VLOOKUP($A98,milp_dom[],4))</f>
        <v xml:space="preserve"> Optimal</v>
      </c>
      <c r="F98">
        <f>IF(ISERROR(VLOOKUP($A98,ce_total[],5,FALSE)),"N/A",VLOOKUP($A98,ce_total[],5))</f>
        <v>13</v>
      </c>
      <c r="G98">
        <f>IF(ISERROR(VLOOKUP($A98,milp_total[],3,FALSE)),"N/A",VLOOKUP($A98,milp_total[],3))</f>
        <v>13</v>
      </c>
      <c r="H98">
        <f>overview[[#This Row],[ce_total]]-overview[[#This Row],[milp_total]]</f>
        <v>0</v>
      </c>
      <c r="I98" t="str">
        <f>IF(ISERROR(VLOOKUP($A98,milp_total[],3,FALSE)),"N/A",VLOOKUP($A98,milp_total[],4))</f>
        <v xml:space="preserve"> Optimal</v>
      </c>
      <c r="J98">
        <f>IF(ISERROR(VLOOKUP($A98,ce_2[],5,FALSE)),"N/A",VLOOKUP($A98,ce_2[],5))</f>
        <v>18</v>
      </c>
      <c r="K98">
        <f>IF(ISERROR(VLOOKUP($A98,milp_2[],3,FALSE)),"N/A",VLOOKUP($A98,milp_2[],3))</f>
        <v>18</v>
      </c>
      <c r="L98">
        <f>overview[[#This Row],[ce_2]]-overview[[#This Row],[milp_2]]</f>
        <v>0</v>
      </c>
      <c r="M98" t="str">
        <f>IF(ISERROR(VLOOKUP($A98,milp_2[],3,FALSE)),"N/A",VLOOKUP($A98,milp_2[],4))</f>
        <v xml:space="preserve"> Optimal</v>
      </c>
      <c r="N98">
        <f>IF(ISERROR(VLOOKUP($A98,ce_secure[],5,FALSE)),"N/A",VLOOKUP($A98,ce_secure[],5))</f>
        <v>15</v>
      </c>
      <c r="O98">
        <f>IF(ISERROR(VLOOKUP($A98,milp_secure[],3,FALSE)),"N/A",VLOOKUP($A98,milp_secure[],3))</f>
        <v>15</v>
      </c>
      <c r="P98">
        <f>overview[[#This Row],[ce_secure]]-overview[[#This Row],[milp_secure]]</f>
        <v>0</v>
      </c>
      <c r="Q98" t="str">
        <f>IF(ISERROR(VLOOKUP($A98,milp_secure[],3,FALSE)),"N/A",VLOOKUP($A98,milp_secure[],4))</f>
        <v xml:space="preserve"> Optimal</v>
      </c>
    </row>
    <row r="99" spans="1:17" x14ac:dyDescent="0.25">
      <c r="A99" t="s">
        <v>115</v>
      </c>
      <c r="B99">
        <f>IF(ISERROR(VLOOKUP($A99,ce_dom[],5,FALSE)),"N/A",VLOOKUP($A99,ce_dom[],5))</f>
        <v>11</v>
      </c>
      <c r="C99">
        <f>IF(ISERROR(VLOOKUP($A99,milp_dom[],3,FALSE)),"N/A",VLOOKUP($A99,milp_dom[],3))</f>
        <v>11</v>
      </c>
      <c r="D99">
        <f>overview[[#This Row],[ce_dom]]-overview[[#This Row],[milp_dom]]</f>
        <v>0</v>
      </c>
      <c r="E99" t="str">
        <f>IF(ISERROR(VLOOKUP($A99,milp_dom[],3,FALSE)),"N/A",VLOOKUP($A99,milp_dom[],4))</f>
        <v xml:space="preserve"> Optimal</v>
      </c>
      <c r="F99">
        <f>IF(ISERROR(VLOOKUP($A99,ce_total[],5,FALSE)),"N/A",VLOOKUP($A99,ce_total[],5))</f>
        <v>14</v>
      </c>
      <c r="G99">
        <f>IF(ISERROR(VLOOKUP($A99,milp_total[],3,FALSE)),"N/A",VLOOKUP($A99,milp_total[],3))</f>
        <v>14</v>
      </c>
      <c r="H99">
        <f>overview[[#This Row],[ce_total]]-overview[[#This Row],[milp_total]]</f>
        <v>0</v>
      </c>
      <c r="I99" t="str">
        <f>IF(ISERROR(VLOOKUP($A99,milp_total[],3,FALSE)),"N/A",VLOOKUP($A99,milp_total[],4))</f>
        <v xml:space="preserve"> Optimal</v>
      </c>
      <c r="J99">
        <f>IF(ISERROR(VLOOKUP($A99,ce_2[],5,FALSE)),"N/A",VLOOKUP($A99,ce_2[],5))</f>
        <v>19</v>
      </c>
      <c r="K99">
        <f>IF(ISERROR(VLOOKUP($A99,milp_2[],3,FALSE)),"N/A",VLOOKUP($A99,milp_2[],3))</f>
        <v>19</v>
      </c>
      <c r="L99">
        <f>overview[[#This Row],[ce_2]]-overview[[#This Row],[milp_2]]</f>
        <v>0</v>
      </c>
      <c r="M99" t="str">
        <f>IF(ISERROR(VLOOKUP($A99,milp_2[],3,FALSE)),"N/A",VLOOKUP($A99,milp_2[],4))</f>
        <v xml:space="preserve"> Optimal</v>
      </c>
      <c r="N99">
        <f>IF(ISERROR(VLOOKUP($A99,ce_secure[],5,FALSE)),"N/A",VLOOKUP($A99,ce_secure[],5))</f>
        <v>16</v>
      </c>
      <c r="O99">
        <f>IF(ISERROR(VLOOKUP($A99,milp_secure[],3,FALSE)),"N/A",VLOOKUP($A99,milp_secure[],3))</f>
        <v>16</v>
      </c>
      <c r="P99">
        <f>overview[[#This Row],[ce_secure]]-overview[[#This Row],[milp_secure]]</f>
        <v>0</v>
      </c>
      <c r="Q99" t="str">
        <f>IF(ISERROR(VLOOKUP($A99,milp_secure[],3,FALSE)),"N/A",VLOOKUP($A99,milp_secure[],4))</f>
        <v xml:space="preserve"> Optimal</v>
      </c>
    </row>
    <row r="100" spans="1:17" x14ac:dyDescent="0.25">
      <c r="A100" t="s">
        <v>116</v>
      </c>
      <c r="B100">
        <f>IF(ISERROR(VLOOKUP($A100,ce_dom[],5,FALSE)),"N/A",VLOOKUP($A100,ce_dom[],5))</f>
        <v>12</v>
      </c>
      <c r="C100">
        <f>IF(ISERROR(VLOOKUP($A100,milp_dom[],3,FALSE)),"N/A",VLOOKUP($A100,milp_dom[],3))</f>
        <v>12</v>
      </c>
      <c r="D100">
        <f>overview[[#This Row],[ce_dom]]-overview[[#This Row],[milp_dom]]</f>
        <v>0</v>
      </c>
      <c r="E100" t="str">
        <f>IF(ISERROR(VLOOKUP($A100,milp_dom[],3,FALSE)),"N/A",VLOOKUP($A100,milp_dom[],4))</f>
        <v xml:space="preserve"> Optimal</v>
      </c>
      <c r="F100">
        <f>IF(ISERROR(VLOOKUP($A100,ce_total[],5,FALSE)),"N/A",VLOOKUP($A100,ce_total[],5))</f>
        <v>15</v>
      </c>
      <c r="G100">
        <f>IF(ISERROR(VLOOKUP($A100,milp_total[],3,FALSE)),"N/A",VLOOKUP($A100,milp_total[],3))</f>
        <v>15</v>
      </c>
      <c r="H100">
        <f>overview[[#This Row],[ce_total]]-overview[[#This Row],[milp_total]]</f>
        <v>0</v>
      </c>
      <c r="I100" t="str">
        <f>IF(ISERROR(VLOOKUP($A100,milp_total[],3,FALSE)),"N/A",VLOOKUP($A100,milp_total[],4))</f>
        <v xml:space="preserve"> Optimal</v>
      </c>
      <c r="J100">
        <f>IF(ISERROR(VLOOKUP($A100,ce_2[],5,FALSE)),"N/A",VLOOKUP($A100,ce_2[],5))</f>
        <v>20</v>
      </c>
      <c r="K100">
        <f>IF(ISERROR(VLOOKUP($A100,milp_2[],3,FALSE)),"N/A",VLOOKUP($A100,milp_2[],3))</f>
        <v>20</v>
      </c>
      <c r="L100">
        <f>overview[[#This Row],[ce_2]]-overview[[#This Row],[milp_2]]</f>
        <v>0</v>
      </c>
      <c r="M100" t="str">
        <f>IF(ISERROR(VLOOKUP($A100,milp_2[],3,FALSE)),"N/A",VLOOKUP($A100,milp_2[],4))</f>
        <v xml:space="preserve"> Optimal</v>
      </c>
      <c r="N100">
        <f>IF(ISERROR(VLOOKUP($A100,ce_secure[],5,FALSE)),"N/A",VLOOKUP($A100,ce_secure[],5))</f>
        <v>17</v>
      </c>
      <c r="O100">
        <f>IF(ISERROR(VLOOKUP($A100,milp_secure[],3,FALSE)),"N/A",VLOOKUP($A100,milp_secure[],3))</f>
        <v>17</v>
      </c>
      <c r="P100">
        <f>overview[[#This Row],[ce_secure]]-overview[[#This Row],[milp_secure]]</f>
        <v>0</v>
      </c>
      <c r="Q100" t="str">
        <f>IF(ISERROR(VLOOKUP($A100,milp_secure[],3,FALSE)),"N/A",VLOOKUP($A100,milp_secure[],4))</f>
        <v xml:space="preserve"> Optimal</v>
      </c>
    </row>
    <row r="101" spans="1:17" x14ac:dyDescent="0.25">
      <c r="A101" t="s">
        <v>117</v>
      </c>
      <c r="B101">
        <f>IF(ISERROR(VLOOKUP($A101,ce_dom[],5,FALSE)),"N/A",VLOOKUP($A101,ce_dom[],5))</f>
        <v>13</v>
      </c>
      <c r="C101">
        <f>IF(ISERROR(VLOOKUP($A101,milp_dom[],3,FALSE)),"N/A",VLOOKUP($A101,milp_dom[],3))</f>
        <v>13</v>
      </c>
      <c r="D101">
        <f>overview[[#This Row],[ce_dom]]-overview[[#This Row],[milp_dom]]</f>
        <v>0</v>
      </c>
      <c r="E101" t="str">
        <f>IF(ISERROR(VLOOKUP($A101,milp_dom[],3,FALSE)),"N/A",VLOOKUP($A101,milp_dom[],4))</f>
        <v xml:space="preserve"> Optimal</v>
      </c>
      <c r="F101">
        <f>IF(ISERROR(VLOOKUP($A101,ce_total[],5,FALSE)),"N/A",VLOOKUP($A101,ce_total[],5))</f>
        <v>16</v>
      </c>
      <c r="G101">
        <f>IF(ISERROR(VLOOKUP($A101,milp_total[],3,FALSE)),"N/A",VLOOKUP($A101,milp_total[],3))</f>
        <v>16</v>
      </c>
      <c r="H101">
        <f>overview[[#This Row],[ce_total]]-overview[[#This Row],[milp_total]]</f>
        <v>0</v>
      </c>
      <c r="I101" t="str">
        <f>IF(ISERROR(VLOOKUP($A101,milp_total[],3,FALSE)),"N/A",VLOOKUP($A101,milp_total[],4))</f>
        <v xml:space="preserve"> Optimal</v>
      </c>
      <c r="J101">
        <f>IF(ISERROR(VLOOKUP($A101,ce_2[],5,FALSE)),"N/A",VLOOKUP($A101,ce_2[],5))</f>
        <v>22</v>
      </c>
      <c r="K101">
        <f>IF(ISERROR(VLOOKUP($A101,milp_2[],3,FALSE)),"N/A",VLOOKUP($A101,milp_2[],3))</f>
        <v>22</v>
      </c>
      <c r="L101">
        <f>overview[[#This Row],[ce_2]]-overview[[#This Row],[milp_2]]</f>
        <v>0</v>
      </c>
      <c r="M101" t="str">
        <f>IF(ISERROR(VLOOKUP($A101,milp_2[],3,FALSE)),"N/A",VLOOKUP($A101,milp_2[],4))</f>
        <v xml:space="preserve"> Optimal</v>
      </c>
      <c r="N101">
        <f>IF(ISERROR(VLOOKUP($A101,ce_secure[],5,FALSE)),"N/A",VLOOKUP($A101,ce_secure[],5))</f>
        <v>18</v>
      </c>
      <c r="O101">
        <f>IF(ISERROR(VLOOKUP($A101,milp_secure[],3,FALSE)),"N/A",VLOOKUP($A101,milp_secure[],3))</f>
        <v>18</v>
      </c>
      <c r="P101">
        <f>overview[[#This Row],[ce_secure]]-overview[[#This Row],[milp_secure]]</f>
        <v>0</v>
      </c>
      <c r="Q101" t="str">
        <f>IF(ISERROR(VLOOKUP($A101,milp_secure[],3,FALSE)),"N/A",VLOOKUP($A101,milp_secure[],4))</f>
        <v xml:space="preserve"> Optimal</v>
      </c>
    </row>
    <row r="102" spans="1:17" x14ac:dyDescent="0.25">
      <c r="A102" t="s">
        <v>118</v>
      </c>
      <c r="B102">
        <f>IF(ISERROR(VLOOKUP($A102,ce_dom[],5,FALSE)),"N/A",VLOOKUP($A102,ce_dom[],5))</f>
        <v>14</v>
      </c>
      <c r="C102">
        <f>IF(ISERROR(VLOOKUP($A102,milp_dom[],3,FALSE)),"N/A",VLOOKUP($A102,milp_dom[],3))</f>
        <v>13</v>
      </c>
      <c r="D102">
        <f>overview[[#This Row],[ce_dom]]-overview[[#This Row],[milp_dom]]</f>
        <v>1</v>
      </c>
      <c r="E102" t="str">
        <f>IF(ISERROR(VLOOKUP($A102,milp_dom[],3,FALSE)),"N/A",VLOOKUP($A102,milp_dom[],4))</f>
        <v xml:space="preserve"> Optimal</v>
      </c>
      <c r="F102">
        <f>IF(ISERROR(VLOOKUP($A102,ce_total[],5,FALSE)),"N/A",VLOOKUP($A102,ce_total[],5))</f>
        <v>17</v>
      </c>
      <c r="G102">
        <f>IF(ISERROR(VLOOKUP($A102,milp_total[],3,FALSE)),"N/A",VLOOKUP($A102,milp_total[],3))</f>
        <v>17</v>
      </c>
      <c r="H102">
        <f>overview[[#This Row],[ce_total]]-overview[[#This Row],[milp_total]]</f>
        <v>0</v>
      </c>
      <c r="I102" t="str">
        <f>IF(ISERROR(VLOOKUP($A102,milp_total[],3,FALSE)),"N/A",VLOOKUP($A102,milp_total[],4))</f>
        <v xml:space="preserve"> Optimal</v>
      </c>
      <c r="J102">
        <f>IF(ISERROR(VLOOKUP($A102,ce_2[],5,FALSE)),"N/A",VLOOKUP($A102,ce_2[],5))</f>
        <v>24</v>
      </c>
      <c r="K102">
        <f>IF(ISERROR(VLOOKUP($A102,milp_2[],3,FALSE)),"N/A",VLOOKUP($A102,milp_2[],3))</f>
        <v>23</v>
      </c>
      <c r="L102">
        <f>overview[[#This Row],[ce_2]]-overview[[#This Row],[milp_2]]</f>
        <v>1</v>
      </c>
      <c r="M102" t="str">
        <f>IF(ISERROR(VLOOKUP($A102,milp_2[],3,FALSE)),"N/A",VLOOKUP($A102,milp_2[],4))</f>
        <v xml:space="preserve"> Optimal</v>
      </c>
      <c r="N102">
        <f>IF(ISERROR(VLOOKUP($A102,ce_secure[],5,FALSE)),"N/A",VLOOKUP($A102,ce_secure[],5))</f>
        <v>19</v>
      </c>
      <c r="O102">
        <f>IF(ISERROR(VLOOKUP($A102,milp_secure[],3,FALSE)),"N/A",VLOOKUP($A102,milp_secure[],3))</f>
        <v>19</v>
      </c>
      <c r="P102">
        <f>overview[[#This Row],[ce_secure]]-overview[[#This Row],[milp_secure]]</f>
        <v>0</v>
      </c>
      <c r="Q102" t="str">
        <f>IF(ISERROR(VLOOKUP($A102,milp_secure[],3,FALSE)),"N/A",VLOOKUP($A102,milp_secure[],4))</f>
        <v xml:space="preserve"> Optimal</v>
      </c>
    </row>
    <row r="103" spans="1:17" x14ac:dyDescent="0.25">
      <c r="A103" t="s">
        <v>119</v>
      </c>
      <c r="B103">
        <f>IF(ISERROR(VLOOKUP($A103,ce_dom[],5,FALSE)),"N/A",VLOOKUP($A103,ce_dom[],5))</f>
        <v>14</v>
      </c>
      <c r="C103">
        <f>IF(ISERROR(VLOOKUP($A103,milp_dom[],3,FALSE)),"N/A",VLOOKUP($A103,milp_dom[],3))</f>
        <v>14</v>
      </c>
      <c r="D103">
        <f>overview[[#This Row],[ce_dom]]-overview[[#This Row],[milp_dom]]</f>
        <v>0</v>
      </c>
      <c r="E103" t="str">
        <f>IF(ISERROR(VLOOKUP($A103,milp_dom[],3,FALSE)),"N/A",VLOOKUP($A103,milp_dom[],4))</f>
        <v xml:space="preserve"> Optimal</v>
      </c>
      <c r="F103">
        <f>IF(ISERROR(VLOOKUP($A103,ce_total[],5,FALSE)),"N/A",VLOOKUP($A103,ce_total[],5))</f>
        <v>18</v>
      </c>
      <c r="G103">
        <f>IF(ISERROR(VLOOKUP($A103,milp_total[],3,FALSE)),"N/A",VLOOKUP($A103,milp_total[],3))</f>
        <v>18</v>
      </c>
      <c r="H103">
        <f>overview[[#This Row],[ce_total]]-overview[[#This Row],[milp_total]]</f>
        <v>0</v>
      </c>
      <c r="I103" t="str">
        <f>IF(ISERROR(VLOOKUP($A103,milp_total[],3,FALSE)),"N/A",VLOOKUP($A103,milp_total[],4))</f>
        <v xml:space="preserve"> Optimal</v>
      </c>
      <c r="J103">
        <f>IF(ISERROR(VLOOKUP($A103,ce_2[],5,FALSE)),"N/A",VLOOKUP($A103,ce_2[],5))</f>
        <v>24</v>
      </c>
      <c r="K103">
        <f>IF(ISERROR(VLOOKUP($A103,milp_2[],3,FALSE)),"N/A",VLOOKUP($A103,milp_2[],3))</f>
        <v>24</v>
      </c>
      <c r="L103">
        <f>overview[[#This Row],[ce_2]]-overview[[#This Row],[milp_2]]</f>
        <v>0</v>
      </c>
      <c r="M103" t="str">
        <f>IF(ISERROR(VLOOKUP($A103,milp_2[],3,FALSE)),"N/A",VLOOKUP($A103,milp_2[],4))</f>
        <v xml:space="preserve"> Optimal</v>
      </c>
      <c r="N103">
        <f>IF(ISERROR(VLOOKUP($A103,ce_secure[],5,FALSE)),"N/A",VLOOKUP($A103,ce_secure[],5))</f>
        <v>20</v>
      </c>
      <c r="O103">
        <f>IF(ISERROR(VLOOKUP($A103,milp_secure[],3,FALSE)),"N/A",VLOOKUP($A103,milp_secure[],3))</f>
        <v>20</v>
      </c>
      <c r="P103">
        <f>overview[[#This Row],[ce_secure]]-overview[[#This Row],[milp_secure]]</f>
        <v>0</v>
      </c>
      <c r="Q103" t="str">
        <f>IF(ISERROR(VLOOKUP($A103,milp_secure[],3,FALSE)),"N/A",VLOOKUP($A103,milp_secure[],4))</f>
        <v xml:space="preserve"> Optimal</v>
      </c>
    </row>
    <row r="104" spans="1:17" x14ac:dyDescent="0.25">
      <c r="A104" t="s">
        <v>121</v>
      </c>
      <c r="B104">
        <f>IF(ISERROR(VLOOKUP($A104,ce_dom[],5,FALSE)),"N/A",VLOOKUP($A104,ce_dom[],5))</f>
        <v>15</v>
      </c>
      <c r="C104">
        <f>IF(ISERROR(VLOOKUP($A104,milp_dom[],3,FALSE)),"N/A",VLOOKUP($A104,milp_dom[],3))</f>
        <v>15</v>
      </c>
      <c r="D104">
        <f>overview[[#This Row],[ce_dom]]-overview[[#This Row],[milp_dom]]</f>
        <v>0</v>
      </c>
      <c r="E104" t="str">
        <f>IF(ISERROR(VLOOKUP($A104,milp_dom[],3,FALSE)),"N/A",VLOOKUP($A104,milp_dom[],4))</f>
        <v xml:space="preserve"> Optimal</v>
      </c>
      <c r="F104">
        <f>IF(ISERROR(VLOOKUP($A104,ce_total[],5,FALSE)),"N/A",VLOOKUP($A104,ce_total[],5))</f>
        <v>19</v>
      </c>
      <c r="G104">
        <f>IF(ISERROR(VLOOKUP($A104,milp_total[],3,FALSE)),"N/A",VLOOKUP($A104,milp_total[],3))</f>
        <v>19</v>
      </c>
      <c r="H104">
        <f>overview[[#This Row],[ce_total]]-overview[[#This Row],[milp_total]]</f>
        <v>0</v>
      </c>
      <c r="I104" t="str">
        <f>IF(ISERROR(VLOOKUP($A104,milp_total[],3,FALSE)),"N/A",VLOOKUP($A104,milp_total[],4))</f>
        <v xml:space="preserve"> Optimal</v>
      </c>
      <c r="J104">
        <f>IF(ISERROR(VLOOKUP($A104,ce_2[],5,FALSE)),"N/A",VLOOKUP($A104,ce_2[],5))</f>
        <v>26</v>
      </c>
      <c r="K104">
        <f>IF(ISERROR(VLOOKUP($A104,milp_2[],3,FALSE)),"N/A",VLOOKUP($A104,milp_2[],3))</f>
        <v>26</v>
      </c>
      <c r="L104">
        <f>overview[[#This Row],[ce_2]]-overview[[#This Row],[milp_2]]</f>
        <v>0</v>
      </c>
      <c r="M104" t="str">
        <f>IF(ISERROR(VLOOKUP($A104,milp_2[],3,FALSE)),"N/A",VLOOKUP($A104,milp_2[],4))</f>
        <v xml:space="preserve"> Optimal</v>
      </c>
      <c r="N104">
        <f>IF(ISERROR(VLOOKUP($A104,ce_secure[],5,FALSE)),"N/A",VLOOKUP($A104,ce_secure[],5))</f>
        <v>22</v>
      </c>
      <c r="O104">
        <f>IF(ISERROR(VLOOKUP($A104,milp_secure[],3,FALSE)),"N/A",VLOOKUP($A104,milp_secure[],3))</f>
        <v>21</v>
      </c>
      <c r="P104">
        <f>overview[[#This Row],[ce_secure]]-overview[[#This Row],[milp_secure]]</f>
        <v>1</v>
      </c>
      <c r="Q104" t="str">
        <f>IF(ISERROR(VLOOKUP($A104,milp_secure[],3,FALSE)),"N/A",VLOOKUP($A104,milp_secure[],4))</f>
        <v xml:space="preserve"> Optimal</v>
      </c>
    </row>
    <row r="105" spans="1:17" x14ac:dyDescent="0.25">
      <c r="A105" t="s">
        <v>122</v>
      </c>
      <c r="B105">
        <f>IF(ISERROR(VLOOKUP($A105,ce_dom[],5,FALSE)),"N/A",VLOOKUP($A105,ce_dom[],5))</f>
        <v>16</v>
      </c>
      <c r="C105">
        <f>IF(ISERROR(VLOOKUP($A105,milp_dom[],3,FALSE)),"N/A",VLOOKUP($A105,milp_dom[],3))</f>
        <v>16</v>
      </c>
      <c r="D105">
        <f>overview[[#This Row],[ce_dom]]-overview[[#This Row],[milp_dom]]</f>
        <v>0</v>
      </c>
      <c r="E105" t="str">
        <f>IF(ISERROR(VLOOKUP($A105,milp_dom[],3,FALSE)),"N/A",VLOOKUP($A105,milp_dom[],4))</f>
        <v xml:space="preserve"> Optimal</v>
      </c>
      <c r="F105">
        <f>IF(ISERROR(VLOOKUP($A105,ce_total[],5,FALSE)),"N/A",VLOOKUP($A105,ce_total[],5))</f>
        <v>20</v>
      </c>
      <c r="G105">
        <f>IF(ISERROR(VLOOKUP($A105,milp_total[],3,FALSE)),"N/A",VLOOKUP($A105,milp_total[],3))</f>
        <v>20</v>
      </c>
      <c r="H105">
        <f>overview[[#This Row],[ce_total]]-overview[[#This Row],[milp_total]]</f>
        <v>0</v>
      </c>
      <c r="I105" t="str">
        <f>IF(ISERROR(VLOOKUP($A105,milp_total[],3,FALSE)),"N/A",VLOOKUP($A105,milp_total[],4))</f>
        <v xml:space="preserve"> Optimal</v>
      </c>
      <c r="J105">
        <f>IF(ISERROR(VLOOKUP($A105,ce_2[],5,FALSE)),"N/A",VLOOKUP($A105,ce_2[],5))</f>
        <v>28</v>
      </c>
      <c r="K105">
        <f>IF(ISERROR(VLOOKUP($A105,milp_2[],3,FALSE)),"N/A",VLOOKUP($A105,milp_2[],3))</f>
        <v>27</v>
      </c>
      <c r="L105">
        <f>overview[[#This Row],[ce_2]]-overview[[#This Row],[milp_2]]</f>
        <v>1</v>
      </c>
      <c r="M105" t="str">
        <f>IF(ISERROR(VLOOKUP($A105,milp_2[],3,FALSE)),"N/A",VLOOKUP($A105,milp_2[],4))</f>
        <v xml:space="preserve"> Optimal</v>
      </c>
      <c r="N105">
        <f>IF(ISERROR(VLOOKUP($A105,ce_secure[],5,FALSE)),"N/A",VLOOKUP($A105,ce_secure[],5))</f>
        <v>23</v>
      </c>
      <c r="O105">
        <f>IF(ISERROR(VLOOKUP($A105,milp_secure[],3,FALSE)),"N/A",VLOOKUP($A105,milp_secure[],3))</f>
        <v>22</v>
      </c>
      <c r="P105">
        <f>overview[[#This Row],[ce_secure]]-overview[[#This Row],[milp_secure]]</f>
        <v>1</v>
      </c>
      <c r="Q105" t="str">
        <f>IF(ISERROR(VLOOKUP($A105,milp_secure[],3,FALSE)),"N/A",VLOOKUP($A105,milp_secure[],4))</f>
        <v xml:space="preserve"> Optimal</v>
      </c>
    </row>
    <row r="106" spans="1:17" x14ac:dyDescent="0.25">
      <c r="A106" t="s">
        <v>123</v>
      </c>
      <c r="B106">
        <f>IF(ISERROR(VLOOKUP($A106,ce_dom[],5,FALSE)),"N/A",VLOOKUP($A106,ce_dom[],5))</f>
        <v>3</v>
      </c>
      <c r="C106">
        <f>IF(ISERROR(VLOOKUP($A106,milp_dom[],3,FALSE)),"N/A",VLOOKUP($A106,milp_dom[],3))</f>
        <v>3</v>
      </c>
      <c r="D106">
        <f>overview[[#This Row],[ce_dom]]-overview[[#This Row],[milp_dom]]</f>
        <v>0</v>
      </c>
      <c r="E106" t="str">
        <f>IF(ISERROR(VLOOKUP($A106,milp_dom[],3,FALSE)),"N/A",VLOOKUP($A106,milp_dom[],4))</f>
        <v xml:space="preserve"> Optimal</v>
      </c>
      <c r="F106">
        <f>IF(ISERROR(VLOOKUP($A106,ce_total[],5,FALSE)),"N/A",VLOOKUP($A106,ce_total[],5))</f>
        <v>3</v>
      </c>
      <c r="G106">
        <f>IF(ISERROR(VLOOKUP($A106,milp_total[],3,FALSE)),"N/A",VLOOKUP($A106,milp_total[],3))</f>
        <v>3</v>
      </c>
      <c r="H106">
        <f>overview[[#This Row],[ce_total]]-overview[[#This Row],[milp_total]]</f>
        <v>0</v>
      </c>
      <c r="I106" t="str">
        <f>IF(ISERROR(VLOOKUP($A106,milp_total[],3,FALSE)),"N/A",VLOOKUP($A106,milp_total[],4))</f>
        <v xml:space="preserve"> Optimal</v>
      </c>
      <c r="J106">
        <f>IF(ISERROR(VLOOKUP($A106,ce_2[],5,FALSE)),"N/A",VLOOKUP($A106,ce_2[],5))</f>
        <v>4</v>
      </c>
      <c r="K106">
        <f>IF(ISERROR(VLOOKUP($A106,milp_2[],3,FALSE)),"N/A",VLOOKUP($A106,milp_2[],3))</f>
        <v>4</v>
      </c>
      <c r="L106">
        <f>overview[[#This Row],[ce_2]]-overview[[#This Row],[milp_2]]</f>
        <v>0</v>
      </c>
      <c r="M106" t="str">
        <f>IF(ISERROR(VLOOKUP($A106,milp_2[],3,FALSE)),"N/A",VLOOKUP($A106,milp_2[],4))</f>
        <v xml:space="preserve"> Optimal</v>
      </c>
      <c r="N106">
        <f>IF(ISERROR(VLOOKUP($A106,ce_secure[],5,FALSE)),"N/A",VLOOKUP($A106,ce_secure[],5))</f>
        <v>4</v>
      </c>
      <c r="O106">
        <f>IF(ISERROR(VLOOKUP($A106,milp_secure[],3,FALSE)),"N/A",VLOOKUP($A106,milp_secure[],3))</f>
        <v>4</v>
      </c>
      <c r="P106">
        <f>overview[[#This Row],[ce_secure]]-overview[[#This Row],[milp_secure]]</f>
        <v>0</v>
      </c>
      <c r="Q106" t="str">
        <f>IF(ISERROR(VLOOKUP($A106,milp_secure[],3,FALSE)),"N/A",VLOOKUP($A106,milp_secure[],4))</f>
        <v xml:space="preserve"> Optimal</v>
      </c>
    </row>
    <row r="107" spans="1:17" x14ac:dyDescent="0.25">
      <c r="A107" t="s">
        <v>124</v>
      </c>
      <c r="B107">
        <f>IF(ISERROR(VLOOKUP($A107,ce_dom[],5,FALSE)),"N/A",VLOOKUP($A107,ce_dom[],5))</f>
        <v>4</v>
      </c>
      <c r="C107">
        <f>IF(ISERROR(VLOOKUP($A107,milp_dom[],3,FALSE)),"N/A",VLOOKUP($A107,milp_dom[],3))</f>
        <v>4</v>
      </c>
      <c r="D107">
        <f>overview[[#This Row],[ce_dom]]-overview[[#This Row],[milp_dom]]</f>
        <v>0</v>
      </c>
      <c r="E107" t="str">
        <f>IF(ISERROR(VLOOKUP($A107,milp_dom[],3,FALSE)),"N/A",VLOOKUP($A107,milp_dom[],4))</f>
        <v xml:space="preserve"> Optimal</v>
      </c>
      <c r="F107">
        <f>IF(ISERROR(VLOOKUP($A107,ce_total[],5,FALSE)),"N/A",VLOOKUP($A107,ce_total[],5))</f>
        <v>4</v>
      </c>
      <c r="G107">
        <f>IF(ISERROR(VLOOKUP($A107,milp_total[],3,FALSE)),"N/A",VLOOKUP($A107,milp_total[],3))</f>
        <v>4</v>
      </c>
      <c r="H107">
        <f>overview[[#This Row],[ce_total]]-overview[[#This Row],[milp_total]]</f>
        <v>0</v>
      </c>
      <c r="I107" t="str">
        <f>IF(ISERROR(VLOOKUP($A107,milp_total[],3,FALSE)),"N/A",VLOOKUP($A107,milp_total[],4))</f>
        <v xml:space="preserve"> Optimal</v>
      </c>
      <c r="J107">
        <f>IF(ISERROR(VLOOKUP($A107,ce_2[],5,FALSE)),"N/A",VLOOKUP($A107,ce_2[],5))</f>
        <v>6</v>
      </c>
      <c r="K107">
        <f>IF(ISERROR(VLOOKUP($A107,milp_2[],3,FALSE)),"N/A",VLOOKUP($A107,milp_2[],3))</f>
        <v>6</v>
      </c>
      <c r="L107">
        <f>overview[[#This Row],[ce_2]]-overview[[#This Row],[milp_2]]</f>
        <v>0</v>
      </c>
      <c r="M107" t="str">
        <f>IF(ISERROR(VLOOKUP($A107,milp_2[],3,FALSE)),"N/A",VLOOKUP($A107,milp_2[],4))</f>
        <v xml:space="preserve"> Optimal</v>
      </c>
      <c r="N107">
        <f>IF(ISERROR(VLOOKUP($A107,ce_secure[],5,FALSE)),"N/A",VLOOKUP($A107,ce_secure[],5))</f>
        <v>5</v>
      </c>
      <c r="O107">
        <f>IF(ISERROR(VLOOKUP($A107,milp_secure[],3,FALSE)),"N/A",VLOOKUP($A107,milp_secure[],3))</f>
        <v>5</v>
      </c>
      <c r="P107">
        <f>overview[[#This Row],[ce_secure]]-overview[[#This Row],[milp_secure]]</f>
        <v>0</v>
      </c>
      <c r="Q107" t="str">
        <f>IF(ISERROR(VLOOKUP($A107,milp_secure[],3,FALSE)),"N/A",VLOOKUP($A107,milp_secure[],4))</f>
        <v xml:space="preserve"> Optimal</v>
      </c>
    </row>
    <row r="108" spans="1:17" x14ac:dyDescent="0.25">
      <c r="A108" t="s">
        <v>125</v>
      </c>
      <c r="B108">
        <f>IF(ISERROR(VLOOKUP($A108,ce_dom[],5,FALSE)),"N/A",VLOOKUP($A108,ce_dom[],5))</f>
        <v>4</v>
      </c>
      <c r="C108">
        <f>IF(ISERROR(VLOOKUP($A108,milp_dom[],3,FALSE)),"N/A",VLOOKUP($A108,milp_dom[],3))</f>
        <v>4</v>
      </c>
      <c r="D108">
        <f>overview[[#This Row],[ce_dom]]-overview[[#This Row],[milp_dom]]</f>
        <v>0</v>
      </c>
      <c r="E108" t="str">
        <f>IF(ISERROR(VLOOKUP($A108,milp_dom[],3,FALSE)),"N/A",VLOOKUP($A108,milp_dom[],4))</f>
        <v xml:space="preserve"> Optimal</v>
      </c>
      <c r="F108">
        <f>IF(ISERROR(VLOOKUP($A108,ce_total[],5,FALSE)),"N/A",VLOOKUP($A108,ce_total[],5))</f>
        <v>5</v>
      </c>
      <c r="G108">
        <f>IF(ISERROR(VLOOKUP($A108,milp_total[],3,FALSE)),"N/A",VLOOKUP($A108,milp_total[],3))</f>
        <v>5</v>
      </c>
      <c r="H108">
        <f>overview[[#This Row],[ce_total]]-overview[[#This Row],[milp_total]]</f>
        <v>0</v>
      </c>
      <c r="I108" t="str">
        <f>IF(ISERROR(VLOOKUP($A108,milp_total[],3,FALSE)),"N/A",VLOOKUP($A108,milp_total[],4))</f>
        <v xml:space="preserve"> Optimal</v>
      </c>
      <c r="J108">
        <f>IF(ISERROR(VLOOKUP($A108,ce_2[],5,FALSE)),"N/A",VLOOKUP($A108,ce_2[],5))</f>
        <v>7</v>
      </c>
      <c r="K108">
        <f>IF(ISERROR(VLOOKUP($A108,milp_2[],3,FALSE)),"N/A",VLOOKUP($A108,milp_2[],3))</f>
        <v>7</v>
      </c>
      <c r="L108">
        <f>overview[[#This Row],[ce_2]]-overview[[#This Row],[milp_2]]</f>
        <v>0</v>
      </c>
      <c r="M108" t="str">
        <f>IF(ISERROR(VLOOKUP($A108,milp_2[],3,FALSE)),"N/A",VLOOKUP($A108,milp_2[],4))</f>
        <v xml:space="preserve"> Optimal</v>
      </c>
      <c r="N108">
        <f>IF(ISERROR(VLOOKUP($A108,ce_secure[],5,FALSE)),"N/A",VLOOKUP($A108,ce_secure[],5))</f>
        <v>6</v>
      </c>
      <c r="O108">
        <f>IF(ISERROR(VLOOKUP($A108,milp_secure[],3,FALSE)),"N/A",VLOOKUP($A108,milp_secure[],3))</f>
        <v>6</v>
      </c>
      <c r="P108">
        <f>overview[[#This Row],[ce_secure]]-overview[[#This Row],[milp_secure]]</f>
        <v>0</v>
      </c>
      <c r="Q108" t="str">
        <f>IF(ISERROR(VLOOKUP($A108,milp_secure[],3,FALSE)),"N/A",VLOOKUP($A108,milp_secure[],4))</f>
        <v xml:space="preserve"> Optimal</v>
      </c>
    </row>
    <row r="109" spans="1:17" x14ac:dyDescent="0.25">
      <c r="A109" t="s">
        <v>126</v>
      </c>
      <c r="B109">
        <f>IF(ISERROR(VLOOKUP($A109,ce_dom[],5,FALSE)),"N/A",VLOOKUP($A109,ce_dom[],5))</f>
        <v>5</v>
      </c>
      <c r="C109">
        <f>IF(ISERROR(VLOOKUP($A109,milp_dom[],3,FALSE)),"N/A",VLOOKUP($A109,milp_dom[],3))</f>
        <v>5</v>
      </c>
      <c r="D109">
        <f>overview[[#This Row],[ce_dom]]-overview[[#This Row],[milp_dom]]</f>
        <v>0</v>
      </c>
      <c r="E109" t="str">
        <f>IF(ISERROR(VLOOKUP($A109,milp_dom[],3,FALSE)),"N/A",VLOOKUP($A109,milp_dom[],4))</f>
        <v xml:space="preserve"> Optimal</v>
      </c>
      <c r="F109">
        <f>IF(ISERROR(VLOOKUP($A109,ce_total[],5,FALSE)),"N/A",VLOOKUP($A109,ce_total[],5))</f>
        <v>6</v>
      </c>
      <c r="G109">
        <f>IF(ISERROR(VLOOKUP($A109,milp_total[],3,FALSE)),"N/A",VLOOKUP($A109,milp_total[],3))</f>
        <v>6</v>
      </c>
      <c r="H109">
        <f>overview[[#This Row],[ce_total]]-overview[[#This Row],[milp_total]]</f>
        <v>0</v>
      </c>
      <c r="I109" t="str">
        <f>IF(ISERROR(VLOOKUP($A109,milp_total[],3,FALSE)),"N/A",VLOOKUP($A109,milp_total[],4))</f>
        <v xml:space="preserve"> Optimal</v>
      </c>
      <c r="J109">
        <f>IF(ISERROR(VLOOKUP($A109,ce_2[],5,FALSE)),"N/A",VLOOKUP($A109,ce_2[],5))</f>
        <v>8</v>
      </c>
      <c r="K109">
        <f>IF(ISERROR(VLOOKUP($A109,milp_2[],3,FALSE)),"N/A",VLOOKUP($A109,milp_2[],3))</f>
        <v>8</v>
      </c>
      <c r="L109">
        <f>overview[[#This Row],[ce_2]]-overview[[#This Row],[milp_2]]</f>
        <v>0</v>
      </c>
      <c r="M109" t="str">
        <f>IF(ISERROR(VLOOKUP($A109,milp_2[],3,FALSE)),"N/A",VLOOKUP($A109,milp_2[],4))</f>
        <v xml:space="preserve"> Optimal</v>
      </c>
      <c r="N109">
        <f>IF(ISERROR(VLOOKUP($A109,ce_secure[],5,FALSE)),"N/A",VLOOKUP($A109,ce_secure[],5))</f>
        <v>7</v>
      </c>
      <c r="O109">
        <f>IF(ISERROR(VLOOKUP($A109,milp_secure[],3,FALSE)),"N/A",VLOOKUP($A109,milp_secure[],3))</f>
        <v>7</v>
      </c>
      <c r="P109">
        <f>overview[[#This Row],[ce_secure]]-overview[[#This Row],[milp_secure]]</f>
        <v>0</v>
      </c>
      <c r="Q109" t="str">
        <f>IF(ISERROR(VLOOKUP($A109,milp_secure[],3,FALSE)),"N/A",VLOOKUP($A109,milp_secure[],4))</f>
        <v xml:space="preserve"> Optimal</v>
      </c>
    </row>
    <row r="110" spans="1:17" x14ac:dyDescent="0.25">
      <c r="A110" t="s">
        <v>127</v>
      </c>
      <c r="B110">
        <f>IF(ISERROR(VLOOKUP($A110,ce_dom[],5,FALSE)),"N/A",VLOOKUP($A110,ce_dom[],5))</f>
        <v>6</v>
      </c>
      <c r="C110">
        <f>IF(ISERROR(VLOOKUP($A110,milp_dom[],3,FALSE)),"N/A",VLOOKUP($A110,milp_dom[],3))</f>
        <v>6</v>
      </c>
      <c r="D110">
        <f>overview[[#This Row],[ce_dom]]-overview[[#This Row],[milp_dom]]</f>
        <v>0</v>
      </c>
      <c r="E110" t="str">
        <f>IF(ISERROR(VLOOKUP($A110,milp_dom[],3,FALSE)),"N/A",VLOOKUP($A110,milp_dom[],4))</f>
        <v xml:space="preserve"> Optimal</v>
      </c>
      <c r="F110">
        <f>IF(ISERROR(VLOOKUP($A110,ce_total[],5,FALSE)),"N/A",VLOOKUP($A110,ce_total[],5))</f>
        <v>7</v>
      </c>
      <c r="G110">
        <f>IF(ISERROR(VLOOKUP($A110,milp_total[],3,FALSE)),"N/A",VLOOKUP($A110,milp_total[],3))</f>
        <v>7</v>
      </c>
      <c r="H110">
        <f>overview[[#This Row],[ce_total]]-overview[[#This Row],[milp_total]]</f>
        <v>0</v>
      </c>
      <c r="I110" t="str">
        <f>IF(ISERROR(VLOOKUP($A110,milp_total[],3,FALSE)),"N/A",VLOOKUP($A110,milp_total[],4))</f>
        <v xml:space="preserve"> Optimal</v>
      </c>
      <c r="J110">
        <f>IF(ISERROR(VLOOKUP($A110,ce_2[],5,FALSE)),"N/A",VLOOKUP($A110,ce_2[],5))</f>
        <v>10</v>
      </c>
      <c r="K110">
        <f>IF(ISERROR(VLOOKUP($A110,milp_2[],3,FALSE)),"N/A",VLOOKUP($A110,milp_2[],3))</f>
        <v>10</v>
      </c>
      <c r="L110">
        <f>overview[[#This Row],[ce_2]]-overview[[#This Row],[milp_2]]</f>
        <v>0</v>
      </c>
      <c r="M110" t="str">
        <f>IF(ISERROR(VLOOKUP($A110,milp_2[],3,FALSE)),"N/A",VLOOKUP($A110,milp_2[],4))</f>
        <v xml:space="preserve"> Optimal</v>
      </c>
      <c r="N110">
        <f>IF(ISERROR(VLOOKUP($A110,ce_secure[],5,FALSE)),"N/A",VLOOKUP($A110,ce_secure[],5))</f>
        <v>8</v>
      </c>
      <c r="O110">
        <f>IF(ISERROR(VLOOKUP($A110,milp_secure[],3,FALSE)),"N/A",VLOOKUP($A110,milp_secure[],3))</f>
        <v>8</v>
      </c>
      <c r="P110">
        <f>overview[[#This Row],[ce_secure]]-overview[[#This Row],[milp_secure]]</f>
        <v>0</v>
      </c>
      <c r="Q110" t="str">
        <f>IF(ISERROR(VLOOKUP($A110,milp_secure[],3,FALSE)),"N/A",VLOOKUP($A110,milp_secure[],4))</f>
        <v xml:space="preserve"> Optimal</v>
      </c>
    </row>
    <row r="111" spans="1:17" x14ac:dyDescent="0.25">
      <c r="A111" t="s">
        <v>128</v>
      </c>
      <c r="B111">
        <f>IF(ISERROR(VLOOKUP($A111,ce_dom[],5,FALSE)),"N/A",VLOOKUP($A111,ce_dom[],5))</f>
        <v>7</v>
      </c>
      <c r="C111">
        <f>IF(ISERROR(VLOOKUP($A111,milp_dom[],3,FALSE)),"N/A",VLOOKUP($A111,milp_dom[],3))</f>
        <v>7</v>
      </c>
      <c r="D111">
        <f>overview[[#This Row],[ce_dom]]-overview[[#This Row],[milp_dom]]</f>
        <v>0</v>
      </c>
      <c r="E111" t="str">
        <f>IF(ISERROR(VLOOKUP($A111,milp_dom[],3,FALSE)),"N/A",VLOOKUP($A111,milp_dom[],4))</f>
        <v xml:space="preserve"> Optimal</v>
      </c>
      <c r="F111">
        <f>IF(ISERROR(VLOOKUP($A111,ce_total[],5,FALSE)),"N/A",VLOOKUP($A111,ce_total[],5))</f>
        <v>8</v>
      </c>
      <c r="G111">
        <f>IF(ISERROR(VLOOKUP($A111,milp_total[],3,FALSE)),"N/A",VLOOKUP($A111,milp_total[],3))</f>
        <v>8</v>
      </c>
      <c r="H111">
        <f>overview[[#This Row],[ce_total]]-overview[[#This Row],[milp_total]]</f>
        <v>0</v>
      </c>
      <c r="I111" t="str">
        <f>IF(ISERROR(VLOOKUP($A111,milp_total[],3,FALSE)),"N/A",VLOOKUP($A111,milp_total[],4))</f>
        <v xml:space="preserve"> Optimal</v>
      </c>
      <c r="J111">
        <f>IF(ISERROR(VLOOKUP($A111,ce_2[],5,FALSE)),"N/A",VLOOKUP($A111,ce_2[],5))</f>
        <v>11</v>
      </c>
      <c r="K111">
        <f>IF(ISERROR(VLOOKUP($A111,milp_2[],3,FALSE)),"N/A",VLOOKUP($A111,milp_2[],3))</f>
        <v>11</v>
      </c>
      <c r="L111">
        <f>overview[[#This Row],[ce_2]]-overview[[#This Row],[milp_2]]</f>
        <v>0</v>
      </c>
      <c r="M111" t="str">
        <f>IF(ISERROR(VLOOKUP($A111,milp_2[],3,FALSE)),"N/A",VLOOKUP($A111,milp_2[],4))</f>
        <v xml:space="preserve"> Optimal</v>
      </c>
      <c r="N111">
        <f>IF(ISERROR(VLOOKUP($A111,ce_secure[],5,FALSE)),"N/A",VLOOKUP($A111,ce_secure[],5))</f>
        <v>10</v>
      </c>
      <c r="O111">
        <f>IF(ISERROR(VLOOKUP($A111,milp_secure[],3,FALSE)),"N/A",VLOOKUP($A111,milp_secure[],3))</f>
        <v>10</v>
      </c>
      <c r="P111">
        <f>overview[[#This Row],[ce_secure]]-overview[[#This Row],[milp_secure]]</f>
        <v>0</v>
      </c>
      <c r="Q111" t="str">
        <f>IF(ISERROR(VLOOKUP($A111,milp_secure[],3,FALSE)),"N/A",VLOOKUP($A111,milp_secure[],4))</f>
        <v xml:space="preserve"> Optimal</v>
      </c>
    </row>
    <row r="112" spans="1:17" x14ac:dyDescent="0.25">
      <c r="A112" t="s">
        <v>129</v>
      </c>
      <c r="B112">
        <f>IF(ISERROR(VLOOKUP($A112,ce_dom[],5,FALSE)),"N/A",VLOOKUP($A112,ce_dom[],5))</f>
        <v>7</v>
      </c>
      <c r="C112">
        <f>IF(ISERROR(VLOOKUP($A112,milp_dom[],3,FALSE)),"N/A",VLOOKUP($A112,milp_dom[],3))</f>
        <v>7</v>
      </c>
      <c r="D112">
        <f>overview[[#This Row],[ce_dom]]-overview[[#This Row],[milp_dom]]</f>
        <v>0</v>
      </c>
      <c r="E112" t="str">
        <f>IF(ISERROR(VLOOKUP($A112,milp_dom[],3,FALSE)),"N/A",VLOOKUP($A112,milp_dom[],4))</f>
        <v xml:space="preserve"> Optimal</v>
      </c>
      <c r="F112">
        <f>IF(ISERROR(VLOOKUP($A112,ce_total[],5,FALSE)),"N/A",VLOOKUP($A112,ce_total[],5))</f>
        <v>9</v>
      </c>
      <c r="G112">
        <f>IF(ISERROR(VLOOKUP($A112,milp_total[],3,FALSE)),"N/A",VLOOKUP($A112,milp_total[],3))</f>
        <v>9</v>
      </c>
      <c r="H112">
        <f>overview[[#This Row],[ce_total]]-overview[[#This Row],[milp_total]]</f>
        <v>0</v>
      </c>
      <c r="I112" t="str">
        <f>IF(ISERROR(VLOOKUP($A112,milp_total[],3,FALSE)),"N/A",VLOOKUP($A112,milp_total[],4))</f>
        <v xml:space="preserve"> Optimal</v>
      </c>
      <c r="J112">
        <f>IF(ISERROR(VLOOKUP($A112,ce_2[],5,FALSE)),"N/A",VLOOKUP($A112,ce_2[],5))</f>
        <v>12</v>
      </c>
      <c r="K112">
        <f>IF(ISERROR(VLOOKUP($A112,milp_2[],3,FALSE)),"N/A",VLOOKUP($A112,milp_2[],3))</f>
        <v>12</v>
      </c>
      <c r="L112">
        <f>overview[[#This Row],[ce_2]]-overview[[#This Row],[milp_2]]</f>
        <v>0</v>
      </c>
      <c r="M112" t="str">
        <f>IF(ISERROR(VLOOKUP($A112,milp_2[],3,FALSE)),"N/A",VLOOKUP($A112,milp_2[],4))</f>
        <v xml:space="preserve"> Optimal</v>
      </c>
      <c r="N112">
        <f>IF(ISERROR(VLOOKUP($A112,ce_secure[],5,FALSE)),"N/A",VLOOKUP($A112,ce_secure[],5))</f>
        <v>10</v>
      </c>
      <c r="O112">
        <f>IF(ISERROR(VLOOKUP($A112,milp_secure[],3,FALSE)),"N/A",VLOOKUP($A112,milp_secure[],3))</f>
        <v>10</v>
      </c>
      <c r="P112">
        <f>overview[[#This Row],[ce_secure]]-overview[[#This Row],[milp_secure]]</f>
        <v>0</v>
      </c>
      <c r="Q112" t="str">
        <f>IF(ISERROR(VLOOKUP($A112,milp_secure[],3,FALSE)),"N/A",VLOOKUP($A112,milp_secure[],4))</f>
        <v xml:space="preserve"> Optimal</v>
      </c>
    </row>
    <row r="113" spans="1:17" x14ac:dyDescent="0.25">
      <c r="A113" t="s">
        <v>130</v>
      </c>
      <c r="B113">
        <f>IF(ISERROR(VLOOKUP($A113,ce_dom[],5,FALSE)),"N/A",VLOOKUP($A113,ce_dom[],5))</f>
        <v>10</v>
      </c>
      <c r="C113">
        <f>IF(ISERROR(VLOOKUP($A113,milp_dom[],3,FALSE)),"N/A",VLOOKUP($A113,milp_dom[],3))</f>
        <v>10</v>
      </c>
      <c r="D113">
        <f>overview[[#This Row],[ce_dom]]-overview[[#This Row],[milp_dom]]</f>
        <v>0</v>
      </c>
      <c r="E113" t="str">
        <f>IF(ISERROR(VLOOKUP($A113,milp_dom[],3,FALSE)),"N/A",VLOOKUP($A113,milp_dom[],4))</f>
        <v xml:space="preserve"> Optimal</v>
      </c>
      <c r="F113">
        <f>IF(ISERROR(VLOOKUP($A113,ce_total[],5,FALSE)),"N/A",VLOOKUP($A113,ce_total[],5))</f>
        <v>14</v>
      </c>
      <c r="G113">
        <f>IF(ISERROR(VLOOKUP($A113,milp_total[],3,FALSE)),"N/A",VLOOKUP($A113,milp_total[],3))</f>
        <v>14</v>
      </c>
      <c r="H113">
        <f>overview[[#This Row],[ce_total]]-overview[[#This Row],[milp_total]]</f>
        <v>0</v>
      </c>
      <c r="I113" t="str">
        <f>IF(ISERROR(VLOOKUP($A113,milp_total[],3,FALSE)),"N/A",VLOOKUP($A113,milp_total[],4))</f>
        <v xml:space="preserve"> Optimal</v>
      </c>
      <c r="J113">
        <f>IF(ISERROR(VLOOKUP($A113,ce_2[],5,FALSE)),"N/A",VLOOKUP($A113,ce_2[],5))</f>
        <v>19</v>
      </c>
      <c r="K113">
        <f>IF(ISERROR(VLOOKUP($A113,milp_2[],3,FALSE)),"N/A",VLOOKUP($A113,milp_2[],3))</f>
        <v>17</v>
      </c>
      <c r="L113">
        <f>overview[[#This Row],[ce_2]]-overview[[#This Row],[milp_2]]</f>
        <v>2</v>
      </c>
      <c r="M113" t="str">
        <f>IF(ISERROR(VLOOKUP($A113,milp_2[],3,FALSE)),"N/A",VLOOKUP($A113,milp_2[],4))</f>
        <v xml:space="preserve"> Optimal</v>
      </c>
      <c r="N113">
        <f>IF(ISERROR(VLOOKUP($A113,ce_secure[],5,FALSE)),"N/A",VLOOKUP($A113,ce_secure[],5))</f>
        <v>15</v>
      </c>
      <c r="O113">
        <f>IF(ISERROR(VLOOKUP($A113,milp_secure[],3,FALSE)),"N/A",VLOOKUP($A113,milp_secure[],3))</f>
        <v>15</v>
      </c>
      <c r="P113">
        <f>overview[[#This Row],[ce_secure]]-overview[[#This Row],[milp_secure]]</f>
        <v>0</v>
      </c>
      <c r="Q113" t="str">
        <f>IF(ISERROR(VLOOKUP($A113,milp_secure[],3,FALSE)),"N/A",VLOOKUP($A113,milp_secure[],4))</f>
        <v xml:space="preserve"> Optimal</v>
      </c>
    </row>
    <row r="114" spans="1:17" x14ac:dyDescent="0.25">
      <c r="A114" t="s">
        <v>131</v>
      </c>
      <c r="B114">
        <f>IF(ISERROR(VLOOKUP($A114,ce_dom[],5,FALSE)),"N/A",VLOOKUP($A114,ce_dom[],5))</f>
        <v>11</v>
      </c>
      <c r="C114">
        <f>IF(ISERROR(VLOOKUP($A114,milp_dom[],3,FALSE)),"N/A",VLOOKUP($A114,milp_dom[],3))</f>
        <v>11</v>
      </c>
      <c r="D114">
        <f>overview[[#This Row],[ce_dom]]-overview[[#This Row],[milp_dom]]</f>
        <v>0</v>
      </c>
      <c r="E114" t="str">
        <f>IF(ISERROR(VLOOKUP($A114,milp_dom[],3,FALSE)),"N/A",VLOOKUP($A114,milp_dom[],4))</f>
        <v xml:space="preserve"> Optimal</v>
      </c>
      <c r="F114">
        <f>IF(ISERROR(VLOOKUP($A114,ce_total[],5,FALSE)),"N/A",VLOOKUP($A114,ce_total[],5))</f>
        <v>14</v>
      </c>
      <c r="G114">
        <f>IF(ISERROR(VLOOKUP($A114,milp_total[],3,FALSE)),"N/A",VLOOKUP($A114,milp_total[],3))</f>
        <v>14</v>
      </c>
      <c r="H114">
        <f>overview[[#This Row],[ce_total]]-overview[[#This Row],[milp_total]]</f>
        <v>0</v>
      </c>
      <c r="I114" t="str">
        <f>IF(ISERROR(VLOOKUP($A114,milp_total[],3,FALSE)),"N/A",VLOOKUP($A114,milp_total[],4))</f>
        <v xml:space="preserve"> Optimal</v>
      </c>
      <c r="J114">
        <f>IF(ISERROR(VLOOKUP($A114,ce_2[],5,FALSE)),"N/A",VLOOKUP($A114,ce_2[],5))</f>
        <v>20</v>
      </c>
      <c r="K114">
        <f>IF(ISERROR(VLOOKUP($A114,milp_2[],3,FALSE)),"N/A",VLOOKUP($A114,milp_2[],3))</f>
        <v>20</v>
      </c>
      <c r="L114">
        <f>overview[[#This Row],[ce_2]]-overview[[#This Row],[milp_2]]</f>
        <v>0</v>
      </c>
      <c r="M114" t="str">
        <f>IF(ISERROR(VLOOKUP($A114,milp_2[],3,FALSE)),"N/A",VLOOKUP($A114,milp_2[],4))</f>
        <v xml:space="preserve"> Optimal</v>
      </c>
      <c r="N114">
        <f>IF(ISERROR(VLOOKUP($A114,ce_secure[],5,FALSE)),"N/A",VLOOKUP($A114,ce_secure[],5))</f>
        <v>16</v>
      </c>
      <c r="O114">
        <f>IF(ISERROR(VLOOKUP($A114,milp_secure[],3,FALSE)),"N/A",VLOOKUP($A114,milp_secure[],3))</f>
        <v>16</v>
      </c>
      <c r="P114">
        <f>overview[[#This Row],[ce_secure]]-overview[[#This Row],[milp_secure]]</f>
        <v>0</v>
      </c>
      <c r="Q114" t="str">
        <f>IF(ISERROR(VLOOKUP($A114,milp_secure[],3,FALSE)),"N/A",VLOOKUP($A114,milp_secure[],4))</f>
        <v xml:space="preserve"> Optimal</v>
      </c>
    </row>
    <row r="115" spans="1:17" x14ac:dyDescent="0.25">
      <c r="A115" t="s">
        <v>132</v>
      </c>
      <c r="B115">
        <f>IF(ISERROR(VLOOKUP($A115,ce_dom[],5,FALSE)),"N/A",VLOOKUP($A115,ce_dom[],5))</f>
        <v>12</v>
      </c>
      <c r="C115">
        <f>IF(ISERROR(VLOOKUP($A115,milp_dom[],3,FALSE)),"N/A",VLOOKUP($A115,milp_dom[],3))</f>
        <v>12</v>
      </c>
      <c r="D115">
        <f>overview[[#This Row],[ce_dom]]-overview[[#This Row],[milp_dom]]</f>
        <v>0</v>
      </c>
      <c r="E115" t="str">
        <f>IF(ISERROR(VLOOKUP($A115,milp_dom[],3,FALSE)),"N/A",VLOOKUP($A115,milp_dom[],4))</f>
        <v xml:space="preserve"> Optimal</v>
      </c>
      <c r="F115">
        <f>IF(ISERROR(VLOOKUP($A115,ce_total[],5,FALSE)),"N/A",VLOOKUP($A115,ce_total[],5))</f>
        <v>16</v>
      </c>
      <c r="G115">
        <f>IF(ISERROR(VLOOKUP($A115,milp_total[],3,FALSE)),"N/A",VLOOKUP($A115,milp_total[],3))</f>
        <v>16</v>
      </c>
      <c r="H115">
        <f>overview[[#This Row],[ce_total]]-overview[[#This Row],[milp_total]]</f>
        <v>0</v>
      </c>
      <c r="I115" t="str">
        <f>IF(ISERROR(VLOOKUP($A115,milp_total[],3,FALSE)),"N/A",VLOOKUP($A115,milp_total[],4))</f>
        <v xml:space="preserve"> Optimal</v>
      </c>
      <c r="J115">
        <f>IF(ISERROR(VLOOKUP($A115,ce_2[],5,FALSE)),"N/A",VLOOKUP($A115,ce_2[],5))</f>
        <v>22</v>
      </c>
      <c r="K115">
        <f>IF(ISERROR(VLOOKUP($A115,milp_2[],3,FALSE)),"N/A",VLOOKUP($A115,milp_2[],3))</f>
        <v>20</v>
      </c>
      <c r="L115">
        <f>overview[[#This Row],[ce_2]]-overview[[#This Row],[milp_2]]</f>
        <v>2</v>
      </c>
      <c r="M115" t="str">
        <f>IF(ISERROR(VLOOKUP($A115,milp_2[],3,FALSE)),"N/A",VLOOKUP($A115,milp_2[],4))</f>
        <v xml:space="preserve"> Optimal</v>
      </c>
      <c r="N115">
        <f>IF(ISERROR(VLOOKUP($A115,ce_secure[],5,FALSE)),"N/A",VLOOKUP($A115,ce_secure[],5))</f>
        <v>18</v>
      </c>
      <c r="O115">
        <f>IF(ISERROR(VLOOKUP($A115,milp_secure[],3,FALSE)),"N/A",VLOOKUP($A115,milp_secure[],3))</f>
        <v>17</v>
      </c>
      <c r="P115">
        <f>overview[[#This Row],[ce_secure]]-overview[[#This Row],[milp_secure]]</f>
        <v>1</v>
      </c>
      <c r="Q115" t="str">
        <f>IF(ISERROR(VLOOKUP($A115,milp_secure[],3,FALSE)),"N/A",VLOOKUP($A115,milp_secure[],4))</f>
        <v xml:space="preserve"> Optimal</v>
      </c>
    </row>
    <row r="116" spans="1:17" x14ac:dyDescent="0.25">
      <c r="A116" t="s">
        <v>133</v>
      </c>
      <c r="B116">
        <f>IF(ISERROR(VLOOKUP($A116,ce_dom[],5,FALSE)),"N/A",VLOOKUP($A116,ce_dom[],5))</f>
        <v>13</v>
      </c>
      <c r="C116">
        <f>IF(ISERROR(VLOOKUP($A116,milp_dom[],3,FALSE)),"N/A",VLOOKUP($A116,milp_dom[],3))</f>
        <v>13</v>
      </c>
      <c r="D116">
        <f>overview[[#This Row],[ce_dom]]-overview[[#This Row],[milp_dom]]</f>
        <v>0</v>
      </c>
      <c r="E116" t="str">
        <f>IF(ISERROR(VLOOKUP($A116,milp_dom[],3,FALSE)),"N/A",VLOOKUP($A116,milp_dom[],4))</f>
        <v xml:space="preserve"> Optimal</v>
      </c>
      <c r="F116">
        <f>IF(ISERROR(VLOOKUP($A116,ce_total[],5,FALSE)),"N/A",VLOOKUP($A116,ce_total[],5))</f>
        <v>18</v>
      </c>
      <c r="G116">
        <f>IF(ISERROR(VLOOKUP($A116,milp_total[],3,FALSE)),"N/A",VLOOKUP($A116,milp_total[],3))</f>
        <v>18</v>
      </c>
      <c r="H116">
        <f>overview[[#This Row],[ce_total]]-overview[[#This Row],[milp_total]]</f>
        <v>0</v>
      </c>
      <c r="I116" t="str">
        <f>IF(ISERROR(VLOOKUP($A116,milp_total[],3,FALSE)),"N/A",VLOOKUP($A116,milp_total[],4))</f>
        <v xml:space="preserve"> Optimal</v>
      </c>
      <c r="J116">
        <f>IF(ISERROR(VLOOKUP($A116,ce_2[],5,FALSE)),"N/A",VLOOKUP($A116,ce_2[],5))</f>
        <v>24</v>
      </c>
      <c r="K116">
        <f>IF(ISERROR(VLOOKUP($A116,milp_2[],3,FALSE)),"N/A",VLOOKUP($A116,milp_2[],3))</f>
        <v>22</v>
      </c>
      <c r="L116">
        <f>overview[[#This Row],[ce_2]]-overview[[#This Row],[milp_2]]</f>
        <v>2</v>
      </c>
      <c r="M116" t="str">
        <f>IF(ISERROR(VLOOKUP($A116,milp_2[],3,FALSE)),"N/A",VLOOKUP($A116,milp_2[],4))</f>
        <v xml:space="preserve"> Optimal</v>
      </c>
      <c r="N116">
        <f>IF(ISERROR(VLOOKUP($A116,ce_secure[],5,FALSE)),"N/A",VLOOKUP($A116,ce_secure[],5))</f>
        <v>19</v>
      </c>
      <c r="O116">
        <f>IF(ISERROR(VLOOKUP($A116,milp_secure[],3,FALSE)),"N/A",VLOOKUP($A116,milp_secure[],3))</f>
        <v>19</v>
      </c>
      <c r="P116">
        <f>overview[[#This Row],[ce_secure]]-overview[[#This Row],[milp_secure]]</f>
        <v>0</v>
      </c>
      <c r="Q116" t="str">
        <f>IF(ISERROR(VLOOKUP($A116,milp_secure[],3,FALSE)),"N/A",VLOOKUP($A116,milp_secure[],4))</f>
        <v xml:space="preserve"> Optimal</v>
      </c>
    </row>
    <row r="117" spans="1:17" x14ac:dyDescent="0.25">
      <c r="A117" t="s">
        <v>134</v>
      </c>
      <c r="B117">
        <f>IF(ISERROR(VLOOKUP($A117,ce_dom[],5,FALSE)),"N/A",VLOOKUP($A117,ce_dom[],5))</f>
        <v>14</v>
      </c>
      <c r="C117">
        <f>IF(ISERROR(VLOOKUP($A117,milp_dom[],3,FALSE)),"N/A",VLOOKUP($A117,milp_dom[],3))</f>
        <v>14</v>
      </c>
      <c r="D117">
        <f>overview[[#This Row],[ce_dom]]-overview[[#This Row],[milp_dom]]</f>
        <v>0</v>
      </c>
      <c r="E117" t="str">
        <f>IF(ISERROR(VLOOKUP($A117,milp_dom[],3,FALSE)),"N/A",VLOOKUP($A117,milp_dom[],4))</f>
        <v xml:space="preserve"> Optimal</v>
      </c>
      <c r="F117">
        <f>IF(ISERROR(VLOOKUP($A117,ce_total[],5,FALSE)),"N/A",VLOOKUP($A117,ce_total[],5))</f>
        <v>19</v>
      </c>
      <c r="G117">
        <f>IF(ISERROR(VLOOKUP($A117,milp_total[],3,FALSE)),"N/A",VLOOKUP($A117,milp_total[],3))</f>
        <v>18</v>
      </c>
      <c r="H117">
        <f>overview[[#This Row],[ce_total]]-overview[[#This Row],[milp_total]]</f>
        <v>1</v>
      </c>
      <c r="I117" t="str">
        <f>IF(ISERROR(VLOOKUP($A117,milp_total[],3,FALSE)),"N/A",VLOOKUP($A117,milp_total[],4))</f>
        <v xml:space="preserve"> Optimal</v>
      </c>
      <c r="J117">
        <f>IF(ISERROR(VLOOKUP($A117,ce_2[],5,FALSE)),"N/A",VLOOKUP($A117,ce_2[],5))</f>
        <v>26</v>
      </c>
      <c r="K117">
        <f>IF(ISERROR(VLOOKUP($A117,milp_2[],3,FALSE)),"N/A",VLOOKUP($A117,milp_2[],3))</f>
        <v>24</v>
      </c>
      <c r="L117">
        <f>overview[[#This Row],[ce_2]]-overview[[#This Row],[milp_2]]</f>
        <v>2</v>
      </c>
      <c r="M117" t="str">
        <f>IF(ISERROR(VLOOKUP($A117,milp_2[],3,FALSE)),"N/A",VLOOKUP($A117,milp_2[],4))</f>
        <v xml:space="preserve"> Optimal</v>
      </c>
      <c r="N117">
        <f>IF(ISERROR(VLOOKUP($A117,ce_secure[],5,FALSE)),"N/A",VLOOKUP($A117,ce_secure[],5))</f>
        <v>21</v>
      </c>
      <c r="O117">
        <f>IF(ISERROR(VLOOKUP($A117,milp_secure[],3,FALSE)),"N/A",VLOOKUP($A117,milp_secure[],3))</f>
        <v>20</v>
      </c>
      <c r="P117">
        <f>overview[[#This Row],[ce_secure]]-overview[[#This Row],[milp_secure]]</f>
        <v>1</v>
      </c>
      <c r="Q117" t="str">
        <f>IF(ISERROR(VLOOKUP($A117,milp_secure[],3,FALSE)),"N/A",VLOOKUP($A117,milp_secure[],4))</f>
        <v xml:space="preserve"> Optimal</v>
      </c>
    </row>
    <row r="118" spans="1:17" x14ac:dyDescent="0.25">
      <c r="A118" t="s">
        <v>135</v>
      </c>
      <c r="B118">
        <f>IF(ISERROR(VLOOKUP($A118,ce_dom[],5,FALSE)),"N/A",VLOOKUP($A118,ce_dom[],5))</f>
        <v>15</v>
      </c>
      <c r="C118">
        <f>IF(ISERROR(VLOOKUP($A118,milp_dom[],3,FALSE)),"N/A",VLOOKUP($A118,milp_dom[],3))</f>
        <v>15</v>
      </c>
      <c r="D118">
        <f>overview[[#This Row],[ce_dom]]-overview[[#This Row],[milp_dom]]</f>
        <v>0</v>
      </c>
      <c r="E118" t="str">
        <f>IF(ISERROR(VLOOKUP($A118,milp_dom[],3,FALSE)),"N/A",VLOOKUP($A118,milp_dom[],4))</f>
        <v xml:space="preserve"> Optimal</v>
      </c>
      <c r="F118">
        <f>IF(ISERROR(VLOOKUP($A118,ce_total[],5,FALSE)),"N/A",VLOOKUP($A118,ce_total[],5))</f>
        <v>20</v>
      </c>
      <c r="G118">
        <f>IF(ISERROR(VLOOKUP($A118,milp_total[],3,FALSE)),"N/A",VLOOKUP($A118,milp_total[],3))</f>
        <v>20</v>
      </c>
      <c r="H118">
        <f>overview[[#This Row],[ce_total]]-overview[[#This Row],[milp_total]]</f>
        <v>0</v>
      </c>
      <c r="I118" t="str">
        <f>IF(ISERROR(VLOOKUP($A118,milp_total[],3,FALSE)),"N/A",VLOOKUP($A118,milp_total[],4))</f>
        <v xml:space="preserve"> Optimal</v>
      </c>
      <c r="J118">
        <f>IF(ISERROR(VLOOKUP($A118,ce_2[],5,FALSE)),"N/A",VLOOKUP($A118,ce_2[],5))</f>
        <v>28</v>
      </c>
      <c r="K118">
        <f>IF(ISERROR(VLOOKUP($A118,milp_2[],3,FALSE)),"N/A",VLOOKUP($A118,milp_2[],3))</f>
        <v>27</v>
      </c>
      <c r="L118">
        <f>overview[[#This Row],[ce_2]]-overview[[#This Row],[milp_2]]</f>
        <v>1</v>
      </c>
      <c r="M118" t="str">
        <f>IF(ISERROR(VLOOKUP($A118,milp_2[],3,FALSE)),"N/A",VLOOKUP($A118,milp_2[],4))</f>
        <v xml:space="preserve"> Optimal</v>
      </c>
      <c r="N118">
        <f>IF(ISERROR(VLOOKUP($A118,ce_secure[],5,FALSE)),"N/A",VLOOKUP($A118,ce_secure[],5))</f>
        <v>23</v>
      </c>
      <c r="O118">
        <f>IF(ISERROR(VLOOKUP($A118,milp_secure[],3,FALSE)),"N/A",VLOOKUP($A118,milp_secure[],3))</f>
        <v>22</v>
      </c>
      <c r="P118">
        <f>overview[[#This Row],[ce_secure]]-overview[[#This Row],[milp_secure]]</f>
        <v>1</v>
      </c>
      <c r="Q118" t="str">
        <f>IF(ISERROR(VLOOKUP($A118,milp_secure[],3,FALSE)),"N/A",VLOOKUP($A118,milp_secure[],4))</f>
        <v xml:space="preserve"> Optimal</v>
      </c>
    </row>
    <row r="119" spans="1:17" x14ac:dyDescent="0.25">
      <c r="A119" t="s">
        <v>136</v>
      </c>
      <c r="B119">
        <f>IF(ISERROR(VLOOKUP($A119,ce_dom[],5,FALSE)),"N/A",VLOOKUP($A119,ce_dom[],5))</f>
        <v>17</v>
      </c>
      <c r="C119">
        <f>IF(ISERROR(VLOOKUP($A119,milp_dom[],3,FALSE)),"N/A",VLOOKUP($A119,milp_dom[],3))</f>
        <v>16</v>
      </c>
      <c r="D119">
        <f>overview[[#This Row],[ce_dom]]-overview[[#This Row],[milp_dom]]</f>
        <v>1</v>
      </c>
      <c r="E119" t="str">
        <f>IF(ISERROR(VLOOKUP($A119,milp_dom[],3,FALSE)),"N/A",VLOOKUP($A119,milp_dom[],4))</f>
        <v xml:space="preserve"> Optimal</v>
      </c>
      <c r="F119">
        <f>IF(ISERROR(VLOOKUP($A119,ce_total[],5,FALSE)),"N/A",VLOOKUP($A119,ce_total[],5))</f>
        <v>21</v>
      </c>
      <c r="G119">
        <f>IF(ISERROR(VLOOKUP($A119,milp_total[],3,FALSE)),"N/A",VLOOKUP($A119,milp_total[],3))</f>
        <v>20</v>
      </c>
      <c r="H119">
        <f>overview[[#This Row],[ce_total]]-overview[[#This Row],[milp_total]]</f>
        <v>1</v>
      </c>
      <c r="I119" t="str">
        <f>IF(ISERROR(VLOOKUP($A119,milp_total[],3,FALSE)),"N/A",VLOOKUP($A119,milp_total[],4))</f>
        <v xml:space="preserve"> Optimal</v>
      </c>
      <c r="J119">
        <f>IF(ISERROR(VLOOKUP($A119,ce_2[],5,FALSE)),"N/A",VLOOKUP($A119,ce_2[],5))</f>
        <v>30</v>
      </c>
      <c r="K119">
        <f>IF(ISERROR(VLOOKUP($A119,milp_2[],3,FALSE)),"N/A",VLOOKUP($A119,milp_2[],3))</f>
        <v>27</v>
      </c>
      <c r="L119">
        <f>overview[[#This Row],[ce_2]]-overview[[#This Row],[milp_2]]</f>
        <v>3</v>
      </c>
      <c r="M119" t="str">
        <f>IF(ISERROR(VLOOKUP($A119,milp_2[],3,FALSE)),"N/A",VLOOKUP($A119,milp_2[],4))</f>
        <v xml:space="preserve"> Optimal</v>
      </c>
      <c r="N119">
        <f>IF(ISERROR(VLOOKUP($A119,ce_secure[],5,FALSE)),"N/A",VLOOKUP($A119,ce_secure[],5))</f>
        <v>24</v>
      </c>
      <c r="O119">
        <f>IF(ISERROR(VLOOKUP($A119,milp_secure[],3,FALSE)),"N/A",VLOOKUP($A119,milp_secure[],3))</f>
        <v>23</v>
      </c>
      <c r="P119">
        <f>overview[[#This Row],[ce_secure]]-overview[[#This Row],[milp_secure]]</f>
        <v>1</v>
      </c>
      <c r="Q119" t="str">
        <f>IF(ISERROR(VLOOKUP($A119,milp_secure[],3,FALSE)),"N/A",VLOOKUP($A119,milp_secure[],4))</f>
        <v xml:space="preserve"> Optimal</v>
      </c>
    </row>
    <row r="120" spans="1:17" x14ac:dyDescent="0.25">
      <c r="A120" t="s">
        <v>137</v>
      </c>
      <c r="B120">
        <f>IF(ISERROR(VLOOKUP($A120,ce_dom[],5,FALSE)),"N/A",VLOOKUP($A120,ce_dom[],5))</f>
        <v>18</v>
      </c>
      <c r="C120">
        <f>IF(ISERROR(VLOOKUP($A120,milp_dom[],3,FALSE)),"N/A",VLOOKUP($A120,milp_dom[],3))</f>
        <v>17</v>
      </c>
      <c r="D120">
        <f>overview[[#This Row],[ce_dom]]-overview[[#This Row],[milp_dom]]</f>
        <v>1</v>
      </c>
      <c r="E120" t="str">
        <f>IF(ISERROR(VLOOKUP($A120,milp_dom[],3,FALSE)),"N/A",VLOOKUP($A120,milp_dom[],4))</f>
        <v xml:space="preserve"> Optimal</v>
      </c>
      <c r="F120">
        <f>IF(ISERROR(VLOOKUP($A120,ce_total[],5,FALSE)),"N/A",VLOOKUP($A120,ce_total[],5))</f>
        <v>22</v>
      </c>
      <c r="G120">
        <f>IF(ISERROR(VLOOKUP($A120,milp_total[],3,FALSE)),"N/A",VLOOKUP($A120,milp_total[],3))</f>
        <v>22</v>
      </c>
      <c r="H120">
        <f>overview[[#This Row],[ce_total]]-overview[[#This Row],[milp_total]]</f>
        <v>0</v>
      </c>
      <c r="I120" t="str">
        <f>IF(ISERROR(VLOOKUP($A120,milp_total[],3,FALSE)),"N/A",VLOOKUP($A120,milp_total[],4))</f>
        <v xml:space="preserve"> Optimal</v>
      </c>
      <c r="J120">
        <f>IF(ISERROR(VLOOKUP($A120,ce_2[],5,FALSE)),"N/A",VLOOKUP($A120,ce_2[],5))</f>
        <v>31</v>
      </c>
      <c r="K120">
        <f>IF(ISERROR(VLOOKUP($A120,milp_2[],3,FALSE)),"N/A",VLOOKUP($A120,milp_2[],3))</f>
        <v>29</v>
      </c>
      <c r="L120">
        <f>overview[[#This Row],[ce_2]]-overview[[#This Row],[milp_2]]</f>
        <v>2</v>
      </c>
      <c r="M120" t="str">
        <f>IF(ISERROR(VLOOKUP($A120,milp_2[],3,FALSE)),"N/A",VLOOKUP($A120,milp_2[],4))</f>
        <v xml:space="preserve"> Optimal</v>
      </c>
      <c r="N120">
        <f>IF(ISERROR(VLOOKUP($A120,ce_secure[],5,FALSE)),"N/A",VLOOKUP($A120,ce_secure[],5))</f>
        <v>26</v>
      </c>
      <c r="O120">
        <f>IF(ISERROR(VLOOKUP($A120,milp_secure[],3,FALSE)),"N/A",VLOOKUP($A120,milp_secure[],3))</f>
        <v>24</v>
      </c>
      <c r="P120">
        <f>overview[[#This Row],[ce_secure]]-overview[[#This Row],[milp_secure]]</f>
        <v>2</v>
      </c>
      <c r="Q120" t="str">
        <f>IF(ISERROR(VLOOKUP($A120,milp_secure[],3,FALSE)),"N/A",VLOOKUP($A120,milp_secure[],4))</f>
        <v xml:space="preserve"> Optimal</v>
      </c>
    </row>
    <row r="121" spans="1:17" x14ac:dyDescent="0.25">
      <c r="A121" t="s">
        <v>138</v>
      </c>
      <c r="B121">
        <f>IF(ISERROR(VLOOKUP($A121,ce_dom[],5,FALSE)),"N/A",VLOOKUP($A121,ce_dom[],5))</f>
        <v>19</v>
      </c>
      <c r="C121">
        <f>IF(ISERROR(VLOOKUP($A121,milp_dom[],3,FALSE)),"N/A",VLOOKUP($A121,milp_dom[],3))</f>
        <v>18</v>
      </c>
      <c r="D121">
        <f>overview[[#This Row],[ce_dom]]-overview[[#This Row],[milp_dom]]</f>
        <v>1</v>
      </c>
      <c r="E121" t="str">
        <f>IF(ISERROR(VLOOKUP($A121,milp_dom[],3,FALSE)),"N/A",VLOOKUP($A121,milp_dom[],4))</f>
        <v xml:space="preserve"> Optimal</v>
      </c>
      <c r="F121">
        <f>IF(ISERROR(VLOOKUP($A121,ce_total[],5,FALSE)),"N/A",VLOOKUP($A121,ce_total[],5))</f>
        <v>24</v>
      </c>
      <c r="G121">
        <f>IF(ISERROR(VLOOKUP($A121,milp_total[],3,FALSE)),"N/A",VLOOKUP($A121,milp_total[],3))</f>
        <v>24</v>
      </c>
      <c r="H121">
        <f>overview[[#This Row],[ce_total]]-overview[[#This Row],[milp_total]]</f>
        <v>0</v>
      </c>
      <c r="I121" t="str">
        <f>IF(ISERROR(VLOOKUP($A121,milp_total[],3,FALSE)),"N/A",VLOOKUP($A121,milp_total[],4))</f>
        <v xml:space="preserve"> Optimal</v>
      </c>
      <c r="J121">
        <f>IF(ISERROR(VLOOKUP($A121,ce_2[],5,FALSE)),"N/A",VLOOKUP($A121,ce_2[],5))</f>
        <v>34</v>
      </c>
      <c r="K121">
        <f>IF(ISERROR(VLOOKUP($A121,milp_2[],3,FALSE)),"N/A",VLOOKUP($A121,milp_2[],3))</f>
        <v>31</v>
      </c>
      <c r="L121">
        <f>overview[[#This Row],[ce_2]]-overview[[#This Row],[milp_2]]</f>
        <v>3</v>
      </c>
      <c r="M121" t="str">
        <f>IF(ISERROR(VLOOKUP($A121,milp_2[],3,FALSE)),"N/A",VLOOKUP($A121,milp_2[],4))</f>
        <v xml:space="preserve"> Optimal</v>
      </c>
      <c r="N121">
        <f>IF(ISERROR(VLOOKUP($A121,ce_secure[],5,FALSE)),"N/A",VLOOKUP($A121,ce_secure[],5))</f>
        <v>27</v>
      </c>
      <c r="O121">
        <f>IF(ISERROR(VLOOKUP($A121,milp_secure[],3,FALSE)),"N/A",VLOOKUP($A121,milp_secure[],3))</f>
        <v>26</v>
      </c>
      <c r="P121">
        <f>overview[[#This Row],[ce_secure]]-overview[[#This Row],[milp_secure]]</f>
        <v>1</v>
      </c>
      <c r="Q121" t="str">
        <f>IF(ISERROR(VLOOKUP($A121,milp_secure[],3,FALSE)),"N/A",VLOOKUP($A121,milp_secure[],4))</f>
        <v xml:space="preserve"> Optimal</v>
      </c>
    </row>
    <row r="122" spans="1:17" x14ac:dyDescent="0.25">
      <c r="A122" t="s">
        <v>139</v>
      </c>
      <c r="B122">
        <f>IF(ISERROR(VLOOKUP($A122,ce_dom[],5,FALSE)),"N/A",VLOOKUP($A122,ce_dom[],5))</f>
        <v>20</v>
      </c>
      <c r="C122">
        <f>IF(ISERROR(VLOOKUP($A122,milp_dom[],3,FALSE)),"N/A",VLOOKUP($A122,milp_dom[],3))</f>
        <v>19</v>
      </c>
      <c r="D122">
        <f>overview[[#This Row],[ce_dom]]-overview[[#This Row],[milp_dom]]</f>
        <v>1</v>
      </c>
      <c r="E122" t="str">
        <f>IF(ISERROR(VLOOKUP($A122,milp_dom[],3,FALSE)),"N/A",VLOOKUP($A122,milp_dom[],4))</f>
        <v xml:space="preserve"> Optimal</v>
      </c>
      <c r="F122">
        <f>IF(ISERROR(VLOOKUP($A122,ce_total[],5,FALSE)),"N/A",VLOOKUP($A122,ce_total[],5))</f>
        <v>25</v>
      </c>
      <c r="G122">
        <f>IF(ISERROR(VLOOKUP($A122,milp_total[],3,FALSE)),"N/A",VLOOKUP($A122,milp_total[],3))</f>
        <v>24</v>
      </c>
      <c r="H122">
        <f>overview[[#This Row],[ce_total]]-overview[[#This Row],[milp_total]]</f>
        <v>1</v>
      </c>
      <c r="I122" t="str">
        <f>IF(ISERROR(VLOOKUP($A122,milp_total[],3,FALSE)),"N/A",VLOOKUP($A122,milp_total[],4))</f>
        <v xml:space="preserve"> Optimal</v>
      </c>
      <c r="J122">
        <f>IF(ISERROR(VLOOKUP($A122,ce_2[],5,FALSE)),"N/A",VLOOKUP($A122,ce_2[],5))</f>
        <v>35</v>
      </c>
      <c r="K122">
        <f>IF(ISERROR(VLOOKUP($A122,milp_2[],3,FALSE)),"N/A",VLOOKUP($A122,milp_2[],3))</f>
        <v>34</v>
      </c>
      <c r="L122">
        <f>overview[[#This Row],[ce_2]]-overview[[#This Row],[milp_2]]</f>
        <v>1</v>
      </c>
      <c r="M122" t="str">
        <f>IF(ISERROR(VLOOKUP($A122,milp_2[],3,FALSE)),"N/A",VLOOKUP($A122,milp_2[],4))</f>
        <v xml:space="preserve"> Optimal</v>
      </c>
      <c r="N122">
        <f>IF(ISERROR(VLOOKUP($A122,ce_secure[],5,FALSE)),"N/A",VLOOKUP($A122,ce_secure[],5))</f>
        <v>29</v>
      </c>
      <c r="O122">
        <f>IF(ISERROR(VLOOKUP($A122,milp_secure[],3,FALSE)),"N/A",VLOOKUP($A122,milp_secure[],3))</f>
        <v>27</v>
      </c>
      <c r="P122">
        <f>overview[[#This Row],[ce_secure]]-overview[[#This Row],[milp_secure]]</f>
        <v>2</v>
      </c>
      <c r="Q122" t="str">
        <f>IF(ISERROR(VLOOKUP($A122,milp_secure[],3,FALSE)),"N/A",VLOOKUP($A122,milp_secure[],4))</f>
        <v xml:space="preserve"> Optimal</v>
      </c>
    </row>
    <row r="123" spans="1:17" x14ac:dyDescent="0.25">
      <c r="A123" t="s">
        <v>141</v>
      </c>
      <c r="B123">
        <f>IF(ISERROR(VLOOKUP($A123,ce_dom[],5,FALSE)),"N/A",VLOOKUP($A123,ce_dom[],5))</f>
        <v>21</v>
      </c>
      <c r="C123">
        <f>IF(ISERROR(VLOOKUP($A123,milp_dom[],3,FALSE)),"N/A",VLOOKUP($A123,milp_dom[],3))</f>
        <v>20</v>
      </c>
      <c r="D123">
        <f>overview[[#This Row],[ce_dom]]-overview[[#This Row],[milp_dom]]</f>
        <v>1</v>
      </c>
      <c r="E123" t="str">
        <f>IF(ISERROR(VLOOKUP($A123,milp_dom[],3,FALSE)),"N/A",VLOOKUP($A123,milp_dom[],4))</f>
        <v xml:space="preserve"> Optimal</v>
      </c>
      <c r="F123">
        <f>IF(ISERROR(VLOOKUP($A123,ce_total[],5,FALSE)),"N/A",VLOOKUP($A123,ce_total[],5))</f>
        <v>27</v>
      </c>
      <c r="G123">
        <f>IF(ISERROR(VLOOKUP($A123,milp_total[],3,FALSE)),"N/A",VLOOKUP($A123,milp_total[],3))</f>
        <v>26</v>
      </c>
      <c r="H123">
        <f>overview[[#This Row],[ce_total]]-overview[[#This Row],[milp_total]]</f>
        <v>1</v>
      </c>
      <c r="I123" t="str">
        <f>IF(ISERROR(VLOOKUP($A123,milp_total[],3,FALSE)),"N/A",VLOOKUP($A123,milp_total[],4))</f>
        <v xml:space="preserve"> Optimal</v>
      </c>
      <c r="J123">
        <f>IF(ISERROR(VLOOKUP($A123,ce_2[],5,FALSE)),"N/A",VLOOKUP($A123,ce_2[],5))</f>
        <v>37</v>
      </c>
      <c r="K123">
        <f>IF(ISERROR(VLOOKUP($A123,milp_2[],3,FALSE)),"N/A",VLOOKUP($A123,milp_2[],3))</f>
        <v>34</v>
      </c>
      <c r="L123">
        <f>overview[[#This Row],[ce_2]]-overview[[#This Row],[milp_2]]</f>
        <v>3</v>
      </c>
      <c r="M123" t="str">
        <f>IF(ISERROR(VLOOKUP($A123,milp_2[],3,FALSE)),"N/A",VLOOKUP($A123,milp_2[],4))</f>
        <v xml:space="preserve"> Optimal</v>
      </c>
      <c r="N123">
        <f>IF(ISERROR(VLOOKUP($A123,ce_secure[],5,FALSE)),"N/A",VLOOKUP($A123,ce_secure[],5))</f>
        <v>30</v>
      </c>
      <c r="O123">
        <f>IF(ISERROR(VLOOKUP($A123,milp_secure[],3,FALSE)),"N/A",VLOOKUP($A123,milp_secure[],3))</f>
        <v>28</v>
      </c>
      <c r="P123">
        <f>overview[[#This Row],[ce_secure]]-overview[[#This Row],[milp_secure]]</f>
        <v>2</v>
      </c>
      <c r="Q123" t="str">
        <f>IF(ISERROR(VLOOKUP($A123,milp_secure[],3,FALSE)),"N/A",VLOOKUP($A123,milp_secure[],4))</f>
        <v xml:space="preserve"> Optimal</v>
      </c>
    </row>
    <row r="124" spans="1:17" x14ac:dyDescent="0.25">
      <c r="A124" t="s">
        <v>140</v>
      </c>
      <c r="B124">
        <f>IF(ISERROR(VLOOKUP($A124,ce_dom[],5,FALSE)),"N/A",VLOOKUP($A124,ce_dom[],5))</f>
        <v>4</v>
      </c>
      <c r="C124">
        <f>IF(ISERROR(VLOOKUP($A124,milp_dom[],3,FALSE)),"N/A",VLOOKUP($A124,milp_dom[],3))</f>
        <v>4</v>
      </c>
      <c r="D124">
        <f>overview[[#This Row],[ce_dom]]-overview[[#This Row],[milp_dom]]</f>
        <v>0</v>
      </c>
      <c r="E124" t="str">
        <f>IF(ISERROR(VLOOKUP($A124,milp_dom[],3,FALSE)),"N/A",VLOOKUP($A124,milp_dom[],4))</f>
        <v xml:space="preserve"> Optimal</v>
      </c>
      <c r="F124">
        <f>IF(ISERROR(VLOOKUP($A124,ce_total[],5,FALSE)),"N/A",VLOOKUP($A124,ce_total[],5))</f>
        <v>6</v>
      </c>
      <c r="G124">
        <f>IF(ISERROR(VLOOKUP($A124,milp_total[],3,FALSE)),"N/A",VLOOKUP($A124,milp_total[],3))</f>
        <v>6</v>
      </c>
      <c r="H124">
        <f>overview[[#This Row],[ce_total]]-overview[[#This Row],[milp_total]]</f>
        <v>0</v>
      </c>
      <c r="I124" t="str">
        <f>IF(ISERROR(VLOOKUP($A124,milp_total[],3,FALSE)),"N/A",VLOOKUP($A124,milp_total[],4))</f>
        <v xml:space="preserve"> Optimal</v>
      </c>
      <c r="J124">
        <f>IF(ISERROR(VLOOKUP($A124,ce_2[],5,FALSE)),"N/A",VLOOKUP($A124,ce_2[],5))</f>
        <v>8</v>
      </c>
      <c r="K124">
        <f>IF(ISERROR(VLOOKUP($A124,milp_2[],3,FALSE)),"N/A",VLOOKUP($A124,milp_2[],3))</f>
        <v>6</v>
      </c>
      <c r="L124">
        <f>overview[[#This Row],[ce_2]]-overview[[#This Row],[milp_2]]</f>
        <v>2</v>
      </c>
      <c r="M124" t="str">
        <f>IF(ISERROR(VLOOKUP($A124,milp_2[],3,FALSE)),"N/A",VLOOKUP($A124,milp_2[],4))</f>
        <v xml:space="preserve"> Optimal</v>
      </c>
      <c r="N124">
        <f>IF(ISERROR(VLOOKUP($A124,ce_secure[],5,FALSE)),"N/A",VLOOKUP($A124,ce_secure[],5))</f>
        <v>7</v>
      </c>
      <c r="O124">
        <f>IF(ISERROR(VLOOKUP($A124,milp_secure[],3,FALSE)),"N/A",VLOOKUP($A124,milp_secure[],3))</f>
        <v>7</v>
      </c>
      <c r="P124">
        <f>overview[[#This Row],[ce_secure]]-overview[[#This Row],[milp_secure]]</f>
        <v>0</v>
      </c>
      <c r="Q124" t="str">
        <f>IF(ISERROR(VLOOKUP($A124,milp_secure[],3,FALSE)),"N/A",VLOOKUP($A124,milp_secure[],4))</f>
        <v xml:space="preserve"> Optimal</v>
      </c>
    </row>
    <row r="125" spans="1:17" x14ac:dyDescent="0.25">
      <c r="A125" t="s">
        <v>142</v>
      </c>
      <c r="B125">
        <f>IF(ISERROR(VLOOKUP($A125,ce_dom[],5,FALSE)),"N/A",VLOOKUP($A125,ce_dom[],5))</f>
        <v>6</v>
      </c>
      <c r="C125">
        <f>IF(ISERROR(VLOOKUP($A125,milp_dom[],3,FALSE)),"N/A",VLOOKUP($A125,milp_dom[],3))</f>
        <v>6</v>
      </c>
      <c r="D125">
        <f>overview[[#This Row],[ce_dom]]-overview[[#This Row],[milp_dom]]</f>
        <v>0</v>
      </c>
      <c r="E125" t="str">
        <f>IF(ISERROR(VLOOKUP($A125,milp_dom[],3,FALSE)),"N/A",VLOOKUP($A125,milp_dom[],4))</f>
        <v xml:space="preserve"> Optimal</v>
      </c>
      <c r="F125">
        <f>IF(ISERROR(VLOOKUP($A125,ce_total[],5,FALSE)),"N/A",VLOOKUP($A125,ce_total[],5))</f>
        <v>8</v>
      </c>
      <c r="G125">
        <f>IF(ISERROR(VLOOKUP($A125,milp_total[],3,FALSE)),"N/A",VLOOKUP($A125,milp_total[],3))</f>
        <v>8</v>
      </c>
      <c r="H125">
        <f>overview[[#This Row],[ce_total]]-overview[[#This Row],[milp_total]]</f>
        <v>0</v>
      </c>
      <c r="I125" t="str">
        <f>IF(ISERROR(VLOOKUP($A125,milp_total[],3,FALSE)),"N/A",VLOOKUP($A125,milp_total[],4))</f>
        <v xml:space="preserve"> Optimal</v>
      </c>
      <c r="J125">
        <f>IF(ISERROR(VLOOKUP($A125,ce_2[],5,FALSE)),"N/A",VLOOKUP($A125,ce_2[],5))</f>
        <v>10</v>
      </c>
      <c r="K125">
        <f>IF(ISERROR(VLOOKUP($A125,milp_2[],3,FALSE)),"N/A",VLOOKUP($A125,milp_2[],3))</f>
        <v>8</v>
      </c>
      <c r="L125">
        <f>overview[[#This Row],[ce_2]]-overview[[#This Row],[milp_2]]</f>
        <v>2</v>
      </c>
      <c r="M125" t="str">
        <f>IF(ISERROR(VLOOKUP($A125,milp_2[],3,FALSE)),"N/A",VLOOKUP($A125,milp_2[],4))</f>
        <v xml:space="preserve"> Optimal</v>
      </c>
      <c r="N125">
        <f>IF(ISERROR(VLOOKUP($A125,ce_secure[],5,FALSE)),"N/A",VLOOKUP($A125,ce_secure[],5))</f>
        <v>8</v>
      </c>
      <c r="O125">
        <f>IF(ISERROR(VLOOKUP($A125,milp_secure[],3,FALSE)),"N/A",VLOOKUP($A125,milp_secure[],3))</f>
        <v>8</v>
      </c>
      <c r="P125">
        <f>overview[[#This Row],[ce_secure]]-overview[[#This Row],[milp_secure]]</f>
        <v>0</v>
      </c>
      <c r="Q125" t="str">
        <f>IF(ISERROR(VLOOKUP($A125,milp_secure[],3,FALSE)),"N/A",VLOOKUP($A125,milp_secure[],4))</f>
        <v xml:space="preserve"> Optimal</v>
      </c>
    </row>
    <row r="126" spans="1:17" x14ac:dyDescent="0.25">
      <c r="A126" t="s">
        <v>143</v>
      </c>
      <c r="B126">
        <f>IF(ISERROR(VLOOKUP($A126,ce_dom[],5,FALSE)),"N/A",VLOOKUP($A126,ce_dom[],5))</f>
        <v>7</v>
      </c>
      <c r="C126">
        <f>IF(ISERROR(VLOOKUP($A126,milp_dom[],3,FALSE)),"N/A",VLOOKUP($A126,milp_dom[],3))</f>
        <v>7</v>
      </c>
      <c r="D126">
        <f>overview[[#This Row],[ce_dom]]-overview[[#This Row],[milp_dom]]</f>
        <v>0</v>
      </c>
      <c r="E126" t="str">
        <f>IF(ISERROR(VLOOKUP($A126,milp_dom[],3,FALSE)),"N/A",VLOOKUP($A126,milp_dom[],4))</f>
        <v xml:space="preserve"> Optimal</v>
      </c>
      <c r="F126">
        <f>IF(ISERROR(VLOOKUP($A126,ce_total[],5,FALSE)),"N/A",VLOOKUP($A126,ce_total[],5))</f>
        <v>8</v>
      </c>
      <c r="G126">
        <f>IF(ISERROR(VLOOKUP($A126,milp_total[],3,FALSE)),"N/A",VLOOKUP($A126,milp_total[],3))</f>
        <v>8</v>
      </c>
      <c r="H126">
        <f>overview[[#This Row],[ce_total]]-overview[[#This Row],[milp_total]]</f>
        <v>0</v>
      </c>
      <c r="I126" t="str">
        <f>IF(ISERROR(VLOOKUP($A126,milp_total[],3,FALSE)),"N/A",VLOOKUP($A126,milp_total[],4))</f>
        <v xml:space="preserve"> Optimal</v>
      </c>
      <c r="J126">
        <f>IF(ISERROR(VLOOKUP($A126,ce_2[],5,FALSE)),"N/A",VLOOKUP($A126,ce_2[],5))</f>
        <v>12</v>
      </c>
      <c r="K126">
        <f>IF(ISERROR(VLOOKUP($A126,milp_2[],3,FALSE)),"N/A",VLOOKUP($A126,milp_2[],3))</f>
        <v>10</v>
      </c>
      <c r="L126">
        <f>overview[[#This Row],[ce_2]]-overview[[#This Row],[milp_2]]</f>
        <v>2</v>
      </c>
      <c r="M126" t="str">
        <f>IF(ISERROR(VLOOKUP($A126,milp_2[],3,FALSE)),"N/A",VLOOKUP($A126,milp_2[],4))</f>
        <v xml:space="preserve"> Optimal</v>
      </c>
      <c r="N126">
        <f>IF(ISERROR(VLOOKUP($A126,ce_secure[],5,FALSE)),"N/A",VLOOKUP($A126,ce_secure[],5))</f>
        <v>9</v>
      </c>
      <c r="O126">
        <f>IF(ISERROR(VLOOKUP($A126,milp_secure[],3,FALSE)),"N/A",VLOOKUP($A126,milp_secure[],3))</f>
        <v>9</v>
      </c>
      <c r="P126">
        <f>overview[[#This Row],[ce_secure]]-overview[[#This Row],[milp_secure]]</f>
        <v>0</v>
      </c>
      <c r="Q126" t="str">
        <f>IF(ISERROR(VLOOKUP($A126,milp_secure[],3,FALSE)),"N/A",VLOOKUP($A126,milp_secure[],4))</f>
        <v xml:space="preserve"> Optimal</v>
      </c>
    </row>
    <row r="127" spans="1:17" x14ac:dyDescent="0.25">
      <c r="A127" t="s">
        <v>144</v>
      </c>
      <c r="B127">
        <f>IF(ISERROR(VLOOKUP($A127,ce_dom[],5,FALSE)),"N/A",VLOOKUP($A127,ce_dom[],5))</f>
        <v>7</v>
      </c>
      <c r="C127">
        <f>IF(ISERROR(VLOOKUP($A127,milp_dom[],3,FALSE)),"N/A",VLOOKUP($A127,milp_dom[],3))</f>
        <v>7</v>
      </c>
      <c r="D127">
        <f>overview[[#This Row],[ce_dom]]-overview[[#This Row],[milp_dom]]</f>
        <v>0</v>
      </c>
      <c r="E127" t="str">
        <f>IF(ISERROR(VLOOKUP($A127,milp_dom[],3,FALSE)),"N/A",VLOOKUP($A127,milp_dom[],4))</f>
        <v xml:space="preserve"> Optimal</v>
      </c>
      <c r="F127">
        <f>IF(ISERROR(VLOOKUP($A127,ce_total[],5,FALSE)),"N/A",VLOOKUP($A127,ce_total[],5))</f>
        <v>10</v>
      </c>
      <c r="G127">
        <f>IF(ISERROR(VLOOKUP($A127,milp_total[],3,FALSE)),"N/A",VLOOKUP($A127,milp_total[],3))</f>
        <v>10</v>
      </c>
      <c r="H127">
        <f>overview[[#This Row],[ce_total]]-overview[[#This Row],[milp_total]]</f>
        <v>0</v>
      </c>
      <c r="I127" t="str">
        <f>IF(ISERROR(VLOOKUP($A127,milp_total[],3,FALSE)),"N/A",VLOOKUP($A127,milp_total[],4))</f>
        <v xml:space="preserve"> Optimal</v>
      </c>
      <c r="J127">
        <f>IF(ISERROR(VLOOKUP($A127,ce_2[],5,FALSE)),"N/A",VLOOKUP($A127,ce_2[],5))</f>
        <v>13</v>
      </c>
      <c r="K127">
        <f>IF(ISERROR(VLOOKUP($A127,milp_2[],3,FALSE)),"N/A",VLOOKUP($A127,milp_2[],3))</f>
        <v>13</v>
      </c>
      <c r="L127">
        <f>overview[[#This Row],[ce_2]]-overview[[#This Row],[milp_2]]</f>
        <v>0</v>
      </c>
      <c r="M127" t="str">
        <f>IF(ISERROR(VLOOKUP($A127,milp_2[],3,FALSE)),"N/A",VLOOKUP($A127,milp_2[],4))</f>
        <v xml:space="preserve"> Optimal</v>
      </c>
      <c r="N127">
        <f>IF(ISERROR(VLOOKUP($A127,ce_secure[],5,FALSE)),"N/A",VLOOKUP($A127,ce_secure[],5))</f>
        <v>11</v>
      </c>
      <c r="O127">
        <f>IF(ISERROR(VLOOKUP($A127,milp_secure[],3,FALSE)),"N/A",VLOOKUP($A127,milp_secure[],3))</f>
        <v>11</v>
      </c>
      <c r="P127">
        <f>overview[[#This Row],[ce_secure]]-overview[[#This Row],[milp_secure]]</f>
        <v>0</v>
      </c>
      <c r="Q127" t="str">
        <f>IF(ISERROR(VLOOKUP($A127,milp_secure[],3,FALSE)),"N/A",VLOOKUP($A127,milp_secure[],4))</f>
        <v xml:space="preserve"> Optimal</v>
      </c>
    </row>
    <row r="128" spans="1:17" x14ac:dyDescent="0.25">
      <c r="A128" t="s">
        <v>145</v>
      </c>
      <c r="B128">
        <f>IF(ISERROR(VLOOKUP($A128,ce_dom[],5,FALSE)),"N/A",VLOOKUP($A128,ce_dom[],5))</f>
        <v>8</v>
      </c>
      <c r="C128">
        <f>IF(ISERROR(VLOOKUP($A128,milp_dom[],3,FALSE)),"N/A",VLOOKUP($A128,milp_dom[],3))</f>
        <v>8</v>
      </c>
      <c r="D128">
        <f>overview[[#This Row],[ce_dom]]-overview[[#This Row],[milp_dom]]</f>
        <v>0</v>
      </c>
      <c r="E128" t="str">
        <f>IF(ISERROR(VLOOKUP($A128,milp_dom[],3,FALSE)),"N/A",VLOOKUP($A128,milp_dom[],4))</f>
        <v xml:space="preserve"> Optimal</v>
      </c>
      <c r="F128">
        <f>IF(ISERROR(VLOOKUP($A128,ce_total[],5,FALSE)),"N/A",VLOOKUP($A128,ce_total[],5))</f>
        <v>12</v>
      </c>
      <c r="G128">
        <f>IF(ISERROR(VLOOKUP($A128,milp_total[],3,FALSE)),"N/A",VLOOKUP($A128,milp_total[],3))</f>
        <v>12</v>
      </c>
      <c r="H128">
        <f>overview[[#This Row],[ce_total]]-overview[[#This Row],[milp_total]]</f>
        <v>0</v>
      </c>
      <c r="I128" t="str">
        <f>IF(ISERROR(VLOOKUP($A128,milp_total[],3,FALSE)),"N/A",VLOOKUP($A128,milp_total[],4))</f>
        <v xml:space="preserve"> Optimal</v>
      </c>
      <c r="J128">
        <f>IF(ISERROR(VLOOKUP($A128,ce_2[],5,FALSE)),"N/A",VLOOKUP($A128,ce_2[],5))</f>
        <v>15</v>
      </c>
      <c r="K128">
        <f>IF(ISERROR(VLOOKUP($A128,milp_2[],3,FALSE)),"N/A",VLOOKUP($A128,milp_2[],3))</f>
        <v>13</v>
      </c>
      <c r="L128">
        <f>overview[[#This Row],[ce_2]]-overview[[#This Row],[milp_2]]</f>
        <v>2</v>
      </c>
      <c r="M128" t="str">
        <f>IF(ISERROR(VLOOKUP($A128,milp_2[],3,FALSE)),"N/A",VLOOKUP($A128,milp_2[],4))</f>
        <v xml:space="preserve"> Optimal</v>
      </c>
      <c r="N128">
        <f>IF(ISERROR(VLOOKUP($A128,ce_secure[],5,FALSE)),"N/A",VLOOKUP($A128,ce_secure[],5))</f>
        <v>12</v>
      </c>
      <c r="O128">
        <f>IF(ISERROR(VLOOKUP($A128,milp_secure[],3,FALSE)),"N/A",VLOOKUP($A128,milp_secure[],3))</f>
        <v>12</v>
      </c>
      <c r="P128">
        <f>overview[[#This Row],[ce_secure]]-overview[[#This Row],[milp_secure]]</f>
        <v>0</v>
      </c>
      <c r="Q128" t="str">
        <f>IF(ISERROR(VLOOKUP($A128,milp_secure[],3,FALSE)),"N/A",VLOOKUP($A128,milp_secure[],4))</f>
        <v xml:space="preserve"> Optimal</v>
      </c>
    </row>
    <row r="129" spans="1:17" x14ac:dyDescent="0.25">
      <c r="A129" t="s">
        <v>146</v>
      </c>
      <c r="B129">
        <f>IF(ISERROR(VLOOKUP($A129,ce_dom[],5,FALSE)),"N/A",VLOOKUP($A129,ce_dom[],5))</f>
        <v>10</v>
      </c>
      <c r="C129">
        <f>IF(ISERROR(VLOOKUP($A129,milp_dom[],3,FALSE)),"N/A",VLOOKUP($A129,milp_dom[],3))</f>
        <v>10</v>
      </c>
      <c r="D129">
        <f>overview[[#This Row],[ce_dom]]-overview[[#This Row],[milp_dom]]</f>
        <v>0</v>
      </c>
      <c r="E129" t="str">
        <f>IF(ISERROR(VLOOKUP($A129,milp_dom[],3,FALSE)),"N/A",VLOOKUP($A129,milp_dom[],4))</f>
        <v xml:space="preserve"> Optimal</v>
      </c>
      <c r="F129">
        <f>IF(ISERROR(VLOOKUP($A129,ce_total[],5,FALSE)),"N/A",VLOOKUP($A129,ce_total[],5))</f>
        <v>12</v>
      </c>
      <c r="G129">
        <f>IF(ISERROR(VLOOKUP($A129,milp_total[],3,FALSE)),"N/A",VLOOKUP($A129,milp_total[],3))</f>
        <v>12</v>
      </c>
      <c r="H129">
        <f>overview[[#This Row],[ce_total]]-overview[[#This Row],[milp_total]]</f>
        <v>0</v>
      </c>
      <c r="I129" t="str">
        <f>IF(ISERROR(VLOOKUP($A129,milp_total[],3,FALSE)),"N/A",VLOOKUP($A129,milp_total[],4))</f>
        <v xml:space="preserve"> Optimal</v>
      </c>
      <c r="J129">
        <f>IF(ISERROR(VLOOKUP($A129,ce_2[],5,FALSE)),"N/A",VLOOKUP($A129,ce_2[],5))</f>
        <v>17</v>
      </c>
      <c r="K129">
        <f>IF(ISERROR(VLOOKUP($A129,milp_2[],3,FALSE)),"N/A",VLOOKUP($A129,milp_2[],3))</f>
        <v>15</v>
      </c>
      <c r="L129">
        <f>overview[[#This Row],[ce_2]]-overview[[#This Row],[milp_2]]</f>
        <v>2</v>
      </c>
      <c r="M129" t="str">
        <f>IF(ISERROR(VLOOKUP($A129,milp_2[],3,FALSE)),"N/A",VLOOKUP($A129,milp_2[],4))</f>
        <v xml:space="preserve"> Optimal</v>
      </c>
      <c r="N129">
        <f>IF(ISERROR(VLOOKUP($A129,ce_secure[],5,FALSE)),"N/A",VLOOKUP($A129,ce_secure[],5))</f>
        <v>13</v>
      </c>
      <c r="O129">
        <f>IF(ISERROR(VLOOKUP($A129,milp_secure[],3,FALSE)),"N/A",VLOOKUP($A129,milp_secure[],3))</f>
        <v>13</v>
      </c>
      <c r="P129">
        <f>overview[[#This Row],[ce_secure]]-overview[[#This Row],[milp_secure]]</f>
        <v>0</v>
      </c>
      <c r="Q129" t="str">
        <f>IF(ISERROR(VLOOKUP($A129,milp_secure[],3,FALSE)),"N/A",VLOOKUP($A129,milp_secure[],4))</f>
        <v xml:space="preserve"> Optimal</v>
      </c>
    </row>
    <row r="130" spans="1:17" x14ac:dyDescent="0.25">
      <c r="A130" t="s">
        <v>147</v>
      </c>
      <c r="B130">
        <f>IF(ISERROR(VLOOKUP($A130,ce_dom[],5,FALSE)),"N/A",VLOOKUP($A130,ce_dom[],5))</f>
        <v>13</v>
      </c>
      <c r="C130">
        <f>IF(ISERROR(VLOOKUP($A130,milp_dom[],3,FALSE)),"N/A",VLOOKUP($A130,milp_dom[],3))</f>
        <v>13</v>
      </c>
      <c r="D130">
        <f>overview[[#This Row],[ce_dom]]-overview[[#This Row],[milp_dom]]</f>
        <v>0</v>
      </c>
      <c r="E130" t="str">
        <f>IF(ISERROR(VLOOKUP($A130,milp_dom[],3,FALSE)),"N/A",VLOOKUP($A130,milp_dom[],4))</f>
        <v xml:space="preserve"> Optimal</v>
      </c>
      <c r="F130">
        <f>IF(ISERROR(VLOOKUP($A130,ce_total[],5,FALSE)),"N/A",VLOOKUP($A130,ce_total[],5))</f>
        <v>16</v>
      </c>
      <c r="G130">
        <f>IF(ISERROR(VLOOKUP($A130,milp_total[],3,FALSE)),"N/A",VLOOKUP($A130,milp_total[],3))</f>
        <v>16</v>
      </c>
      <c r="H130">
        <f>overview[[#This Row],[ce_total]]-overview[[#This Row],[milp_total]]</f>
        <v>0</v>
      </c>
      <c r="I130" t="str">
        <f>IF(ISERROR(VLOOKUP($A130,milp_total[],3,FALSE)),"N/A",VLOOKUP($A130,milp_total[],4))</f>
        <v xml:space="preserve"> Optimal</v>
      </c>
      <c r="J130">
        <f>IF(ISERROR(VLOOKUP($A130,ce_2[],5,FALSE)),"N/A",VLOOKUP($A130,ce_2[],5))</f>
        <v>23</v>
      </c>
      <c r="K130">
        <f>IF(ISERROR(VLOOKUP($A130,milp_2[],3,FALSE)),"N/A",VLOOKUP($A130,milp_2[],3))</f>
        <v>22</v>
      </c>
      <c r="L130">
        <f>overview[[#This Row],[ce_2]]-overview[[#This Row],[milp_2]]</f>
        <v>1</v>
      </c>
      <c r="M130" t="str">
        <f>IF(ISERROR(VLOOKUP($A130,milp_2[],3,FALSE)),"N/A",VLOOKUP($A130,milp_2[],4))</f>
        <v xml:space="preserve"> Optimal</v>
      </c>
      <c r="N130">
        <f>IF(ISERROR(VLOOKUP($A130,ce_secure[],5,FALSE)),"N/A",VLOOKUP($A130,ce_secure[],5))</f>
        <v>18</v>
      </c>
      <c r="O130">
        <f>IF(ISERROR(VLOOKUP($A130,milp_secure[],3,FALSE)),"N/A",VLOOKUP($A130,milp_secure[],3))</f>
        <v>18</v>
      </c>
      <c r="P130">
        <f>overview[[#This Row],[ce_secure]]-overview[[#This Row],[milp_secure]]</f>
        <v>0</v>
      </c>
      <c r="Q130" t="str">
        <f>IF(ISERROR(VLOOKUP($A130,milp_secure[],3,FALSE)),"N/A",VLOOKUP($A130,milp_secure[],4))</f>
        <v xml:space="preserve"> Optimal</v>
      </c>
    </row>
    <row r="131" spans="1:17" x14ac:dyDescent="0.25">
      <c r="A131" t="s">
        <v>148</v>
      </c>
      <c r="B131">
        <f>IF(ISERROR(VLOOKUP($A131,ce_dom[],5,FALSE)),"N/A",VLOOKUP($A131,ce_dom[],5))</f>
        <v>14</v>
      </c>
      <c r="C131">
        <f>IF(ISERROR(VLOOKUP($A131,milp_dom[],3,FALSE)),"N/A",VLOOKUP($A131,milp_dom[],3))</f>
        <v>14</v>
      </c>
      <c r="D131">
        <f>overview[[#This Row],[ce_dom]]-overview[[#This Row],[milp_dom]]</f>
        <v>0</v>
      </c>
      <c r="E131" t="str">
        <f>IF(ISERROR(VLOOKUP($A131,milp_dom[],3,FALSE)),"N/A",VLOOKUP($A131,milp_dom[],4))</f>
        <v xml:space="preserve"> Optimal</v>
      </c>
      <c r="F131">
        <f>IF(ISERROR(VLOOKUP($A131,ce_total[],5,FALSE)),"N/A",VLOOKUP($A131,ce_total[],5))</f>
        <v>18</v>
      </c>
      <c r="G131">
        <f>IF(ISERROR(VLOOKUP($A131,milp_total[],3,FALSE)),"N/A",VLOOKUP($A131,milp_total[],3))</f>
        <v>18</v>
      </c>
      <c r="H131">
        <f>overview[[#This Row],[ce_total]]-overview[[#This Row],[milp_total]]</f>
        <v>0</v>
      </c>
      <c r="I131" t="str">
        <f>IF(ISERROR(VLOOKUP($A131,milp_total[],3,FALSE)),"N/A",VLOOKUP($A131,milp_total[],4))</f>
        <v xml:space="preserve"> Optimal</v>
      </c>
      <c r="J131">
        <f>IF(ISERROR(VLOOKUP($A131,ce_2[],5,FALSE)),"N/A",VLOOKUP($A131,ce_2[],5))</f>
        <v>25</v>
      </c>
      <c r="K131">
        <f>IF(ISERROR(VLOOKUP($A131,milp_2[],3,FALSE)),"N/A",VLOOKUP($A131,milp_2[],3))</f>
        <v>24</v>
      </c>
      <c r="L131">
        <f>overview[[#This Row],[ce_2]]-overview[[#This Row],[milp_2]]</f>
        <v>1</v>
      </c>
      <c r="M131" t="str">
        <f>IF(ISERROR(VLOOKUP($A131,milp_2[],3,FALSE)),"N/A",VLOOKUP($A131,milp_2[],4))</f>
        <v xml:space="preserve"> Optimal</v>
      </c>
      <c r="N131">
        <f>IF(ISERROR(VLOOKUP($A131,ce_secure[],5,FALSE)),"N/A",VLOOKUP($A131,ce_secure[],5))</f>
        <v>21</v>
      </c>
      <c r="O131">
        <f>IF(ISERROR(VLOOKUP($A131,milp_secure[],3,FALSE)),"N/A",VLOOKUP($A131,milp_secure[],3))</f>
        <v>19</v>
      </c>
      <c r="P131">
        <f>overview[[#This Row],[ce_secure]]-overview[[#This Row],[milp_secure]]</f>
        <v>2</v>
      </c>
      <c r="Q131" t="str">
        <f>IF(ISERROR(VLOOKUP($A131,milp_secure[],3,FALSE)),"N/A",VLOOKUP($A131,milp_secure[],4))</f>
        <v xml:space="preserve"> Optimal</v>
      </c>
    </row>
    <row r="132" spans="1:17" x14ac:dyDescent="0.25">
      <c r="A132" t="s">
        <v>149</v>
      </c>
      <c r="B132">
        <f>IF(ISERROR(VLOOKUP($A132,ce_dom[],5,FALSE)),"N/A",VLOOKUP($A132,ce_dom[],5))</f>
        <v>16</v>
      </c>
      <c r="C132">
        <f>IF(ISERROR(VLOOKUP($A132,milp_dom[],3,FALSE)),"N/A",VLOOKUP($A132,milp_dom[],3))</f>
        <v>16</v>
      </c>
      <c r="D132">
        <f>overview[[#This Row],[ce_dom]]-overview[[#This Row],[milp_dom]]</f>
        <v>0</v>
      </c>
      <c r="E132" t="str">
        <f>IF(ISERROR(VLOOKUP($A132,milp_dom[],3,FALSE)),"N/A",VLOOKUP($A132,milp_dom[],4))</f>
        <v xml:space="preserve"> Optimal</v>
      </c>
      <c r="F132">
        <f>IF(ISERROR(VLOOKUP($A132,ce_total[],5,FALSE)),"N/A",VLOOKUP($A132,ce_total[],5))</f>
        <v>20</v>
      </c>
      <c r="G132">
        <f>IF(ISERROR(VLOOKUP($A132,milp_total[],3,FALSE)),"N/A",VLOOKUP($A132,milp_total[],3))</f>
        <v>20</v>
      </c>
      <c r="H132">
        <f>overview[[#This Row],[ce_total]]-overview[[#This Row],[milp_total]]</f>
        <v>0</v>
      </c>
      <c r="I132" t="str">
        <f>IF(ISERROR(VLOOKUP($A132,milp_total[],3,FALSE)),"N/A",VLOOKUP($A132,milp_total[],4))</f>
        <v xml:space="preserve"> Optimal</v>
      </c>
      <c r="J132">
        <f>IF(ISERROR(VLOOKUP($A132,ce_2[],5,FALSE)),"N/A",VLOOKUP($A132,ce_2[],5))</f>
        <v>27</v>
      </c>
      <c r="K132">
        <f>IF(ISERROR(VLOOKUP($A132,milp_2[],3,FALSE)),"N/A",VLOOKUP($A132,milp_2[],3))</f>
        <v>26</v>
      </c>
      <c r="L132">
        <f>overview[[#This Row],[ce_2]]-overview[[#This Row],[milp_2]]</f>
        <v>1</v>
      </c>
      <c r="M132" t="str">
        <f>IF(ISERROR(VLOOKUP($A132,milp_2[],3,FALSE)),"N/A",VLOOKUP($A132,milp_2[],4))</f>
        <v xml:space="preserve"> Optimal</v>
      </c>
      <c r="N132">
        <f>IF(ISERROR(VLOOKUP($A132,ce_secure[],5,FALSE)),"N/A",VLOOKUP($A132,ce_secure[],5))</f>
        <v>23</v>
      </c>
      <c r="O132">
        <f>IF(ISERROR(VLOOKUP($A132,milp_secure[],3,FALSE)),"N/A",VLOOKUP($A132,milp_secure[],3))</f>
        <v>21</v>
      </c>
      <c r="P132">
        <f>overview[[#This Row],[ce_secure]]-overview[[#This Row],[milp_secure]]</f>
        <v>2</v>
      </c>
      <c r="Q132" t="str">
        <f>IF(ISERROR(VLOOKUP($A132,milp_secure[],3,FALSE)),"N/A",VLOOKUP($A132,milp_secure[],4))</f>
        <v xml:space="preserve"> Optimal</v>
      </c>
    </row>
    <row r="133" spans="1:17" x14ac:dyDescent="0.25">
      <c r="A133" t="s">
        <v>150</v>
      </c>
      <c r="B133">
        <f>IF(ISERROR(VLOOKUP($A133,ce_dom[],5,FALSE)),"N/A",VLOOKUP($A133,ce_dom[],5))</f>
        <v>17</v>
      </c>
      <c r="C133">
        <f>IF(ISERROR(VLOOKUP($A133,milp_dom[],3,FALSE)),"N/A",VLOOKUP($A133,milp_dom[],3))</f>
        <v>17</v>
      </c>
      <c r="D133">
        <f>overview[[#This Row],[ce_dom]]-overview[[#This Row],[milp_dom]]</f>
        <v>0</v>
      </c>
      <c r="E133" t="str">
        <f>IF(ISERROR(VLOOKUP($A133,milp_dom[],3,FALSE)),"N/A",VLOOKUP($A133,milp_dom[],4))</f>
        <v xml:space="preserve"> Optimal</v>
      </c>
      <c r="F133">
        <f>IF(ISERROR(VLOOKUP($A133,ce_total[],5,FALSE)),"N/A",VLOOKUP($A133,ce_total[],5))</f>
        <v>21</v>
      </c>
      <c r="G133">
        <f>IF(ISERROR(VLOOKUP($A133,milp_total[],3,FALSE)),"N/A",VLOOKUP($A133,milp_total[],3))</f>
        <v>21</v>
      </c>
      <c r="H133">
        <f>overview[[#This Row],[ce_total]]-overview[[#This Row],[milp_total]]</f>
        <v>0</v>
      </c>
      <c r="I133" t="str">
        <f>IF(ISERROR(VLOOKUP($A133,milp_total[],3,FALSE)),"N/A",VLOOKUP($A133,milp_total[],4))</f>
        <v xml:space="preserve"> Optimal</v>
      </c>
      <c r="J133">
        <f>IF(ISERROR(VLOOKUP($A133,ce_2[],5,FALSE)),"N/A",VLOOKUP($A133,ce_2[],5))</f>
        <v>29</v>
      </c>
      <c r="K133">
        <f>IF(ISERROR(VLOOKUP($A133,milp_2[],3,FALSE)),"N/A",VLOOKUP($A133,milp_2[],3))</f>
        <v>29</v>
      </c>
      <c r="L133">
        <f>overview[[#This Row],[ce_2]]-overview[[#This Row],[milp_2]]</f>
        <v>0</v>
      </c>
      <c r="M133" t="str">
        <f>IF(ISERROR(VLOOKUP($A133,milp_2[],3,FALSE)),"N/A",VLOOKUP($A133,milp_2[],4))</f>
        <v xml:space="preserve"> Optimal</v>
      </c>
      <c r="N133">
        <f>IF(ISERROR(VLOOKUP($A133,ce_secure[],5,FALSE)),"N/A",VLOOKUP($A133,ce_secure[],5))</f>
        <v>24</v>
      </c>
      <c r="O133">
        <f>IF(ISERROR(VLOOKUP($A133,milp_secure[],3,FALSE)),"N/A",VLOOKUP($A133,milp_secure[],3))</f>
        <v>23</v>
      </c>
      <c r="P133">
        <f>overview[[#This Row],[ce_secure]]-overview[[#This Row],[milp_secure]]</f>
        <v>1</v>
      </c>
      <c r="Q133" t="str">
        <f>IF(ISERROR(VLOOKUP($A133,milp_secure[],3,FALSE)),"N/A",VLOOKUP($A133,milp_secure[],4))</f>
        <v xml:space="preserve"> Optimal</v>
      </c>
    </row>
    <row r="134" spans="1:17" x14ac:dyDescent="0.25">
      <c r="A134" t="s">
        <v>151</v>
      </c>
      <c r="B134">
        <f>IF(ISERROR(VLOOKUP($A134,ce_dom[],5,FALSE)),"N/A",VLOOKUP($A134,ce_dom[],5))</f>
        <v>18</v>
      </c>
      <c r="C134">
        <f>IF(ISERROR(VLOOKUP($A134,milp_dom[],3,FALSE)),"N/A",VLOOKUP($A134,milp_dom[],3))</f>
        <v>18</v>
      </c>
      <c r="D134">
        <f>overview[[#This Row],[ce_dom]]-overview[[#This Row],[milp_dom]]</f>
        <v>0</v>
      </c>
      <c r="E134" t="str">
        <f>IF(ISERROR(VLOOKUP($A134,milp_dom[],3,FALSE)),"N/A",VLOOKUP($A134,milp_dom[],4))</f>
        <v xml:space="preserve"> Optimal</v>
      </c>
      <c r="F134">
        <f>IF(ISERROR(VLOOKUP($A134,ce_total[],5,FALSE)),"N/A",VLOOKUP($A134,ce_total[],5))</f>
        <v>23</v>
      </c>
      <c r="G134">
        <f>IF(ISERROR(VLOOKUP($A134,milp_total[],3,FALSE)),"N/A",VLOOKUP($A134,milp_total[],3))</f>
        <v>22</v>
      </c>
      <c r="H134">
        <f>overview[[#This Row],[ce_total]]-overview[[#This Row],[milp_total]]</f>
        <v>1</v>
      </c>
      <c r="I134" t="str">
        <f>IF(ISERROR(VLOOKUP($A134,milp_total[],3,FALSE)),"N/A",VLOOKUP($A134,milp_total[],4))</f>
        <v xml:space="preserve"> Optimal</v>
      </c>
      <c r="J134">
        <f>IF(ISERROR(VLOOKUP($A134,ce_2[],5,FALSE)),"N/A",VLOOKUP($A134,ce_2[],5))</f>
        <v>32</v>
      </c>
      <c r="K134">
        <f>IF(ISERROR(VLOOKUP($A134,milp_2[],3,FALSE)),"N/A",VLOOKUP($A134,milp_2[],3))</f>
        <v>31</v>
      </c>
      <c r="L134">
        <f>overview[[#This Row],[ce_2]]-overview[[#This Row],[milp_2]]</f>
        <v>1</v>
      </c>
      <c r="M134" t="str">
        <f>IF(ISERROR(VLOOKUP($A134,milp_2[],3,FALSE)),"N/A",VLOOKUP($A134,milp_2[],4))</f>
        <v xml:space="preserve"> Optimal</v>
      </c>
      <c r="N134">
        <f>IF(ISERROR(VLOOKUP($A134,ce_secure[],5,FALSE)),"N/A",VLOOKUP($A134,ce_secure[],5))</f>
        <v>26</v>
      </c>
      <c r="O134">
        <f>IF(ISERROR(VLOOKUP($A134,milp_secure[],3,FALSE)),"N/A",VLOOKUP($A134,milp_secure[],3))</f>
        <v>24</v>
      </c>
      <c r="P134">
        <f>overview[[#This Row],[ce_secure]]-overview[[#This Row],[milp_secure]]</f>
        <v>2</v>
      </c>
      <c r="Q134" t="str">
        <f>IF(ISERROR(VLOOKUP($A134,milp_secure[],3,FALSE)),"N/A",VLOOKUP($A134,milp_secure[],4))</f>
        <v xml:space="preserve"> Optimal</v>
      </c>
    </row>
    <row r="135" spans="1:17" x14ac:dyDescent="0.25">
      <c r="A135" t="s">
        <v>152</v>
      </c>
      <c r="B135">
        <f>IF(ISERROR(VLOOKUP($A135,ce_dom[],5,FALSE)),"N/A",VLOOKUP($A135,ce_dom[],5))</f>
        <v>20</v>
      </c>
      <c r="C135">
        <f>IF(ISERROR(VLOOKUP($A135,milp_dom[],3,FALSE)),"N/A",VLOOKUP($A135,milp_dom[],3))</f>
        <v>19</v>
      </c>
      <c r="D135">
        <f>overview[[#This Row],[ce_dom]]-overview[[#This Row],[milp_dom]]</f>
        <v>1</v>
      </c>
      <c r="E135" t="str">
        <f>IF(ISERROR(VLOOKUP($A135,milp_dom[],3,FALSE)),"N/A",VLOOKUP($A135,milp_dom[],4))</f>
        <v xml:space="preserve"> Optimal</v>
      </c>
      <c r="F135">
        <f>IF(ISERROR(VLOOKUP($A135,ce_total[],5,FALSE)),"N/A",VLOOKUP($A135,ce_total[],5))</f>
        <v>24</v>
      </c>
      <c r="G135">
        <f>IF(ISERROR(VLOOKUP($A135,milp_total[],3,FALSE)),"N/A",VLOOKUP($A135,milp_total[],3))</f>
        <v>24</v>
      </c>
      <c r="H135">
        <f>overview[[#This Row],[ce_total]]-overview[[#This Row],[milp_total]]</f>
        <v>0</v>
      </c>
      <c r="I135" t="str">
        <f>IF(ISERROR(VLOOKUP($A135,milp_total[],3,FALSE)),"N/A",VLOOKUP($A135,milp_total[],4))</f>
        <v xml:space="preserve"> Optimal</v>
      </c>
      <c r="J135">
        <f>IF(ISERROR(VLOOKUP($A135,ce_2[],5,FALSE)),"N/A",VLOOKUP($A135,ce_2[],5))</f>
        <v>34</v>
      </c>
      <c r="K135">
        <f>IF(ISERROR(VLOOKUP($A135,milp_2[],3,FALSE)),"N/A",VLOOKUP($A135,milp_2[],3))</f>
        <v>33</v>
      </c>
      <c r="L135">
        <f>overview[[#This Row],[ce_2]]-overview[[#This Row],[milp_2]]</f>
        <v>1</v>
      </c>
      <c r="M135" t="str">
        <f>IF(ISERROR(VLOOKUP($A135,milp_2[],3,FALSE)),"N/A",VLOOKUP($A135,milp_2[],4))</f>
        <v xml:space="preserve"> Optimal</v>
      </c>
      <c r="N135">
        <f>IF(ISERROR(VLOOKUP($A135,ce_secure[],5,FALSE)),"N/A",VLOOKUP($A135,ce_secure[],5))</f>
        <v>28</v>
      </c>
      <c r="O135">
        <f>IF(ISERROR(VLOOKUP($A135,milp_secure[],3,FALSE)),"N/A",VLOOKUP($A135,milp_secure[],3))</f>
        <v>26</v>
      </c>
      <c r="P135">
        <f>overview[[#This Row],[ce_secure]]-overview[[#This Row],[milp_secure]]</f>
        <v>2</v>
      </c>
      <c r="Q135" t="str">
        <f>IF(ISERROR(VLOOKUP($A135,milp_secure[],3,FALSE)),"N/A",VLOOKUP($A135,milp_secure[],4))</f>
        <v xml:space="preserve"> Optimal</v>
      </c>
    </row>
    <row r="136" spans="1:17" x14ac:dyDescent="0.25">
      <c r="A136" t="s">
        <v>153</v>
      </c>
      <c r="B136">
        <f>IF(ISERROR(VLOOKUP($A136,ce_dom[],5,FALSE)),"N/A",VLOOKUP($A136,ce_dom[],5))</f>
        <v>22</v>
      </c>
      <c r="C136">
        <f>IF(ISERROR(VLOOKUP($A136,milp_dom[],3,FALSE)),"N/A",VLOOKUP($A136,milp_dom[],3))</f>
        <v>20</v>
      </c>
      <c r="D136">
        <f>overview[[#This Row],[ce_dom]]-overview[[#This Row],[milp_dom]]</f>
        <v>2</v>
      </c>
      <c r="E136" t="str">
        <f>IF(ISERROR(VLOOKUP($A136,milp_dom[],3,FALSE)),"N/A",VLOOKUP($A136,milp_dom[],4))</f>
        <v xml:space="preserve"> Optimal</v>
      </c>
      <c r="F136">
        <f>IF(ISERROR(VLOOKUP($A136,ce_total[],5,FALSE)),"N/A",VLOOKUP($A136,ce_total[],5))</f>
        <v>26</v>
      </c>
      <c r="G136">
        <f>IF(ISERROR(VLOOKUP($A136,milp_total[],3,FALSE)),"N/A",VLOOKUP($A136,milp_total[],3))</f>
        <v>26</v>
      </c>
      <c r="H136">
        <f>overview[[#This Row],[ce_total]]-overview[[#This Row],[milp_total]]</f>
        <v>0</v>
      </c>
      <c r="I136" t="str">
        <f>IF(ISERROR(VLOOKUP($A136,milp_total[],3,FALSE)),"N/A",VLOOKUP($A136,milp_total[],4))</f>
        <v xml:space="preserve"> Optimal</v>
      </c>
      <c r="J136">
        <f>IF(ISERROR(VLOOKUP($A136,ce_2[],5,FALSE)),"N/A",VLOOKUP($A136,ce_2[],5))</f>
        <v>36</v>
      </c>
      <c r="K136">
        <f>IF(ISERROR(VLOOKUP($A136,milp_2[],3,FALSE)),"N/A",VLOOKUP($A136,milp_2[],3))</f>
        <v>35</v>
      </c>
      <c r="L136">
        <f>overview[[#This Row],[ce_2]]-overview[[#This Row],[milp_2]]</f>
        <v>1</v>
      </c>
      <c r="M136" t="str">
        <f>IF(ISERROR(VLOOKUP($A136,milp_2[],3,FALSE)),"N/A",VLOOKUP($A136,milp_2[],4))</f>
        <v xml:space="preserve"> Optimal</v>
      </c>
      <c r="N136">
        <f>IF(ISERROR(VLOOKUP($A136,ce_secure[],5,FALSE)),"N/A",VLOOKUP($A136,ce_secure[],5))</f>
        <v>30</v>
      </c>
      <c r="O136">
        <f>IF(ISERROR(VLOOKUP($A136,milp_secure[],3,FALSE)),"N/A",VLOOKUP($A136,milp_secure[],3))</f>
        <v>28</v>
      </c>
      <c r="P136">
        <f>overview[[#This Row],[ce_secure]]-overview[[#This Row],[milp_secure]]</f>
        <v>2</v>
      </c>
      <c r="Q136" t="str">
        <f>IF(ISERROR(VLOOKUP($A136,milp_secure[],3,FALSE)),"N/A",VLOOKUP($A136,milp_secure[],4))</f>
        <v xml:space="preserve"> Optimal</v>
      </c>
    </row>
    <row r="137" spans="1:17" x14ac:dyDescent="0.25">
      <c r="A137" t="s">
        <v>154</v>
      </c>
      <c r="B137">
        <f>IF(ISERROR(VLOOKUP($A137,ce_dom[],5,FALSE)),"N/A",VLOOKUP($A137,ce_dom[],5))</f>
        <v>22</v>
      </c>
      <c r="C137">
        <f>IF(ISERROR(VLOOKUP($A137,milp_dom[],3,FALSE)),"N/A",VLOOKUP($A137,milp_dom[],3))</f>
        <v>22</v>
      </c>
      <c r="D137">
        <f>overview[[#This Row],[ce_dom]]-overview[[#This Row],[milp_dom]]</f>
        <v>0</v>
      </c>
      <c r="E137" t="str">
        <f>IF(ISERROR(VLOOKUP($A137,milp_dom[],3,FALSE)),"N/A",VLOOKUP($A137,milp_dom[],4))</f>
        <v xml:space="preserve"> Optimal</v>
      </c>
      <c r="F137">
        <f>IF(ISERROR(VLOOKUP($A137,ce_total[],5,FALSE)),"N/A",VLOOKUP($A137,ce_total[],5))</f>
        <v>28</v>
      </c>
      <c r="G137">
        <f>IF(ISERROR(VLOOKUP($A137,milp_total[],3,FALSE)),"N/A",VLOOKUP($A137,milp_total[],3))</f>
        <v>27</v>
      </c>
      <c r="H137">
        <f>overview[[#This Row],[ce_total]]-overview[[#This Row],[milp_total]]</f>
        <v>1</v>
      </c>
      <c r="I137" t="str">
        <f>IF(ISERROR(VLOOKUP($A137,milp_total[],3,FALSE)),"N/A",VLOOKUP($A137,milp_total[],4))</f>
        <v xml:space="preserve"> Optimal</v>
      </c>
      <c r="J137">
        <f>IF(ISERROR(VLOOKUP($A137,ce_2[],5,FALSE)),"N/A",VLOOKUP($A137,ce_2[],5))</f>
        <v>39</v>
      </c>
      <c r="K137">
        <f>IF(ISERROR(VLOOKUP($A137,milp_2[],3,FALSE)),"N/A",VLOOKUP($A137,milp_2[],3))</f>
        <v>37</v>
      </c>
      <c r="L137">
        <f>overview[[#This Row],[ce_2]]-overview[[#This Row],[milp_2]]</f>
        <v>2</v>
      </c>
      <c r="M137" t="str">
        <f>IF(ISERROR(VLOOKUP($A137,milp_2[],3,FALSE)),"N/A",VLOOKUP($A137,milp_2[],4))</f>
        <v xml:space="preserve"> Optimal</v>
      </c>
      <c r="N137">
        <f>IF(ISERROR(VLOOKUP($A137,ce_secure[],5,FALSE)),"N/A",VLOOKUP($A137,ce_secure[],5))</f>
        <v>32</v>
      </c>
      <c r="O137">
        <f>IF(ISERROR(VLOOKUP($A137,milp_secure[],3,FALSE)),"N/A",VLOOKUP($A137,milp_secure[],3))</f>
        <v>29</v>
      </c>
      <c r="P137">
        <f>overview[[#This Row],[ce_secure]]-overview[[#This Row],[milp_secure]]</f>
        <v>3</v>
      </c>
      <c r="Q137" t="str">
        <f>IF(ISERROR(VLOOKUP($A137,milp_secure[],3,FALSE)),"N/A",VLOOKUP($A137,milp_secure[],4))</f>
        <v xml:space="preserve"> Optimal</v>
      </c>
    </row>
    <row r="138" spans="1:17" x14ac:dyDescent="0.25">
      <c r="A138" t="s">
        <v>155</v>
      </c>
      <c r="B138">
        <f>IF(ISERROR(VLOOKUP($A138,ce_dom[],5,FALSE)),"N/A",VLOOKUP($A138,ce_dom[],5))</f>
        <v>24</v>
      </c>
      <c r="C138">
        <f>IF(ISERROR(VLOOKUP($A138,milp_dom[],3,FALSE)),"N/A",VLOOKUP($A138,milp_dom[],3))</f>
        <v>23</v>
      </c>
      <c r="D138">
        <f>overview[[#This Row],[ce_dom]]-overview[[#This Row],[milp_dom]]</f>
        <v>1</v>
      </c>
      <c r="E138" t="str">
        <f>IF(ISERROR(VLOOKUP($A138,milp_dom[],3,FALSE)),"N/A",VLOOKUP($A138,milp_dom[],4))</f>
        <v xml:space="preserve"> Optimal</v>
      </c>
      <c r="F138">
        <f>IF(ISERROR(VLOOKUP($A138,ce_total[],5,FALSE)),"N/A",VLOOKUP($A138,ce_total[],5))</f>
        <v>29</v>
      </c>
      <c r="G138">
        <f>IF(ISERROR(VLOOKUP($A138,milp_total[],3,FALSE)),"N/A",VLOOKUP($A138,milp_total[],3))</f>
        <v>28</v>
      </c>
      <c r="H138">
        <f>overview[[#This Row],[ce_total]]-overview[[#This Row],[milp_total]]</f>
        <v>1</v>
      </c>
      <c r="I138" t="str">
        <f>IF(ISERROR(VLOOKUP($A138,milp_total[],3,FALSE)),"N/A",VLOOKUP($A138,milp_total[],4))</f>
        <v xml:space="preserve"> Optimal</v>
      </c>
      <c r="J138">
        <f>IF(ISERROR(VLOOKUP($A138,ce_2[],5,FALSE)),"N/A",VLOOKUP($A138,ce_2[],5))</f>
        <v>41</v>
      </c>
      <c r="K138">
        <f>IF(ISERROR(VLOOKUP($A138,milp_2[],3,FALSE)),"N/A",VLOOKUP($A138,milp_2[],3))</f>
        <v>39</v>
      </c>
      <c r="L138">
        <f>overview[[#This Row],[ce_2]]-overview[[#This Row],[milp_2]]</f>
        <v>2</v>
      </c>
      <c r="M138" t="str">
        <f>IF(ISERROR(VLOOKUP($A138,milp_2[],3,FALSE)),"N/A",VLOOKUP($A138,milp_2[],4))</f>
        <v xml:space="preserve"> Optimal</v>
      </c>
      <c r="N138">
        <f>IF(ISERROR(VLOOKUP($A138,ce_secure[],5,FALSE)),"N/A",VLOOKUP($A138,ce_secure[],5))</f>
        <v>34</v>
      </c>
      <c r="O138">
        <f>IF(ISERROR(VLOOKUP($A138,milp_secure[],3,FALSE)),"N/A",VLOOKUP($A138,milp_secure[],3))</f>
        <v>31</v>
      </c>
      <c r="P138">
        <f>overview[[#This Row],[ce_secure]]-overview[[#This Row],[milp_secure]]</f>
        <v>3</v>
      </c>
      <c r="Q138" t="str">
        <f>IF(ISERROR(VLOOKUP($A138,milp_secure[],3,FALSE)),"N/A",VLOOKUP($A138,milp_secure[],4))</f>
        <v xml:space="preserve"> Optimal</v>
      </c>
    </row>
    <row r="139" spans="1:17" x14ac:dyDescent="0.25">
      <c r="A139" t="s">
        <v>156</v>
      </c>
      <c r="B139">
        <f>IF(ISERROR(VLOOKUP($A139,ce_dom[],5,FALSE)),"N/A",VLOOKUP($A139,ce_dom[],5))</f>
        <v>26</v>
      </c>
      <c r="C139">
        <f>IF(ISERROR(VLOOKUP($A139,milp_dom[],3,FALSE)),"N/A",VLOOKUP($A139,milp_dom[],3))</f>
        <v>24</v>
      </c>
      <c r="D139">
        <f>overview[[#This Row],[ce_dom]]-overview[[#This Row],[milp_dom]]</f>
        <v>2</v>
      </c>
      <c r="E139" t="str">
        <f>IF(ISERROR(VLOOKUP($A139,milp_dom[],3,FALSE)),"N/A",VLOOKUP($A139,milp_dom[],4))</f>
        <v xml:space="preserve"> Optimal</v>
      </c>
      <c r="F139">
        <f>IF(ISERROR(VLOOKUP($A139,ce_total[],5,FALSE)),"N/A",VLOOKUP($A139,ce_total[],5))</f>
        <v>31</v>
      </c>
      <c r="G139">
        <f>IF(ISERROR(VLOOKUP($A139,milp_total[],3,FALSE)),"N/A",VLOOKUP($A139,milp_total[],3))</f>
        <v>30</v>
      </c>
      <c r="H139">
        <f>overview[[#This Row],[ce_total]]-overview[[#This Row],[milp_total]]</f>
        <v>1</v>
      </c>
      <c r="I139" t="str">
        <f>IF(ISERROR(VLOOKUP($A139,milp_total[],3,FALSE)),"N/A",VLOOKUP($A139,milp_total[],4))</f>
        <v xml:space="preserve"> Optimal</v>
      </c>
      <c r="J139">
        <f>IF(ISERROR(VLOOKUP($A139,ce_2[],5,FALSE)),"N/A",VLOOKUP($A139,ce_2[],5))</f>
        <v>43</v>
      </c>
      <c r="K139">
        <f>IF(ISERROR(VLOOKUP($A139,milp_2[],3,FALSE)),"N/A",VLOOKUP($A139,milp_2[],3))</f>
        <v>41</v>
      </c>
      <c r="L139">
        <f>overview[[#This Row],[ce_2]]-overview[[#This Row],[milp_2]]</f>
        <v>2</v>
      </c>
      <c r="M139" t="str">
        <f>IF(ISERROR(VLOOKUP($A139,milp_2[],3,FALSE)),"N/A",VLOOKUP($A139,milp_2[],4))</f>
        <v xml:space="preserve"> Optimal</v>
      </c>
      <c r="N139">
        <f>IF(ISERROR(VLOOKUP($A139,ce_secure[],5,FALSE)),"N/A",VLOOKUP($A139,ce_secure[],5))</f>
        <v>36</v>
      </c>
      <c r="O139">
        <f>IF(ISERROR(VLOOKUP($A139,milp_secure[],3,FALSE)),"N/A",VLOOKUP($A139,milp_secure[],3))</f>
        <v>33</v>
      </c>
      <c r="P139">
        <f>overview[[#This Row],[ce_secure]]-overview[[#This Row],[milp_secure]]</f>
        <v>3</v>
      </c>
      <c r="Q139" t="str">
        <f>IF(ISERROR(VLOOKUP($A139,milp_secure[],3,FALSE)),"N/A",VLOOKUP($A139,milp_secure[],4))</f>
        <v xml:space="preserve"> Optimal</v>
      </c>
    </row>
    <row r="140" spans="1:17" x14ac:dyDescent="0.25">
      <c r="A140" t="s">
        <v>158</v>
      </c>
      <c r="B140">
        <f>IF(ISERROR(VLOOKUP($A140,ce_dom[],5,FALSE)),"N/A",VLOOKUP($A140,ce_dom[],5))</f>
        <v>27</v>
      </c>
      <c r="C140">
        <f>IF(ISERROR(VLOOKUP($A140,milp_dom[],3,FALSE)),"N/A",VLOOKUP($A140,milp_dom[],3))</f>
        <v>25</v>
      </c>
      <c r="D140">
        <f>overview[[#This Row],[ce_dom]]-overview[[#This Row],[milp_dom]]</f>
        <v>2</v>
      </c>
      <c r="E140" t="str">
        <f>IF(ISERROR(VLOOKUP($A140,milp_dom[],3,FALSE)),"N/A",VLOOKUP($A140,milp_dom[],4))</f>
        <v xml:space="preserve"> Optimal</v>
      </c>
      <c r="F140">
        <f>IF(ISERROR(VLOOKUP($A140,ce_total[],5,FALSE)),"N/A",VLOOKUP($A140,ce_total[],5))</f>
        <v>33</v>
      </c>
      <c r="G140">
        <f>IF(ISERROR(VLOOKUP($A140,milp_total[],3,FALSE)),"N/A",VLOOKUP($A140,milp_total[],3))</f>
        <v>32</v>
      </c>
      <c r="H140">
        <f>overview[[#This Row],[ce_total]]-overview[[#This Row],[milp_total]]</f>
        <v>1</v>
      </c>
      <c r="I140" t="str">
        <f>IF(ISERROR(VLOOKUP($A140,milp_total[],3,FALSE)),"N/A",VLOOKUP($A140,milp_total[],4))</f>
        <v xml:space="preserve"> Optimal</v>
      </c>
      <c r="J140">
        <f>IF(ISERROR(VLOOKUP($A140,ce_2[],5,FALSE)),"N/A",VLOOKUP($A140,ce_2[],5))</f>
        <v>45</v>
      </c>
      <c r="K140">
        <f>IF(ISERROR(VLOOKUP($A140,milp_2[],3,FALSE)),"N/A",VLOOKUP($A140,milp_2[],3))</f>
        <v>44</v>
      </c>
      <c r="L140">
        <f>overview[[#This Row],[ce_2]]-overview[[#This Row],[milp_2]]</f>
        <v>1</v>
      </c>
      <c r="M140" t="str">
        <f>IF(ISERROR(VLOOKUP($A140,milp_2[],3,FALSE)),"N/A",VLOOKUP($A140,milp_2[],4))</f>
        <v xml:space="preserve"> Optimal</v>
      </c>
      <c r="N140">
        <f>IF(ISERROR(VLOOKUP($A140,ce_secure[],5,FALSE)),"N/A",VLOOKUP($A140,ce_secure[],5))</f>
        <v>38</v>
      </c>
      <c r="O140">
        <f>IF(ISERROR(VLOOKUP($A140,milp_secure[],3,FALSE)),"N/A",VLOOKUP($A140,milp_secure[],3))</f>
        <v>34</v>
      </c>
      <c r="P140">
        <f>overview[[#This Row],[ce_secure]]-overview[[#This Row],[milp_secure]]</f>
        <v>4</v>
      </c>
      <c r="Q140" t="str">
        <f>IF(ISERROR(VLOOKUP($A140,milp_secure[],3,FALSE)),"N/A",VLOOKUP($A140,milp_secure[],4))</f>
        <v xml:space="preserve"> Optimal</v>
      </c>
    </row>
    <row r="141" spans="1:17" x14ac:dyDescent="0.25">
      <c r="A141" t="s">
        <v>157</v>
      </c>
      <c r="B141">
        <f>IF(ISERROR(VLOOKUP($A141,ce_dom[],5,FALSE)),"N/A",VLOOKUP($A141,ce_dom[],5))</f>
        <v>7</v>
      </c>
      <c r="C141">
        <f>IF(ISERROR(VLOOKUP($A141,milp_dom[],3,FALSE)),"N/A",VLOOKUP($A141,milp_dom[],3))</f>
        <v>7</v>
      </c>
      <c r="D141">
        <f>overview[[#This Row],[ce_dom]]-overview[[#This Row],[milp_dom]]</f>
        <v>0</v>
      </c>
      <c r="E141" t="str">
        <f>IF(ISERROR(VLOOKUP($A141,milp_dom[],3,FALSE)),"N/A",VLOOKUP($A141,milp_dom[],4))</f>
        <v xml:space="preserve"> Optimal</v>
      </c>
      <c r="F141">
        <f>IF(ISERROR(VLOOKUP($A141,ce_total[],5,FALSE)),"N/A",VLOOKUP($A141,ce_total[],5))</f>
        <v>9</v>
      </c>
      <c r="G141">
        <f>IF(ISERROR(VLOOKUP($A141,milp_total[],3,FALSE)),"N/A",VLOOKUP($A141,milp_total[],3))</f>
        <v>9</v>
      </c>
      <c r="H141">
        <f>overview[[#This Row],[ce_total]]-overview[[#This Row],[milp_total]]</f>
        <v>0</v>
      </c>
      <c r="I141" t="str">
        <f>IF(ISERROR(VLOOKUP($A141,milp_total[],3,FALSE)),"N/A",VLOOKUP($A141,milp_total[],4))</f>
        <v xml:space="preserve"> Optimal</v>
      </c>
      <c r="J141">
        <f>IF(ISERROR(VLOOKUP($A141,ce_2[],5,FALSE)),"N/A",VLOOKUP($A141,ce_2[],5))</f>
        <v>11</v>
      </c>
      <c r="K141">
        <f>IF(ISERROR(VLOOKUP($A141,milp_2[],3,FALSE)),"N/A",VLOOKUP($A141,milp_2[],3))</f>
        <v>11</v>
      </c>
      <c r="L141">
        <f>overview[[#This Row],[ce_2]]-overview[[#This Row],[milp_2]]</f>
        <v>0</v>
      </c>
      <c r="M141" t="str">
        <f>IF(ISERROR(VLOOKUP($A141,milp_2[],3,FALSE)),"N/A",VLOOKUP($A141,milp_2[],4))</f>
        <v xml:space="preserve"> Optimal</v>
      </c>
      <c r="N141">
        <f>IF(ISERROR(VLOOKUP($A141,ce_secure[],5,FALSE)),"N/A",VLOOKUP($A141,ce_secure[],5))</f>
        <v>9</v>
      </c>
      <c r="O141">
        <f>IF(ISERROR(VLOOKUP($A141,milp_secure[],3,FALSE)),"N/A",VLOOKUP($A141,milp_secure[],3))</f>
        <v>9</v>
      </c>
      <c r="P141">
        <f>overview[[#This Row],[ce_secure]]-overview[[#This Row],[milp_secure]]</f>
        <v>0</v>
      </c>
      <c r="Q141" t="str">
        <f>IF(ISERROR(VLOOKUP($A141,milp_secure[],3,FALSE)),"N/A",VLOOKUP($A141,milp_secure[],4))</f>
        <v xml:space="preserve"> Optimal</v>
      </c>
    </row>
    <row r="142" spans="1:17" x14ac:dyDescent="0.25">
      <c r="A142" t="s">
        <v>159</v>
      </c>
      <c r="B142">
        <f>IF(ISERROR(VLOOKUP($A142,ce_dom[],5,FALSE)),"N/A",VLOOKUP($A142,ce_dom[],5))</f>
        <v>8</v>
      </c>
      <c r="C142">
        <f>IF(ISERROR(VLOOKUP($A142,milp_dom[],3,FALSE)),"N/A",VLOOKUP($A142,milp_dom[],3))</f>
        <v>8</v>
      </c>
      <c r="D142">
        <f>overview[[#This Row],[ce_dom]]-overview[[#This Row],[milp_dom]]</f>
        <v>0</v>
      </c>
      <c r="E142" t="str">
        <f>IF(ISERROR(VLOOKUP($A142,milp_dom[],3,FALSE)),"N/A",VLOOKUP($A142,milp_dom[],4))</f>
        <v xml:space="preserve"> Optimal</v>
      </c>
      <c r="F142">
        <f>IF(ISERROR(VLOOKUP($A142,ce_total[],5,FALSE)),"N/A",VLOOKUP($A142,ce_total[],5))</f>
        <v>10</v>
      </c>
      <c r="G142">
        <f>IF(ISERROR(VLOOKUP($A142,milp_total[],3,FALSE)),"N/A",VLOOKUP($A142,milp_total[],3))</f>
        <v>10</v>
      </c>
      <c r="H142">
        <f>overview[[#This Row],[ce_total]]-overview[[#This Row],[milp_total]]</f>
        <v>0</v>
      </c>
      <c r="I142" t="str">
        <f>IF(ISERROR(VLOOKUP($A142,milp_total[],3,FALSE)),"N/A",VLOOKUP($A142,milp_total[],4))</f>
        <v xml:space="preserve"> Optimal</v>
      </c>
      <c r="J142">
        <f>IF(ISERROR(VLOOKUP($A142,ce_2[],5,FALSE)),"N/A",VLOOKUP($A142,ce_2[],5))</f>
        <v>14</v>
      </c>
      <c r="K142">
        <f>IF(ISERROR(VLOOKUP($A142,milp_2[],3,FALSE)),"N/A",VLOOKUP($A142,milp_2[],3))</f>
        <v>14</v>
      </c>
      <c r="L142">
        <f>overview[[#This Row],[ce_2]]-overview[[#This Row],[milp_2]]</f>
        <v>0</v>
      </c>
      <c r="M142" t="str">
        <f>IF(ISERROR(VLOOKUP($A142,milp_2[],3,FALSE)),"N/A",VLOOKUP($A142,milp_2[],4))</f>
        <v xml:space="preserve"> Optimal</v>
      </c>
      <c r="N142">
        <f>IF(ISERROR(VLOOKUP($A142,ce_secure[],5,FALSE)),"N/A",VLOOKUP($A142,ce_secure[],5))</f>
        <v>11</v>
      </c>
      <c r="O142">
        <f>IF(ISERROR(VLOOKUP($A142,milp_secure[],3,FALSE)),"N/A",VLOOKUP($A142,milp_secure[],3))</f>
        <v>11</v>
      </c>
      <c r="P142">
        <f>overview[[#This Row],[ce_secure]]-overview[[#This Row],[milp_secure]]</f>
        <v>0</v>
      </c>
      <c r="Q142" t="str">
        <f>IF(ISERROR(VLOOKUP($A142,milp_secure[],3,FALSE)),"N/A",VLOOKUP($A142,milp_secure[],4))</f>
        <v xml:space="preserve"> Optimal</v>
      </c>
    </row>
    <row r="143" spans="1:17" x14ac:dyDescent="0.25">
      <c r="A143" t="s">
        <v>160</v>
      </c>
      <c r="B143">
        <f>IF(ISERROR(VLOOKUP($A143,ce_dom[],5,FALSE)),"N/A",VLOOKUP($A143,ce_dom[],5))</f>
        <v>9</v>
      </c>
      <c r="C143">
        <f>IF(ISERROR(VLOOKUP($A143,milp_dom[],3,FALSE)),"N/A",VLOOKUP($A143,milp_dom[],3))</f>
        <v>9</v>
      </c>
      <c r="D143">
        <f>overview[[#This Row],[ce_dom]]-overview[[#This Row],[milp_dom]]</f>
        <v>0</v>
      </c>
      <c r="E143" t="str">
        <f>IF(ISERROR(VLOOKUP($A143,milp_dom[],3,FALSE)),"N/A",VLOOKUP($A143,milp_dom[],4))</f>
        <v xml:space="preserve"> Optimal</v>
      </c>
      <c r="F143">
        <f>IF(ISERROR(VLOOKUP($A143,ce_total[],5,FALSE)),"N/A",VLOOKUP($A143,ce_total[],5))</f>
        <v>12</v>
      </c>
      <c r="G143">
        <f>IF(ISERROR(VLOOKUP($A143,milp_total[],3,FALSE)),"N/A",VLOOKUP($A143,milp_total[],3))</f>
        <v>12</v>
      </c>
      <c r="H143">
        <f>overview[[#This Row],[ce_total]]-overview[[#This Row],[milp_total]]</f>
        <v>0</v>
      </c>
      <c r="I143" t="str">
        <f>IF(ISERROR(VLOOKUP($A143,milp_total[],3,FALSE)),"N/A",VLOOKUP($A143,milp_total[],4))</f>
        <v xml:space="preserve"> Optimal</v>
      </c>
      <c r="J143">
        <f>IF(ISERROR(VLOOKUP($A143,ce_2[],5,FALSE)),"N/A",VLOOKUP($A143,ce_2[],5))</f>
        <v>16</v>
      </c>
      <c r="K143">
        <f>IF(ISERROR(VLOOKUP($A143,milp_2[],3,FALSE)),"N/A",VLOOKUP($A143,milp_2[],3))</f>
        <v>16</v>
      </c>
      <c r="L143">
        <f>overview[[#This Row],[ce_2]]-overview[[#This Row],[milp_2]]</f>
        <v>0</v>
      </c>
      <c r="M143" t="str">
        <f>IF(ISERROR(VLOOKUP($A143,milp_2[],3,FALSE)),"N/A",VLOOKUP($A143,milp_2[],4))</f>
        <v xml:space="preserve"> Optimal</v>
      </c>
      <c r="N143">
        <f>IF(ISERROR(VLOOKUP($A143,ce_secure[],5,FALSE)),"N/A",VLOOKUP($A143,ce_secure[],5))</f>
        <v>13</v>
      </c>
      <c r="O143">
        <f>IF(ISERROR(VLOOKUP($A143,milp_secure[],3,FALSE)),"N/A",VLOOKUP($A143,milp_secure[],3))</f>
        <v>13</v>
      </c>
      <c r="P143">
        <f>overview[[#This Row],[ce_secure]]-overview[[#This Row],[milp_secure]]</f>
        <v>0</v>
      </c>
      <c r="Q143" t="str">
        <f>IF(ISERROR(VLOOKUP($A143,milp_secure[],3,FALSE)),"N/A",VLOOKUP($A143,milp_secure[],4))</f>
        <v xml:space="preserve"> Optimal</v>
      </c>
    </row>
    <row r="144" spans="1:17" x14ac:dyDescent="0.25">
      <c r="A144" t="s">
        <v>161</v>
      </c>
      <c r="B144">
        <f>IF(ISERROR(VLOOKUP($A144,ce_dom[],5,FALSE)),"N/A",VLOOKUP($A144,ce_dom[],5))</f>
        <v>11</v>
      </c>
      <c r="C144">
        <f>IF(ISERROR(VLOOKUP($A144,milp_dom[],3,FALSE)),"N/A",VLOOKUP($A144,milp_dom[],3))</f>
        <v>11</v>
      </c>
      <c r="D144">
        <f>overview[[#This Row],[ce_dom]]-overview[[#This Row],[milp_dom]]</f>
        <v>0</v>
      </c>
      <c r="E144" t="str">
        <f>IF(ISERROR(VLOOKUP($A144,milp_dom[],3,FALSE)),"N/A",VLOOKUP($A144,milp_dom[],4))</f>
        <v xml:space="preserve"> Optimal</v>
      </c>
      <c r="F144">
        <f>IF(ISERROR(VLOOKUP($A144,ce_total[],5,FALSE)),"N/A",VLOOKUP($A144,ce_total[],5))</f>
        <v>14</v>
      </c>
      <c r="G144">
        <f>IF(ISERROR(VLOOKUP($A144,milp_total[],3,FALSE)),"N/A",VLOOKUP($A144,milp_total[],3))</f>
        <v>14</v>
      </c>
      <c r="H144">
        <f>overview[[#This Row],[ce_total]]-overview[[#This Row],[milp_total]]</f>
        <v>0</v>
      </c>
      <c r="I144" t="str">
        <f>IF(ISERROR(VLOOKUP($A144,milp_total[],3,FALSE)),"N/A",VLOOKUP($A144,milp_total[],4))</f>
        <v xml:space="preserve"> Optimal</v>
      </c>
      <c r="J144">
        <f>IF(ISERROR(VLOOKUP($A144,ce_2[],5,FALSE)),"N/A",VLOOKUP($A144,ce_2[],5))</f>
        <v>18</v>
      </c>
      <c r="K144">
        <f>IF(ISERROR(VLOOKUP($A144,milp_2[],3,FALSE)),"N/A",VLOOKUP($A144,milp_2[],3))</f>
        <v>18</v>
      </c>
      <c r="L144">
        <f>overview[[#This Row],[ce_2]]-overview[[#This Row],[milp_2]]</f>
        <v>0</v>
      </c>
      <c r="M144" t="str">
        <f>IF(ISERROR(VLOOKUP($A144,milp_2[],3,FALSE)),"N/A",VLOOKUP($A144,milp_2[],4))</f>
        <v xml:space="preserve"> Optimal</v>
      </c>
      <c r="N144">
        <f>IF(ISERROR(VLOOKUP($A144,ce_secure[],5,FALSE)),"N/A",VLOOKUP($A144,ce_secure[],5))</f>
        <v>14</v>
      </c>
      <c r="O144">
        <f>IF(ISERROR(VLOOKUP($A144,milp_secure[],3,FALSE)),"N/A",VLOOKUP($A144,milp_secure[],3))</f>
        <v>14</v>
      </c>
      <c r="P144">
        <f>overview[[#This Row],[ce_secure]]-overview[[#This Row],[milp_secure]]</f>
        <v>0</v>
      </c>
      <c r="Q144" t="str">
        <f>IF(ISERROR(VLOOKUP($A144,milp_secure[],3,FALSE)),"N/A",VLOOKUP($A144,milp_secure[],4))</f>
        <v xml:space="preserve"> Optimal</v>
      </c>
    </row>
    <row r="145" spans="1:17" x14ac:dyDescent="0.25">
      <c r="A145" t="s">
        <v>162</v>
      </c>
      <c r="B145">
        <f>IF(ISERROR(VLOOKUP($A145,ce_dom[],5,FALSE)),"N/A",VLOOKUP($A145,ce_dom[],5))</f>
        <v>12</v>
      </c>
      <c r="C145">
        <f>IF(ISERROR(VLOOKUP($A145,milp_dom[],3,FALSE)),"N/A",VLOOKUP($A145,milp_dom[],3))</f>
        <v>12</v>
      </c>
      <c r="D145">
        <f>overview[[#This Row],[ce_dom]]-overview[[#This Row],[milp_dom]]</f>
        <v>0</v>
      </c>
      <c r="E145" t="str">
        <f>IF(ISERROR(VLOOKUP($A145,milp_dom[],3,FALSE)),"N/A",VLOOKUP($A145,milp_dom[],4))</f>
        <v xml:space="preserve"> Optimal</v>
      </c>
      <c r="F145">
        <f>IF(ISERROR(VLOOKUP($A145,ce_total[],5,FALSE)),"N/A",VLOOKUP($A145,ce_total[],5))</f>
        <v>15</v>
      </c>
      <c r="G145">
        <f>IF(ISERROR(VLOOKUP($A145,milp_total[],3,FALSE)),"N/A",VLOOKUP($A145,milp_total[],3))</f>
        <v>15</v>
      </c>
      <c r="H145">
        <f>overview[[#This Row],[ce_total]]-overview[[#This Row],[milp_total]]</f>
        <v>0</v>
      </c>
      <c r="I145" t="str">
        <f>IF(ISERROR(VLOOKUP($A145,milp_total[],3,FALSE)),"N/A",VLOOKUP($A145,milp_total[],4))</f>
        <v xml:space="preserve"> Optimal</v>
      </c>
      <c r="J145">
        <f>IF(ISERROR(VLOOKUP($A145,ce_2[],5,FALSE)),"N/A",VLOOKUP($A145,ce_2[],5))</f>
        <v>20</v>
      </c>
      <c r="K145">
        <f>IF(ISERROR(VLOOKUP($A145,milp_2[],3,FALSE)),"N/A",VLOOKUP($A145,milp_2[],3))</f>
        <v>20</v>
      </c>
      <c r="L145">
        <f>overview[[#This Row],[ce_2]]-overview[[#This Row],[milp_2]]</f>
        <v>0</v>
      </c>
      <c r="M145" t="str">
        <f>IF(ISERROR(VLOOKUP($A145,milp_2[],3,FALSE)),"N/A",VLOOKUP($A145,milp_2[],4))</f>
        <v xml:space="preserve"> Optimal</v>
      </c>
      <c r="N145">
        <f>IF(ISERROR(VLOOKUP($A145,ce_secure[],5,FALSE)),"N/A",VLOOKUP($A145,ce_secure[],5))</f>
        <v>16</v>
      </c>
      <c r="O145">
        <f>IF(ISERROR(VLOOKUP($A145,milp_secure[],3,FALSE)),"N/A",VLOOKUP($A145,milp_secure[],3))</f>
        <v>16</v>
      </c>
      <c r="P145">
        <f>overview[[#This Row],[ce_secure]]-overview[[#This Row],[milp_secure]]</f>
        <v>0</v>
      </c>
      <c r="Q145" t="str">
        <f>IF(ISERROR(VLOOKUP($A145,milp_secure[],3,FALSE)),"N/A",VLOOKUP($A145,milp_secure[],4))</f>
        <v xml:space="preserve"> Optimal</v>
      </c>
    </row>
    <row r="146" spans="1:17" x14ac:dyDescent="0.25">
      <c r="A146" t="s">
        <v>163</v>
      </c>
      <c r="B146">
        <f>IF(ISERROR(VLOOKUP($A146,ce_dom[],5,FALSE)),"N/A",VLOOKUP($A146,ce_dom[],5))</f>
        <v>16</v>
      </c>
      <c r="C146">
        <f>IF(ISERROR(VLOOKUP($A146,milp_dom[],3,FALSE)),"N/A",VLOOKUP($A146,milp_dom[],3))</f>
        <v>16</v>
      </c>
      <c r="D146">
        <f>overview[[#This Row],[ce_dom]]-overview[[#This Row],[milp_dom]]</f>
        <v>0</v>
      </c>
      <c r="E146" t="str">
        <f>IF(ISERROR(VLOOKUP($A146,milp_dom[],3,FALSE)),"N/A",VLOOKUP($A146,milp_dom[],4))</f>
        <v xml:space="preserve"> Optimal</v>
      </c>
      <c r="F146">
        <f>IF(ISERROR(VLOOKUP($A146,ce_total[],5,FALSE)),"N/A",VLOOKUP($A146,ce_total[],5))</f>
        <v>20</v>
      </c>
      <c r="G146">
        <f>IF(ISERROR(VLOOKUP($A146,milp_total[],3,FALSE)),"N/A",VLOOKUP($A146,milp_total[],3))</f>
        <v>20</v>
      </c>
      <c r="H146">
        <f>overview[[#This Row],[ce_total]]-overview[[#This Row],[milp_total]]</f>
        <v>0</v>
      </c>
      <c r="I146" t="str">
        <f>IF(ISERROR(VLOOKUP($A146,milp_total[],3,FALSE)),"N/A",VLOOKUP($A146,milp_total[],4))</f>
        <v xml:space="preserve"> Optimal</v>
      </c>
      <c r="J146">
        <f>IF(ISERROR(VLOOKUP($A146,ce_2[],5,FALSE)),"N/A",VLOOKUP($A146,ce_2[],5))</f>
        <v>27</v>
      </c>
      <c r="K146">
        <f>IF(ISERROR(VLOOKUP($A146,milp_2[],3,FALSE)),"N/A",VLOOKUP($A146,milp_2[],3))</f>
        <v>26</v>
      </c>
      <c r="L146">
        <f>overview[[#This Row],[ce_2]]-overview[[#This Row],[milp_2]]</f>
        <v>1</v>
      </c>
      <c r="M146" t="str">
        <f>IF(ISERROR(VLOOKUP($A146,milp_2[],3,FALSE)),"N/A",VLOOKUP($A146,milp_2[],4))</f>
        <v xml:space="preserve"> Optimal</v>
      </c>
      <c r="N146">
        <f>IF(ISERROR(VLOOKUP($A146,ce_secure[],5,FALSE)),"N/A",VLOOKUP($A146,ce_secure[],5))</f>
        <v>22</v>
      </c>
      <c r="O146">
        <f>IF(ISERROR(VLOOKUP($A146,milp_secure[],3,FALSE)),"N/A",VLOOKUP($A146,milp_secure[],3))</f>
        <v>21</v>
      </c>
      <c r="P146">
        <f>overview[[#This Row],[ce_secure]]-overview[[#This Row],[milp_secure]]</f>
        <v>1</v>
      </c>
      <c r="Q146" t="str">
        <f>IF(ISERROR(VLOOKUP($A146,milp_secure[],3,FALSE)),"N/A",VLOOKUP($A146,milp_secure[],4))</f>
        <v xml:space="preserve"> Optimal</v>
      </c>
    </row>
    <row r="147" spans="1:17" x14ac:dyDescent="0.25">
      <c r="A147" t="s">
        <v>164</v>
      </c>
      <c r="B147">
        <f>IF(ISERROR(VLOOKUP($A147,ce_dom[],5,FALSE)),"N/A",VLOOKUP($A147,ce_dom[],5))</f>
        <v>18</v>
      </c>
      <c r="C147">
        <f>IF(ISERROR(VLOOKUP($A147,milp_dom[],3,FALSE)),"N/A",VLOOKUP($A147,milp_dom[],3))</f>
        <v>17</v>
      </c>
      <c r="D147">
        <f>overview[[#This Row],[ce_dom]]-overview[[#This Row],[milp_dom]]</f>
        <v>1</v>
      </c>
      <c r="E147" t="str">
        <f>IF(ISERROR(VLOOKUP($A147,milp_dom[],3,FALSE)),"N/A",VLOOKUP($A147,milp_dom[],4))</f>
        <v xml:space="preserve"> Optimal</v>
      </c>
      <c r="F147">
        <f>IF(ISERROR(VLOOKUP($A147,ce_total[],5,FALSE)),"N/A",VLOOKUP($A147,ce_total[],5))</f>
        <v>21</v>
      </c>
      <c r="G147">
        <f>IF(ISERROR(VLOOKUP($A147,milp_total[],3,FALSE)),"N/A",VLOOKUP($A147,milp_total[],3))</f>
        <v>20</v>
      </c>
      <c r="H147">
        <f>overview[[#This Row],[ce_total]]-overview[[#This Row],[milp_total]]</f>
        <v>1</v>
      </c>
      <c r="I147" t="str">
        <f>IF(ISERROR(VLOOKUP($A147,milp_total[],3,FALSE)),"N/A",VLOOKUP($A147,milp_total[],4))</f>
        <v xml:space="preserve"> Optimal</v>
      </c>
      <c r="J147">
        <f>IF(ISERROR(VLOOKUP($A147,ce_2[],5,FALSE)),"N/A",VLOOKUP($A147,ce_2[],5))</f>
        <v>30</v>
      </c>
      <c r="K147">
        <f>IF(ISERROR(VLOOKUP($A147,milp_2[],3,FALSE)),"N/A",VLOOKUP($A147,milp_2[],3))</f>
        <v>29</v>
      </c>
      <c r="L147">
        <f>overview[[#This Row],[ce_2]]-overview[[#This Row],[milp_2]]</f>
        <v>1</v>
      </c>
      <c r="M147" t="str">
        <f>IF(ISERROR(VLOOKUP($A147,milp_2[],3,FALSE)),"N/A",VLOOKUP($A147,milp_2[],4))</f>
        <v xml:space="preserve"> Optimal</v>
      </c>
      <c r="N147">
        <f>IF(ISERROR(VLOOKUP($A147,ce_secure[],5,FALSE)),"N/A",VLOOKUP($A147,ce_secure[],5))</f>
        <v>25</v>
      </c>
      <c r="O147">
        <f>IF(ISERROR(VLOOKUP($A147,milp_secure[],3,FALSE)),"N/A",VLOOKUP($A147,milp_secure[],3))</f>
        <v>24</v>
      </c>
      <c r="P147">
        <f>overview[[#This Row],[ce_secure]]-overview[[#This Row],[milp_secure]]</f>
        <v>1</v>
      </c>
      <c r="Q147" t="str">
        <f>IF(ISERROR(VLOOKUP($A147,milp_secure[],3,FALSE)),"N/A",VLOOKUP($A147,milp_secure[],4))</f>
        <v xml:space="preserve"> Optimal</v>
      </c>
    </row>
    <row r="148" spans="1:17" x14ac:dyDescent="0.25">
      <c r="A148" t="s">
        <v>165</v>
      </c>
      <c r="B148">
        <f>IF(ISERROR(VLOOKUP($A148,ce_dom[],5,FALSE)),"N/A",VLOOKUP($A148,ce_dom[],5))</f>
        <v>19</v>
      </c>
      <c r="C148">
        <f>IF(ISERROR(VLOOKUP($A148,milp_dom[],3,FALSE)),"N/A",VLOOKUP($A148,milp_dom[],3))</f>
        <v>18</v>
      </c>
      <c r="D148">
        <f>overview[[#This Row],[ce_dom]]-overview[[#This Row],[milp_dom]]</f>
        <v>1</v>
      </c>
      <c r="E148" t="str">
        <f>IF(ISERROR(VLOOKUP($A148,milp_dom[],3,FALSE)),"N/A",VLOOKUP($A148,milp_dom[],4))</f>
        <v xml:space="preserve"> Optimal</v>
      </c>
      <c r="F148">
        <f>IF(ISERROR(VLOOKUP($A148,ce_total[],5,FALSE)),"N/A",VLOOKUP($A148,ce_total[],5))</f>
        <v>24</v>
      </c>
      <c r="G148">
        <f>IF(ISERROR(VLOOKUP($A148,milp_total[],3,FALSE)),"N/A",VLOOKUP($A148,milp_total[],3))</f>
        <v>24</v>
      </c>
      <c r="H148">
        <f>overview[[#This Row],[ce_total]]-overview[[#This Row],[milp_total]]</f>
        <v>0</v>
      </c>
      <c r="I148" t="str">
        <f>IF(ISERROR(VLOOKUP($A148,milp_total[],3,FALSE)),"N/A",VLOOKUP($A148,milp_total[],4))</f>
        <v xml:space="preserve"> Optimal</v>
      </c>
      <c r="J148">
        <f>IF(ISERROR(VLOOKUP($A148,ce_2[],5,FALSE)),"N/A",VLOOKUP($A148,ce_2[],5))</f>
        <v>33</v>
      </c>
      <c r="K148">
        <f>IF(ISERROR(VLOOKUP($A148,milp_2[],3,FALSE)),"N/A",VLOOKUP($A148,milp_2[],3))</f>
        <v>31</v>
      </c>
      <c r="L148">
        <f>overview[[#This Row],[ce_2]]-overview[[#This Row],[milp_2]]</f>
        <v>2</v>
      </c>
      <c r="M148" t="str">
        <f>IF(ISERROR(VLOOKUP($A148,milp_2[],3,FALSE)),"N/A",VLOOKUP($A148,milp_2[],4))</f>
        <v xml:space="preserve"> Optimal</v>
      </c>
      <c r="N148">
        <f>IF(ISERROR(VLOOKUP($A148,ce_secure[],5,FALSE)),"N/A",VLOOKUP($A148,ce_secure[],5))</f>
        <v>27</v>
      </c>
      <c r="O148">
        <f>IF(ISERROR(VLOOKUP($A148,milp_secure[],3,FALSE)),"N/A",VLOOKUP($A148,milp_secure[],3))</f>
        <v>26</v>
      </c>
      <c r="P148">
        <f>overview[[#This Row],[ce_secure]]-overview[[#This Row],[milp_secure]]</f>
        <v>1</v>
      </c>
      <c r="Q148" t="str">
        <f>IF(ISERROR(VLOOKUP($A148,milp_secure[],3,FALSE)),"N/A",VLOOKUP($A148,milp_secure[],4))</f>
        <v xml:space="preserve"> Optimal</v>
      </c>
    </row>
    <row r="149" spans="1:17" x14ac:dyDescent="0.25">
      <c r="A149" t="s">
        <v>166</v>
      </c>
      <c r="B149">
        <f>IF(ISERROR(VLOOKUP($A149,ce_dom[],5,FALSE)),"N/A",VLOOKUP($A149,ce_dom[],5))</f>
        <v>20</v>
      </c>
      <c r="C149">
        <f>IF(ISERROR(VLOOKUP($A149,milp_dom[],3,FALSE)),"N/A",VLOOKUP($A149,milp_dom[],3))</f>
        <v>20</v>
      </c>
      <c r="D149">
        <f>overview[[#This Row],[ce_dom]]-overview[[#This Row],[milp_dom]]</f>
        <v>0</v>
      </c>
      <c r="E149" t="str">
        <f>IF(ISERROR(VLOOKUP($A149,milp_dom[],3,FALSE)),"N/A",VLOOKUP($A149,milp_dom[],4))</f>
        <v xml:space="preserve"> Optimal</v>
      </c>
      <c r="F149">
        <f>IF(ISERROR(VLOOKUP($A149,ce_total[],5,FALSE)),"N/A",VLOOKUP($A149,ce_total[],5))</f>
        <v>25</v>
      </c>
      <c r="G149">
        <f>IF(ISERROR(VLOOKUP($A149,milp_total[],3,FALSE)),"N/A",VLOOKUP($A149,milp_total[],3))</f>
        <v>24</v>
      </c>
      <c r="H149">
        <f>overview[[#This Row],[ce_total]]-overview[[#This Row],[milp_total]]</f>
        <v>1</v>
      </c>
      <c r="I149" t="str">
        <f>IF(ISERROR(VLOOKUP($A149,milp_total[],3,FALSE)),"N/A",VLOOKUP($A149,milp_total[],4))</f>
        <v xml:space="preserve"> Optimal</v>
      </c>
      <c r="J149">
        <f>IF(ISERROR(VLOOKUP($A149,ce_2[],5,FALSE)),"N/A",VLOOKUP($A149,ce_2[],5))</f>
        <v>35</v>
      </c>
      <c r="K149">
        <f>IF(ISERROR(VLOOKUP($A149,milp_2[],3,FALSE)),"N/A",VLOOKUP($A149,milp_2[],3))</f>
        <v>34</v>
      </c>
      <c r="L149">
        <f>overview[[#This Row],[ce_2]]-overview[[#This Row],[milp_2]]</f>
        <v>1</v>
      </c>
      <c r="M149" t="str">
        <f>IF(ISERROR(VLOOKUP($A149,milp_2[],3,FALSE)),"N/A",VLOOKUP($A149,milp_2[],4))</f>
        <v xml:space="preserve"> Optimal</v>
      </c>
      <c r="N149">
        <f>IF(ISERROR(VLOOKUP($A149,ce_secure[],5,FALSE)),"N/A",VLOOKUP($A149,ce_secure[],5))</f>
        <v>29</v>
      </c>
      <c r="O149">
        <f>IF(ISERROR(VLOOKUP($A149,milp_secure[],3,FALSE)),"N/A",VLOOKUP($A149,milp_secure[],3))</f>
        <v>27</v>
      </c>
      <c r="P149">
        <f>overview[[#This Row],[ce_secure]]-overview[[#This Row],[milp_secure]]</f>
        <v>2</v>
      </c>
      <c r="Q149" t="str">
        <f>IF(ISERROR(VLOOKUP($A149,milp_secure[],3,FALSE)),"N/A",VLOOKUP($A149,milp_secure[],4))</f>
        <v xml:space="preserve"> Optimal</v>
      </c>
    </row>
    <row r="150" spans="1:17" x14ac:dyDescent="0.25">
      <c r="A150" t="s">
        <v>167</v>
      </c>
      <c r="B150">
        <f>IF(ISERROR(VLOOKUP($A150,ce_dom[],5,FALSE)),"N/A",VLOOKUP($A150,ce_dom[],5))</f>
        <v>22</v>
      </c>
      <c r="C150">
        <f>IF(ISERROR(VLOOKUP($A150,milp_dom[],3,FALSE)),"N/A",VLOOKUP($A150,milp_dom[],3))</f>
        <v>21</v>
      </c>
      <c r="D150">
        <f>overview[[#This Row],[ce_dom]]-overview[[#This Row],[milp_dom]]</f>
        <v>1</v>
      </c>
      <c r="E150" t="str">
        <f>IF(ISERROR(VLOOKUP($A150,milp_dom[],3,FALSE)),"N/A",VLOOKUP($A150,milp_dom[],4))</f>
        <v xml:space="preserve"> Optimal</v>
      </c>
      <c r="F150">
        <f>IF(ISERROR(VLOOKUP($A150,ce_total[],5,FALSE)),"N/A",VLOOKUP($A150,ce_total[],5))</f>
        <v>26</v>
      </c>
      <c r="G150">
        <f>IF(ISERROR(VLOOKUP($A150,milp_total[],3,FALSE)),"N/A",VLOOKUP($A150,milp_total[],3))</f>
        <v>26</v>
      </c>
      <c r="H150">
        <f>overview[[#This Row],[ce_total]]-overview[[#This Row],[milp_total]]</f>
        <v>0</v>
      </c>
      <c r="I150" t="str">
        <f>IF(ISERROR(VLOOKUP($A150,milp_total[],3,FALSE)),"N/A",VLOOKUP($A150,milp_total[],4))</f>
        <v xml:space="preserve"> Optimal</v>
      </c>
      <c r="J150">
        <f>IF(ISERROR(VLOOKUP($A150,ce_2[],5,FALSE)),"N/A",VLOOKUP($A150,ce_2[],5))</f>
        <v>38</v>
      </c>
      <c r="K150">
        <f>IF(ISERROR(VLOOKUP($A150,milp_2[],3,FALSE)),"N/A",VLOOKUP($A150,milp_2[],3))</f>
        <v>36</v>
      </c>
      <c r="L150">
        <f>overview[[#This Row],[ce_2]]-overview[[#This Row],[milp_2]]</f>
        <v>2</v>
      </c>
      <c r="M150" t="str">
        <f>IF(ISERROR(VLOOKUP($A150,milp_2[],3,FALSE)),"N/A",VLOOKUP($A150,milp_2[],4))</f>
        <v xml:space="preserve"> Optimal</v>
      </c>
      <c r="N150">
        <f>IF(ISERROR(VLOOKUP($A150,ce_secure[],5,FALSE)),"N/A",VLOOKUP($A150,ce_secure[],5))</f>
        <v>32</v>
      </c>
      <c r="O150">
        <f>IF(ISERROR(VLOOKUP($A150,milp_secure[],3,FALSE)),"N/A",VLOOKUP($A150,milp_secure[],3))</f>
        <v>30</v>
      </c>
      <c r="P150">
        <f>overview[[#This Row],[ce_secure]]-overview[[#This Row],[milp_secure]]</f>
        <v>2</v>
      </c>
      <c r="Q150" t="str">
        <f>IF(ISERROR(VLOOKUP($A150,milp_secure[],3,FALSE)),"N/A",VLOOKUP($A150,milp_secure[],4))</f>
        <v xml:space="preserve"> Optimal</v>
      </c>
    </row>
    <row r="151" spans="1:17" x14ac:dyDescent="0.25">
      <c r="A151" t="s">
        <v>168</v>
      </c>
      <c r="B151">
        <f>IF(ISERROR(VLOOKUP($A151,ce_dom[],5,FALSE)),"N/A",VLOOKUP($A151,ce_dom[],5))</f>
        <v>24</v>
      </c>
      <c r="C151">
        <f>IF(ISERROR(VLOOKUP($A151,milp_dom[],3,FALSE)),"N/A",VLOOKUP($A151,milp_dom[],3))</f>
        <v>22</v>
      </c>
      <c r="D151">
        <f>overview[[#This Row],[ce_dom]]-overview[[#This Row],[milp_dom]]</f>
        <v>2</v>
      </c>
      <c r="E151" t="str">
        <f>IF(ISERROR(VLOOKUP($A151,milp_dom[],3,FALSE)),"N/A",VLOOKUP($A151,milp_dom[],4))</f>
        <v xml:space="preserve"> Optimal</v>
      </c>
      <c r="F151">
        <f>IF(ISERROR(VLOOKUP($A151,ce_total[],5,FALSE)),"N/A",VLOOKUP($A151,ce_total[],5))</f>
        <v>29</v>
      </c>
      <c r="G151">
        <f>IF(ISERROR(VLOOKUP($A151,milp_total[],3,FALSE)),"N/A",VLOOKUP($A151,milp_total[],3))</f>
        <v>28</v>
      </c>
      <c r="H151">
        <f>overview[[#This Row],[ce_total]]-overview[[#This Row],[milp_total]]</f>
        <v>1</v>
      </c>
      <c r="I151" t="str">
        <f>IF(ISERROR(VLOOKUP($A151,milp_total[],3,FALSE)),"N/A",VLOOKUP($A151,milp_total[],4))</f>
        <v xml:space="preserve"> Optimal</v>
      </c>
      <c r="J151">
        <f>IF(ISERROR(VLOOKUP($A151,ce_2[],5,FALSE)),"N/A",VLOOKUP($A151,ce_2[],5))</f>
        <v>41</v>
      </c>
      <c r="K151">
        <f>IF(ISERROR(VLOOKUP($A151,milp_2[],3,FALSE)),"N/A",VLOOKUP($A151,milp_2[],3))</f>
        <v>39</v>
      </c>
      <c r="L151">
        <f>overview[[#This Row],[ce_2]]-overview[[#This Row],[milp_2]]</f>
        <v>2</v>
      </c>
      <c r="M151" t="str">
        <f>IF(ISERROR(VLOOKUP($A151,milp_2[],3,FALSE)),"N/A",VLOOKUP($A151,milp_2[],4))</f>
        <v xml:space="preserve"> Optimal</v>
      </c>
      <c r="N151">
        <f>IF(ISERROR(VLOOKUP($A151,ce_secure[],5,FALSE)),"N/A",VLOOKUP($A151,ce_secure[],5))</f>
        <v>34</v>
      </c>
      <c r="O151">
        <f>IF(ISERROR(VLOOKUP($A151,milp_secure[],3,FALSE)),"N/A",VLOOKUP($A151,milp_secure[],3))</f>
        <v>32</v>
      </c>
      <c r="P151">
        <f>overview[[#This Row],[ce_secure]]-overview[[#This Row],[milp_secure]]</f>
        <v>2</v>
      </c>
      <c r="Q151" t="str">
        <f>IF(ISERROR(VLOOKUP($A151,milp_secure[],3,FALSE)),"N/A",VLOOKUP($A151,milp_secure[],4))</f>
        <v xml:space="preserve"> Optimal</v>
      </c>
    </row>
    <row r="152" spans="1:17" x14ac:dyDescent="0.25">
      <c r="A152" t="s">
        <v>169</v>
      </c>
      <c r="B152">
        <f>IF(ISERROR(VLOOKUP($A152,ce_dom[],5,FALSE)),"N/A",VLOOKUP($A152,ce_dom[],5))</f>
        <v>25</v>
      </c>
      <c r="C152">
        <f>IF(ISERROR(VLOOKUP($A152,milp_dom[],3,FALSE)),"N/A",VLOOKUP($A152,milp_dom[],3))</f>
        <v>24</v>
      </c>
      <c r="D152">
        <f>overview[[#This Row],[ce_dom]]-overview[[#This Row],[milp_dom]]</f>
        <v>1</v>
      </c>
      <c r="E152" t="str">
        <f>IF(ISERROR(VLOOKUP($A152,milp_dom[],3,FALSE)),"N/A",VLOOKUP($A152,milp_dom[],4))</f>
        <v xml:space="preserve"> Optimal</v>
      </c>
      <c r="F152">
        <f>IF(ISERROR(VLOOKUP($A152,ce_total[],5,FALSE)),"N/A",VLOOKUP($A152,ce_total[],5))</f>
        <v>31</v>
      </c>
      <c r="G152">
        <f>IF(ISERROR(VLOOKUP($A152,milp_total[],3,FALSE)),"N/A",VLOOKUP($A152,milp_total[],3))</f>
        <v>30</v>
      </c>
      <c r="H152">
        <f>overview[[#This Row],[ce_total]]-overview[[#This Row],[milp_total]]</f>
        <v>1</v>
      </c>
      <c r="I152" t="str">
        <f>IF(ISERROR(VLOOKUP($A152,milp_total[],3,FALSE)),"N/A",VLOOKUP($A152,milp_total[],4))</f>
        <v xml:space="preserve"> Optimal</v>
      </c>
      <c r="J152">
        <f>IF(ISERROR(VLOOKUP($A152,ce_2[],5,FALSE)),"N/A",VLOOKUP($A152,ce_2[],5))</f>
        <v>44</v>
      </c>
      <c r="K152">
        <f>IF(ISERROR(VLOOKUP($A152,milp_2[],3,FALSE)),"N/A",VLOOKUP($A152,milp_2[],3))</f>
        <v>41</v>
      </c>
      <c r="L152">
        <f>overview[[#This Row],[ce_2]]-overview[[#This Row],[milp_2]]</f>
        <v>3</v>
      </c>
      <c r="M152" t="str">
        <f>IF(ISERROR(VLOOKUP($A152,milp_2[],3,FALSE)),"N/A",VLOOKUP($A152,milp_2[],4))</f>
        <v xml:space="preserve"> Optimal</v>
      </c>
      <c r="N152">
        <f>IF(ISERROR(VLOOKUP($A152,ce_secure[],5,FALSE)),"N/A",VLOOKUP($A152,ce_secure[],5))</f>
        <v>35</v>
      </c>
      <c r="O152">
        <f>IF(ISERROR(VLOOKUP($A152,milp_secure[],3,FALSE)),"N/A",VLOOKUP($A152,milp_secure[],3))</f>
        <v>34</v>
      </c>
      <c r="P152">
        <f>overview[[#This Row],[ce_secure]]-overview[[#This Row],[milp_secure]]</f>
        <v>1</v>
      </c>
      <c r="Q152" t="str">
        <f>IF(ISERROR(VLOOKUP($A152,milp_secure[],3,FALSE)),"N/A",VLOOKUP($A152,milp_secure[],4))</f>
        <v xml:space="preserve"> Optimal</v>
      </c>
    </row>
    <row r="153" spans="1:17" x14ac:dyDescent="0.25">
      <c r="A153" t="s">
        <v>170</v>
      </c>
      <c r="B153">
        <f>IF(ISERROR(VLOOKUP($A153,ce_dom[],5,FALSE)),"N/A",VLOOKUP($A153,ce_dom[],5))</f>
        <v>27</v>
      </c>
      <c r="C153">
        <f>IF(ISERROR(VLOOKUP($A153,milp_dom[],3,FALSE)),"N/A",VLOOKUP($A153,milp_dom[],3))</f>
        <v>26</v>
      </c>
      <c r="D153">
        <f>overview[[#This Row],[ce_dom]]-overview[[#This Row],[milp_dom]]</f>
        <v>1</v>
      </c>
      <c r="E153" t="str">
        <f>IF(ISERROR(VLOOKUP($A153,milp_dom[],3,FALSE)),"N/A",VLOOKUP($A153,milp_dom[],4))</f>
        <v xml:space="preserve"> Optimal</v>
      </c>
      <c r="F153">
        <f>IF(ISERROR(VLOOKUP($A153,ce_total[],5,FALSE)),"N/A",VLOOKUP($A153,ce_total[],5))</f>
        <v>33</v>
      </c>
      <c r="G153">
        <f>IF(ISERROR(VLOOKUP($A153,milp_total[],3,FALSE)),"N/A",VLOOKUP($A153,milp_total[],3))</f>
        <v>32</v>
      </c>
      <c r="H153">
        <f>overview[[#This Row],[ce_total]]-overview[[#This Row],[milp_total]]</f>
        <v>1</v>
      </c>
      <c r="I153" t="str">
        <f>IF(ISERROR(VLOOKUP($A153,milp_total[],3,FALSE)),"N/A",VLOOKUP($A153,milp_total[],4))</f>
        <v xml:space="preserve"> Optimal</v>
      </c>
      <c r="J153">
        <f>IF(ISERROR(VLOOKUP($A153,ce_2[],5,FALSE)),"N/A",VLOOKUP($A153,ce_2[],5))</f>
        <v>46</v>
      </c>
      <c r="K153">
        <f>IF(ISERROR(VLOOKUP($A153,milp_2[],3,FALSE)),"N/A",VLOOKUP($A153,milp_2[],3))</f>
        <v>44</v>
      </c>
      <c r="L153">
        <f>overview[[#This Row],[ce_2]]-overview[[#This Row],[milp_2]]</f>
        <v>2</v>
      </c>
      <c r="M153" t="str">
        <f>IF(ISERROR(VLOOKUP($A153,milp_2[],3,FALSE)),"N/A",VLOOKUP($A153,milp_2[],4))</f>
        <v xml:space="preserve"> Optimal</v>
      </c>
      <c r="N153">
        <f>IF(ISERROR(VLOOKUP($A153,ce_secure[],5,FALSE)),"N/A",VLOOKUP($A153,ce_secure[],5))</f>
        <v>39</v>
      </c>
      <c r="O153" t="str">
        <f>IF(ISERROR(VLOOKUP($A153,milp_secure[],3,FALSE)),"N/A",VLOOKUP($A153,milp_secure[],3))</f>
        <v>N/A</v>
      </c>
      <c r="P153" t="e">
        <f>overview[[#This Row],[ce_secure]]-overview[[#This Row],[milp_secure]]</f>
        <v>#VALUE!</v>
      </c>
      <c r="Q153" t="str">
        <f>IF(ISERROR(VLOOKUP($A153,milp_secure[],3,FALSE)),"N/A",VLOOKUP($A153,milp_secure[],4))</f>
        <v>N/A</v>
      </c>
    </row>
    <row r="154" spans="1:17" x14ac:dyDescent="0.25">
      <c r="A154" t="s">
        <v>171</v>
      </c>
      <c r="B154">
        <f>IF(ISERROR(VLOOKUP($A154,ce_dom[],5,FALSE)),"N/A",VLOOKUP($A154,ce_dom[],5))</f>
        <v>29</v>
      </c>
      <c r="C154">
        <f>IF(ISERROR(VLOOKUP($A154,milp_dom[],3,FALSE)),"N/A",VLOOKUP($A154,milp_dom[],3))</f>
        <v>27</v>
      </c>
      <c r="D154">
        <f>overview[[#This Row],[ce_dom]]-overview[[#This Row],[milp_dom]]</f>
        <v>2</v>
      </c>
      <c r="E154" t="str">
        <f>IF(ISERROR(VLOOKUP($A154,milp_dom[],3,FALSE)),"N/A",VLOOKUP($A154,milp_dom[],4))</f>
        <v xml:space="preserve"> Optimal</v>
      </c>
      <c r="F154">
        <f>IF(ISERROR(VLOOKUP($A154,ce_total[],5,FALSE)),"N/A",VLOOKUP($A154,ce_total[],5))</f>
        <v>35</v>
      </c>
      <c r="G154">
        <f>IF(ISERROR(VLOOKUP($A154,milp_total[],3,FALSE)),"N/A",VLOOKUP($A154,milp_total[],3))</f>
        <v>32</v>
      </c>
      <c r="H154">
        <f>overview[[#This Row],[ce_total]]-overview[[#This Row],[milp_total]]</f>
        <v>3</v>
      </c>
      <c r="I154" t="str">
        <f>IF(ISERROR(VLOOKUP($A154,milp_total[],3,FALSE)),"N/A",VLOOKUP($A154,milp_total[],4))</f>
        <v xml:space="preserve"> Optimal</v>
      </c>
      <c r="J154">
        <f>IF(ISERROR(VLOOKUP($A154,ce_2[],5,FALSE)),"N/A",VLOOKUP($A154,ce_2[],5))</f>
        <v>49</v>
      </c>
      <c r="K154">
        <f>IF(ISERROR(VLOOKUP($A154,milp_2[],3,FALSE)),"N/A",VLOOKUP($A154,milp_2[],3))</f>
        <v>46</v>
      </c>
      <c r="L154">
        <f>overview[[#This Row],[ce_2]]-overview[[#This Row],[milp_2]]</f>
        <v>3</v>
      </c>
      <c r="M154" t="str">
        <f>IF(ISERROR(VLOOKUP($A154,milp_2[],3,FALSE)),"N/A",VLOOKUP($A154,milp_2[],4))</f>
        <v xml:space="preserve"> Optimal</v>
      </c>
      <c r="N154">
        <f>IF(ISERROR(VLOOKUP($A154,ce_secure[],5,FALSE)),"N/A",VLOOKUP($A154,ce_secure[],5))</f>
        <v>41</v>
      </c>
      <c r="O154" t="str">
        <f>IF(ISERROR(VLOOKUP($A154,milp_secure[],3,FALSE)),"N/A",VLOOKUP($A154,milp_secure[],3))</f>
        <v>N/A</v>
      </c>
      <c r="P154" t="e">
        <f>overview[[#This Row],[ce_secure]]-overview[[#This Row],[milp_secure]]</f>
        <v>#VALUE!</v>
      </c>
      <c r="Q154" t="str">
        <f>IF(ISERROR(VLOOKUP($A154,milp_secure[],3,FALSE)),"N/A",VLOOKUP($A154,milp_secure[],4))</f>
        <v>N/A</v>
      </c>
    </row>
    <row r="155" spans="1:17" x14ac:dyDescent="0.25">
      <c r="A155" t="s">
        <v>172</v>
      </c>
      <c r="B155">
        <f>IF(ISERROR(VLOOKUP($A155,ce_dom[],5,FALSE)),"N/A",VLOOKUP($A155,ce_dom[],5))</f>
        <v>31</v>
      </c>
      <c r="C155">
        <f>IF(ISERROR(VLOOKUP($A155,milp_dom[],3,FALSE)),"N/A",VLOOKUP($A155,milp_dom[],3))</f>
        <v>28</v>
      </c>
      <c r="D155">
        <f>overview[[#This Row],[ce_dom]]-overview[[#This Row],[milp_dom]]</f>
        <v>3</v>
      </c>
      <c r="E155" t="str">
        <f>IF(ISERROR(VLOOKUP($A155,milp_dom[],3,FALSE)),"N/A",VLOOKUP($A155,milp_dom[],4))</f>
        <v xml:space="preserve"> Optimal</v>
      </c>
      <c r="F155">
        <f>IF(ISERROR(VLOOKUP($A155,ce_total[],5,FALSE)),"N/A",VLOOKUP($A155,ce_total[],5))</f>
        <v>36</v>
      </c>
      <c r="G155">
        <f>IF(ISERROR(VLOOKUP($A155,milp_total[],3,FALSE)),"N/A",VLOOKUP($A155,milp_total[],3))</f>
        <v>36</v>
      </c>
      <c r="H155">
        <f>overview[[#This Row],[ce_total]]-overview[[#This Row],[milp_total]]</f>
        <v>0</v>
      </c>
      <c r="I155" t="str">
        <f>IF(ISERROR(VLOOKUP($A155,milp_total[],3,FALSE)),"N/A",VLOOKUP($A155,milp_total[],4))</f>
        <v xml:space="preserve"> Optimal</v>
      </c>
      <c r="J155">
        <f>IF(ISERROR(VLOOKUP($A155,ce_2[],5,FALSE)),"N/A",VLOOKUP($A155,ce_2[],5))</f>
        <v>52</v>
      </c>
      <c r="K155">
        <f>IF(ISERROR(VLOOKUP($A155,milp_2[],3,FALSE)),"N/A",VLOOKUP($A155,milp_2[],3))</f>
        <v>49</v>
      </c>
      <c r="L155">
        <f>overview[[#This Row],[ce_2]]-overview[[#This Row],[milp_2]]</f>
        <v>3</v>
      </c>
      <c r="M155" t="str">
        <f>IF(ISERROR(VLOOKUP($A155,milp_2[],3,FALSE)),"N/A",VLOOKUP($A155,milp_2[],4))</f>
        <v xml:space="preserve"> Optimal</v>
      </c>
      <c r="N155">
        <f>IF(ISERROR(VLOOKUP($A155,ce_secure[],5,FALSE)),"N/A",VLOOKUP($A155,ce_secure[],5))</f>
        <v>43</v>
      </c>
      <c r="O155" t="str">
        <f>IF(ISERROR(VLOOKUP($A155,milp_secure[],3,FALSE)),"N/A",VLOOKUP($A155,milp_secure[],3))</f>
        <v>N/A</v>
      </c>
      <c r="P155" t="e">
        <f>overview[[#This Row],[ce_secure]]-overview[[#This Row],[milp_secure]]</f>
        <v>#VALUE!</v>
      </c>
      <c r="Q155" t="str">
        <f>IF(ISERROR(VLOOKUP($A155,milp_secure[],3,FALSE)),"N/A",VLOOKUP($A155,milp_secure[],4))</f>
        <v>N/A</v>
      </c>
    </row>
    <row r="156" spans="1:17" x14ac:dyDescent="0.25">
      <c r="A156" t="s">
        <v>174</v>
      </c>
      <c r="B156">
        <f>IF(ISERROR(VLOOKUP($A156,ce_dom[],5,FALSE)),"N/A",VLOOKUP($A156,ce_dom[],5))</f>
        <v>32</v>
      </c>
      <c r="C156">
        <f>IF(ISERROR(VLOOKUP($A156,milp_dom[],3,FALSE)),"N/A",VLOOKUP($A156,milp_dom[],3))</f>
        <v>30</v>
      </c>
      <c r="D156">
        <f>overview[[#This Row],[ce_dom]]-overview[[#This Row],[milp_dom]]</f>
        <v>2</v>
      </c>
      <c r="E156" t="str">
        <f>IF(ISERROR(VLOOKUP($A156,milp_dom[],3,FALSE)),"N/A",VLOOKUP($A156,milp_dom[],4))</f>
        <v xml:space="preserve"> Optimal</v>
      </c>
      <c r="F156">
        <f>IF(ISERROR(VLOOKUP($A156,ce_total[],5,FALSE)),"N/A",VLOOKUP($A156,ce_total[],5))</f>
        <v>38</v>
      </c>
      <c r="G156">
        <f>IF(ISERROR(VLOOKUP($A156,milp_total[],3,FALSE)),"N/A",VLOOKUP($A156,milp_total[],3))</f>
        <v>36</v>
      </c>
      <c r="H156">
        <f>overview[[#This Row],[ce_total]]-overview[[#This Row],[milp_total]]</f>
        <v>2</v>
      </c>
      <c r="I156" t="str">
        <f>IF(ISERROR(VLOOKUP($A156,milp_total[],3,FALSE)),"N/A",VLOOKUP($A156,milp_total[],4))</f>
        <v xml:space="preserve"> Optimal</v>
      </c>
      <c r="J156">
        <f>IF(ISERROR(VLOOKUP($A156,ce_2[],5,FALSE)),"N/A",VLOOKUP($A156,ce_2[],5))</f>
        <v>55</v>
      </c>
      <c r="K156">
        <f>IF(ISERROR(VLOOKUP($A156,milp_2[],3,FALSE)),"N/A",VLOOKUP($A156,milp_2[],3))</f>
        <v>51</v>
      </c>
      <c r="L156">
        <f>overview[[#This Row],[ce_2]]-overview[[#This Row],[milp_2]]</f>
        <v>4</v>
      </c>
      <c r="M156" t="str">
        <f>IF(ISERROR(VLOOKUP($A156,milp_2[],3,FALSE)),"N/A",VLOOKUP($A156,milp_2[],4))</f>
        <v xml:space="preserve"> Optimal</v>
      </c>
      <c r="N156">
        <f>IF(ISERROR(VLOOKUP($A156,ce_secure[],5,FALSE)),"N/A",VLOOKUP($A156,ce_secure[],5))</f>
        <v>46</v>
      </c>
      <c r="O156" t="str">
        <f>IF(ISERROR(VLOOKUP($A156,milp_secure[],3,FALSE)),"N/A",VLOOKUP($A156,milp_secure[],3))</f>
        <v>N/A</v>
      </c>
      <c r="P156" t="e">
        <f>overview[[#This Row],[ce_secure]]-overview[[#This Row],[milp_secure]]</f>
        <v>#VALUE!</v>
      </c>
      <c r="Q156" t="str">
        <f>IF(ISERROR(VLOOKUP($A156,milp_secure[],3,FALSE)),"N/A",VLOOKUP($A156,milp_secure[],4))</f>
        <v>N/A</v>
      </c>
    </row>
    <row r="157" spans="1:17" x14ac:dyDescent="0.25">
      <c r="A157" t="s">
        <v>173</v>
      </c>
      <c r="B157">
        <f>IF(ISERROR(VLOOKUP($A157,ce_dom[],5,FALSE)),"N/A",VLOOKUP($A157,ce_dom[],5))</f>
        <v>10</v>
      </c>
      <c r="C157">
        <f>IF(ISERROR(VLOOKUP($A157,milp_dom[],3,FALSE)),"N/A",VLOOKUP($A157,milp_dom[],3))</f>
        <v>10</v>
      </c>
      <c r="D157">
        <f>overview[[#This Row],[ce_dom]]-overview[[#This Row],[milp_dom]]</f>
        <v>0</v>
      </c>
      <c r="E157" t="str">
        <f>IF(ISERROR(VLOOKUP($A157,milp_dom[],3,FALSE)),"N/A",VLOOKUP($A157,milp_dom[],4))</f>
        <v xml:space="preserve"> Optimal</v>
      </c>
      <c r="F157">
        <f>IF(ISERROR(VLOOKUP($A157,ce_total[],5,FALSE)),"N/A",VLOOKUP($A157,ce_total[],5))</f>
        <v>12</v>
      </c>
      <c r="G157">
        <f>IF(ISERROR(VLOOKUP($A157,milp_total[],3,FALSE)),"N/A",VLOOKUP($A157,milp_total[],3))</f>
        <v>12</v>
      </c>
      <c r="H157">
        <f>overview[[#This Row],[ce_total]]-overview[[#This Row],[milp_total]]</f>
        <v>0</v>
      </c>
      <c r="I157" t="str">
        <f>IF(ISERROR(VLOOKUP($A157,milp_total[],3,FALSE)),"N/A",VLOOKUP($A157,milp_total[],4))</f>
        <v xml:space="preserve"> Optimal</v>
      </c>
      <c r="J157">
        <f>IF(ISERROR(VLOOKUP($A157,ce_2[],5,FALSE)),"N/A",VLOOKUP($A157,ce_2[],5))</f>
        <v>16</v>
      </c>
      <c r="K157">
        <f>IF(ISERROR(VLOOKUP($A157,milp_2[],3,FALSE)),"N/A",VLOOKUP($A157,milp_2[],3))</f>
        <v>16</v>
      </c>
      <c r="L157">
        <f>overview[[#This Row],[ce_2]]-overview[[#This Row],[milp_2]]</f>
        <v>0</v>
      </c>
      <c r="M157" t="str">
        <f>IF(ISERROR(VLOOKUP($A157,milp_2[],3,FALSE)),"N/A",VLOOKUP($A157,milp_2[],4))</f>
        <v xml:space="preserve"> Optimal</v>
      </c>
      <c r="N157">
        <f>IF(ISERROR(VLOOKUP($A157,ce_secure[],5,FALSE)),"N/A",VLOOKUP($A157,ce_secure[],5))</f>
        <v>13</v>
      </c>
      <c r="O157">
        <f>IF(ISERROR(VLOOKUP($A157,milp_secure[],3,FALSE)),"N/A",VLOOKUP($A157,milp_secure[],3))</f>
        <v>13</v>
      </c>
      <c r="P157">
        <f>overview[[#This Row],[ce_secure]]-overview[[#This Row],[milp_secure]]</f>
        <v>0</v>
      </c>
      <c r="Q157" t="str">
        <f>IF(ISERROR(VLOOKUP($A157,milp_secure[],3,FALSE)),"N/A",VLOOKUP($A157,milp_secure[],4))</f>
        <v xml:space="preserve"> Optimal</v>
      </c>
    </row>
    <row r="158" spans="1:17" x14ac:dyDescent="0.25">
      <c r="A158" t="s">
        <v>175</v>
      </c>
      <c r="B158">
        <f>IF(ISERROR(VLOOKUP($A158,ce_dom[],5,FALSE)),"N/A",VLOOKUP($A158,ce_dom[],5))</f>
        <v>11</v>
      </c>
      <c r="C158">
        <f>IF(ISERROR(VLOOKUP($A158,milp_dom[],3,FALSE)),"N/A",VLOOKUP($A158,milp_dom[],3))</f>
        <v>11</v>
      </c>
      <c r="D158">
        <f>overview[[#This Row],[ce_dom]]-overview[[#This Row],[milp_dom]]</f>
        <v>0</v>
      </c>
      <c r="E158" t="str">
        <f>IF(ISERROR(VLOOKUP($A158,milp_dom[],3,FALSE)),"N/A",VLOOKUP($A158,milp_dom[],4))</f>
        <v xml:space="preserve"> Optimal</v>
      </c>
      <c r="F158">
        <f>IF(ISERROR(VLOOKUP($A158,ce_total[],5,FALSE)),"N/A",VLOOKUP($A158,ce_total[],5))</f>
        <v>14</v>
      </c>
      <c r="G158">
        <f>IF(ISERROR(VLOOKUP($A158,milp_total[],3,FALSE)),"N/A",VLOOKUP($A158,milp_total[],3))</f>
        <v>14</v>
      </c>
      <c r="H158">
        <f>overview[[#This Row],[ce_total]]-overview[[#This Row],[milp_total]]</f>
        <v>0</v>
      </c>
      <c r="I158" t="str">
        <f>IF(ISERROR(VLOOKUP($A158,milp_total[],3,FALSE)),"N/A",VLOOKUP($A158,milp_total[],4))</f>
        <v xml:space="preserve"> Optimal</v>
      </c>
      <c r="J158">
        <f>IF(ISERROR(VLOOKUP($A158,ce_2[],5,FALSE)),"N/A",VLOOKUP($A158,ce_2[],5))</f>
        <v>19</v>
      </c>
      <c r="K158">
        <f>IF(ISERROR(VLOOKUP($A158,milp_2[],3,FALSE)),"N/A",VLOOKUP($A158,milp_2[],3))</f>
        <v>18</v>
      </c>
      <c r="L158">
        <f>overview[[#This Row],[ce_2]]-overview[[#This Row],[milp_2]]</f>
        <v>1</v>
      </c>
      <c r="M158" t="str">
        <f>IF(ISERROR(VLOOKUP($A158,milp_2[],3,FALSE)),"N/A",VLOOKUP($A158,milp_2[],4))</f>
        <v xml:space="preserve"> Optimal</v>
      </c>
      <c r="N158">
        <f>IF(ISERROR(VLOOKUP($A158,ce_secure[],5,FALSE)),"N/A",VLOOKUP($A158,ce_secure[],5))</f>
        <v>15</v>
      </c>
      <c r="O158">
        <f>IF(ISERROR(VLOOKUP($A158,milp_secure[],3,FALSE)),"N/A",VLOOKUP($A158,milp_secure[],3))</f>
        <v>15</v>
      </c>
      <c r="P158">
        <f>overview[[#This Row],[ce_secure]]-overview[[#This Row],[milp_secure]]</f>
        <v>0</v>
      </c>
      <c r="Q158" t="str">
        <f>IF(ISERROR(VLOOKUP($A158,milp_secure[],3,FALSE)),"N/A",VLOOKUP($A158,milp_secure[],4))</f>
        <v xml:space="preserve"> Optimal</v>
      </c>
    </row>
    <row r="159" spans="1:17" x14ac:dyDescent="0.25">
      <c r="A159" t="s">
        <v>176</v>
      </c>
      <c r="B159">
        <f>IF(ISERROR(VLOOKUP($A159,ce_dom[],5,FALSE)),"N/A",VLOOKUP($A159,ce_dom[],5))</f>
        <v>12</v>
      </c>
      <c r="C159">
        <f>IF(ISERROR(VLOOKUP($A159,milp_dom[],3,FALSE)),"N/A",VLOOKUP($A159,milp_dom[],3))</f>
        <v>12</v>
      </c>
      <c r="D159">
        <f>overview[[#This Row],[ce_dom]]-overview[[#This Row],[milp_dom]]</f>
        <v>0</v>
      </c>
      <c r="E159" t="str">
        <f>IF(ISERROR(VLOOKUP($A159,milp_dom[],3,FALSE)),"N/A",VLOOKUP($A159,milp_dom[],4))</f>
        <v xml:space="preserve"> Optimal</v>
      </c>
      <c r="F159">
        <f>IF(ISERROR(VLOOKUP($A159,ce_total[],5,FALSE)),"N/A",VLOOKUP($A159,ce_total[],5))</f>
        <v>16</v>
      </c>
      <c r="G159">
        <f>IF(ISERROR(VLOOKUP($A159,milp_total[],3,FALSE)),"N/A",VLOOKUP($A159,milp_total[],3))</f>
        <v>16</v>
      </c>
      <c r="H159">
        <f>overview[[#This Row],[ce_total]]-overview[[#This Row],[milp_total]]</f>
        <v>0</v>
      </c>
      <c r="I159" t="str">
        <f>IF(ISERROR(VLOOKUP($A159,milp_total[],3,FALSE)),"N/A",VLOOKUP($A159,milp_total[],4))</f>
        <v xml:space="preserve"> Optimal</v>
      </c>
      <c r="J159">
        <f>IF(ISERROR(VLOOKUP($A159,ce_2[],5,FALSE)),"N/A",VLOOKUP($A159,ce_2[],5))</f>
        <v>22</v>
      </c>
      <c r="K159">
        <f>IF(ISERROR(VLOOKUP($A159,milp_2[],3,FALSE)),"N/A",VLOOKUP($A159,milp_2[],3))</f>
        <v>21</v>
      </c>
      <c r="L159">
        <f>overview[[#This Row],[ce_2]]-overview[[#This Row],[milp_2]]</f>
        <v>1</v>
      </c>
      <c r="M159" t="str">
        <f>IF(ISERROR(VLOOKUP($A159,milp_2[],3,FALSE)),"N/A",VLOOKUP($A159,milp_2[],4))</f>
        <v xml:space="preserve"> Optimal</v>
      </c>
      <c r="N159">
        <f>IF(ISERROR(VLOOKUP($A159,ce_secure[],5,FALSE)),"N/A",VLOOKUP($A159,ce_secure[],5))</f>
        <v>18</v>
      </c>
      <c r="O159">
        <f>IF(ISERROR(VLOOKUP($A159,milp_secure[],3,FALSE)),"N/A",VLOOKUP($A159,milp_secure[],3))</f>
        <v>18</v>
      </c>
      <c r="P159">
        <f>overview[[#This Row],[ce_secure]]-overview[[#This Row],[milp_secure]]</f>
        <v>0</v>
      </c>
      <c r="Q159" t="str">
        <f>IF(ISERROR(VLOOKUP($A159,milp_secure[],3,FALSE)),"N/A",VLOOKUP($A159,milp_secure[],4))</f>
        <v xml:space="preserve"> Optimal</v>
      </c>
    </row>
    <row r="160" spans="1:17" x14ac:dyDescent="0.25">
      <c r="A160" t="s">
        <v>177</v>
      </c>
      <c r="B160">
        <f>IF(ISERROR(VLOOKUP($A160,ce_dom[],5,FALSE)),"N/A",VLOOKUP($A160,ce_dom[],5))</f>
        <v>14</v>
      </c>
      <c r="C160">
        <f>IF(ISERROR(VLOOKUP($A160,milp_dom[],3,FALSE)),"N/A",VLOOKUP($A160,milp_dom[],3))</f>
        <v>14</v>
      </c>
      <c r="D160">
        <f>overview[[#This Row],[ce_dom]]-overview[[#This Row],[milp_dom]]</f>
        <v>0</v>
      </c>
      <c r="E160" t="str">
        <f>IF(ISERROR(VLOOKUP($A160,milp_dom[],3,FALSE)),"N/A",VLOOKUP($A160,milp_dom[],4))</f>
        <v xml:space="preserve"> Optimal</v>
      </c>
      <c r="F160">
        <f>IF(ISERROR(VLOOKUP($A160,ce_total[],5,FALSE)),"N/A",VLOOKUP($A160,ce_total[],5))</f>
        <v>18</v>
      </c>
      <c r="G160">
        <f>IF(ISERROR(VLOOKUP($A160,milp_total[],3,FALSE)),"N/A",VLOOKUP($A160,milp_total[],3))</f>
        <v>18</v>
      </c>
      <c r="H160">
        <f>overview[[#This Row],[ce_total]]-overview[[#This Row],[milp_total]]</f>
        <v>0</v>
      </c>
      <c r="I160" t="str">
        <f>IF(ISERROR(VLOOKUP($A160,milp_total[],3,FALSE)),"N/A",VLOOKUP($A160,milp_total[],4))</f>
        <v xml:space="preserve"> Optimal</v>
      </c>
      <c r="J160">
        <f>IF(ISERROR(VLOOKUP($A160,ce_2[],5,FALSE)),"N/A",VLOOKUP($A160,ce_2[],5))</f>
        <v>24</v>
      </c>
      <c r="K160">
        <f>IF(ISERROR(VLOOKUP($A160,milp_2[],3,FALSE)),"N/A",VLOOKUP($A160,milp_2[],3))</f>
        <v>23</v>
      </c>
      <c r="L160">
        <f>overview[[#This Row],[ce_2]]-overview[[#This Row],[milp_2]]</f>
        <v>1</v>
      </c>
      <c r="M160" t="str">
        <f>IF(ISERROR(VLOOKUP($A160,milp_2[],3,FALSE)),"N/A",VLOOKUP($A160,milp_2[],4))</f>
        <v xml:space="preserve"> Optimal</v>
      </c>
      <c r="N160">
        <f>IF(ISERROR(VLOOKUP($A160,ce_secure[],5,FALSE)),"N/A",VLOOKUP($A160,ce_secure[],5))</f>
        <v>20</v>
      </c>
      <c r="O160">
        <f>IF(ISERROR(VLOOKUP($A160,milp_secure[],3,FALSE)),"N/A",VLOOKUP($A160,milp_secure[],3))</f>
        <v>19</v>
      </c>
      <c r="P160">
        <f>overview[[#This Row],[ce_secure]]-overview[[#This Row],[milp_secure]]</f>
        <v>1</v>
      </c>
      <c r="Q160" t="str">
        <f>IF(ISERROR(VLOOKUP($A160,milp_secure[],3,FALSE)),"N/A",VLOOKUP($A160,milp_secure[],4))</f>
        <v xml:space="preserve"> Optimal</v>
      </c>
    </row>
    <row r="161" spans="1:17" x14ac:dyDescent="0.25">
      <c r="A161" t="s">
        <v>178</v>
      </c>
      <c r="B161">
        <f>IF(ISERROR(VLOOKUP($A161,ce_dom[],5,FALSE)),"N/A",VLOOKUP($A161,ce_dom[],5))</f>
        <v>18</v>
      </c>
      <c r="C161">
        <f>IF(ISERROR(VLOOKUP($A161,milp_dom[],3,FALSE)),"N/A",VLOOKUP($A161,milp_dom[],3))</f>
        <v>17</v>
      </c>
      <c r="D161">
        <f>overview[[#This Row],[ce_dom]]-overview[[#This Row],[milp_dom]]</f>
        <v>1</v>
      </c>
      <c r="E161" t="str">
        <f>IF(ISERROR(VLOOKUP($A161,milp_dom[],3,FALSE)),"N/A",VLOOKUP($A161,milp_dom[],4))</f>
        <v xml:space="preserve"> Optimal</v>
      </c>
      <c r="F161">
        <f>IF(ISERROR(VLOOKUP($A161,ce_total[],5,FALSE)),"N/A",VLOOKUP($A161,ce_total[],5))</f>
        <v>22</v>
      </c>
      <c r="G161">
        <f>IF(ISERROR(VLOOKUP($A161,milp_total[],3,FALSE)),"N/A",VLOOKUP($A161,milp_total[],3))</f>
        <v>22</v>
      </c>
      <c r="H161">
        <f>overview[[#This Row],[ce_total]]-overview[[#This Row],[milp_total]]</f>
        <v>0</v>
      </c>
      <c r="I161" t="str">
        <f>IF(ISERROR(VLOOKUP($A161,milp_total[],3,FALSE)),"N/A",VLOOKUP($A161,milp_total[],4))</f>
        <v xml:space="preserve"> Optimal</v>
      </c>
      <c r="J161">
        <f>IF(ISERROR(VLOOKUP($A161,ce_2[],5,FALSE)),"N/A",VLOOKUP($A161,ce_2[],5))</f>
        <v>31</v>
      </c>
      <c r="K161">
        <f>IF(ISERROR(VLOOKUP($A161,milp_2[],3,FALSE)),"N/A",VLOOKUP($A161,milp_2[],3))</f>
        <v>30</v>
      </c>
      <c r="L161">
        <f>overview[[#This Row],[ce_2]]-overview[[#This Row],[milp_2]]</f>
        <v>1</v>
      </c>
      <c r="M161" t="str">
        <f>IF(ISERROR(VLOOKUP($A161,milp_2[],3,FALSE)),"N/A",VLOOKUP($A161,milp_2[],4))</f>
        <v xml:space="preserve"> Optimal</v>
      </c>
      <c r="N161">
        <f>IF(ISERROR(VLOOKUP($A161,ce_secure[],5,FALSE)),"N/A",VLOOKUP($A161,ce_secure[],5))</f>
        <v>26</v>
      </c>
      <c r="O161">
        <f>IF(ISERROR(VLOOKUP($A161,milp_secure[],3,FALSE)),"N/A",VLOOKUP($A161,milp_secure[],3))</f>
        <v>25</v>
      </c>
      <c r="P161">
        <f>overview[[#This Row],[ce_secure]]-overview[[#This Row],[milp_secure]]</f>
        <v>1</v>
      </c>
      <c r="Q161" t="str">
        <f>IF(ISERROR(VLOOKUP($A161,milp_secure[],3,FALSE)),"N/A",VLOOKUP($A161,milp_secure[],4))</f>
        <v xml:space="preserve"> Optimal</v>
      </c>
    </row>
    <row r="162" spans="1:17" x14ac:dyDescent="0.25">
      <c r="A162" t="s">
        <v>179</v>
      </c>
      <c r="B162">
        <f>IF(ISERROR(VLOOKUP($A162,ce_dom[],5,FALSE)),"N/A",VLOOKUP($A162,ce_dom[],5))</f>
        <v>20</v>
      </c>
      <c r="C162">
        <f>IF(ISERROR(VLOOKUP($A162,milp_dom[],3,FALSE)),"N/A",VLOOKUP($A162,milp_dom[],3))</f>
        <v>19</v>
      </c>
      <c r="D162">
        <f>overview[[#This Row],[ce_dom]]-overview[[#This Row],[milp_dom]]</f>
        <v>1</v>
      </c>
      <c r="E162" t="str">
        <f>IF(ISERROR(VLOOKUP($A162,milp_dom[],3,FALSE)),"N/A",VLOOKUP($A162,milp_dom[],4))</f>
        <v xml:space="preserve"> Optimal</v>
      </c>
      <c r="F162">
        <f>IF(ISERROR(VLOOKUP($A162,ce_total[],5,FALSE)),"N/A",VLOOKUP($A162,ce_total[],5))</f>
        <v>24</v>
      </c>
      <c r="G162">
        <f>IF(ISERROR(VLOOKUP($A162,milp_total[],3,FALSE)),"N/A",VLOOKUP($A162,milp_total[],3))</f>
        <v>24</v>
      </c>
      <c r="H162">
        <f>overview[[#This Row],[ce_total]]-overview[[#This Row],[milp_total]]</f>
        <v>0</v>
      </c>
      <c r="I162" t="str">
        <f>IF(ISERROR(VLOOKUP($A162,milp_total[],3,FALSE)),"N/A",VLOOKUP($A162,milp_total[],4))</f>
        <v xml:space="preserve"> Optimal</v>
      </c>
      <c r="J162">
        <f>IF(ISERROR(VLOOKUP($A162,ce_2[],5,FALSE)),"N/A",VLOOKUP($A162,ce_2[],5))</f>
        <v>34</v>
      </c>
      <c r="K162">
        <f>IF(ISERROR(VLOOKUP($A162,milp_2[],3,FALSE)),"N/A",VLOOKUP($A162,milp_2[],3))</f>
        <v>33</v>
      </c>
      <c r="L162">
        <f>overview[[#This Row],[ce_2]]-overview[[#This Row],[milp_2]]</f>
        <v>1</v>
      </c>
      <c r="M162" t="str">
        <f>IF(ISERROR(VLOOKUP($A162,milp_2[],3,FALSE)),"N/A",VLOOKUP($A162,milp_2[],4))</f>
        <v xml:space="preserve"> Optimal</v>
      </c>
      <c r="N162">
        <f>IF(ISERROR(VLOOKUP($A162,ce_secure[],5,FALSE)),"N/A",VLOOKUP($A162,ce_secure[],5))</f>
        <v>29</v>
      </c>
      <c r="O162">
        <f>IF(ISERROR(VLOOKUP($A162,milp_secure[],3,FALSE)),"N/A",VLOOKUP($A162,milp_secure[],3))</f>
        <v>27</v>
      </c>
      <c r="P162">
        <f>overview[[#This Row],[ce_secure]]-overview[[#This Row],[milp_secure]]</f>
        <v>2</v>
      </c>
      <c r="Q162" t="str">
        <f>IF(ISERROR(VLOOKUP($A162,milp_secure[],3,FALSE)),"N/A",VLOOKUP($A162,milp_secure[],4))</f>
        <v xml:space="preserve"> Optimal</v>
      </c>
    </row>
    <row r="163" spans="1:17" x14ac:dyDescent="0.25">
      <c r="A163" t="s">
        <v>180</v>
      </c>
      <c r="B163">
        <f>IF(ISERROR(VLOOKUP($A163,ce_dom[],5,FALSE)),"N/A",VLOOKUP($A163,ce_dom[],5))</f>
        <v>22</v>
      </c>
      <c r="C163">
        <f>IF(ISERROR(VLOOKUP($A163,milp_dom[],3,FALSE)),"N/A",VLOOKUP($A163,milp_dom[],3))</f>
        <v>21</v>
      </c>
      <c r="D163">
        <f>overview[[#This Row],[ce_dom]]-overview[[#This Row],[milp_dom]]</f>
        <v>1</v>
      </c>
      <c r="E163" t="str">
        <f>IF(ISERROR(VLOOKUP($A163,milp_dom[],3,FALSE)),"N/A",VLOOKUP($A163,milp_dom[],4))</f>
        <v xml:space="preserve"> Optimal</v>
      </c>
      <c r="F163">
        <f>IF(ISERROR(VLOOKUP($A163,ce_total[],5,FALSE)),"N/A",VLOOKUP($A163,ce_total[],5))</f>
        <v>26</v>
      </c>
      <c r="G163">
        <f>IF(ISERROR(VLOOKUP($A163,milp_total[],3,FALSE)),"N/A",VLOOKUP($A163,milp_total[],3))</f>
        <v>26</v>
      </c>
      <c r="H163">
        <f>overview[[#This Row],[ce_total]]-overview[[#This Row],[milp_total]]</f>
        <v>0</v>
      </c>
      <c r="I163" t="str">
        <f>IF(ISERROR(VLOOKUP($A163,milp_total[],3,FALSE)),"N/A",VLOOKUP($A163,milp_total[],4))</f>
        <v xml:space="preserve"> Optimal</v>
      </c>
      <c r="J163">
        <f>IF(ISERROR(VLOOKUP($A163,ce_2[],5,FALSE)),"N/A",VLOOKUP($A163,ce_2[],5))</f>
        <v>37</v>
      </c>
      <c r="K163">
        <f>IF(ISERROR(VLOOKUP($A163,milp_2[],3,FALSE)),"N/A",VLOOKUP($A163,milp_2[],3))</f>
        <v>36</v>
      </c>
      <c r="L163">
        <f>overview[[#This Row],[ce_2]]-overview[[#This Row],[milp_2]]</f>
        <v>1</v>
      </c>
      <c r="M163" t="str">
        <f>IF(ISERROR(VLOOKUP($A163,milp_2[],3,FALSE)),"N/A",VLOOKUP($A163,milp_2[],4))</f>
        <v xml:space="preserve"> Optimal</v>
      </c>
      <c r="N163">
        <f>IF(ISERROR(VLOOKUP($A163,ce_secure[],5,FALSE)),"N/A",VLOOKUP($A163,ce_secure[],5))</f>
        <v>31</v>
      </c>
      <c r="O163">
        <f>IF(ISERROR(VLOOKUP($A163,milp_secure[],3,FALSE)),"N/A",VLOOKUP($A163,milp_secure[],3))</f>
        <v>29</v>
      </c>
      <c r="P163">
        <f>overview[[#This Row],[ce_secure]]-overview[[#This Row],[milp_secure]]</f>
        <v>2</v>
      </c>
      <c r="Q163" t="str">
        <f>IF(ISERROR(VLOOKUP($A163,milp_secure[],3,FALSE)),"N/A",VLOOKUP($A163,milp_secure[],4))</f>
        <v xml:space="preserve"> Optimal</v>
      </c>
    </row>
    <row r="164" spans="1:17" x14ac:dyDescent="0.25">
      <c r="A164" t="s">
        <v>181</v>
      </c>
      <c r="B164">
        <f>IF(ISERROR(VLOOKUP($A164,ce_dom[],5,FALSE)),"N/A",VLOOKUP($A164,ce_dom[],5))</f>
        <v>24</v>
      </c>
      <c r="C164">
        <f>IF(ISERROR(VLOOKUP($A164,milp_dom[],3,FALSE)),"N/A",VLOOKUP($A164,milp_dom[],3))</f>
        <v>22</v>
      </c>
      <c r="D164">
        <f>overview[[#This Row],[ce_dom]]-overview[[#This Row],[milp_dom]]</f>
        <v>2</v>
      </c>
      <c r="E164" t="str">
        <f>IF(ISERROR(VLOOKUP($A164,milp_dom[],3,FALSE)),"N/A",VLOOKUP($A164,milp_dom[],4))</f>
        <v xml:space="preserve"> Optimal</v>
      </c>
      <c r="F164">
        <f>IF(ISERROR(VLOOKUP($A164,ce_total[],5,FALSE)),"N/A",VLOOKUP($A164,ce_total[],5))</f>
        <v>29</v>
      </c>
      <c r="G164">
        <f>IF(ISERROR(VLOOKUP($A164,milp_total[],3,FALSE)),"N/A",VLOOKUP($A164,milp_total[],3))</f>
        <v>27</v>
      </c>
      <c r="H164">
        <f>overview[[#This Row],[ce_total]]-overview[[#This Row],[milp_total]]</f>
        <v>2</v>
      </c>
      <c r="I164" t="str">
        <f>IF(ISERROR(VLOOKUP($A164,milp_total[],3,FALSE)),"N/A",VLOOKUP($A164,milp_total[],4))</f>
        <v xml:space="preserve"> Optimal</v>
      </c>
      <c r="J164">
        <f>IF(ISERROR(VLOOKUP($A164,ce_2[],5,FALSE)),"N/A",VLOOKUP($A164,ce_2[],5))</f>
        <v>41</v>
      </c>
      <c r="K164">
        <f>IF(ISERROR(VLOOKUP($A164,milp_2[],3,FALSE)),"N/A",VLOOKUP($A164,milp_2[],3))</f>
        <v>39</v>
      </c>
      <c r="L164">
        <f>overview[[#This Row],[ce_2]]-overview[[#This Row],[milp_2]]</f>
        <v>2</v>
      </c>
      <c r="M164" t="str">
        <f>IF(ISERROR(VLOOKUP($A164,milp_2[],3,FALSE)),"N/A",VLOOKUP($A164,milp_2[],4))</f>
        <v xml:space="preserve"> Optimal</v>
      </c>
      <c r="N164">
        <f>IF(ISERROR(VLOOKUP($A164,ce_secure[],5,FALSE)),"N/A",VLOOKUP($A164,ce_secure[],5))</f>
        <v>34</v>
      </c>
      <c r="O164">
        <f>IF(ISERROR(VLOOKUP($A164,milp_secure[],3,FALSE)),"N/A",VLOOKUP($A164,milp_secure[],3))</f>
        <v>32</v>
      </c>
      <c r="P164">
        <f>overview[[#This Row],[ce_secure]]-overview[[#This Row],[milp_secure]]</f>
        <v>2</v>
      </c>
      <c r="Q164" t="str">
        <f>IF(ISERROR(VLOOKUP($A164,milp_secure[],3,FALSE)),"N/A",VLOOKUP($A164,milp_secure[],4))</f>
        <v xml:space="preserve"> Optimal</v>
      </c>
    </row>
    <row r="165" spans="1:17" x14ac:dyDescent="0.25">
      <c r="A165" t="s">
        <v>182</v>
      </c>
      <c r="B165">
        <f>IF(ISERROR(VLOOKUP($A165,ce_dom[],5,FALSE)),"N/A",VLOOKUP($A165,ce_dom[],5))</f>
        <v>26</v>
      </c>
      <c r="C165">
        <f>IF(ISERROR(VLOOKUP($A165,milp_dom[],3,FALSE)),"N/A",VLOOKUP($A165,milp_dom[],3))</f>
        <v>24</v>
      </c>
      <c r="D165">
        <f>overview[[#This Row],[ce_dom]]-overview[[#This Row],[milp_dom]]</f>
        <v>2</v>
      </c>
      <c r="E165" t="str">
        <f>IF(ISERROR(VLOOKUP($A165,milp_dom[],3,FALSE)),"N/A",VLOOKUP($A165,milp_dom[],4))</f>
        <v xml:space="preserve"> Optimal</v>
      </c>
      <c r="F165">
        <f>IF(ISERROR(VLOOKUP($A165,ce_total[],5,FALSE)),"N/A",VLOOKUP($A165,ce_total[],5))</f>
        <v>31</v>
      </c>
      <c r="G165">
        <f>IF(ISERROR(VLOOKUP($A165,milp_total[],3,FALSE)),"N/A",VLOOKUP($A165,milp_total[],3))</f>
        <v>30</v>
      </c>
      <c r="H165">
        <f>overview[[#This Row],[ce_total]]-overview[[#This Row],[milp_total]]</f>
        <v>1</v>
      </c>
      <c r="I165" t="str">
        <f>IF(ISERROR(VLOOKUP($A165,milp_total[],3,FALSE)),"N/A",VLOOKUP($A165,milp_total[],4))</f>
        <v xml:space="preserve"> Optimal</v>
      </c>
      <c r="J165">
        <f>IF(ISERROR(VLOOKUP($A165,ce_2[],5,FALSE)),"N/A",VLOOKUP($A165,ce_2[],5))</f>
        <v>44</v>
      </c>
      <c r="K165">
        <f>IF(ISERROR(VLOOKUP($A165,milp_2[],3,FALSE)),"N/A",VLOOKUP($A165,milp_2[],3))</f>
        <v>42</v>
      </c>
      <c r="L165">
        <f>overview[[#This Row],[ce_2]]-overview[[#This Row],[milp_2]]</f>
        <v>2</v>
      </c>
      <c r="M165" t="str">
        <f>IF(ISERROR(VLOOKUP($A165,milp_2[],3,FALSE)),"N/A",VLOOKUP($A165,milp_2[],4))</f>
        <v xml:space="preserve"> Optimal</v>
      </c>
      <c r="N165">
        <f>IF(ISERROR(VLOOKUP($A165,ce_secure[],5,FALSE)),"N/A",VLOOKUP($A165,ce_secure[],5))</f>
        <v>37</v>
      </c>
      <c r="O165">
        <f>IF(ISERROR(VLOOKUP($A165,milp_secure[],3,FALSE)),"N/A",VLOOKUP($A165,milp_secure[],3))</f>
        <v>34</v>
      </c>
      <c r="P165">
        <f>overview[[#This Row],[ce_secure]]-overview[[#This Row],[milp_secure]]</f>
        <v>3</v>
      </c>
      <c r="Q165" t="str">
        <f>IF(ISERROR(VLOOKUP($A165,milp_secure[],3,FALSE)),"N/A",VLOOKUP($A165,milp_secure[],4))</f>
        <v xml:space="preserve"> Optimal</v>
      </c>
    </row>
    <row r="166" spans="1:17" x14ac:dyDescent="0.25">
      <c r="A166" t="s">
        <v>183</v>
      </c>
      <c r="B166">
        <f>IF(ISERROR(VLOOKUP($A166,ce_dom[],5,FALSE)),"N/A",VLOOKUP($A166,ce_dom[],5))</f>
        <v>28</v>
      </c>
      <c r="C166">
        <f>IF(ISERROR(VLOOKUP($A166,milp_dom[],3,FALSE)),"N/A",VLOOKUP($A166,milp_dom[],3))</f>
        <v>26</v>
      </c>
      <c r="D166">
        <f>overview[[#This Row],[ce_dom]]-overview[[#This Row],[milp_dom]]</f>
        <v>2</v>
      </c>
      <c r="E166" t="str">
        <f>IF(ISERROR(VLOOKUP($A166,milp_dom[],3,FALSE)),"N/A",VLOOKUP($A166,milp_dom[],4))</f>
        <v xml:space="preserve"> Optimal</v>
      </c>
      <c r="F166">
        <f>IF(ISERROR(VLOOKUP($A166,ce_total[],5,FALSE)),"N/A",VLOOKUP($A166,ce_total[],5))</f>
        <v>34</v>
      </c>
      <c r="G166">
        <f>IF(ISERROR(VLOOKUP($A166,milp_total[],3,FALSE)),"N/A",VLOOKUP($A166,milp_total[],3))</f>
        <v>32</v>
      </c>
      <c r="H166">
        <f>overview[[#This Row],[ce_total]]-overview[[#This Row],[milp_total]]</f>
        <v>2</v>
      </c>
      <c r="I166" t="str">
        <f>IF(ISERROR(VLOOKUP($A166,milp_total[],3,FALSE)),"N/A",VLOOKUP($A166,milp_total[],4))</f>
        <v xml:space="preserve"> Optimal</v>
      </c>
      <c r="J166">
        <f>IF(ISERROR(VLOOKUP($A166,ce_2[],5,FALSE)),"N/A",VLOOKUP($A166,ce_2[],5))</f>
        <v>47</v>
      </c>
      <c r="K166">
        <f>IF(ISERROR(VLOOKUP($A166,milp_2[],3,FALSE)),"N/A",VLOOKUP($A166,milp_2[],3))</f>
        <v>45</v>
      </c>
      <c r="L166">
        <f>overview[[#This Row],[ce_2]]-overview[[#This Row],[milp_2]]</f>
        <v>2</v>
      </c>
      <c r="M166" t="str">
        <f>IF(ISERROR(VLOOKUP($A166,milp_2[],3,FALSE)),"N/A",VLOOKUP($A166,milp_2[],4))</f>
        <v xml:space="preserve"> Optimal</v>
      </c>
      <c r="N166">
        <f>IF(ISERROR(VLOOKUP($A166,ce_secure[],5,FALSE)),"N/A",VLOOKUP($A166,ce_secure[],5))</f>
        <v>40</v>
      </c>
      <c r="O166" t="str">
        <f>IF(ISERROR(VLOOKUP($A166,milp_secure[],3,FALSE)),"N/A",VLOOKUP($A166,milp_secure[],3))</f>
        <v>N/A</v>
      </c>
      <c r="P166" t="e">
        <f>overview[[#This Row],[ce_secure]]-overview[[#This Row],[milp_secure]]</f>
        <v>#VALUE!</v>
      </c>
      <c r="Q166" t="str">
        <f>IF(ISERROR(VLOOKUP($A166,milp_secure[],3,FALSE)),"N/A",VLOOKUP($A166,milp_secure[],4))</f>
        <v>N/A</v>
      </c>
    </row>
    <row r="167" spans="1:17" x14ac:dyDescent="0.25">
      <c r="A167" t="s">
        <v>184</v>
      </c>
      <c r="B167">
        <f>IF(ISERROR(VLOOKUP($A167,ce_dom[],5,FALSE)),"N/A",VLOOKUP($A167,ce_dom[],5))</f>
        <v>30</v>
      </c>
      <c r="C167">
        <f>IF(ISERROR(VLOOKUP($A167,milp_dom[],3,FALSE)),"N/A",VLOOKUP($A167,milp_dom[],3))</f>
        <v>27</v>
      </c>
      <c r="D167">
        <f>overview[[#This Row],[ce_dom]]-overview[[#This Row],[milp_dom]]</f>
        <v>3</v>
      </c>
      <c r="E167" t="str">
        <f>IF(ISERROR(VLOOKUP($A167,milp_dom[],3,FALSE)),"N/A",VLOOKUP($A167,milp_dom[],4))</f>
        <v xml:space="preserve"> Optimal</v>
      </c>
      <c r="F167">
        <f>IF(ISERROR(VLOOKUP($A167,ce_total[],5,FALSE)),"N/A",VLOOKUP($A167,ce_total[],5))</f>
        <v>36</v>
      </c>
      <c r="G167">
        <f>IF(ISERROR(VLOOKUP($A167,milp_total[],3,FALSE)),"N/A",VLOOKUP($A167,milp_total[],3))</f>
        <v>34</v>
      </c>
      <c r="H167">
        <f>overview[[#This Row],[ce_total]]-overview[[#This Row],[milp_total]]</f>
        <v>2</v>
      </c>
      <c r="I167" t="str">
        <f>IF(ISERROR(VLOOKUP($A167,milp_total[],3,FALSE)),"N/A",VLOOKUP($A167,milp_total[],4))</f>
        <v xml:space="preserve"> Optimal</v>
      </c>
      <c r="J167">
        <f>IF(ISERROR(VLOOKUP($A167,ce_2[],5,FALSE)),"N/A",VLOOKUP($A167,ce_2[],5))</f>
        <v>50</v>
      </c>
      <c r="K167">
        <f>IF(ISERROR(VLOOKUP($A167,milp_2[],3,FALSE)),"N/A",VLOOKUP($A167,milp_2[],3))</f>
        <v>48</v>
      </c>
      <c r="L167">
        <f>overview[[#This Row],[ce_2]]-overview[[#This Row],[milp_2]]</f>
        <v>2</v>
      </c>
      <c r="M167" t="str">
        <f>IF(ISERROR(VLOOKUP($A167,milp_2[],3,FALSE)),"N/A",VLOOKUP($A167,milp_2[],4))</f>
        <v xml:space="preserve"> Optimal</v>
      </c>
      <c r="N167">
        <f>IF(ISERROR(VLOOKUP($A167,ce_secure[],5,FALSE)),"N/A",VLOOKUP($A167,ce_secure[],5))</f>
        <v>42</v>
      </c>
      <c r="O167" t="str">
        <f>IF(ISERROR(VLOOKUP($A167,milp_secure[],3,FALSE)),"N/A",VLOOKUP($A167,milp_secure[],3))</f>
        <v>N/A</v>
      </c>
      <c r="P167" t="e">
        <f>overview[[#This Row],[ce_secure]]-overview[[#This Row],[milp_secure]]</f>
        <v>#VALUE!</v>
      </c>
      <c r="Q167" t="str">
        <f>IF(ISERROR(VLOOKUP($A167,milp_secure[],3,FALSE)),"N/A",VLOOKUP($A167,milp_secure[],4))</f>
        <v>N/A</v>
      </c>
    </row>
    <row r="168" spans="1:17" x14ac:dyDescent="0.25">
      <c r="A168" t="s">
        <v>185</v>
      </c>
      <c r="B168">
        <f>IF(ISERROR(VLOOKUP($A168,ce_dom[],5,FALSE)),"N/A",VLOOKUP($A168,ce_dom[],5))</f>
        <v>31</v>
      </c>
      <c r="C168">
        <f>IF(ISERROR(VLOOKUP($A168,milp_dom[],3,FALSE)),"N/A",VLOOKUP($A168,milp_dom[],3))</f>
        <v>29</v>
      </c>
      <c r="D168">
        <f>overview[[#This Row],[ce_dom]]-overview[[#This Row],[milp_dom]]</f>
        <v>2</v>
      </c>
      <c r="E168" t="str">
        <f>IF(ISERROR(VLOOKUP($A168,milp_dom[],3,FALSE)),"N/A",VLOOKUP($A168,milp_dom[],4))</f>
        <v xml:space="preserve"> Optimal</v>
      </c>
      <c r="F168">
        <f>IF(ISERROR(VLOOKUP($A168,ce_total[],5,FALSE)),"N/A",VLOOKUP($A168,ce_total[],5))</f>
        <v>38</v>
      </c>
      <c r="G168">
        <f>IF(ISERROR(VLOOKUP($A168,milp_total[],3,FALSE)),"N/A",VLOOKUP($A168,milp_total[],3))</f>
        <v>35</v>
      </c>
      <c r="H168">
        <f>overview[[#This Row],[ce_total]]-overview[[#This Row],[milp_total]]</f>
        <v>3</v>
      </c>
      <c r="I168" t="str">
        <f>IF(ISERROR(VLOOKUP($A168,milp_total[],3,FALSE)),"N/A",VLOOKUP($A168,milp_total[],4))</f>
        <v xml:space="preserve"> Optimal</v>
      </c>
      <c r="J168">
        <f>IF(ISERROR(VLOOKUP($A168,ce_2[],5,FALSE)),"N/A",VLOOKUP($A168,ce_2[],5))</f>
        <v>54</v>
      </c>
      <c r="K168">
        <f>IF(ISERROR(VLOOKUP($A168,milp_2[],3,FALSE)),"N/A",VLOOKUP($A168,milp_2[],3))</f>
        <v>51</v>
      </c>
      <c r="L168">
        <f>overview[[#This Row],[ce_2]]-overview[[#This Row],[milp_2]]</f>
        <v>3</v>
      </c>
      <c r="M168" t="str">
        <f>IF(ISERROR(VLOOKUP($A168,milp_2[],3,FALSE)),"N/A",VLOOKUP($A168,milp_2[],4))</f>
        <v xml:space="preserve"> Optimal</v>
      </c>
      <c r="N168">
        <f>IF(ISERROR(VLOOKUP($A168,ce_secure[],5,FALSE)),"N/A",VLOOKUP($A168,ce_secure[],5))</f>
        <v>46</v>
      </c>
      <c r="O168" t="str">
        <f>IF(ISERROR(VLOOKUP($A168,milp_secure[],3,FALSE)),"N/A",VLOOKUP($A168,milp_secure[],3))</f>
        <v>N/A</v>
      </c>
      <c r="P168" t="e">
        <f>overview[[#This Row],[ce_secure]]-overview[[#This Row],[milp_secure]]</f>
        <v>#VALUE!</v>
      </c>
      <c r="Q168" t="str">
        <f>IF(ISERROR(VLOOKUP($A168,milp_secure[],3,FALSE)),"N/A",VLOOKUP($A168,milp_secure[],4))</f>
        <v>N/A</v>
      </c>
    </row>
    <row r="169" spans="1:17" x14ac:dyDescent="0.25">
      <c r="A169" t="s">
        <v>186</v>
      </c>
      <c r="B169">
        <f>IF(ISERROR(VLOOKUP($A169,ce_dom[],5,FALSE)),"N/A",VLOOKUP($A169,ce_dom[],5))</f>
        <v>33</v>
      </c>
      <c r="C169">
        <f>IF(ISERROR(VLOOKUP($A169,milp_dom[],3,FALSE)),"N/A",VLOOKUP($A169,milp_dom[],3))</f>
        <v>31</v>
      </c>
      <c r="D169">
        <f>overview[[#This Row],[ce_dom]]-overview[[#This Row],[milp_dom]]</f>
        <v>2</v>
      </c>
      <c r="E169" t="str">
        <f>IF(ISERROR(VLOOKUP($A169,milp_dom[],3,FALSE)),"N/A",VLOOKUP($A169,milp_dom[],4))</f>
        <v xml:space="preserve"> Optimal</v>
      </c>
      <c r="F169">
        <f>IF(ISERROR(VLOOKUP($A169,ce_total[],5,FALSE)),"N/A",VLOOKUP($A169,ce_total[],5))</f>
        <v>40</v>
      </c>
      <c r="G169">
        <f>IF(ISERROR(VLOOKUP($A169,milp_total[],3,FALSE)),"N/A",VLOOKUP($A169,milp_total[],3))</f>
        <v>38</v>
      </c>
      <c r="H169">
        <f>overview[[#This Row],[ce_total]]-overview[[#This Row],[milp_total]]</f>
        <v>2</v>
      </c>
      <c r="I169" t="str">
        <f>IF(ISERROR(VLOOKUP($A169,milp_total[],3,FALSE)),"N/A",VLOOKUP($A169,milp_total[],4))</f>
        <v xml:space="preserve"> Optimal</v>
      </c>
      <c r="J169">
        <f>IF(ISERROR(VLOOKUP($A169,ce_2[],5,FALSE)),"N/A",VLOOKUP($A169,ce_2[],5))</f>
        <v>56</v>
      </c>
      <c r="K169">
        <f>IF(ISERROR(VLOOKUP($A169,milp_2[],3,FALSE)),"N/A",VLOOKUP($A169,milp_2[],3))</f>
        <v>54</v>
      </c>
      <c r="L169">
        <f>overview[[#This Row],[ce_2]]-overview[[#This Row],[milp_2]]</f>
        <v>2</v>
      </c>
      <c r="M169" t="str">
        <f>IF(ISERROR(VLOOKUP($A169,milp_2[],3,FALSE)),"N/A",VLOOKUP($A169,milp_2[],4))</f>
        <v xml:space="preserve"> Optimal</v>
      </c>
      <c r="N169">
        <f>IF(ISERROR(VLOOKUP($A169,ce_secure[],5,FALSE)),"N/A",VLOOKUP($A169,ce_secure[],5))</f>
        <v>48</v>
      </c>
      <c r="O169" t="str">
        <f>IF(ISERROR(VLOOKUP($A169,milp_secure[],3,FALSE)),"N/A",VLOOKUP($A169,milp_secure[],3))</f>
        <v>N/A</v>
      </c>
      <c r="P169" t="e">
        <f>overview[[#This Row],[ce_secure]]-overview[[#This Row],[milp_secure]]</f>
        <v>#VALUE!</v>
      </c>
      <c r="Q169" t="str">
        <f>IF(ISERROR(VLOOKUP($A169,milp_secure[],3,FALSE)),"N/A",VLOOKUP($A169,milp_secure[],4))</f>
        <v>N/A</v>
      </c>
    </row>
    <row r="170" spans="1:17" x14ac:dyDescent="0.25">
      <c r="A170" t="s">
        <v>187</v>
      </c>
      <c r="B170">
        <f>IF(ISERROR(VLOOKUP($A170,ce_dom[],5,FALSE)),"N/A",VLOOKUP($A170,ce_dom[],5))</f>
        <v>36</v>
      </c>
      <c r="C170">
        <f>IF(ISERROR(VLOOKUP($A170,milp_dom[],3,FALSE)),"N/A",VLOOKUP($A170,milp_dom[],3))</f>
        <v>32</v>
      </c>
      <c r="D170">
        <f>overview[[#This Row],[ce_dom]]-overview[[#This Row],[milp_dom]]</f>
        <v>4</v>
      </c>
      <c r="E170" t="str">
        <f>IF(ISERROR(VLOOKUP($A170,milp_dom[],3,FALSE)),"N/A",VLOOKUP($A170,milp_dom[],4))</f>
        <v xml:space="preserve"> Optimal</v>
      </c>
      <c r="F170">
        <f>IF(ISERROR(VLOOKUP($A170,ce_total[],5,FALSE)),"N/A",VLOOKUP($A170,ce_total[],5))</f>
        <v>42</v>
      </c>
      <c r="G170">
        <f>IF(ISERROR(VLOOKUP($A170,milp_total[],3,FALSE)),"N/A",VLOOKUP($A170,milp_total[],3))</f>
        <v>39</v>
      </c>
      <c r="H170">
        <f>overview[[#This Row],[ce_total]]-overview[[#This Row],[milp_total]]</f>
        <v>3</v>
      </c>
      <c r="I170" t="str">
        <f>IF(ISERROR(VLOOKUP($A170,milp_total[],3,FALSE)),"N/A",VLOOKUP($A170,milp_total[],4))</f>
        <v xml:space="preserve"> Optimal</v>
      </c>
      <c r="J170">
        <f>IF(ISERROR(VLOOKUP($A170,ce_2[],5,FALSE)),"N/A",VLOOKUP($A170,ce_2[],5))</f>
        <v>61</v>
      </c>
      <c r="K170">
        <f>IF(ISERROR(VLOOKUP($A170,milp_2[],3,FALSE)),"N/A",VLOOKUP($A170,milp_2[],3))</f>
        <v>57</v>
      </c>
      <c r="L170">
        <f>overview[[#This Row],[ce_2]]-overview[[#This Row],[milp_2]]</f>
        <v>4</v>
      </c>
      <c r="M170" t="str">
        <f>IF(ISERROR(VLOOKUP($A170,milp_2[],3,FALSE)),"N/A",VLOOKUP($A170,milp_2[],4))</f>
        <v xml:space="preserve"> Optimal</v>
      </c>
      <c r="N170">
        <f>IF(ISERROR(VLOOKUP($A170,ce_secure[],5,FALSE)),"N/A",VLOOKUP($A170,ce_secure[],5))</f>
        <v>52</v>
      </c>
      <c r="O170" t="str">
        <f>IF(ISERROR(VLOOKUP($A170,milp_secure[],3,FALSE)),"N/A",VLOOKUP($A170,milp_secure[],3))</f>
        <v>N/A</v>
      </c>
      <c r="P170" t="e">
        <f>overview[[#This Row],[ce_secure]]-overview[[#This Row],[milp_secure]]</f>
        <v>#VALUE!</v>
      </c>
      <c r="Q170" t="str">
        <f>IF(ISERROR(VLOOKUP($A170,milp_secure[],3,FALSE)),"N/A",VLOOKUP($A170,milp_secure[],4))</f>
        <v>N/A</v>
      </c>
    </row>
    <row r="171" spans="1:17" x14ac:dyDescent="0.25">
      <c r="A171" t="s">
        <v>190</v>
      </c>
      <c r="B171">
        <f>IF(ISERROR(VLOOKUP($A171,ce_dom[],5,FALSE)),"N/A",VLOOKUP($A171,ce_dom[],5))</f>
        <v>38</v>
      </c>
      <c r="C171">
        <f>IF(ISERROR(VLOOKUP($A171,milp_dom[],3,FALSE)),"N/A",VLOOKUP($A171,milp_dom[],3))</f>
        <v>34</v>
      </c>
      <c r="D171">
        <f>overview[[#This Row],[ce_dom]]-overview[[#This Row],[milp_dom]]</f>
        <v>4</v>
      </c>
      <c r="E171" t="str">
        <f>IF(ISERROR(VLOOKUP($A171,milp_dom[],3,FALSE)),"N/A",VLOOKUP($A171,milp_dom[],4))</f>
        <v xml:space="preserve"> Optimal</v>
      </c>
      <c r="F171">
        <f>IF(ISERROR(VLOOKUP($A171,ce_total[],5,FALSE)),"N/A",VLOOKUP($A171,ce_total[],5))</f>
        <v>45</v>
      </c>
      <c r="G171">
        <f>IF(ISERROR(VLOOKUP($A171,milp_total[],3,FALSE)),"N/A",VLOOKUP($A171,milp_total[],3))</f>
        <v>42</v>
      </c>
      <c r="H171">
        <f>overview[[#This Row],[ce_total]]-overview[[#This Row],[milp_total]]</f>
        <v>3</v>
      </c>
      <c r="I171" t="str">
        <f>IF(ISERROR(VLOOKUP($A171,milp_total[],3,FALSE)),"N/A",VLOOKUP($A171,milp_total[],4))</f>
        <v xml:space="preserve"> Optimal</v>
      </c>
      <c r="J171">
        <f>IF(ISERROR(VLOOKUP($A171,ce_2[],5,FALSE)),"N/A",VLOOKUP($A171,ce_2[],5))</f>
        <v>63</v>
      </c>
      <c r="K171">
        <f>IF(ISERROR(VLOOKUP($A171,milp_2[],3,FALSE)),"N/A",VLOOKUP($A171,milp_2[],3))</f>
        <v>60</v>
      </c>
      <c r="L171">
        <f>overview[[#This Row],[ce_2]]-overview[[#This Row],[milp_2]]</f>
        <v>3</v>
      </c>
      <c r="M171" t="str">
        <f>IF(ISERROR(VLOOKUP($A171,milp_2[],3,FALSE)),"N/A",VLOOKUP($A171,milp_2[],4))</f>
        <v xml:space="preserve"> Optimal</v>
      </c>
      <c r="N171">
        <f>IF(ISERROR(VLOOKUP($A171,ce_secure[],5,FALSE)),"N/A",VLOOKUP($A171,ce_secure[],5))</f>
        <v>54</v>
      </c>
      <c r="O171" t="str">
        <f>IF(ISERROR(VLOOKUP($A171,milp_secure[],3,FALSE)),"N/A",VLOOKUP($A171,milp_secure[],3))</f>
        <v>N/A</v>
      </c>
      <c r="P171" t="e">
        <f>overview[[#This Row],[ce_secure]]-overview[[#This Row],[milp_secure]]</f>
        <v>#VALUE!</v>
      </c>
      <c r="Q171" t="str">
        <f>IF(ISERROR(VLOOKUP($A171,milp_secure[],3,FALSE)),"N/A",VLOOKUP($A171,milp_secure[],4))</f>
        <v>N/A</v>
      </c>
    </row>
    <row r="172" spans="1:17" x14ac:dyDescent="0.25">
      <c r="A172" t="s">
        <v>188</v>
      </c>
      <c r="B172">
        <f>IF(ISERROR(VLOOKUP($A172,ce_dom[],5,FALSE)),"N/A",VLOOKUP($A172,ce_dom[],5))</f>
        <v>12</v>
      </c>
      <c r="C172">
        <f>IF(ISERROR(VLOOKUP($A172,milp_dom[],3,FALSE)),"N/A",VLOOKUP($A172,milp_dom[],3))</f>
        <v>12</v>
      </c>
      <c r="D172">
        <f>overview[[#This Row],[ce_dom]]-overview[[#This Row],[milp_dom]]</f>
        <v>0</v>
      </c>
      <c r="E172" t="str">
        <f>IF(ISERROR(VLOOKUP($A172,milp_dom[],3,FALSE)),"N/A",VLOOKUP($A172,milp_dom[],4))</f>
        <v xml:space="preserve"> Optimal</v>
      </c>
      <c r="F172">
        <f>IF(ISERROR(VLOOKUP($A172,ce_total[],5,FALSE)),"N/A",VLOOKUP($A172,ce_total[],5))</f>
        <v>15</v>
      </c>
      <c r="G172">
        <f>IF(ISERROR(VLOOKUP($A172,milp_total[],3,FALSE)),"N/A",VLOOKUP($A172,milp_total[],3))</f>
        <v>15</v>
      </c>
      <c r="H172">
        <f>overview[[#This Row],[ce_total]]-overview[[#This Row],[milp_total]]</f>
        <v>0</v>
      </c>
      <c r="I172" t="str">
        <f>IF(ISERROR(VLOOKUP($A172,milp_total[],3,FALSE)),"N/A",VLOOKUP($A172,milp_total[],4))</f>
        <v xml:space="preserve"> Optimal</v>
      </c>
      <c r="J172">
        <f>IF(ISERROR(VLOOKUP($A172,ce_2[],5,FALSE)),"N/A",VLOOKUP($A172,ce_2[],5))</f>
        <v>21</v>
      </c>
      <c r="K172">
        <f>IF(ISERROR(VLOOKUP($A172,milp_2[],3,FALSE)),"N/A",VLOOKUP($A172,milp_2[],3))</f>
        <v>21</v>
      </c>
      <c r="L172">
        <f>overview[[#This Row],[ce_2]]-overview[[#This Row],[milp_2]]</f>
        <v>0</v>
      </c>
      <c r="M172" t="str">
        <f>IF(ISERROR(VLOOKUP($A172,milp_2[],3,FALSE)),"N/A",VLOOKUP($A172,milp_2[],4))</f>
        <v xml:space="preserve"> Optimal</v>
      </c>
      <c r="N172">
        <f>IF(ISERROR(VLOOKUP($A172,ce_secure[],5,FALSE)),"N/A",VLOOKUP($A172,ce_secure[],5))</f>
        <v>18</v>
      </c>
      <c r="O172">
        <f>IF(ISERROR(VLOOKUP($A172,milp_secure[],3,FALSE)),"N/A",VLOOKUP($A172,milp_secure[],3))</f>
        <v>18</v>
      </c>
      <c r="P172">
        <f>overview[[#This Row],[ce_secure]]-overview[[#This Row],[milp_secure]]</f>
        <v>0</v>
      </c>
      <c r="Q172" t="str">
        <f>IF(ISERROR(VLOOKUP($A172,milp_secure[],3,FALSE)),"N/A",VLOOKUP($A172,milp_secure[],4))</f>
        <v xml:space="preserve"> Optimal</v>
      </c>
    </row>
    <row r="173" spans="1:17" x14ac:dyDescent="0.25">
      <c r="A173" t="s">
        <v>189</v>
      </c>
      <c r="B173">
        <f>IF(ISERROR(VLOOKUP($A173,ce_dom[],5,FALSE)),"N/A",VLOOKUP($A173,ce_dom[],5))</f>
        <v>14</v>
      </c>
      <c r="C173">
        <f>IF(ISERROR(VLOOKUP($A173,milp_dom[],3,FALSE)),"N/A",VLOOKUP($A173,milp_dom[],3))</f>
        <v>14</v>
      </c>
      <c r="D173">
        <f>overview[[#This Row],[ce_dom]]-overview[[#This Row],[milp_dom]]</f>
        <v>0</v>
      </c>
      <c r="E173" t="str">
        <f>IF(ISERROR(VLOOKUP($A173,milp_dom[],3,FALSE)),"N/A",VLOOKUP($A173,milp_dom[],4))</f>
        <v xml:space="preserve"> Optimal</v>
      </c>
      <c r="F173">
        <f>IF(ISERROR(VLOOKUP($A173,ce_total[],5,FALSE)),"N/A",VLOOKUP($A173,ce_total[],5))</f>
        <v>18</v>
      </c>
      <c r="G173">
        <f>IF(ISERROR(VLOOKUP($A173,milp_total[],3,FALSE)),"N/A",VLOOKUP($A173,milp_total[],3))</f>
        <v>18</v>
      </c>
      <c r="H173">
        <f>overview[[#This Row],[ce_total]]-overview[[#This Row],[milp_total]]</f>
        <v>0</v>
      </c>
      <c r="I173" t="str">
        <f>IF(ISERROR(VLOOKUP($A173,milp_total[],3,FALSE)),"N/A",VLOOKUP($A173,milp_total[],4))</f>
        <v xml:space="preserve"> Optimal</v>
      </c>
      <c r="J173">
        <f>IF(ISERROR(VLOOKUP($A173,ce_2[],5,FALSE)),"N/A",VLOOKUP($A173,ce_2[],5))</f>
        <v>25</v>
      </c>
      <c r="K173">
        <f>IF(ISERROR(VLOOKUP($A173,milp_2[],3,FALSE)),"N/A",VLOOKUP($A173,milp_2[],3))</f>
        <v>24</v>
      </c>
      <c r="L173">
        <f>overview[[#This Row],[ce_2]]-overview[[#This Row],[milp_2]]</f>
        <v>1</v>
      </c>
      <c r="M173" t="str">
        <f>IF(ISERROR(VLOOKUP($A173,milp_2[],3,FALSE)),"N/A",VLOOKUP($A173,milp_2[],4))</f>
        <v xml:space="preserve"> Optimal</v>
      </c>
      <c r="N173">
        <f>IF(ISERROR(VLOOKUP($A173,ce_secure[],5,FALSE)),"N/A",VLOOKUP($A173,ce_secure[],5))</f>
        <v>21</v>
      </c>
      <c r="O173">
        <f>IF(ISERROR(VLOOKUP($A173,milp_secure[],3,FALSE)),"N/A",VLOOKUP($A173,milp_secure[],3))</f>
        <v>20</v>
      </c>
      <c r="P173">
        <f>overview[[#This Row],[ce_secure]]-overview[[#This Row],[milp_secure]]</f>
        <v>1</v>
      </c>
      <c r="Q173" t="str">
        <f>IF(ISERROR(VLOOKUP($A173,milp_secure[],3,FALSE)),"N/A",VLOOKUP($A173,milp_secure[],4))</f>
        <v xml:space="preserve"> Optimal</v>
      </c>
    </row>
    <row r="174" spans="1:17" x14ac:dyDescent="0.25">
      <c r="A174" t="s">
        <v>191</v>
      </c>
      <c r="B174">
        <f>IF(ISERROR(VLOOKUP($A174,ce_dom[],5,FALSE)),"N/A",VLOOKUP($A174,ce_dom[],5))</f>
        <v>16</v>
      </c>
      <c r="C174">
        <f>IF(ISERROR(VLOOKUP($A174,milp_dom[],3,FALSE)),"N/A",VLOOKUP($A174,milp_dom[],3))</f>
        <v>16</v>
      </c>
      <c r="D174">
        <f>overview[[#This Row],[ce_dom]]-overview[[#This Row],[milp_dom]]</f>
        <v>0</v>
      </c>
      <c r="E174" t="str">
        <f>IF(ISERROR(VLOOKUP($A174,milp_dom[],3,FALSE)),"N/A",VLOOKUP($A174,milp_dom[],4))</f>
        <v xml:space="preserve"> Optimal</v>
      </c>
      <c r="F174">
        <f>IF(ISERROR(VLOOKUP($A174,ce_total[],5,FALSE)),"N/A",VLOOKUP($A174,ce_total[],5))</f>
        <v>20</v>
      </c>
      <c r="G174">
        <f>IF(ISERROR(VLOOKUP($A174,milp_total[],3,FALSE)),"N/A",VLOOKUP($A174,milp_total[],3))</f>
        <v>20</v>
      </c>
      <c r="H174">
        <f>overview[[#This Row],[ce_total]]-overview[[#This Row],[milp_total]]</f>
        <v>0</v>
      </c>
      <c r="I174" t="str">
        <f>IF(ISERROR(VLOOKUP($A174,milp_total[],3,FALSE)),"N/A",VLOOKUP($A174,milp_total[],4))</f>
        <v xml:space="preserve"> Optimal</v>
      </c>
      <c r="J174">
        <f>IF(ISERROR(VLOOKUP($A174,ce_2[],5,FALSE)),"N/A",VLOOKUP($A174,ce_2[],5))</f>
        <v>28</v>
      </c>
      <c r="K174">
        <f>IF(ISERROR(VLOOKUP($A174,milp_2[],3,FALSE)),"N/A",VLOOKUP($A174,milp_2[],3))</f>
        <v>27</v>
      </c>
      <c r="L174">
        <f>overview[[#This Row],[ce_2]]-overview[[#This Row],[milp_2]]</f>
        <v>1</v>
      </c>
      <c r="M174" t="str">
        <f>IF(ISERROR(VLOOKUP($A174,milp_2[],3,FALSE)),"N/A",VLOOKUP($A174,milp_2[],4))</f>
        <v xml:space="preserve"> Optimal</v>
      </c>
      <c r="N174">
        <f>IF(ISERROR(VLOOKUP($A174,ce_secure[],5,FALSE)),"N/A",VLOOKUP($A174,ce_secure[],5))</f>
        <v>24</v>
      </c>
      <c r="O174">
        <f>IF(ISERROR(VLOOKUP($A174,milp_secure[],3,FALSE)),"N/A",VLOOKUP($A174,milp_secure[],3))</f>
        <v>22</v>
      </c>
      <c r="P174">
        <f>overview[[#This Row],[ce_secure]]-overview[[#This Row],[milp_secure]]</f>
        <v>2</v>
      </c>
      <c r="Q174" t="str">
        <f>IF(ISERROR(VLOOKUP($A174,milp_secure[],3,FALSE)),"N/A",VLOOKUP($A174,milp_secure[],4))</f>
        <v xml:space="preserve"> Optimal</v>
      </c>
    </row>
    <row r="175" spans="1:17" x14ac:dyDescent="0.25">
      <c r="A175" t="s">
        <v>192</v>
      </c>
      <c r="B175">
        <f>IF(ISERROR(VLOOKUP($A175,ce_dom[],5,FALSE)),"N/A",VLOOKUP($A175,ce_dom[],5))</f>
        <v>21</v>
      </c>
      <c r="C175">
        <f>IF(ISERROR(VLOOKUP($A175,milp_dom[],3,FALSE)),"N/A",VLOOKUP($A175,milp_dom[],3))</f>
        <v>20</v>
      </c>
      <c r="D175">
        <f>overview[[#This Row],[ce_dom]]-overview[[#This Row],[milp_dom]]</f>
        <v>1</v>
      </c>
      <c r="E175" t="str">
        <f>IF(ISERROR(VLOOKUP($A175,milp_dom[],3,FALSE)),"N/A",VLOOKUP($A175,milp_dom[],4))</f>
        <v xml:space="preserve"> Optimal</v>
      </c>
      <c r="F175">
        <f>IF(ISERROR(VLOOKUP($A175,ce_total[],5,FALSE)),"N/A",VLOOKUP($A175,ce_total[],5))</f>
        <v>25</v>
      </c>
      <c r="G175">
        <f>IF(ISERROR(VLOOKUP($A175,milp_total[],3,FALSE)),"N/A",VLOOKUP($A175,milp_total[],3))</f>
        <v>24</v>
      </c>
      <c r="H175">
        <f>overview[[#This Row],[ce_total]]-overview[[#This Row],[milp_total]]</f>
        <v>1</v>
      </c>
      <c r="I175" t="str">
        <f>IF(ISERROR(VLOOKUP($A175,milp_total[],3,FALSE)),"N/A",VLOOKUP($A175,milp_total[],4))</f>
        <v xml:space="preserve"> Optimal</v>
      </c>
      <c r="J175">
        <f>IF(ISERROR(VLOOKUP($A175,ce_2[],5,FALSE)),"N/A",VLOOKUP($A175,ce_2[],5))</f>
        <v>36</v>
      </c>
      <c r="K175">
        <f>IF(ISERROR(VLOOKUP($A175,milp_2[],3,FALSE)),"N/A",VLOOKUP($A175,milp_2[],3))</f>
        <v>33</v>
      </c>
      <c r="L175">
        <f>overview[[#This Row],[ce_2]]-overview[[#This Row],[milp_2]]</f>
        <v>3</v>
      </c>
      <c r="M175" t="str">
        <f>IF(ISERROR(VLOOKUP($A175,milp_2[],3,FALSE)),"N/A",VLOOKUP($A175,milp_2[],4))</f>
        <v xml:space="preserve"> Optimal</v>
      </c>
      <c r="N175">
        <f>IF(ISERROR(VLOOKUP($A175,ce_secure[],5,FALSE)),"N/A",VLOOKUP($A175,ce_secure[],5))</f>
        <v>31</v>
      </c>
      <c r="O175">
        <f>IF(ISERROR(VLOOKUP($A175,milp_secure[],3,FALSE)),"N/A",VLOOKUP($A175,milp_secure[],3))</f>
        <v>28</v>
      </c>
      <c r="P175">
        <f>overview[[#This Row],[ce_secure]]-overview[[#This Row],[milp_secure]]</f>
        <v>3</v>
      </c>
      <c r="Q175" t="str">
        <f>IF(ISERROR(VLOOKUP($A175,milp_secure[],3,FALSE)),"N/A",VLOOKUP($A175,milp_secure[],4))</f>
        <v xml:space="preserve"> Optimal</v>
      </c>
    </row>
    <row r="176" spans="1:17" x14ac:dyDescent="0.25">
      <c r="A176" t="s">
        <v>193</v>
      </c>
      <c r="B176">
        <f>IF(ISERROR(VLOOKUP($A176,ce_dom[],5,FALSE)),"N/A",VLOOKUP($A176,ce_dom[],5))</f>
        <v>23</v>
      </c>
      <c r="C176">
        <f>IF(ISERROR(VLOOKUP($A176,milp_dom[],3,FALSE)),"N/A",VLOOKUP($A176,milp_dom[],3))</f>
        <v>22</v>
      </c>
      <c r="D176">
        <f>overview[[#This Row],[ce_dom]]-overview[[#This Row],[milp_dom]]</f>
        <v>1</v>
      </c>
      <c r="E176" t="str">
        <f>IF(ISERROR(VLOOKUP($A176,milp_dom[],3,FALSE)),"N/A",VLOOKUP($A176,milp_dom[],4))</f>
        <v xml:space="preserve"> Optimal</v>
      </c>
      <c r="F176">
        <f>IF(ISERROR(VLOOKUP($A176,ce_total[],5,FALSE)),"N/A",VLOOKUP($A176,ce_total[],5))</f>
        <v>28</v>
      </c>
      <c r="G176">
        <f>IF(ISERROR(VLOOKUP($A176,milp_total[],3,FALSE)),"N/A",VLOOKUP($A176,milp_total[],3))</f>
        <v>28</v>
      </c>
      <c r="H176">
        <f>overview[[#This Row],[ce_total]]-overview[[#This Row],[milp_total]]</f>
        <v>0</v>
      </c>
      <c r="I176" t="str">
        <f>IF(ISERROR(VLOOKUP($A176,milp_total[],3,FALSE)),"N/A",VLOOKUP($A176,milp_total[],4))</f>
        <v xml:space="preserve"> Optimal</v>
      </c>
      <c r="J176">
        <f>IF(ISERROR(VLOOKUP($A176,ce_2[],5,FALSE)),"N/A",VLOOKUP($A176,ce_2[],5))</f>
        <v>39</v>
      </c>
      <c r="K176">
        <f>IF(ISERROR(VLOOKUP($A176,milp_2[],3,FALSE)),"N/A",VLOOKUP($A176,milp_2[],3))</f>
        <v>37</v>
      </c>
      <c r="L176">
        <f>overview[[#This Row],[ce_2]]-overview[[#This Row],[milp_2]]</f>
        <v>2</v>
      </c>
      <c r="M176" t="str">
        <f>IF(ISERROR(VLOOKUP($A176,milp_2[],3,FALSE)),"N/A",VLOOKUP($A176,milp_2[],4))</f>
        <v xml:space="preserve"> Optimal</v>
      </c>
      <c r="N176">
        <f>IF(ISERROR(VLOOKUP($A176,ce_secure[],5,FALSE)),"N/A",VLOOKUP($A176,ce_secure[],5))</f>
        <v>34</v>
      </c>
      <c r="O176">
        <f>IF(ISERROR(VLOOKUP($A176,milp_secure[],3,FALSE)),"N/A",VLOOKUP($A176,milp_secure[],3))</f>
        <v>31</v>
      </c>
      <c r="P176">
        <f>overview[[#This Row],[ce_secure]]-overview[[#This Row],[milp_secure]]</f>
        <v>3</v>
      </c>
      <c r="Q176" t="str">
        <f>IF(ISERROR(VLOOKUP($A176,milp_secure[],3,FALSE)),"N/A",VLOOKUP($A176,milp_secure[],4))</f>
        <v xml:space="preserve"> Optimal</v>
      </c>
    </row>
    <row r="177" spans="1:17" x14ac:dyDescent="0.25">
      <c r="A177" t="s">
        <v>194</v>
      </c>
      <c r="B177">
        <f>IF(ISERROR(VLOOKUP($A177,ce_dom[],5,FALSE)),"N/A",VLOOKUP($A177,ce_dom[],5))</f>
        <v>25</v>
      </c>
      <c r="C177">
        <f>IF(ISERROR(VLOOKUP($A177,milp_dom[],3,FALSE)),"N/A",VLOOKUP($A177,milp_dom[],3))</f>
        <v>24</v>
      </c>
      <c r="D177">
        <f>overview[[#This Row],[ce_dom]]-overview[[#This Row],[milp_dom]]</f>
        <v>1</v>
      </c>
      <c r="E177" t="str">
        <f>IF(ISERROR(VLOOKUP($A177,milp_dom[],3,FALSE)),"N/A",VLOOKUP($A177,milp_dom[],4))</f>
        <v xml:space="preserve"> Optimal</v>
      </c>
      <c r="F177">
        <f>IF(ISERROR(VLOOKUP($A177,ce_total[],5,FALSE)),"N/A",VLOOKUP($A177,ce_total[],5))</f>
        <v>31</v>
      </c>
      <c r="G177">
        <f>IF(ISERROR(VLOOKUP($A177,milp_total[],3,FALSE)),"N/A",VLOOKUP($A177,milp_total[],3))</f>
        <v>30</v>
      </c>
      <c r="H177">
        <f>overview[[#This Row],[ce_total]]-overview[[#This Row],[milp_total]]</f>
        <v>1</v>
      </c>
      <c r="I177" t="str">
        <f>IF(ISERROR(VLOOKUP($A177,milp_total[],3,FALSE)),"N/A",VLOOKUP($A177,milp_total[],4))</f>
        <v xml:space="preserve"> Optimal</v>
      </c>
      <c r="J177">
        <f>IF(ISERROR(VLOOKUP($A177,ce_2[],5,FALSE)),"N/A",VLOOKUP($A177,ce_2[],5))</f>
        <v>43</v>
      </c>
      <c r="K177">
        <f>IF(ISERROR(VLOOKUP($A177,milp_2[],3,FALSE)),"N/A",VLOOKUP($A177,milp_2[],3))</f>
        <v>41</v>
      </c>
      <c r="L177">
        <f>overview[[#This Row],[ce_2]]-overview[[#This Row],[milp_2]]</f>
        <v>2</v>
      </c>
      <c r="M177" t="str">
        <f>IF(ISERROR(VLOOKUP($A177,milp_2[],3,FALSE)),"N/A",VLOOKUP($A177,milp_2[],4))</f>
        <v xml:space="preserve"> Optimal</v>
      </c>
      <c r="N177">
        <f>IF(ISERROR(VLOOKUP($A177,ce_secure[],5,FALSE)),"N/A",VLOOKUP($A177,ce_secure[],5))</f>
        <v>36</v>
      </c>
      <c r="O177">
        <f>IF(ISERROR(VLOOKUP($A177,milp_secure[],3,FALSE)),"N/A",VLOOKUP($A177,milp_secure[],3))</f>
        <v>33</v>
      </c>
      <c r="P177">
        <f>overview[[#This Row],[ce_secure]]-overview[[#This Row],[milp_secure]]</f>
        <v>3</v>
      </c>
      <c r="Q177" t="str">
        <f>IF(ISERROR(VLOOKUP($A177,milp_secure[],3,FALSE)),"N/A",VLOOKUP($A177,milp_secure[],4))</f>
        <v xml:space="preserve"> Optimal</v>
      </c>
    </row>
    <row r="178" spans="1:17" x14ac:dyDescent="0.25">
      <c r="A178" t="s">
        <v>195</v>
      </c>
      <c r="B178">
        <f>IF(ISERROR(VLOOKUP($A178,ce_dom[],5,FALSE)),"N/A",VLOOKUP($A178,ce_dom[],5))</f>
        <v>27</v>
      </c>
      <c r="C178">
        <f>IF(ISERROR(VLOOKUP($A178,milp_dom[],3,FALSE)),"N/A",VLOOKUP($A178,milp_dom[],3))</f>
        <v>26</v>
      </c>
      <c r="D178">
        <f>overview[[#This Row],[ce_dom]]-overview[[#This Row],[milp_dom]]</f>
        <v>1</v>
      </c>
      <c r="E178" t="str">
        <f>IF(ISERROR(VLOOKUP($A178,milp_dom[],3,FALSE)),"N/A",VLOOKUP($A178,milp_dom[],4))</f>
        <v xml:space="preserve"> Optimal</v>
      </c>
      <c r="F178">
        <f>IF(ISERROR(VLOOKUP($A178,ce_total[],5,FALSE)),"N/A",VLOOKUP($A178,ce_total[],5))</f>
        <v>33</v>
      </c>
      <c r="G178">
        <f>IF(ISERROR(VLOOKUP($A178,milp_total[],3,FALSE)),"N/A",VLOOKUP($A178,milp_total[],3))</f>
        <v>32</v>
      </c>
      <c r="H178">
        <f>overview[[#This Row],[ce_total]]-overview[[#This Row],[milp_total]]</f>
        <v>1</v>
      </c>
      <c r="I178" t="str">
        <f>IF(ISERROR(VLOOKUP($A178,milp_total[],3,FALSE)),"N/A",VLOOKUP($A178,milp_total[],4))</f>
        <v xml:space="preserve"> Optimal</v>
      </c>
      <c r="J178">
        <f>IF(ISERROR(VLOOKUP($A178,ce_2[],5,FALSE)),"N/A",VLOOKUP($A178,ce_2[],5))</f>
        <v>47</v>
      </c>
      <c r="K178">
        <f>IF(ISERROR(VLOOKUP($A178,milp_2[],3,FALSE)),"N/A",VLOOKUP($A178,milp_2[],3))</f>
        <v>43</v>
      </c>
      <c r="L178">
        <f>overview[[#This Row],[ce_2]]-overview[[#This Row],[milp_2]]</f>
        <v>4</v>
      </c>
      <c r="M178" t="str">
        <f>IF(ISERROR(VLOOKUP($A178,milp_2[],3,FALSE)),"N/A",VLOOKUP($A178,milp_2[],4))</f>
        <v xml:space="preserve"> Optimal</v>
      </c>
      <c r="N178">
        <f>IF(ISERROR(VLOOKUP($A178,ce_secure[],5,FALSE)),"N/A",VLOOKUP($A178,ce_secure[],5))</f>
        <v>39</v>
      </c>
      <c r="O178" t="str">
        <f>IF(ISERROR(VLOOKUP($A178,milp_secure[],3,FALSE)),"N/A",VLOOKUP($A178,milp_secure[],3))</f>
        <v>N/A</v>
      </c>
      <c r="P178" t="e">
        <f>overview[[#This Row],[ce_secure]]-overview[[#This Row],[milp_secure]]</f>
        <v>#VALUE!</v>
      </c>
      <c r="Q178" t="str">
        <f>IF(ISERROR(VLOOKUP($A178,milp_secure[],3,FALSE)),"N/A",VLOOKUP($A178,milp_secure[],4))</f>
        <v>N/A</v>
      </c>
    </row>
    <row r="179" spans="1:17" x14ac:dyDescent="0.25">
      <c r="A179" t="s">
        <v>196</v>
      </c>
      <c r="B179">
        <f>IF(ISERROR(VLOOKUP($A179,ce_dom[],5,FALSE)),"N/A",VLOOKUP($A179,ce_dom[],5))</f>
        <v>29</v>
      </c>
      <c r="C179">
        <f>IF(ISERROR(VLOOKUP($A179,milp_dom[],3,FALSE)),"N/A",VLOOKUP($A179,milp_dom[],3))</f>
        <v>28</v>
      </c>
      <c r="D179">
        <f>overview[[#This Row],[ce_dom]]-overview[[#This Row],[milp_dom]]</f>
        <v>1</v>
      </c>
      <c r="E179" t="str">
        <f>IF(ISERROR(VLOOKUP($A179,milp_dom[],3,FALSE)),"N/A",VLOOKUP($A179,milp_dom[],4))</f>
        <v xml:space="preserve"> Optimal</v>
      </c>
      <c r="F179">
        <f>IF(ISERROR(VLOOKUP($A179,ce_total[],5,FALSE)),"N/A",VLOOKUP($A179,ce_total[],5))</f>
        <v>36</v>
      </c>
      <c r="G179">
        <f>IF(ISERROR(VLOOKUP($A179,milp_total[],3,FALSE)),"N/A",VLOOKUP($A179,milp_total[],3))</f>
        <v>34</v>
      </c>
      <c r="H179">
        <f>overview[[#This Row],[ce_total]]-overview[[#This Row],[milp_total]]</f>
        <v>2</v>
      </c>
      <c r="I179" t="str">
        <f>IF(ISERROR(VLOOKUP($A179,milp_total[],3,FALSE)),"N/A",VLOOKUP($A179,milp_total[],4))</f>
        <v xml:space="preserve"> Optimal</v>
      </c>
      <c r="J179">
        <f>IF(ISERROR(VLOOKUP($A179,ce_2[],5,FALSE)),"N/A",VLOOKUP($A179,ce_2[],5))</f>
        <v>49</v>
      </c>
      <c r="K179">
        <f>IF(ISERROR(VLOOKUP($A179,milp_2[],3,FALSE)),"N/A",VLOOKUP($A179,milp_2[],3))</f>
        <v>47</v>
      </c>
      <c r="L179">
        <f>overview[[#This Row],[ce_2]]-overview[[#This Row],[milp_2]]</f>
        <v>2</v>
      </c>
      <c r="M179" t="str">
        <f>IF(ISERROR(VLOOKUP($A179,milp_2[],3,FALSE)),"N/A",VLOOKUP($A179,milp_2[],4))</f>
        <v xml:space="preserve"> Optimal</v>
      </c>
      <c r="N179">
        <f>IF(ISERROR(VLOOKUP($A179,ce_secure[],5,FALSE)),"N/A",VLOOKUP($A179,ce_secure[],5))</f>
        <v>43</v>
      </c>
      <c r="O179" t="str">
        <f>IF(ISERROR(VLOOKUP($A179,milp_secure[],3,FALSE)),"N/A",VLOOKUP($A179,milp_secure[],3))</f>
        <v>N/A</v>
      </c>
      <c r="P179" t="e">
        <f>overview[[#This Row],[ce_secure]]-overview[[#This Row],[milp_secure]]</f>
        <v>#VALUE!</v>
      </c>
      <c r="Q179" t="str">
        <f>IF(ISERROR(VLOOKUP($A179,milp_secure[],3,FALSE)),"N/A",VLOOKUP($A179,milp_secure[],4))</f>
        <v>N/A</v>
      </c>
    </row>
    <row r="180" spans="1:17" x14ac:dyDescent="0.25">
      <c r="A180" t="s">
        <v>197</v>
      </c>
      <c r="B180">
        <f>IF(ISERROR(VLOOKUP($A180,ce_dom[],5,FALSE)),"N/A",VLOOKUP($A180,ce_dom[],5))</f>
        <v>32</v>
      </c>
      <c r="C180">
        <f>IF(ISERROR(VLOOKUP($A180,milp_dom[],3,FALSE)),"N/A",VLOOKUP($A180,milp_dom[],3))</f>
        <v>29</v>
      </c>
      <c r="D180">
        <f>overview[[#This Row],[ce_dom]]-overview[[#This Row],[milp_dom]]</f>
        <v>3</v>
      </c>
      <c r="E180" t="str">
        <f>IF(ISERROR(VLOOKUP($A180,milp_dom[],3,FALSE)),"N/A",VLOOKUP($A180,milp_dom[],4))</f>
        <v xml:space="preserve"> Optimal</v>
      </c>
      <c r="F180">
        <f>IF(ISERROR(VLOOKUP($A180,ce_total[],5,FALSE)),"N/A",VLOOKUP($A180,ce_total[],5))</f>
        <v>38</v>
      </c>
      <c r="G180">
        <f>IF(ISERROR(VLOOKUP($A180,milp_total[],3,FALSE)),"N/A",VLOOKUP($A180,milp_total[],3))</f>
        <v>36</v>
      </c>
      <c r="H180">
        <f>overview[[#This Row],[ce_total]]-overview[[#This Row],[milp_total]]</f>
        <v>2</v>
      </c>
      <c r="I180" t="str">
        <f>IF(ISERROR(VLOOKUP($A180,milp_total[],3,FALSE)),"N/A",VLOOKUP($A180,milp_total[],4))</f>
        <v xml:space="preserve"> Optimal</v>
      </c>
      <c r="J180">
        <f>IF(ISERROR(VLOOKUP($A180,ce_2[],5,FALSE)),"N/A",VLOOKUP($A180,ce_2[],5))</f>
        <v>53</v>
      </c>
      <c r="K180">
        <f>IF(ISERROR(VLOOKUP($A180,milp_2[],3,FALSE)),"N/A",VLOOKUP($A180,milp_2[],3))</f>
        <v>51</v>
      </c>
      <c r="L180">
        <f>overview[[#This Row],[ce_2]]-overview[[#This Row],[milp_2]]</f>
        <v>2</v>
      </c>
      <c r="M180" t="str">
        <f>IF(ISERROR(VLOOKUP($A180,milp_2[],3,FALSE)),"N/A",VLOOKUP($A180,milp_2[],4))</f>
        <v xml:space="preserve"> Optimal</v>
      </c>
      <c r="N180">
        <f>IF(ISERROR(VLOOKUP($A180,ce_secure[],5,FALSE)),"N/A",VLOOKUP($A180,ce_secure[],5))</f>
        <v>46</v>
      </c>
      <c r="O180" t="str">
        <f>IF(ISERROR(VLOOKUP($A180,milp_secure[],3,FALSE)),"N/A",VLOOKUP($A180,milp_secure[],3))</f>
        <v>N/A</v>
      </c>
      <c r="P180" t="e">
        <f>overview[[#This Row],[ce_secure]]-overview[[#This Row],[milp_secure]]</f>
        <v>#VALUE!</v>
      </c>
      <c r="Q180" t="str">
        <f>IF(ISERROR(VLOOKUP($A180,milp_secure[],3,FALSE)),"N/A",VLOOKUP($A180,milp_secure[],4))</f>
        <v>N/A</v>
      </c>
    </row>
    <row r="181" spans="1:17" x14ac:dyDescent="0.25">
      <c r="A181" t="s">
        <v>198</v>
      </c>
      <c r="B181">
        <f>IF(ISERROR(VLOOKUP($A181,ce_dom[],5,FALSE)),"N/A",VLOOKUP($A181,ce_dom[],5))</f>
        <v>34</v>
      </c>
      <c r="C181">
        <f>IF(ISERROR(VLOOKUP($A181,milp_dom[],3,FALSE)),"N/A",VLOOKUP($A181,milp_dom[],3))</f>
        <v>31</v>
      </c>
      <c r="D181">
        <f>overview[[#This Row],[ce_dom]]-overview[[#This Row],[milp_dom]]</f>
        <v>3</v>
      </c>
      <c r="E181" t="str">
        <f>IF(ISERROR(VLOOKUP($A181,milp_dom[],3,FALSE)),"N/A",VLOOKUP($A181,milp_dom[],4))</f>
        <v xml:space="preserve"> Optimal</v>
      </c>
      <c r="F181">
        <f>IF(ISERROR(VLOOKUP($A181,ce_total[],5,FALSE)),"N/A",VLOOKUP($A181,ce_total[],5))</f>
        <v>41</v>
      </c>
      <c r="G181">
        <f>IF(ISERROR(VLOOKUP($A181,milp_total[],3,FALSE)),"N/A",VLOOKUP($A181,milp_total[],3))</f>
        <v>38</v>
      </c>
      <c r="H181">
        <f>overview[[#This Row],[ce_total]]-overview[[#This Row],[milp_total]]</f>
        <v>3</v>
      </c>
      <c r="I181" t="str">
        <f>IF(ISERROR(VLOOKUP($A181,milp_total[],3,FALSE)),"N/A",VLOOKUP($A181,milp_total[],4))</f>
        <v xml:space="preserve"> Optimal</v>
      </c>
      <c r="J181">
        <f>IF(ISERROR(VLOOKUP($A181,ce_2[],5,FALSE)),"N/A",VLOOKUP($A181,ce_2[],5))</f>
        <v>58</v>
      </c>
      <c r="K181">
        <f>IF(ISERROR(VLOOKUP($A181,milp_2[],3,FALSE)),"N/A",VLOOKUP($A181,milp_2[],3))</f>
        <v>53</v>
      </c>
      <c r="L181">
        <f>overview[[#This Row],[ce_2]]-overview[[#This Row],[milp_2]]</f>
        <v>5</v>
      </c>
      <c r="M181" t="str">
        <f>IF(ISERROR(VLOOKUP($A181,milp_2[],3,FALSE)),"N/A",VLOOKUP($A181,milp_2[],4))</f>
        <v xml:space="preserve"> Optimal</v>
      </c>
      <c r="N181">
        <f>IF(ISERROR(VLOOKUP($A181,ce_secure[],5,FALSE)),"N/A",VLOOKUP($A181,ce_secure[],5))</f>
        <v>49</v>
      </c>
      <c r="O181" t="str">
        <f>IF(ISERROR(VLOOKUP($A181,milp_secure[],3,FALSE)),"N/A",VLOOKUP($A181,milp_secure[],3))</f>
        <v>N/A</v>
      </c>
      <c r="P181" t="e">
        <f>overview[[#This Row],[ce_secure]]-overview[[#This Row],[milp_secure]]</f>
        <v>#VALUE!</v>
      </c>
      <c r="Q181" t="str">
        <f>IF(ISERROR(VLOOKUP($A181,milp_secure[],3,FALSE)),"N/A",VLOOKUP($A181,milp_secure[],4))</f>
        <v>N/A</v>
      </c>
    </row>
    <row r="182" spans="1:17" x14ac:dyDescent="0.25">
      <c r="A182" t="s">
        <v>199</v>
      </c>
      <c r="B182">
        <f>IF(ISERROR(VLOOKUP($A182,ce_dom[],5,FALSE)),"N/A",VLOOKUP($A182,ce_dom[],5))</f>
        <v>36</v>
      </c>
      <c r="C182">
        <f>IF(ISERROR(VLOOKUP($A182,milp_dom[],3,FALSE)),"N/A",VLOOKUP($A182,milp_dom[],3))</f>
        <v>33</v>
      </c>
      <c r="D182">
        <f>overview[[#This Row],[ce_dom]]-overview[[#This Row],[milp_dom]]</f>
        <v>3</v>
      </c>
      <c r="E182" t="str">
        <f>IF(ISERROR(VLOOKUP($A182,milp_dom[],3,FALSE)),"N/A",VLOOKUP($A182,milp_dom[],4))</f>
        <v xml:space="preserve"> Optimal</v>
      </c>
      <c r="F182">
        <f>IF(ISERROR(VLOOKUP($A182,ce_total[],5,FALSE)),"N/A",VLOOKUP($A182,ce_total[],5))</f>
        <v>44</v>
      </c>
      <c r="G182">
        <f>IF(ISERROR(VLOOKUP($A182,milp_total[],3,FALSE)),"N/A",VLOOKUP($A182,milp_total[],3))</f>
        <v>40</v>
      </c>
      <c r="H182">
        <f>overview[[#This Row],[ce_total]]-overview[[#This Row],[milp_total]]</f>
        <v>4</v>
      </c>
      <c r="I182" t="str">
        <f>IF(ISERROR(VLOOKUP($A182,milp_total[],3,FALSE)),"N/A",VLOOKUP($A182,milp_total[],4))</f>
        <v xml:space="preserve"> Optimal</v>
      </c>
      <c r="J182">
        <f>IF(ISERROR(VLOOKUP($A182,ce_2[],5,FALSE)),"N/A",VLOOKUP($A182,ce_2[],5))</f>
        <v>61</v>
      </c>
      <c r="K182">
        <f>IF(ISERROR(VLOOKUP($A182,milp_2[],3,FALSE)),"N/A",VLOOKUP($A182,milp_2[],3))</f>
        <v>57</v>
      </c>
      <c r="L182">
        <f>overview[[#This Row],[ce_2]]-overview[[#This Row],[milp_2]]</f>
        <v>4</v>
      </c>
      <c r="M182" t="str">
        <f>IF(ISERROR(VLOOKUP($A182,milp_2[],3,FALSE)),"N/A",VLOOKUP($A182,milp_2[],4))</f>
        <v xml:space="preserve"> Optimal</v>
      </c>
      <c r="N182">
        <f>IF(ISERROR(VLOOKUP($A182,ce_secure[],5,FALSE)),"N/A",VLOOKUP($A182,ce_secure[],5))</f>
        <v>51</v>
      </c>
      <c r="O182" t="str">
        <f>IF(ISERROR(VLOOKUP($A182,milp_secure[],3,FALSE)),"N/A",VLOOKUP($A182,milp_secure[],3))</f>
        <v>N/A</v>
      </c>
      <c r="P182" t="e">
        <f>overview[[#This Row],[ce_secure]]-overview[[#This Row],[milp_secure]]</f>
        <v>#VALUE!</v>
      </c>
      <c r="Q182" t="str">
        <f>IF(ISERROR(VLOOKUP($A182,milp_secure[],3,FALSE)),"N/A",VLOOKUP($A182,milp_secure[],4))</f>
        <v>N/A</v>
      </c>
    </row>
    <row r="183" spans="1:17" x14ac:dyDescent="0.25">
      <c r="A183" t="s">
        <v>200</v>
      </c>
      <c r="B183">
        <f>IF(ISERROR(VLOOKUP($A183,ce_dom[],5,FALSE)),"N/A",VLOOKUP($A183,ce_dom[],5))</f>
        <v>38</v>
      </c>
      <c r="C183">
        <f>IF(ISERROR(VLOOKUP($A183,milp_dom[],3,FALSE)),"N/A",VLOOKUP($A183,milp_dom[],3))</f>
        <v>35</v>
      </c>
      <c r="D183">
        <f>overview[[#This Row],[ce_dom]]-overview[[#This Row],[milp_dom]]</f>
        <v>3</v>
      </c>
      <c r="E183" t="str">
        <f>IF(ISERROR(VLOOKUP($A183,milp_dom[],3,FALSE)),"N/A",VLOOKUP($A183,milp_dom[],4))</f>
        <v xml:space="preserve"> Optimal</v>
      </c>
      <c r="F183">
        <f>IF(ISERROR(VLOOKUP($A183,ce_total[],5,FALSE)),"N/A",VLOOKUP($A183,ce_total[],5))</f>
        <v>46</v>
      </c>
      <c r="G183">
        <f>IF(ISERROR(VLOOKUP($A183,milp_total[],3,FALSE)),"N/A",VLOOKUP($A183,milp_total[],3))</f>
        <v>44</v>
      </c>
      <c r="H183">
        <f>overview[[#This Row],[ce_total]]-overview[[#This Row],[milp_total]]</f>
        <v>2</v>
      </c>
      <c r="I183" t="str">
        <f>IF(ISERROR(VLOOKUP($A183,milp_total[],3,FALSE)),"N/A",VLOOKUP($A183,milp_total[],4))</f>
        <v xml:space="preserve"> Optimal</v>
      </c>
      <c r="J183">
        <f>IF(ISERROR(VLOOKUP($A183,ce_2[],5,FALSE)),"N/A",VLOOKUP($A183,ce_2[],5))</f>
        <v>66</v>
      </c>
      <c r="K183">
        <f>IF(ISERROR(VLOOKUP($A183,milp_2[],3,FALSE)),"N/A",VLOOKUP($A183,milp_2[],3))</f>
        <v>61</v>
      </c>
      <c r="L183">
        <f>overview[[#This Row],[ce_2]]-overview[[#This Row],[milp_2]]</f>
        <v>5</v>
      </c>
      <c r="M183" t="str">
        <f>IF(ISERROR(VLOOKUP($A183,milp_2[],3,FALSE)),"N/A",VLOOKUP($A183,milp_2[],4))</f>
        <v xml:space="preserve"> Optimal</v>
      </c>
      <c r="N183">
        <f>IF(ISERROR(VLOOKUP($A183,ce_secure[],5,FALSE)),"N/A",VLOOKUP($A183,ce_secure[],5))</f>
        <v>55</v>
      </c>
      <c r="O183" t="str">
        <f>IF(ISERROR(VLOOKUP($A183,milp_secure[],3,FALSE)),"N/A",VLOOKUP($A183,milp_secure[],3))</f>
        <v>N/A</v>
      </c>
      <c r="P183" t="e">
        <f>overview[[#This Row],[ce_secure]]-overview[[#This Row],[milp_secure]]</f>
        <v>#VALUE!</v>
      </c>
      <c r="Q183" t="str">
        <f>IF(ISERROR(VLOOKUP($A183,milp_secure[],3,FALSE)),"N/A",VLOOKUP($A183,milp_secure[],4))</f>
        <v>N/A</v>
      </c>
    </row>
    <row r="184" spans="1:17" x14ac:dyDescent="0.25">
      <c r="A184" t="s">
        <v>201</v>
      </c>
      <c r="B184">
        <f>IF(ISERROR(VLOOKUP($A184,ce_dom[],5,FALSE)),"N/A",VLOOKUP($A184,ce_dom[],5))</f>
        <v>41</v>
      </c>
      <c r="C184">
        <f>IF(ISERROR(VLOOKUP($A184,milp_dom[],3,FALSE)),"N/A",VLOOKUP($A184,milp_dom[],3))</f>
        <v>37</v>
      </c>
      <c r="D184">
        <f>overview[[#This Row],[ce_dom]]-overview[[#This Row],[milp_dom]]</f>
        <v>4</v>
      </c>
      <c r="E184" t="str">
        <f>IF(ISERROR(VLOOKUP($A184,milp_dom[],3,FALSE)),"N/A",VLOOKUP($A184,milp_dom[],4))</f>
        <v xml:space="preserve"> Optimal</v>
      </c>
      <c r="F184">
        <f>IF(ISERROR(VLOOKUP($A184,ce_total[],5,FALSE)),"N/A",VLOOKUP($A184,ce_total[],5))</f>
        <v>49</v>
      </c>
      <c r="G184">
        <f>IF(ISERROR(VLOOKUP($A184,milp_total[],3,FALSE)),"N/A",VLOOKUP($A184,milp_total[],3))</f>
        <v>44</v>
      </c>
      <c r="H184">
        <f>overview[[#This Row],[ce_total]]-overview[[#This Row],[milp_total]]</f>
        <v>5</v>
      </c>
      <c r="I184" t="str">
        <f>IF(ISERROR(VLOOKUP($A184,milp_total[],3,FALSE)),"N/A",VLOOKUP($A184,milp_total[],4))</f>
        <v xml:space="preserve"> Optimal</v>
      </c>
      <c r="J184">
        <f>IF(ISERROR(VLOOKUP($A184,ce_2[],5,FALSE)),"N/A",VLOOKUP($A184,ce_2[],5))</f>
        <v>69</v>
      </c>
      <c r="K184">
        <f>IF(ISERROR(VLOOKUP($A184,milp_2[],3,FALSE)),"N/A",VLOOKUP($A184,milp_2[],3))</f>
        <v>63</v>
      </c>
      <c r="L184">
        <f>overview[[#This Row],[ce_2]]-overview[[#This Row],[milp_2]]</f>
        <v>6</v>
      </c>
      <c r="M184" t="str">
        <f>IF(ISERROR(VLOOKUP($A184,milp_2[],3,FALSE)),"N/A",VLOOKUP($A184,milp_2[],4))</f>
        <v xml:space="preserve"> Optimal</v>
      </c>
      <c r="N184">
        <f>IF(ISERROR(VLOOKUP($A184,ce_secure[],5,FALSE)),"N/A",VLOOKUP($A184,ce_secure[],5))</f>
        <v>58</v>
      </c>
      <c r="O184" t="str">
        <f>IF(ISERROR(VLOOKUP($A184,milp_secure[],3,FALSE)),"N/A",VLOOKUP($A184,milp_secure[],3))</f>
        <v>N/A</v>
      </c>
      <c r="P184" t="e">
        <f>overview[[#This Row],[ce_secure]]-overview[[#This Row],[milp_secure]]</f>
        <v>#VALUE!</v>
      </c>
      <c r="Q184" t="str">
        <f>IF(ISERROR(VLOOKUP($A184,milp_secure[],3,FALSE)),"N/A",VLOOKUP($A184,milp_secure[],4))</f>
        <v>N/A</v>
      </c>
    </row>
    <row r="185" spans="1:17" x14ac:dyDescent="0.25">
      <c r="A185" t="s">
        <v>202</v>
      </c>
      <c r="B185">
        <f>IF(ISERROR(VLOOKUP($A185,ce_dom[],5,FALSE)),"N/A",VLOOKUP($A185,ce_dom[],5))</f>
        <v>43</v>
      </c>
      <c r="C185">
        <f>IF(ISERROR(VLOOKUP($A185,milp_dom[],3,FALSE)),"N/A",VLOOKUP($A185,milp_dom[],3))</f>
        <v>39</v>
      </c>
      <c r="D185">
        <f>overview[[#This Row],[ce_dom]]-overview[[#This Row],[milp_dom]]</f>
        <v>4</v>
      </c>
      <c r="E185" t="str">
        <f>IF(ISERROR(VLOOKUP($A185,milp_dom[],3,FALSE)),"N/A",VLOOKUP($A185,milp_dom[],4))</f>
        <v xml:space="preserve"> Optimal</v>
      </c>
      <c r="F185">
        <f>IF(ISERROR(VLOOKUP($A185,ce_total[],5,FALSE)),"N/A",VLOOKUP($A185,ce_total[],5))</f>
        <v>51</v>
      </c>
      <c r="G185">
        <f>IF(ISERROR(VLOOKUP($A185,milp_total[],3,FALSE)),"N/A",VLOOKUP($A185,milp_total[],3))</f>
        <v>48</v>
      </c>
      <c r="H185">
        <f>overview[[#This Row],[ce_total]]-overview[[#This Row],[milp_total]]</f>
        <v>3</v>
      </c>
      <c r="I185" t="str">
        <f>IF(ISERROR(VLOOKUP($A185,milp_total[],3,FALSE)),"N/A",VLOOKUP($A185,milp_total[],4))</f>
        <v xml:space="preserve"> Optimal</v>
      </c>
      <c r="J185">
        <f>IF(ISERROR(VLOOKUP($A185,ce_2[],5,FALSE)),"N/A",VLOOKUP($A185,ce_2[],5))</f>
        <v>73</v>
      </c>
      <c r="K185">
        <f>IF(ISERROR(VLOOKUP($A185,milp_2[],3,FALSE)),"N/A",VLOOKUP($A185,milp_2[],3))</f>
        <v>67</v>
      </c>
      <c r="L185">
        <f>overview[[#This Row],[ce_2]]-overview[[#This Row],[milp_2]]</f>
        <v>6</v>
      </c>
      <c r="M185" t="str">
        <f>IF(ISERROR(VLOOKUP($A185,milp_2[],3,FALSE)),"N/A",VLOOKUP($A185,milp_2[],4))</f>
        <v xml:space="preserve"> Optimal</v>
      </c>
      <c r="N185">
        <f>IF(ISERROR(VLOOKUP($A185,ce_secure[],5,FALSE)),"N/A",VLOOKUP($A185,ce_secure[],5))</f>
        <v>62</v>
      </c>
      <c r="O185" t="str">
        <f>IF(ISERROR(VLOOKUP($A185,milp_secure[],3,FALSE)),"N/A",VLOOKUP($A185,milp_secure[],3))</f>
        <v>N/A</v>
      </c>
      <c r="P185" t="e">
        <f>overview[[#This Row],[ce_secure]]-overview[[#This Row],[milp_secure]]</f>
        <v>#VALUE!</v>
      </c>
      <c r="Q185" t="str">
        <f>IF(ISERROR(VLOOKUP($A185,milp_secure[],3,FALSE)),"N/A",VLOOKUP($A185,milp_secure[],4))</f>
        <v>N/A</v>
      </c>
    </row>
    <row r="186" spans="1:17" x14ac:dyDescent="0.25">
      <c r="A186" t="s">
        <v>203</v>
      </c>
      <c r="B186">
        <f>IF(ISERROR(VLOOKUP($A186,ce_dom[],5,FALSE)),"N/A",VLOOKUP($A186,ce_dom[],5))</f>
        <v>16</v>
      </c>
      <c r="C186">
        <f>IF(ISERROR(VLOOKUP($A186,milp_dom[],3,FALSE)),"N/A",VLOOKUP($A186,milp_dom[],3))</f>
        <v>16</v>
      </c>
      <c r="D186">
        <f>overview[[#This Row],[ce_dom]]-overview[[#This Row],[milp_dom]]</f>
        <v>0</v>
      </c>
      <c r="E186" t="str">
        <f>IF(ISERROR(VLOOKUP($A186,milp_dom[],3,FALSE)),"N/A",VLOOKUP($A186,milp_dom[],4))</f>
        <v xml:space="preserve"> Optimal</v>
      </c>
      <c r="F186">
        <f>IF(ISERROR(VLOOKUP($A186,ce_total[],5,FALSE)),"N/A",VLOOKUP($A186,ce_total[],5))</f>
        <v>20</v>
      </c>
      <c r="G186">
        <f>IF(ISERROR(VLOOKUP($A186,milp_total[],3,FALSE)),"N/A",VLOOKUP($A186,milp_total[],3))</f>
        <v>20</v>
      </c>
      <c r="H186">
        <f>overview[[#This Row],[ce_total]]-overview[[#This Row],[milp_total]]</f>
        <v>0</v>
      </c>
      <c r="I186" t="str">
        <f>IF(ISERROR(VLOOKUP($A186,milp_total[],3,FALSE)),"N/A",VLOOKUP($A186,milp_total[],4))</f>
        <v xml:space="preserve"> Optimal</v>
      </c>
      <c r="J186">
        <f>IF(ISERROR(VLOOKUP($A186,ce_2[],5,FALSE)),"N/A",VLOOKUP($A186,ce_2[],5))</f>
        <v>29</v>
      </c>
      <c r="K186">
        <f>IF(ISERROR(VLOOKUP($A186,milp_2[],3,FALSE)),"N/A",VLOOKUP($A186,milp_2[],3))</f>
        <v>27</v>
      </c>
      <c r="L186">
        <f>overview[[#This Row],[ce_2]]-overview[[#This Row],[milp_2]]</f>
        <v>2</v>
      </c>
      <c r="M186" t="str">
        <f>IF(ISERROR(VLOOKUP($A186,milp_2[],3,FALSE)),"N/A",VLOOKUP($A186,milp_2[],4))</f>
        <v xml:space="preserve"> Optimal</v>
      </c>
      <c r="N186">
        <f>IF(ISERROR(VLOOKUP($A186,ce_secure[],5,FALSE)),"N/A",VLOOKUP($A186,ce_secure[],5))</f>
        <v>24</v>
      </c>
      <c r="O186">
        <f>IF(ISERROR(VLOOKUP($A186,milp_secure[],3,FALSE)),"N/A",VLOOKUP($A186,milp_secure[],3))</f>
        <v>23</v>
      </c>
      <c r="P186">
        <f>overview[[#This Row],[ce_secure]]-overview[[#This Row],[milp_secure]]</f>
        <v>1</v>
      </c>
      <c r="Q186" t="str">
        <f>IF(ISERROR(VLOOKUP($A186,milp_secure[],3,FALSE)),"N/A",VLOOKUP($A186,milp_secure[],4))</f>
        <v xml:space="preserve"> Optimal</v>
      </c>
    </row>
    <row r="187" spans="1:17" x14ac:dyDescent="0.25">
      <c r="A187" t="s">
        <v>204</v>
      </c>
      <c r="B187">
        <f>IF(ISERROR(VLOOKUP($A187,ce_dom[],5,FALSE)),"N/A",VLOOKUP($A187,ce_dom[],5))</f>
        <v>19</v>
      </c>
      <c r="C187">
        <f>IF(ISERROR(VLOOKUP($A187,milp_dom[],3,FALSE)),"N/A",VLOOKUP($A187,milp_dom[],3))</f>
        <v>18</v>
      </c>
      <c r="D187">
        <f>overview[[#This Row],[ce_dom]]-overview[[#This Row],[milp_dom]]</f>
        <v>1</v>
      </c>
      <c r="E187" t="str">
        <f>IF(ISERROR(VLOOKUP($A187,milp_dom[],3,FALSE)),"N/A",VLOOKUP($A187,milp_dom[],4))</f>
        <v xml:space="preserve"> Optimal</v>
      </c>
      <c r="F187">
        <f>IF(ISERROR(VLOOKUP($A187,ce_total[],5,FALSE)),"N/A",VLOOKUP($A187,ce_total[],5))</f>
        <v>23</v>
      </c>
      <c r="G187">
        <f>IF(ISERROR(VLOOKUP($A187,milp_total[],3,FALSE)),"N/A",VLOOKUP($A187,milp_total[],3))</f>
        <v>22</v>
      </c>
      <c r="H187">
        <f>overview[[#This Row],[ce_total]]-overview[[#This Row],[milp_total]]</f>
        <v>1</v>
      </c>
      <c r="I187" t="str">
        <f>IF(ISERROR(VLOOKUP($A187,milp_total[],3,FALSE)),"N/A",VLOOKUP($A187,milp_total[],4))</f>
        <v xml:space="preserve"> Optimal</v>
      </c>
      <c r="J187">
        <f>IF(ISERROR(VLOOKUP($A187,ce_2[],5,FALSE)),"N/A",VLOOKUP($A187,ce_2[],5))</f>
        <v>32</v>
      </c>
      <c r="K187">
        <f>IF(ISERROR(VLOOKUP($A187,milp_2[],3,FALSE)),"N/A",VLOOKUP($A187,milp_2[],3))</f>
        <v>31</v>
      </c>
      <c r="L187">
        <f>overview[[#This Row],[ce_2]]-overview[[#This Row],[milp_2]]</f>
        <v>1</v>
      </c>
      <c r="M187" t="str">
        <f>IF(ISERROR(VLOOKUP($A187,milp_2[],3,FALSE)),"N/A",VLOOKUP($A187,milp_2[],4))</f>
        <v xml:space="preserve"> Optimal</v>
      </c>
      <c r="N187">
        <f>IF(ISERROR(VLOOKUP($A187,ce_secure[],5,FALSE)),"N/A",VLOOKUP($A187,ce_secure[],5))</f>
        <v>27</v>
      </c>
      <c r="O187">
        <f>IF(ISERROR(VLOOKUP($A187,milp_secure[],3,FALSE)),"N/A",VLOOKUP($A187,milp_secure[],3))</f>
        <v>25</v>
      </c>
      <c r="P187">
        <f>overview[[#This Row],[ce_secure]]-overview[[#This Row],[milp_secure]]</f>
        <v>2</v>
      </c>
      <c r="Q187" t="str">
        <f>IF(ISERROR(VLOOKUP($A187,milp_secure[],3,FALSE)),"N/A",VLOOKUP($A187,milp_secure[],4))</f>
        <v xml:space="preserve"> Optimal</v>
      </c>
    </row>
    <row r="188" spans="1:17" x14ac:dyDescent="0.25">
      <c r="A188" t="s">
        <v>205</v>
      </c>
      <c r="B188">
        <f>IF(ISERROR(VLOOKUP($A188,ce_dom[],5,FALSE)),"N/A",VLOOKUP($A188,ce_dom[],5))</f>
        <v>24</v>
      </c>
      <c r="C188">
        <f>IF(ISERROR(VLOOKUP($A188,milp_dom[],3,FALSE)),"N/A",VLOOKUP($A188,milp_dom[],3))</f>
        <v>22</v>
      </c>
      <c r="D188">
        <f>overview[[#This Row],[ce_dom]]-overview[[#This Row],[milp_dom]]</f>
        <v>2</v>
      </c>
      <c r="E188" t="str">
        <f>IF(ISERROR(VLOOKUP($A188,milp_dom[],3,FALSE)),"N/A",VLOOKUP($A188,milp_dom[],4))</f>
        <v xml:space="preserve"> Optimal</v>
      </c>
      <c r="F188">
        <f>IF(ISERROR(VLOOKUP($A188,ce_total[],5,FALSE)),"N/A",VLOOKUP($A188,ce_total[],5))</f>
        <v>28</v>
      </c>
      <c r="G188">
        <f>IF(ISERROR(VLOOKUP($A188,milp_total[],3,FALSE)),"N/A",VLOOKUP($A188,milp_total[],3))</f>
        <v>28</v>
      </c>
      <c r="H188">
        <f>overview[[#This Row],[ce_total]]-overview[[#This Row],[milp_total]]</f>
        <v>0</v>
      </c>
      <c r="I188" t="str">
        <f>IF(ISERROR(VLOOKUP($A188,milp_total[],3,FALSE)),"N/A",VLOOKUP($A188,milp_total[],4))</f>
        <v xml:space="preserve"> Optimal</v>
      </c>
      <c r="J188">
        <f>IF(ISERROR(VLOOKUP($A188,ce_2[],5,FALSE)),"N/A",VLOOKUP($A188,ce_2[],5))</f>
        <v>40</v>
      </c>
      <c r="K188">
        <f>IF(ISERROR(VLOOKUP($A188,milp_2[],3,FALSE)),"N/A",VLOOKUP($A188,milp_2[],3))</f>
        <v>38</v>
      </c>
      <c r="L188">
        <f>overview[[#This Row],[ce_2]]-overview[[#This Row],[milp_2]]</f>
        <v>2</v>
      </c>
      <c r="M188" t="str">
        <f>IF(ISERROR(VLOOKUP($A188,milp_2[],3,FALSE)),"N/A",VLOOKUP($A188,milp_2[],4))</f>
        <v xml:space="preserve"> Optimal</v>
      </c>
      <c r="N188">
        <f>IF(ISERROR(VLOOKUP($A188,ce_secure[],5,FALSE)),"N/A",VLOOKUP($A188,ce_secure[],5))</f>
        <v>34</v>
      </c>
      <c r="O188">
        <f>IF(ISERROR(VLOOKUP($A188,milp_secure[],3,FALSE)),"N/A",VLOOKUP($A188,milp_secure[],3))</f>
        <v>31</v>
      </c>
      <c r="P188">
        <f>overview[[#This Row],[ce_secure]]-overview[[#This Row],[milp_secure]]</f>
        <v>3</v>
      </c>
      <c r="Q188" t="str">
        <f>IF(ISERROR(VLOOKUP($A188,milp_secure[],3,FALSE)),"N/A",VLOOKUP($A188,milp_secure[],4))</f>
        <v xml:space="preserve"> Optimal</v>
      </c>
    </row>
    <row r="189" spans="1:17" x14ac:dyDescent="0.25">
      <c r="A189" t="s">
        <v>206</v>
      </c>
      <c r="B189">
        <f>IF(ISERROR(VLOOKUP($A189,ce_dom[],5,FALSE)),"N/A",VLOOKUP($A189,ce_dom[],5))</f>
        <v>26</v>
      </c>
      <c r="C189">
        <f>IF(ISERROR(VLOOKUP($A189,milp_dom[],3,FALSE)),"N/A",VLOOKUP($A189,milp_dom[],3))</f>
        <v>24</v>
      </c>
      <c r="D189">
        <f>overview[[#This Row],[ce_dom]]-overview[[#This Row],[milp_dom]]</f>
        <v>2</v>
      </c>
      <c r="E189" t="str">
        <f>IF(ISERROR(VLOOKUP($A189,milp_dom[],3,FALSE)),"N/A",VLOOKUP($A189,milp_dom[],4))</f>
        <v xml:space="preserve"> Optimal</v>
      </c>
      <c r="F189">
        <f>IF(ISERROR(VLOOKUP($A189,ce_total[],5,FALSE)),"N/A",VLOOKUP($A189,ce_total[],5))</f>
        <v>32</v>
      </c>
      <c r="G189">
        <f>IF(ISERROR(VLOOKUP($A189,milp_total[],3,FALSE)),"N/A",VLOOKUP($A189,milp_total[],3))</f>
        <v>30</v>
      </c>
      <c r="H189">
        <f>overview[[#This Row],[ce_total]]-overview[[#This Row],[milp_total]]</f>
        <v>2</v>
      </c>
      <c r="I189" t="str">
        <f>IF(ISERROR(VLOOKUP($A189,milp_total[],3,FALSE)),"N/A",VLOOKUP($A189,milp_total[],4))</f>
        <v xml:space="preserve"> Optimal</v>
      </c>
      <c r="J189">
        <f>IF(ISERROR(VLOOKUP($A189,ce_2[],5,FALSE)),"N/A",VLOOKUP($A189,ce_2[],5))</f>
        <v>44</v>
      </c>
      <c r="K189">
        <f>IF(ISERROR(VLOOKUP($A189,milp_2[],3,FALSE)),"N/A",VLOOKUP($A189,milp_2[],3))</f>
        <v>41</v>
      </c>
      <c r="L189">
        <f>overview[[#This Row],[ce_2]]-overview[[#This Row],[milp_2]]</f>
        <v>3</v>
      </c>
      <c r="M189" t="str">
        <f>IF(ISERROR(VLOOKUP($A189,milp_2[],3,FALSE)),"N/A",VLOOKUP($A189,milp_2[],4))</f>
        <v xml:space="preserve"> Optimal</v>
      </c>
      <c r="N189">
        <f>IF(ISERROR(VLOOKUP($A189,ce_secure[],5,FALSE)),"N/A",VLOOKUP($A189,ce_secure[],5))</f>
        <v>37</v>
      </c>
      <c r="O189">
        <f>IF(ISERROR(VLOOKUP($A189,milp_secure[],3,FALSE)),"N/A",VLOOKUP($A189,milp_secure[],3))</f>
        <v>34</v>
      </c>
      <c r="P189">
        <f>overview[[#This Row],[ce_secure]]-overview[[#This Row],[milp_secure]]</f>
        <v>3</v>
      </c>
      <c r="Q189" t="str">
        <f>IF(ISERROR(VLOOKUP($A189,milp_secure[],3,FALSE)),"N/A",VLOOKUP($A189,milp_secure[],4))</f>
        <v xml:space="preserve"> Optimal</v>
      </c>
    </row>
    <row r="190" spans="1:17" x14ac:dyDescent="0.25">
      <c r="A190" t="s">
        <v>207</v>
      </c>
      <c r="B190">
        <f>IF(ISERROR(VLOOKUP($A190,ce_dom[],5,FALSE)),"N/A",VLOOKUP($A190,ce_dom[],5))</f>
        <v>28</v>
      </c>
      <c r="C190">
        <f>IF(ISERROR(VLOOKUP($A190,milp_dom[],3,FALSE)),"N/A",VLOOKUP($A190,milp_dom[],3))</f>
        <v>26</v>
      </c>
      <c r="D190">
        <f>overview[[#This Row],[ce_dom]]-overview[[#This Row],[milp_dom]]</f>
        <v>2</v>
      </c>
      <c r="E190" t="str">
        <f>IF(ISERROR(VLOOKUP($A190,milp_dom[],3,FALSE)),"N/A",VLOOKUP($A190,milp_dom[],4))</f>
        <v xml:space="preserve"> Optimal</v>
      </c>
      <c r="F190">
        <f>IF(ISERROR(VLOOKUP($A190,ce_total[],5,FALSE)),"N/A",VLOOKUP($A190,ce_total[],5))</f>
        <v>35</v>
      </c>
      <c r="G190">
        <f>IF(ISERROR(VLOOKUP($A190,milp_total[],3,FALSE)),"N/A",VLOOKUP($A190,milp_total[],3))</f>
        <v>32</v>
      </c>
      <c r="H190">
        <f>overview[[#This Row],[ce_total]]-overview[[#This Row],[milp_total]]</f>
        <v>3</v>
      </c>
      <c r="I190" t="str">
        <f>IF(ISERROR(VLOOKUP($A190,milp_total[],3,FALSE)),"N/A",VLOOKUP($A190,milp_total[],4))</f>
        <v xml:space="preserve"> Optimal</v>
      </c>
      <c r="J190">
        <f>IF(ISERROR(VLOOKUP($A190,ce_2[],5,FALSE)),"N/A",VLOOKUP($A190,ce_2[],5))</f>
        <v>48</v>
      </c>
      <c r="K190">
        <f>IF(ISERROR(VLOOKUP($A190,milp_2[],3,FALSE)),"N/A",VLOOKUP($A190,milp_2[],3))</f>
        <v>45</v>
      </c>
      <c r="L190">
        <f>overview[[#This Row],[ce_2]]-overview[[#This Row],[milp_2]]</f>
        <v>3</v>
      </c>
      <c r="M190" t="str">
        <f>IF(ISERROR(VLOOKUP($A190,milp_2[],3,FALSE)),"N/A",VLOOKUP($A190,milp_2[],4))</f>
        <v xml:space="preserve"> Optimal</v>
      </c>
      <c r="N190">
        <f>IF(ISERROR(VLOOKUP($A190,ce_secure[],5,FALSE)),"N/A",VLOOKUP($A190,ce_secure[],5))</f>
        <v>41</v>
      </c>
      <c r="O190" t="str">
        <f>IF(ISERROR(VLOOKUP($A190,milp_secure[],3,FALSE)),"N/A",VLOOKUP($A190,milp_secure[],3))</f>
        <v>N/A</v>
      </c>
      <c r="P190" t="e">
        <f>overview[[#This Row],[ce_secure]]-overview[[#This Row],[milp_secure]]</f>
        <v>#VALUE!</v>
      </c>
      <c r="Q190" t="str">
        <f>IF(ISERROR(VLOOKUP($A190,milp_secure[],3,FALSE)),"N/A",VLOOKUP($A190,milp_secure[],4))</f>
        <v>N/A</v>
      </c>
    </row>
    <row r="191" spans="1:17" x14ac:dyDescent="0.25">
      <c r="A191" t="s">
        <v>208</v>
      </c>
      <c r="B191">
        <f>IF(ISERROR(VLOOKUP($A191,ce_dom[],5,FALSE)),"N/A",VLOOKUP($A191,ce_dom[],5))</f>
        <v>31</v>
      </c>
      <c r="C191">
        <f>IF(ISERROR(VLOOKUP($A191,milp_dom[],3,FALSE)),"N/A",VLOOKUP($A191,milp_dom[],3))</f>
        <v>29</v>
      </c>
      <c r="D191">
        <f>overview[[#This Row],[ce_dom]]-overview[[#This Row],[milp_dom]]</f>
        <v>2</v>
      </c>
      <c r="E191" t="str">
        <f>IF(ISERROR(VLOOKUP($A191,milp_dom[],3,FALSE)),"N/A",VLOOKUP($A191,milp_dom[],4))</f>
        <v xml:space="preserve"> Optimal</v>
      </c>
      <c r="F191">
        <f>IF(ISERROR(VLOOKUP($A191,ce_total[],5,FALSE)),"N/A",VLOOKUP($A191,ce_total[],5))</f>
        <v>37</v>
      </c>
      <c r="G191">
        <f>IF(ISERROR(VLOOKUP($A191,milp_total[],3,FALSE)),"N/A",VLOOKUP($A191,milp_total[],3))</f>
        <v>35</v>
      </c>
      <c r="H191">
        <f>overview[[#This Row],[ce_total]]-overview[[#This Row],[milp_total]]</f>
        <v>2</v>
      </c>
      <c r="I191" t="str">
        <f>IF(ISERROR(VLOOKUP($A191,milp_total[],3,FALSE)),"N/A",VLOOKUP($A191,milp_total[],4))</f>
        <v xml:space="preserve"> Optimal</v>
      </c>
      <c r="J191">
        <f>IF(ISERROR(VLOOKUP($A191,ce_2[],5,FALSE)),"N/A",VLOOKUP($A191,ce_2[],5))</f>
        <v>52</v>
      </c>
      <c r="K191">
        <f>IF(ISERROR(VLOOKUP($A191,milp_2[],3,FALSE)),"N/A",VLOOKUP($A191,milp_2[],3))</f>
        <v>49</v>
      </c>
      <c r="L191">
        <f>overview[[#This Row],[ce_2]]-overview[[#This Row],[milp_2]]</f>
        <v>3</v>
      </c>
      <c r="M191" t="str">
        <f>IF(ISERROR(VLOOKUP($A191,milp_2[],3,FALSE)),"N/A",VLOOKUP($A191,milp_2[],4))</f>
        <v xml:space="preserve"> Optimal</v>
      </c>
      <c r="N191">
        <f>IF(ISERROR(VLOOKUP($A191,ce_secure[],5,FALSE)),"N/A",VLOOKUP($A191,ce_secure[],5))</f>
        <v>44</v>
      </c>
      <c r="O191" t="str">
        <f>IF(ISERROR(VLOOKUP($A191,milp_secure[],3,FALSE)),"N/A",VLOOKUP($A191,milp_secure[],3))</f>
        <v>N/A</v>
      </c>
      <c r="P191" t="e">
        <f>overview[[#This Row],[ce_secure]]-overview[[#This Row],[milp_secure]]</f>
        <v>#VALUE!</v>
      </c>
      <c r="Q191" t="str">
        <f>IF(ISERROR(VLOOKUP($A191,milp_secure[],3,FALSE)),"N/A",VLOOKUP($A191,milp_secure[],4))</f>
        <v>N/A</v>
      </c>
    </row>
    <row r="192" spans="1:17" x14ac:dyDescent="0.25">
      <c r="A192" t="s">
        <v>209</v>
      </c>
      <c r="B192">
        <f>IF(ISERROR(VLOOKUP($A192,ce_dom[],5,FALSE)),"N/A",VLOOKUP($A192,ce_dom[],5))</f>
        <v>33</v>
      </c>
      <c r="C192">
        <f>IF(ISERROR(VLOOKUP($A192,milp_dom[],3,FALSE)),"N/A",VLOOKUP($A192,milp_dom[],3))</f>
        <v>31</v>
      </c>
      <c r="D192">
        <f>overview[[#This Row],[ce_dom]]-overview[[#This Row],[milp_dom]]</f>
        <v>2</v>
      </c>
      <c r="E192" t="str">
        <f>IF(ISERROR(VLOOKUP($A192,milp_dom[],3,FALSE)),"N/A",VLOOKUP($A192,milp_dom[],4))</f>
        <v xml:space="preserve"> Optimal</v>
      </c>
      <c r="F192">
        <f>IF(ISERROR(VLOOKUP($A192,ce_total[],5,FALSE)),"N/A",VLOOKUP($A192,ce_total[],5))</f>
        <v>40</v>
      </c>
      <c r="G192">
        <f>IF(ISERROR(VLOOKUP($A192,milp_total[],3,FALSE)),"N/A",VLOOKUP($A192,milp_total[],3))</f>
        <v>38</v>
      </c>
      <c r="H192">
        <f>overview[[#This Row],[ce_total]]-overview[[#This Row],[milp_total]]</f>
        <v>2</v>
      </c>
      <c r="I192" t="str">
        <f>IF(ISERROR(VLOOKUP($A192,milp_total[],3,FALSE)),"N/A",VLOOKUP($A192,milp_total[],4))</f>
        <v xml:space="preserve"> Optimal</v>
      </c>
      <c r="J192">
        <f>IF(ISERROR(VLOOKUP($A192,ce_2[],5,FALSE)),"N/A",VLOOKUP($A192,ce_2[],5))</f>
        <v>56</v>
      </c>
      <c r="K192">
        <f>IF(ISERROR(VLOOKUP($A192,milp_2[],3,FALSE)),"N/A",VLOOKUP($A192,milp_2[],3))</f>
        <v>52</v>
      </c>
      <c r="L192">
        <f>overview[[#This Row],[ce_2]]-overview[[#This Row],[milp_2]]</f>
        <v>4</v>
      </c>
      <c r="M192" t="str">
        <f>IF(ISERROR(VLOOKUP($A192,milp_2[],3,FALSE)),"N/A",VLOOKUP($A192,milp_2[],4))</f>
        <v xml:space="preserve"> Optimal</v>
      </c>
      <c r="N192">
        <f>IF(ISERROR(VLOOKUP($A192,ce_secure[],5,FALSE)),"N/A",VLOOKUP($A192,ce_secure[],5))</f>
        <v>48</v>
      </c>
      <c r="O192" t="str">
        <f>IF(ISERROR(VLOOKUP($A192,milp_secure[],3,FALSE)),"N/A",VLOOKUP($A192,milp_secure[],3))</f>
        <v>N/A</v>
      </c>
      <c r="P192" t="e">
        <f>overview[[#This Row],[ce_secure]]-overview[[#This Row],[milp_secure]]</f>
        <v>#VALUE!</v>
      </c>
      <c r="Q192" t="str">
        <f>IF(ISERROR(VLOOKUP($A192,milp_secure[],3,FALSE)),"N/A",VLOOKUP($A192,milp_secure[],4))</f>
        <v>N/A</v>
      </c>
    </row>
    <row r="193" spans="1:17" x14ac:dyDescent="0.25">
      <c r="A193" t="s">
        <v>210</v>
      </c>
      <c r="B193">
        <f>IF(ISERROR(VLOOKUP($A193,ce_dom[],5,FALSE)),"N/A",VLOOKUP($A193,ce_dom[],5))</f>
        <v>36</v>
      </c>
      <c r="C193">
        <f>IF(ISERROR(VLOOKUP($A193,milp_dom[],3,FALSE)),"N/A",VLOOKUP($A193,milp_dom[],3))</f>
        <v>33</v>
      </c>
      <c r="D193">
        <f>overview[[#This Row],[ce_dom]]-overview[[#This Row],[milp_dom]]</f>
        <v>3</v>
      </c>
      <c r="E193" t="str">
        <f>IF(ISERROR(VLOOKUP($A193,milp_dom[],3,FALSE)),"N/A",VLOOKUP($A193,milp_dom[],4))</f>
        <v xml:space="preserve"> Optimal</v>
      </c>
      <c r="F193">
        <f>IF(ISERROR(VLOOKUP($A193,ce_total[],5,FALSE)),"N/A",VLOOKUP($A193,ce_total[],5))</f>
        <v>42</v>
      </c>
      <c r="G193">
        <f>IF(ISERROR(VLOOKUP($A193,milp_total[],3,FALSE)),"N/A",VLOOKUP($A193,milp_total[],3))</f>
        <v>40</v>
      </c>
      <c r="H193">
        <f>overview[[#This Row],[ce_total]]-overview[[#This Row],[milp_total]]</f>
        <v>2</v>
      </c>
      <c r="I193" t="str">
        <f>IF(ISERROR(VLOOKUP($A193,milp_total[],3,FALSE)),"N/A",VLOOKUP($A193,milp_total[],4))</f>
        <v xml:space="preserve"> Optimal</v>
      </c>
      <c r="J193">
        <f>IF(ISERROR(VLOOKUP($A193,ce_2[],5,FALSE)),"N/A",VLOOKUP($A193,ce_2[],5))</f>
        <v>61</v>
      </c>
      <c r="K193">
        <f>IF(ISERROR(VLOOKUP($A193,milp_2[],3,FALSE)),"N/A",VLOOKUP($A193,milp_2[],3))</f>
        <v>56</v>
      </c>
      <c r="L193">
        <f>overview[[#This Row],[ce_2]]-overview[[#This Row],[milp_2]]</f>
        <v>5</v>
      </c>
      <c r="M193" t="str">
        <f>IF(ISERROR(VLOOKUP($A193,milp_2[],3,FALSE)),"N/A",VLOOKUP($A193,milp_2[],4))</f>
        <v xml:space="preserve"> Optimal</v>
      </c>
      <c r="N193">
        <f>IF(ISERROR(VLOOKUP($A193,ce_secure[],5,FALSE)),"N/A",VLOOKUP($A193,ce_secure[],5))</f>
        <v>52</v>
      </c>
      <c r="O193" t="str">
        <f>IF(ISERROR(VLOOKUP($A193,milp_secure[],3,FALSE)),"N/A",VLOOKUP($A193,milp_secure[],3))</f>
        <v>N/A</v>
      </c>
      <c r="P193" t="e">
        <f>overview[[#This Row],[ce_secure]]-overview[[#This Row],[milp_secure]]</f>
        <v>#VALUE!</v>
      </c>
      <c r="Q193" t="str">
        <f>IF(ISERROR(VLOOKUP($A193,milp_secure[],3,FALSE)),"N/A",VLOOKUP($A193,milp_secure[],4))</f>
        <v>N/A</v>
      </c>
    </row>
    <row r="194" spans="1:17" x14ac:dyDescent="0.25">
      <c r="A194" t="s">
        <v>211</v>
      </c>
      <c r="B194">
        <f>IF(ISERROR(VLOOKUP($A194,ce_dom[],5,FALSE)),"N/A",VLOOKUP($A194,ce_dom[],5))</f>
        <v>38</v>
      </c>
      <c r="C194">
        <f>IF(ISERROR(VLOOKUP($A194,milp_dom[],3,FALSE)),"N/A",VLOOKUP($A194,milp_dom[],3))</f>
        <v>35</v>
      </c>
      <c r="D194">
        <f>overview[[#This Row],[ce_dom]]-overview[[#This Row],[milp_dom]]</f>
        <v>3</v>
      </c>
      <c r="E194" t="str">
        <f>IF(ISERROR(VLOOKUP($A194,milp_dom[],3,FALSE)),"N/A",VLOOKUP($A194,milp_dom[],4))</f>
        <v xml:space="preserve"> Optimal</v>
      </c>
      <c r="F194">
        <f>IF(ISERROR(VLOOKUP($A194,ce_total[],5,FALSE)),"N/A",VLOOKUP($A194,ce_total[],5))</f>
        <v>46</v>
      </c>
      <c r="G194">
        <f>IF(ISERROR(VLOOKUP($A194,milp_total[],3,FALSE)),"N/A",VLOOKUP($A194,milp_total[],3))</f>
        <v>42</v>
      </c>
      <c r="H194">
        <f>overview[[#This Row],[ce_total]]-overview[[#This Row],[milp_total]]</f>
        <v>4</v>
      </c>
      <c r="I194" t="str">
        <f>IF(ISERROR(VLOOKUP($A194,milp_total[],3,FALSE)),"N/A",VLOOKUP($A194,milp_total[],4))</f>
        <v xml:space="preserve"> Optimal</v>
      </c>
      <c r="J194">
        <f>IF(ISERROR(VLOOKUP($A194,ce_2[],5,FALSE)),"N/A",VLOOKUP($A194,ce_2[],5))</f>
        <v>65</v>
      </c>
      <c r="K194">
        <f>IF(ISERROR(VLOOKUP($A194,milp_2[],3,FALSE)),"N/A",VLOOKUP($A194,milp_2[],3))</f>
        <v>60</v>
      </c>
      <c r="L194">
        <f>overview[[#This Row],[ce_2]]-overview[[#This Row],[milp_2]]</f>
        <v>5</v>
      </c>
      <c r="M194" t="str">
        <f>IF(ISERROR(VLOOKUP($A194,milp_2[],3,FALSE)),"N/A",VLOOKUP($A194,milp_2[],4))</f>
        <v xml:space="preserve"> Optimal</v>
      </c>
      <c r="N194">
        <f>IF(ISERROR(VLOOKUP($A194,ce_secure[],5,FALSE)),"N/A",VLOOKUP($A194,ce_secure[],5))</f>
        <v>55</v>
      </c>
      <c r="O194" t="str">
        <f>IF(ISERROR(VLOOKUP($A194,milp_secure[],3,FALSE)),"N/A",VLOOKUP($A194,milp_secure[],3))</f>
        <v>N/A</v>
      </c>
      <c r="P194" t="e">
        <f>overview[[#This Row],[ce_secure]]-overview[[#This Row],[milp_secure]]</f>
        <v>#VALUE!</v>
      </c>
      <c r="Q194" t="str">
        <f>IF(ISERROR(VLOOKUP($A194,milp_secure[],3,FALSE)),"N/A",VLOOKUP($A194,milp_secure[],4))</f>
        <v>N/A</v>
      </c>
    </row>
    <row r="195" spans="1:17" x14ac:dyDescent="0.25">
      <c r="A195" t="s">
        <v>212</v>
      </c>
      <c r="B195">
        <f>IF(ISERROR(VLOOKUP($A195,ce_dom[],5,FALSE)),"N/A",VLOOKUP($A195,ce_dom[],5))</f>
        <v>42</v>
      </c>
      <c r="C195">
        <f>IF(ISERROR(VLOOKUP($A195,milp_dom[],3,FALSE)),"N/A",VLOOKUP($A195,milp_dom[],3))</f>
        <v>37</v>
      </c>
      <c r="D195">
        <f>overview[[#This Row],[ce_dom]]-overview[[#This Row],[milp_dom]]</f>
        <v>5</v>
      </c>
      <c r="E195" t="str">
        <f>IF(ISERROR(VLOOKUP($A195,milp_dom[],3,FALSE)),"N/A",VLOOKUP($A195,milp_dom[],4))</f>
        <v xml:space="preserve"> Optimal</v>
      </c>
      <c r="F195">
        <f>IF(ISERROR(VLOOKUP($A195,ce_total[],5,FALSE)),"N/A",VLOOKUP($A195,ce_total[],5))</f>
        <v>49</v>
      </c>
      <c r="G195">
        <f>IF(ISERROR(VLOOKUP($A195,milp_total[],3,FALSE)),"N/A",VLOOKUP($A195,milp_total[],3))</f>
        <v>45</v>
      </c>
      <c r="H195">
        <f>overview[[#This Row],[ce_total]]-overview[[#This Row],[milp_total]]</f>
        <v>4</v>
      </c>
      <c r="I195" t="str">
        <f>IF(ISERROR(VLOOKUP($A195,milp_total[],3,FALSE)),"N/A",VLOOKUP($A195,milp_total[],4))</f>
        <v xml:space="preserve"> Optimal</v>
      </c>
      <c r="J195">
        <f>IF(ISERROR(VLOOKUP($A195,ce_2[],5,FALSE)),"N/A",VLOOKUP($A195,ce_2[],5))</f>
        <v>69</v>
      </c>
      <c r="K195">
        <f>IF(ISERROR(VLOOKUP($A195,milp_2[],3,FALSE)),"N/A",VLOOKUP($A195,milp_2[],3))</f>
        <v>63</v>
      </c>
      <c r="L195">
        <f>overview[[#This Row],[ce_2]]-overview[[#This Row],[milp_2]]</f>
        <v>6</v>
      </c>
      <c r="M195" t="str">
        <f>IF(ISERROR(VLOOKUP($A195,milp_2[],3,FALSE)),"N/A",VLOOKUP($A195,milp_2[],4))</f>
        <v xml:space="preserve"> Optimal</v>
      </c>
      <c r="N195">
        <f>IF(ISERROR(VLOOKUP($A195,ce_secure[],5,FALSE)),"N/A",VLOOKUP($A195,ce_secure[],5))</f>
        <v>60</v>
      </c>
      <c r="O195" t="str">
        <f>IF(ISERROR(VLOOKUP($A195,milp_secure[],3,FALSE)),"N/A",VLOOKUP($A195,milp_secure[],3))</f>
        <v>N/A</v>
      </c>
      <c r="P195" t="e">
        <f>overview[[#This Row],[ce_secure]]-overview[[#This Row],[milp_secure]]</f>
        <v>#VALUE!</v>
      </c>
      <c r="Q195" t="str">
        <f>IF(ISERROR(VLOOKUP($A195,milp_secure[],3,FALSE)),"N/A",VLOOKUP($A195,milp_secure[],4))</f>
        <v>N/A</v>
      </c>
    </row>
    <row r="196" spans="1:17" x14ac:dyDescent="0.25">
      <c r="A196" t="s">
        <v>213</v>
      </c>
      <c r="B196">
        <f>IF(ISERROR(VLOOKUP($A196,ce_dom[],5,FALSE)),"N/A",VLOOKUP($A196,ce_dom[],5))</f>
        <v>43</v>
      </c>
      <c r="C196">
        <f>IF(ISERROR(VLOOKUP($A196,milp_dom[],3,FALSE)),"N/A",VLOOKUP($A196,milp_dom[],3))</f>
        <v>39</v>
      </c>
      <c r="D196">
        <f>overview[[#This Row],[ce_dom]]-overview[[#This Row],[milp_dom]]</f>
        <v>4</v>
      </c>
      <c r="E196" t="str">
        <f>IF(ISERROR(VLOOKUP($A196,milp_dom[],3,FALSE)),"N/A",VLOOKUP($A196,milp_dom[],4))</f>
        <v xml:space="preserve"> Optimal</v>
      </c>
      <c r="F196">
        <f>IF(ISERROR(VLOOKUP($A196,ce_total[],5,FALSE)),"N/A",VLOOKUP($A196,ce_total[],5))</f>
        <v>52</v>
      </c>
      <c r="G196">
        <f>IF(ISERROR(VLOOKUP($A196,milp_total[],3,FALSE)),"N/A",VLOOKUP($A196,milp_total[],3))</f>
        <v>48</v>
      </c>
      <c r="H196">
        <f>overview[[#This Row],[ce_total]]-overview[[#This Row],[milp_total]]</f>
        <v>4</v>
      </c>
      <c r="I196" t="str">
        <f>IF(ISERROR(VLOOKUP($A196,milp_total[],3,FALSE)),"N/A",VLOOKUP($A196,milp_total[],4))</f>
        <v xml:space="preserve"> Optimal</v>
      </c>
      <c r="J196">
        <f>IF(ISERROR(VLOOKUP($A196,ce_2[],5,FALSE)),"N/A",VLOOKUP($A196,ce_2[],5))</f>
        <v>72</v>
      </c>
      <c r="K196">
        <f>IF(ISERROR(VLOOKUP($A196,milp_2[],3,FALSE)),"N/A",VLOOKUP($A196,milp_2[],3))</f>
        <v>67</v>
      </c>
      <c r="L196">
        <f>overview[[#This Row],[ce_2]]-overview[[#This Row],[milp_2]]</f>
        <v>5</v>
      </c>
      <c r="M196" t="str">
        <f>IF(ISERROR(VLOOKUP($A196,milp_2[],3,FALSE)),"N/A",VLOOKUP($A196,milp_2[],4))</f>
        <v xml:space="preserve"> Optimal</v>
      </c>
      <c r="N196">
        <f>IF(ISERROR(VLOOKUP($A196,ce_secure[],5,FALSE)),"N/A",VLOOKUP($A196,ce_secure[],5))</f>
        <v>63</v>
      </c>
      <c r="O196" t="str">
        <f>IF(ISERROR(VLOOKUP($A196,milp_secure[],3,FALSE)),"N/A",VLOOKUP($A196,milp_secure[],3))</f>
        <v>N/A</v>
      </c>
      <c r="P196" t="e">
        <f>overview[[#This Row],[ce_secure]]-overview[[#This Row],[milp_secure]]</f>
        <v>#VALUE!</v>
      </c>
      <c r="Q196" t="str">
        <f>IF(ISERROR(VLOOKUP($A196,milp_secure[],3,FALSE)),"N/A",VLOOKUP($A196,milp_secure[],4))</f>
        <v>N/A</v>
      </c>
    </row>
    <row r="197" spans="1:17" x14ac:dyDescent="0.25">
      <c r="A197" t="s">
        <v>214</v>
      </c>
      <c r="B197">
        <f>IF(ISERROR(VLOOKUP($A197,ce_dom[],5,FALSE)),"N/A",VLOOKUP($A197,ce_dom[],5))</f>
        <v>47</v>
      </c>
      <c r="C197">
        <f>IF(ISERROR(VLOOKUP($A197,milp_dom[],3,FALSE)),"N/A",VLOOKUP($A197,milp_dom[],3))</f>
        <v>41</v>
      </c>
      <c r="D197">
        <f>overview[[#This Row],[ce_dom]]-overview[[#This Row],[milp_dom]]</f>
        <v>6</v>
      </c>
      <c r="E197" t="str">
        <f>IF(ISERROR(VLOOKUP($A197,milp_dom[],3,FALSE)),"N/A",VLOOKUP($A197,milp_dom[],4))</f>
        <v xml:space="preserve"> Optimal</v>
      </c>
      <c r="F197">
        <f>IF(ISERROR(VLOOKUP($A197,ce_total[],5,FALSE)),"N/A",VLOOKUP($A197,ce_total[],5))</f>
        <v>54</v>
      </c>
      <c r="G197">
        <f>IF(ISERROR(VLOOKUP($A197,milp_total[],3,FALSE)),"N/A",VLOOKUP($A197,milp_total[],3))</f>
        <v>50</v>
      </c>
      <c r="H197">
        <f>overview[[#This Row],[ce_total]]-overview[[#This Row],[milp_total]]</f>
        <v>4</v>
      </c>
      <c r="I197" t="str">
        <f>IF(ISERROR(VLOOKUP($A197,milp_total[],3,FALSE)),"N/A",VLOOKUP($A197,milp_total[],4))</f>
        <v xml:space="preserve"> Optimal</v>
      </c>
      <c r="J197">
        <f>IF(ISERROR(VLOOKUP($A197,ce_2[],5,FALSE)),"N/A",VLOOKUP($A197,ce_2[],5))</f>
        <v>76</v>
      </c>
      <c r="K197">
        <f>IF(ISERROR(VLOOKUP($A197,milp_2[],3,FALSE)),"N/A",VLOOKUP($A197,milp_2[],3))</f>
        <v>71</v>
      </c>
      <c r="L197">
        <f>overview[[#This Row],[ce_2]]-overview[[#This Row],[milp_2]]</f>
        <v>5</v>
      </c>
      <c r="M197" t="str">
        <f>IF(ISERROR(VLOOKUP($A197,milp_2[],3,FALSE)),"N/A",VLOOKUP($A197,milp_2[],4))</f>
        <v xml:space="preserve"> Optimal</v>
      </c>
      <c r="N197">
        <f>IF(ISERROR(VLOOKUP($A197,ce_secure[],5,FALSE)),"N/A",VLOOKUP($A197,ce_secure[],5))</f>
        <v>65</v>
      </c>
      <c r="O197" t="str">
        <f>IF(ISERROR(VLOOKUP($A197,milp_secure[],3,FALSE)),"N/A",VLOOKUP($A197,milp_secure[],3))</f>
        <v>N/A</v>
      </c>
      <c r="P197" t="e">
        <f>overview[[#This Row],[ce_secure]]-overview[[#This Row],[milp_secure]]</f>
        <v>#VALUE!</v>
      </c>
      <c r="Q197" t="str">
        <f>IF(ISERROR(VLOOKUP($A197,milp_secure[],3,FALSE)),"N/A",VLOOKUP($A197,milp_secure[],4))</f>
        <v>N/A</v>
      </c>
    </row>
    <row r="198" spans="1:17" x14ac:dyDescent="0.25">
      <c r="A198" t="s">
        <v>216</v>
      </c>
      <c r="B198">
        <f>IF(ISERROR(VLOOKUP($A198,ce_dom[],5,FALSE)),"N/A",VLOOKUP($A198,ce_dom[],5))</f>
        <v>49</v>
      </c>
      <c r="C198">
        <f>IF(ISERROR(VLOOKUP($A198,milp_dom[],3,FALSE)),"N/A",VLOOKUP($A198,milp_dom[],3))</f>
        <v>43</v>
      </c>
      <c r="D198">
        <f>overview[[#This Row],[ce_dom]]-overview[[#This Row],[milp_dom]]</f>
        <v>6</v>
      </c>
      <c r="E198" t="str">
        <f>IF(ISERROR(VLOOKUP($A198,milp_dom[],3,FALSE)),"N/A",VLOOKUP($A198,milp_dom[],4))</f>
        <v xml:space="preserve"> Optimal</v>
      </c>
      <c r="F198">
        <f>IF(ISERROR(VLOOKUP($A198,ce_total[],5,FALSE)),"N/A",VLOOKUP($A198,ce_total[],5))</f>
        <v>58</v>
      </c>
      <c r="G198">
        <f>IF(ISERROR(VLOOKUP($A198,milp_total[],3,FALSE)),"N/A",VLOOKUP($A198,milp_total[],3))</f>
        <v>52</v>
      </c>
      <c r="H198">
        <f>overview[[#This Row],[ce_total]]-overview[[#This Row],[milp_total]]</f>
        <v>6</v>
      </c>
      <c r="I198" t="str">
        <f>IF(ISERROR(VLOOKUP($A198,milp_total[],3,FALSE)),"N/A",VLOOKUP($A198,milp_total[],4))</f>
        <v xml:space="preserve"> Optimal</v>
      </c>
      <c r="J198">
        <f>IF(ISERROR(VLOOKUP($A198,ce_2[],5,FALSE)),"N/A",VLOOKUP($A198,ce_2[],5))</f>
        <v>81</v>
      </c>
      <c r="K198">
        <f>IF(ISERROR(VLOOKUP($A198,milp_2[],3,FALSE)),"N/A",VLOOKUP($A198,milp_2[],3))</f>
        <v>74</v>
      </c>
      <c r="L198">
        <f>overview[[#This Row],[ce_2]]-overview[[#This Row],[milp_2]]</f>
        <v>7</v>
      </c>
      <c r="M198" t="str">
        <f>IF(ISERROR(VLOOKUP($A198,milp_2[],3,FALSE)),"N/A",VLOOKUP($A198,milp_2[],4))</f>
        <v xml:space="preserve"> Optimal</v>
      </c>
      <c r="N198">
        <f>IF(ISERROR(VLOOKUP($A198,ce_secure[],5,FALSE)),"N/A",VLOOKUP($A198,ce_secure[],5))</f>
        <v>70</v>
      </c>
      <c r="O198" t="str">
        <f>IF(ISERROR(VLOOKUP($A198,milp_secure[],3,FALSE)),"N/A",VLOOKUP($A198,milp_secure[],3))</f>
        <v>N/A</v>
      </c>
      <c r="P198" t="e">
        <f>overview[[#This Row],[ce_secure]]-overview[[#This Row],[milp_secure]]</f>
        <v>#VALUE!</v>
      </c>
      <c r="Q198" t="str">
        <f>IF(ISERROR(VLOOKUP($A198,milp_secure[],3,FALSE)),"N/A",VLOOKUP($A198,milp_secure[],4))</f>
        <v>N/A</v>
      </c>
    </row>
    <row r="199" spans="1:17" x14ac:dyDescent="0.25">
      <c r="A199" t="s">
        <v>215</v>
      </c>
      <c r="B199">
        <f>IF(ISERROR(VLOOKUP($A199,ce_dom[],5,FALSE)),"N/A",VLOOKUP($A199,ce_dom[],5))</f>
        <v>21</v>
      </c>
      <c r="C199">
        <f>IF(ISERROR(VLOOKUP($A199,milp_dom[],3,FALSE)),"N/A",VLOOKUP($A199,milp_dom[],3))</f>
        <v>20</v>
      </c>
      <c r="D199">
        <f>overview[[#This Row],[ce_dom]]-overview[[#This Row],[milp_dom]]</f>
        <v>1</v>
      </c>
      <c r="E199" t="str">
        <f>IF(ISERROR(VLOOKUP($A199,milp_dom[],3,FALSE)),"N/A",VLOOKUP($A199,milp_dom[],4))</f>
        <v xml:space="preserve"> Optimal</v>
      </c>
      <c r="F199">
        <f>IF(ISERROR(VLOOKUP($A199,ce_total[],5,FALSE)),"N/A",VLOOKUP($A199,ce_total[],5))</f>
        <v>25</v>
      </c>
      <c r="G199">
        <f>IF(ISERROR(VLOOKUP($A199,milp_total[],3,FALSE)),"N/A",VLOOKUP($A199,milp_total[],3))</f>
        <v>25</v>
      </c>
      <c r="H199">
        <f>overview[[#This Row],[ce_total]]-overview[[#This Row],[milp_total]]</f>
        <v>0</v>
      </c>
      <c r="I199" t="str">
        <f>IF(ISERROR(VLOOKUP($A199,milp_total[],3,FALSE)),"N/A",VLOOKUP($A199,milp_total[],4))</f>
        <v xml:space="preserve"> Optimal</v>
      </c>
      <c r="J199">
        <f>IF(ISERROR(VLOOKUP($A199,ce_2[],5,FALSE)),"N/A",VLOOKUP($A199,ce_2[],5))</f>
        <v>36</v>
      </c>
      <c r="K199">
        <f>IF(ISERROR(VLOOKUP($A199,milp_2[],3,FALSE)),"N/A",VLOOKUP($A199,milp_2[],3))</f>
        <v>34</v>
      </c>
      <c r="L199">
        <f>overview[[#This Row],[ce_2]]-overview[[#This Row],[milp_2]]</f>
        <v>2</v>
      </c>
      <c r="M199" t="str">
        <f>IF(ISERROR(VLOOKUP($A199,milp_2[],3,FALSE)),"N/A",VLOOKUP($A199,milp_2[],4))</f>
        <v xml:space="preserve"> Optimal</v>
      </c>
      <c r="N199">
        <f>IF(ISERROR(VLOOKUP($A199,ce_secure[],5,FALSE)),"N/A",VLOOKUP($A199,ce_secure[],5))</f>
        <v>30</v>
      </c>
      <c r="O199">
        <f>IF(ISERROR(VLOOKUP($A199,milp_secure[],3,FALSE)),"N/A",VLOOKUP($A199,milp_secure[],3))</f>
        <v>28</v>
      </c>
      <c r="P199">
        <f>overview[[#This Row],[ce_secure]]-overview[[#This Row],[milp_secure]]</f>
        <v>2</v>
      </c>
      <c r="Q199" t="str">
        <f>IF(ISERROR(VLOOKUP($A199,milp_secure[],3,FALSE)),"N/A",VLOOKUP($A199,milp_secure[],4))</f>
        <v xml:space="preserve"> Optimal</v>
      </c>
    </row>
    <row r="200" spans="1:17" x14ac:dyDescent="0.25">
      <c r="A200" t="s">
        <v>21</v>
      </c>
      <c r="B200">
        <f>IF(ISERROR(VLOOKUP($A200,ce_dom[],5,FALSE)),"N/A",VLOOKUP($A200,ce_dom[],5))</f>
        <v>97</v>
      </c>
      <c r="C200">
        <f>IF(ISERROR(VLOOKUP($A200,milp_dom[],3,FALSE)),"N/A",VLOOKUP($A200,milp_dom[],3))</f>
        <v>96</v>
      </c>
      <c r="D200">
        <f>overview[[#This Row],[ce_dom]]-overview[[#This Row],[milp_dom]]</f>
        <v>1</v>
      </c>
      <c r="E200" t="str">
        <f>IF(ISERROR(VLOOKUP($A200,milp_dom[],3,FALSE)),"N/A",VLOOKUP($A200,milp_dom[],4))</f>
        <v xml:space="preserve"> Optimal</v>
      </c>
      <c r="F200" t="str">
        <f>IF(ISERROR(VLOOKUP($A200,ce_total[],5,FALSE)),"N/A",VLOOKUP($A200,ce_total[],5))</f>
        <v>N/A</v>
      </c>
      <c r="G200">
        <f>IF(ISERROR(VLOOKUP($A200,milp_total[],3,FALSE)),"N/A",VLOOKUP($A200,milp_total[],3))</f>
        <v>0</v>
      </c>
      <c r="H200" t="e">
        <f>overview[[#This Row],[ce_total]]-overview[[#This Row],[milp_total]]</f>
        <v>#VALUE!</v>
      </c>
      <c r="I200" t="str">
        <f>IF(ISERROR(VLOOKUP($A200,milp_total[],3,FALSE)),"N/A",VLOOKUP($A200,milp_total[],4))</f>
        <v xml:space="preserve"> No solution exists.</v>
      </c>
      <c r="J200">
        <f>IF(ISERROR(VLOOKUP($A200,ce_2[],5,FALSE)),"N/A",VLOOKUP($A200,ce_2[],5))</f>
        <v>323</v>
      </c>
      <c r="K200">
        <f>IF(ISERROR(VLOOKUP($A200,milp_2[],3,FALSE)),"N/A",VLOOKUP($A200,milp_2[],3))</f>
        <v>317</v>
      </c>
      <c r="L200">
        <f>overview[[#This Row],[ce_2]]-overview[[#This Row],[milp_2]]</f>
        <v>6</v>
      </c>
      <c r="M200" t="str">
        <f>IF(ISERROR(VLOOKUP($A200,milp_2[],3,FALSE)),"N/A",VLOOKUP($A200,milp_2[],4))</f>
        <v xml:space="preserve"> Optimal</v>
      </c>
      <c r="N200">
        <f>IF(ISERROR(VLOOKUP($A200,ce_secure[],5,FALSE)),"N/A",VLOOKUP($A200,ce_secure[],5))</f>
        <v>294</v>
      </c>
      <c r="O200">
        <f>IF(ISERROR(VLOOKUP($A200,milp_secure[],3,FALSE)),"N/A",VLOOKUP($A200,milp_secure[],3))</f>
        <v>282</v>
      </c>
      <c r="P200">
        <f>overview[[#This Row],[ce_secure]]-overview[[#This Row],[milp_secure]]</f>
        <v>12</v>
      </c>
      <c r="Q200" t="str">
        <f>IF(ISERROR(VLOOKUP($A200,milp_secure[],3,FALSE)),"N/A",VLOOKUP($A200,milp_secure[],4))</f>
        <v xml:space="preserve"> Optimal</v>
      </c>
    </row>
    <row r="201" spans="1:17" x14ac:dyDescent="0.25">
      <c r="A201" t="s">
        <v>12</v>
      </c>
      <c r="B201">
        <f>IF(ISERROR(VLOOKUP($A201,ce_dom[],5,FALSE)),"N/A",VLOOKUP($A201,ce_dom[],5))</f>
        <v>9</v>
      </c>
      <c r="C201">
        <f>IF(ISERROR(VLOOKUP($A201,milp_dom[],3,FALSE)),"N/A",VLOOKUP($A201,milp_dom[],3))</f>
        <v>9</v>
      </c>
      <c r="D201">
        <f>overview[[#This Row],[ce_dom]]-overview[[#This Row],[milp_dom]]</f>
        <v>0</v>
      </c>
      <c r="E201" t="str">
        <f>IF(ISERROR(VLOOKUP($A201,milp_dom[],3,FALSE)),"N/A",VLOOKUP($A201,milp_dom[],4))</f>
        <v xml:space="preserve"> Optimal</v>
      </c>
      <c r="F201">
        <f>IF(ISERROR(VLOOKUP($A201,ce_total[],5,FALSE)),"N/A",VLOOKUP($A201,ce_total[],5))</f>
        <v>11</v>
      </c>
      <c r="G201">
        <f>IF(ISERROR(VLOOKUP($A201,milp_total[],3,FALSE)),"N/A",VLOOKUP($A201,milp_total[],3))</f>
        <v>11</v>
      </c>
      <c r="H201">
        <f>overview[[#This Row],[ce_total]]-overview[[#This Row],[milp_total]]</f>
        <v>0</v>
      </c>
      <c r="I201" t="str">
        <f>IF(ISERROR(VLOOKUP($A201,milp_total[],3,FALSE)),"N/A",VLOOKUP($A201,milp_total[],4))</f>
        <v xml:space="preserve"> Optimal</v>
      </c>
      <c r="J201">
        <f>IF(ISERROR(VLOOKUP($A201,ce_2[],5,FALSE)),"N/A",VLOOKUP($A201,ce_2[],5))</f>
        <v>21</v>
      </c>
      <c r="K201">
        <f>IF(ISERROR(VLOOKUP($A201,milp_2[],3,FALSE)),"N/A",VLOOKUP($A201,milp_2[],3))</f>
        <v>21</v>
      </c>
      <c r="L201">
        <f>overview[[#This Row],[ce_2]]-overview[[#This Row],[milp_2]]</f>
        <v>0</v>
      </c>
      <c r="M201" t="str">
        <f>IF(ISERROR(VLOOKUP($A201,milp_2[],3,FALSE)),"N/A",VLOOKUP($A201,milp_2[],4))</f>
        <v xml:space="preserve"> Optimal</v>
      </c>
      <c r="N201">
        <f>IF(ISERROR(VLOOKUP($A201,ce_secure[],5,FALSE)),"N/A",VLOOKUP($A201,ce_secure[],5))</f>
        <v>15</v>
      </c>
      <c r="O201">
        <f>IF(ISERROR(VLOOKUP($A201,milp_secure[],3,FALSE)),"N/A",VLOOKUP($A201,milp_secure[],3))</f>
        <v>15</v>
      </c>
      <c r="P201">
        <f>overview[[#This Row],[ce_secure]]-overview[[#This Row],[milp_secure]]</f>
        <v>0</v>
      </c>
      <c r="Q201" t="str">
        <f>IF(ISERROR(VLOOKUP($A201,milp_secure[],3,FALSE)),"N/A",VLOOKUP($A201,milp_secure[],4))</f>
        <v xml:space="preserve"> Optimal</v>
      </c>
    </row>
    <row r="202" spans="1:17" x14ac:dyDescent="0.25">
      <c r="A202" t="s">
        <v>11</v>
      </c>
      <c r="B202">
        <f>IF(ISERROR(VLOOKUP($A202,ce_dom[],5,FALSE)),"N/A",VLOOKUP($A202,ce_dom[],5))</f>
        <v>10</v>
      </c>
      <c r="C202">
        <f>IF(ISERROR(VLOOKUP($A202,milp_dom[],3,FALSE)),"N/A",VLOOKUP($A202,milp_dom[],3))</f>
        <v>10</v>
      </c>
      <c r="D202">
        <f>overview[[#This Row],[ce_dom]]-overview[[#This Row],[milp_dom]]</f>
        <v>0</v>
      </c>
      <c r="E202" t="str">
        <f>IF(ISERROR(VLOOKUP($A202,milp_dom[],3,FALSE)),"N/A",VLOOKUP($A202,milp_dom[],4))</f>
        <v xml:space="preserve"> Optimal</v>
      </c>
      <c r="F202">
        <f>IF(ISERROR(VLOOKUP($A202,ce_total[],5,FALSE)),"N/A",VLOOKUP($A202,ce_total[],5))</f>
        <v>10</v>
      </c>
      <c r="G202">
        <f>IF(ISERROR(VLOOKUP($A202,milp_total[],3,FALSE)),"N/A",VLOOKUP($A202,milp_total[],3))</f>
        <v>10</v>
      </c>
      <c r="H202">
        <f>overview[[#This Row],[ce_total]]-overview[[#This Row],[milp_total]]</f>
        <v>0</v>
      </c>
      <c r="I202" t="str">
        <f>IF(ISERROR(VLOOKUP($A202,milp_total[],3,FALSE)),"N/A",VLOOKUP($A202,milp_total[],4))</f>
        <v xml:space="preserve"> Optimal</v>
      </c>
      <c r="J202">
        <f>IF(ISERROR(VLOOKUP($A202,ce_2[],5,FALSE)),"N/A",VLOOKUP($A202,ce_2[],5))</f>
        <v>33</v>
      </c>
      <c r="K202">
        <f>IF(ISERROR(VLOOKUP($A202,milp_2[],3,FALSE)),"N/A",VLOOKUP($A202,milp_2[],3))</f>
        <v>33</v>
      </c>
      <c r="L202">
        <f>overview[[#This Row],[ce_2]]-overview[[#This Row],[milp_2]]</f>
        <v>0</v>
      </c>
      <c r="M202" t="str">
        <f>IF(ISERROR(VLOOKUP($A202,milp_2[],3,FALSE)),"N/A",VLOOKUP($A202,milp_2[],4))</f>
        <v xml:space="preserve"> Optimal</v>
      </c>
      <c r="N202">
        <f>IF(ISERROR(VLOOKUP($A202,ce_secure[],5,FALSE)),"N/A",VLOOKUP($A202,ce_secure[],5))</f>
        <v>28</v>
      </c>
      <c r="O202">
        <f>IF(ISERROR(VLOOKUP($A202,milp_secure[],3,FALSE)),"N/A",VLOOKUP($A202,milp_secure[],3))</f>
        <v>28</v>
      </c>
      <c r="P202">
        <f>overview[[#This Row],[ce_secure]]-overview[[#This Row],[milp_secure]]</f>
        <v>0</v>
      </c>
      <c r="Q202" t="str">
        <f>IF(ISERROR(VLOOKUP($A202,milp_secure[],3,FALSE)),"N/A",VLOOKUP($A202,milp_secure[],4))</f>
        <v xml:space="preserve"> Optimal</v>
      </c>
    </row>
    <row r="203" spans="1:17" x14ac:dyDescent="0.25">
      <c r="A203" t="s">
        <v>22</v>
      </c>
      <c r="B203">
        <f>IF(ISERROR(VLOOKUP($A203,ce_dom[],5,FALSE)),"N/A",VLOOKUP($A203,ce_dom[],5))</f>
        <v>509</v>
      </c>
      <c r="C203">
        <f>IF(ISERROR(VLOOKUP($A203,milp_dom[],3,FALSE)),"N/A",VLOOKUP($A203,milp_dom[],3))</f>
        <v>477</v>
      </c>
      <c r="D203">
        <f>overview[[#This Row],[ce_dom]]-overview[[#This Row],[milp_dom]]</f>
        <v>32</v>
      </c>
      <c r="E203" t="str">
        <f>IF(ISERROR(VLOOKUP($A203,milp_dom[],3,FALSE)),"N/A",VLOOKUP($A203,milp_dom[],4))</f>
        <v xml:space="preserve"> Optimal</v>
      </c>
      <c r="F203" t="str">
        <f>IF(ISERROR(VLOOKUP($A203,ce_total[],5,FALSE)),"N/A",VLOOKUP($A203,ce_total[],5))</f>
        <v>N/A</v>
      </c>
      <c r="G203">
        <f>IF(ISERROR(VLOOKUP($A203,milp_total[],3,FALSE)),"N/A",VLOOKUP($A203,milp_total[],3))</f>
        <v>0</v>
      </c>
      <c r="H203" t="e">
        <f>overview[[#This Row],[ce_total]]-overview[[#This Row],[milp_total]]</f>
        <v>#VALUE!</v>
      </c>
      <c r="I203" t="str">
        <f>IF(ISERROR(VLOOKUP($A203,milp_total[],3,FALSE)),"N/A",VLOOKUP($A203,milp_total[],4))</f>
        <v xml:space="preserve"> No solution exists.</v>
      </c>
      <c r="J203">
        <f>IF(ISERROR(VLOOKUP($A203,ce_2[],5,FALSE)),"N/A",VLOOKUP($A203,ce_2[],5))</f>
        <v>933</v>
      </c>
      <c r="K203">
        <f>IF(ISERROR(VLOOKUP($A203,milp_2[],3,FALSE)),"N/A",VLOOKUP($A203,milp_2[],3))</f>
        <v>915</v>
      </c>
      <c r="L203">
        <f>overview[[#This Row],[ce_2]]-overview[[#This Row],[milp_2]]</f>
        <v>18</v>
      </c>
      <c r="M203" t="str">
        <f>IF(ISERROR(VLOOKUP($A203,milp_2[],3,FALSE)),"N/A",VLOOKUP($A203,milp_2[],4))</f>
        <v xml:space="preserve"> Optimal</v>
      </c>
      <c r="N203">
        <f>IF(ISERROR(VLOOKUP($A203,ce_secure[],5,FALSE)),"N/A",VLOOKUP($A203,ce_secure[],5))</f>
        <v>643</v>
      </c>
      <c r="O203">
        <f>IF(ISERROR(VLOOKUP($A203,milp_secure[],3,FALSE)),"N/A",VLOOKUP($A203,milp_secure[],3))</f>
        <v>623</v>
      </c>
      <c r="P203">
        <f>overview[[#This Row],[ce_secure]]-overview[[#This Row],[milp_secure]]</f>
        <v>20</v>
      </c>
      <c r="Q203" t="str">
        <f>IF(ISERROR(VLOOKUP($A203,milp_secure[],3,FALSE)),"N/A",VLOOKUP($A203,milp_secure[],4))</f>
        <v xml:space="preserve"> Optimal</v>
      </c>
    </row>
    <row r="204" spans="1:17" x14ac:dyDescent="0.25">
      <c r="A204" t="s">
        <v>23</v>
      </c>
      <c r="B204">
        <f>IF(ISERROR(VLOOKUP($A204,ce_dom[],5,FALSE)),"N/A",VLOOKUP($A204,ce_dom[],5))</f>
        <v>78</v>
      </c>
      <c r="C204">
        <f>IF(ISERROR(VLOOKUP($A204,milp_dom[],3,FALSE)),"N/A",VLOOKUP($A204,milp_dom[],3))</f>
        <v>75</v>
      </c>
      <c r="D204">
        <f>overview[[#This Row],[ce_dom]]-overview[[#This Row],[milp_dom]]</f>
        <v>3</v>
      </c>
      <c r="E204" t="str">
        <f>IF(ISERROR(VLOOKUP($A204,milp_dom[],3,FALSE)),"N/A",VLOOKUP($A204,milp_dom[],4))</f>
        <v xml:space="preserve"> Optimal</v>
      </c>
      <c r="F204">
        <f>IF(ISERROR(VLOOKUP($A204,ce_total[],5,FALSE)),"N/A",VLOOKUP($A204,ce_total[],5))</f>
        <v>75</v>
      </c>
      <c r="G204">
        <f>IF(ISERROR(VLOOKUP($A204,milp_total[],3,FALSE)),"N/A",VLOOKUP($A204,milp_total[],3))</f>
        <v>75</v>
      </c>
      <c r="H204">
        <f>overview[[#This Row],[ce_total]]-overview[[#This Row],[milp_total]]</f>
        <v>0</v>
      </c>
      <c r="I204" t="str">
        <f>IF(ISERROR(VLOOKUP($A204,milp_total[],3,FALSE)),"N/A",VLOOKUP($A204,milp_total[],4))</f>
        <v xml:space="preserve"> Optimal</v>
      </c>
      <c r="J204">
        <f>IF(ISERROR(VLOOKUP($A204,ce_2[],5,FALSE)),"N/A",VLOOKUP($A204,ce_2[],5))</f>
        <v>879</v>
      </c>
      <c r="K204">
        <f>IF(ISERROR(VLOOKUP($A204,milp_2[],3,FALSE)),"N/A",VLOOKUP($A204,milp_2[],3))</f>
        <v>816</v>
      </c>
      <c r="L204">
        <f>overview[[#This Row],[ce_2]]-overview[[#This Row],[milp_2]]</f>
        <v>63</v>
      </c>
      <c r="M204" t="str">
        <f>IF(ISERROR(VLOOKUP($A204,milp_2[],3,FALSE)),"N/A",VLOOKUP($A204,milp_2[],4))</f>
        <v xml:space="preserve"> Optimal</v>
      </c>
      <c r="N204">
        <f>IF(ISERROR(VLOOKUP($A204,ce_secure[],5,FALSE)),"N/A",VLOOKUP($A204,ce_secure[],5))</f>
        <v>853</v>
      </c>
      <c r="O204">
        <f>IF(ISERROR(VLOOKUP($A204,milp_secure[],3,FALSE)),"N/A",VLOOKUP($A204,milp_secure[],3))</f>
        <v>0</v>
      </c>
      <c r="P204">
        <f>overview[[#This Row],[ce_secure]]-overview[[#This Row],[milp_secure]]</f>
        <v>853</v>
      </c>
      <c r="Q204" t="str">
        <f>IF(ISERROR(VLOOKUP($A204,milp_secure[],3,FALSE)),"N/A",VLOOKUP($A204,milp_secure[],4))</f>
        <v xml:space="preserve"> Out of memory.</v>
      </c>
    </row>
    <row r="205" spans="1:17" x14ac:dyDescent="0.25">
      <c r="A205" t="s">
        <v>19</v>
      </c>
      <c r="B205">
        <f>IF(ISERROR(VLOOKUP($A205,ce_dom[],5,FALSE)),"N/A",VLOOKUP($A205,ce_dom[],5))</f>
        <v>16</v>
      </c>
      <c r="C205">
        <f>IF(ISERROR(VLOOKUP($A205,milp_dom[],3,FALSE)),"N/A",VLOOKUP($A205,milp_dom[],3))</f>
        <v>16</v>
      </c>
      <c r="D205">
        <f>overview[[#This Row],[ce_dom]]-overview[[#This Row],[milp_dom]]</f>
        <v>0</v>
      </c>
      <c r="E205" t="str">
        <f>IF(ISERROR(VLOOKUP($A205,milp_dom[],3,FALSE)),"N/A",VLOOKUP($A205,milp_dom[],4))</f>
        <v xml:space="preserve"> Optimal</v>
      </c>
      <c r="F205">
        <f>IF(ISERROR(VLOOKUP($A205,ce_total[],5,FALSE)),"N/A",VLOOKUP($A205,ce_total[],5))</f>
        <v>16</v>
      </c>
      <c r="G205">
        <f>IF(ISERROR(VLOOKUP($A205,milp_total[],3,FALSE)),"N/A",VLOOKUP($A205,milp_total[],3))</f>
        <v>16</v>
      </c>
      <c r="H205">
        <f>overview[[#This Row],[ce_total]]-overview[[#This Row],[milp_total]]</f>
        <v>0</v>
      </c>
      <c r="I205" t="str">
        <f>IF(ISERROR(VLOOKUP($A205,milp_total[],3,FALSE)),"N/A",VLOOKUP($A205,milp_total[],4))</f>
        <v xml:space="preserve"> Optimal</v>
      </c>
      <c r="J205">
        <f>IF(ISERROR(VLOOKUP($A205,ce_2[],5,FALSE)),"N/A",VLOOKUP($A205,ce_2[],5))</f>
        <v>266</v>
      </c>
      <c r="K205">
        <f>IF(ISERROR(VLOOKUP($A205,milp_2[],3,FALSE)),"N/A",VLOOKUP($A205,milp_2[],3))</f>
        <v>264</v>
      </c>
      <c r="L205">
        <f>overview[[#This Row],[ce_2]]-overview[[#This Row],[milp_2]]</f>
        <v>2</v>
      </c>
      <c r="M205" t="str">
        <f>IF(ISERROR(VLOOKUP($A205,milp_2[],3,FALSE)),"N/A",VLOOKUP($A205,milp_2[],4))</f>
        <v xml:space="preserve"> Optimal</v>
      </c>
      <c r="N205">
        <f>IF(ISERROR(VLOOKUP($A205,ce_secure[],5,FALSE)),"N/A",VLOOKUP($A205,ce_secure[],5))</f>
        <v>257</v>
      </c>
      <c r="O205">
        <f>IF(ISERROR(VLOOKUP($A205,milp_secure[],3,FALSE)),"N/A",VLOOKUP($A205,milp_secure[],3))</f>
        <v>251</v>
      </c>
      <c r="P205">
        <f>overview[[#This Row],[ce_secure]]-overview[[#This Row],[milp_secure]]</f>
        <v>6</v>
      </c>
      <c r="Q205" t="str">
        <f>IF(ISERROR(VLOOKUP($A205,milp_secure[],3,FALSE)),"N/A",VLOOKUP($A205,milp_secure[],4))</f>
        <v xml:space="preserve"> Optimal</v>
      </c>
    </row>
    <row r="206" spans="1:17" x14ac:dyDescent="0.25">
      <c r="A206" t="s">
        <v>18</v>
      </c>
      <c r="B206">
        <f>IF(ISERROR(VLOOKUP($A206,ce_dom[],5,FALSE)),"N/A",VLOOKUP($A206,ce_dom[],5))</f>
        <v>14</v>
      </c>
      <c r="C206">
        <f>IF(ISERROR(VLOOKUP($A206,milp_dom[],3,FALSE)),"N/A",VLOOKUP($A206,milp_dom[],3))</f>
        <v>13</v>
      </c>
      <c r="D206">
        <f>overview[[#This Row],[ce_dom]]-overview[[#This Row],[milp_dom]]</f>
        <v>1</v>
      </c>
      <c r="E206" t="str">
        <f>IF(ISERROR(VLOOKUP($A206,milp_dom[],3,FALSE)),"N/A",VLOOKUP($A206,milp_dom[],4))</f>
        <v xml:space="preserve"> Optimal</v>
      </c>
      <c r="F206">
        <f>IF(ISERROR(VLOOKUP($A206,ce_total[],5,FALSE)),"N/A",VLOOKUP($A206,ce_total[],5))</f>
        <v>15</v>
      </c>
      <c r="G206">
        <f>IF(ISERROR(VLOOKUP($A206,milp_total[],3,FALSE)),"N/A",VLOOKUP($A206,milp_total[],3))</f>
        <v>15</v>
      </c>
      <c r="H206">
        <f>overview[[#This Row],[ce_total]]-overview[[#This Row],[milp_total]]</f>
        <v>0</v>
      </c>
      <c r="I206" t="str">
        <f>IF(ISERROR(VLOOKUP($A206,milp_total[],3,FALSE)),"N/A",VLOOKUP($A206,milp_total[],4))</f>
        <v xml:space="preserve"> Optimal</v>
      </c>
      <c r="J206">
        <f>IF(ISERROR(VLOOKUP($A206,ce_2[],5,FALSE)),"N/A",VLOOKUP($A206,ce_2[],5))</f>
        <v>24</v>
      </c>
      <c r="K206">
        <f>IF(ISERROR(VLOOKUP($A206,milp_2[],3,FALSE)),"N/A",VLOOKUP($A206,milp_2[],3))</f>
        <v>22</v>
      </c>
      <c r="L206">
        <f>overview[[#This Row],[ce_2]]-overview[[#This Row],[milp_2]]</f>
        <v>2</v>
      </c>
      <c r="M206" t="str">
        <f>IF(ISERROR(VLOOKUP($A206,milp_2[],3,FALSE)),"N/A",VLOOKUP($A206,milp_2[],4))</f>
        <v xml:space="preserve"> Optimal</v>
      </c>
      <c r="N206">
        <f>IF(ISERROR(VLOOKUP($A206,ce_secure[],5,FALSE)),"N/A",VLOOKUP($A206,ce_secure[],5))</f>
        <v>21</v>
      </c>
      <c r="O206">
        <f>IF(ISERROR(VLOOKUP($A206,milp_secure[],3,FALSE)),"N/A",VLOOKUP($A206,milp_secure[],3))</f>
        <v>19</v>
      </c>
      <c r="P206">
        <f>overview[[#This Row],[ce_secure]]-overview[[#This Row],[milp_secure]]</f>
        <v>2</v>
      </c>
      <c r="Q206" t="str">
        <f>IF(ISERROR(VLOOKUP($A206,milp_secure[],3,FALSE)),"N/A",VLOOKUP($A206,milp_secure[],4))</f>
        <v xml:space="preserve"> Optimal</v>
      </c>
    </row>
    <row r="207" spans="1:17" x14ac:dyDescent="0.25">
      <c r="A207" t="s">
        <v>25</v>
      </c>
      <c r="B207">
        <f>IF(ISERROR(VLOOKUP($A207,ce_dom[],5,FALSE)),"N/A",VLOOKUP($A207,ce_dom[],5))</f>
        <v>1747</v>
      </c>
      <c r="C207">
        <f>IF(ISERROR(VLOOKUP($A207,milp_dom[],3,FALSE)),"N/A",VLOOKUP($A207,milp_dom[],3))</f>
        <v>1481</v>
      </c>
      <c r="D207">
        <f>overview[[#This Row],[ce_dom]]-overview[[#This Row],[milp_dom]]</f>
        <v>266</v>
      </c>
      <c r="E207" t="str">
        <f>IF(ISERROR(VLOOKUP($A207,milp_dom[],3,FALSE)),"N/A",VLOOKUP($A207,milp_dom[],4))</f>
        <v xml:space="preserve"> Optimal</v>
      </c>
      <c r="F207">
        <f>IF(ISERROR(VLOOKUP($A207,ce_total[],5,FALSE)),"N/A",VLOOKUP($A207,ce_total[],5))</f>
        <v>1932</v>
      </c>
      <c r="G207">
        <f>IF(ISERROR(VLOOKUP($A207,milp_total[],3,FALSE)),"N/A",VLOOKUP($A207,milp_total[],3))</f>
        <v>1801</v>
      </c>
      <c r="H207">
        <f>overview[[#This Row],[ce_total]]-overview[[#This Row],[milp_total]]</f>
        <v>131</v>
      </c>
      <c r="I207" t="str">
        <f>IF(ISERROR(VLOOKUP($A207,milp_total[],3,FALSE)),"N/A",VLOOKUP($A207,milp_total[],4))</f>
        <v xml:space="preserve"> Optimal</v>
      </c>
      <c r="J207">
        <f>IF(ISERROR(VLOOKUP($A207,ce_2[],5,FALSE)),"N/A",VLOOKUP($A207,ce_2[],5))</f>
        <v>3002</v>
      </c>
      <c r="K207">
        <f>IF(ISERROR(VLOOKUP($A207,milp_2[],3,FALSE)),"N/A",VLOOKUP($A207,milp_2[],3))</f>
        <v>2795</v>
      </c>
      <c r="L207">
        <f>overview[[#This Row],[ce_2]]-overview[[#This Row],[milp_2]]</f>
        <v>207</v>
      </c>
      <c r="M207" t="str">
        <f>IF(ISERROR(VLOOKUP($A207,milp_2[],3,FALSE)),"N/A",VLOOKUP($A207,milp_2[],4))</f>
        <v xml:space="preserve"> Optimal</v>
      </c>
      <c r="N207">
        <f>IF(ISERROR(VLOOKUP($A207,ce_secure[],5,FALSE)),"N/A",VLOOKUP($A207,ce_secure[],5))</f>
        <v>2575</v>
      </c>
      <c r="O207" t="str">
        <f>IF(ISERROR(VLOOKUP($A207,milp_secure[],3,FALSE)),"N/A",VLOOKUP($A207,milp_secure[],3))</f>
        <v>N/A</v>
      </c>
      <c r="P207" t="e">
        <f>overview[[#This Row],[ce_secure]]-overview[[#This Row],[milp_secure]]</f>
        <v>#VALUE!</v>
      </c>
      <c r="Q207" t="str">
        <f>IF(ISERROR(VLOOKUP($A207,milp_secure[],3,FALSE)),"N/A",VLOOKUP($A207,milp_secure[],4))</f>
        <v>N/A</v>
      </c>
    </row>
    <row r="208" spans="1:17" x14ac:dyDescent="0.25">
      <c r="A208" t="s">
        <v>218</v>
      </c>
      <c r="B208">
        <f>IF(ISERROR(VLOOKUP($A208,ce_dom[],5,FALSE)),"N/A",VLOOKUP($A208,ce_dom[],5))</f>
        <v>35</v>
      </c>
      <c r="C208">
        <f>IF(ISERROR(VLOOKUP($A208,milp_dom[],3,FALSE)),"N/A",VLOOKUP($A208,milp_dom[],3))</f>
        <v>35</v>
      </c>
      <c r="D208">
        <f>overview[[#This Row],[ce_dom]]-overview[[#This Row],[milp_dom]]</f>
        <v>0</v>
      </c>
      <c r="E208" t="str">
        <f>IF(ISERROR(VLOOKUP($A208,milp_dom[],3,FALSE)),"N/A",VLOOKUP($A208,milp_dom[],4))</f>
        <v xml:space="preserve"> Optimal</v>
      </c>
      <c r="F208" t="str">
        <f>IF(ISERROR(VLOOKUP($A208,ce_total[],5,FALSE)),"N/A",VLOOKUP($A208,ce_total[],5))</f>
        <v>N/A</v>
      </c>
      <c r="G208">
        <f>IF(ISERROR(VLOOKUP($A208,milp_total[],3,FALSE)),"N/A",VLOOKUP($A208,milp_total[],3))</f>
        <v>0</v>
      </c>
      <c r="H208" t="e">
        <f>overview[[#This Row],[ce_total]]-overview[[#This Row],[milp_total]]</f>
        <v>#VALUE!</v>
      </c>
      <c r="I208" t="str">
        <f>IF(ISERROR(VLOOKUP($A208,milp_total[],3,FALSE)),"N/A",VLOOKUP($A208,milp_total[],4))</f>
        <v xml:space="preserve"> No solution exists.</v>
      </c>
      <c r="J208">
        <f>IF(ISERROR(VLOOKUP($A208,ce_2[],5,FALSE)),"N/A",VLOOKUP($A208,ce_2[],5))</f>
        <v>58</v>
      </c>
      <c r="K208">
        <f>IF(ISERROR(VLOOKUP($A208,milp_2[],3,FALSE)),"N/A",VLOOKUP($A208,milp_2[],3))</f>
        <v>58</v>
      </c>
      <c r="L208">
        <f>overview[[#This Row],[ce_2]]-overview[[#This Row],[milp_2]]</f>
        <v>0</v>
      </c>
      <c r="M208" t="str">
        <f>IF(ISERROR(VLOOKUP($A208,milp_2[],3,FALSE)),"N/A",VLOOKUP($A208,milp_2[],4))</f>
        <v xml:space="preserve"> Optimal</v>
      </c>
      <c r="N208">
        <f>IF(ISERROR(VLOOKUP($A208,ce_secure[],5,FALSE)),"N/A",VLOOKUP($A208,ce_secure[],5))</f>
        <v>48</v>
      </c>
      <c r="O208">
        <f>IF(ISERROR(VLOOKUP($A208,milp_secure[],3,FALSE)),"N/A",VLOOKUP($A208,milp_secure[],3))</f>
        <v>47</v>
      </c>
      <c r="P208">
        <f>overview[[#This Row],[ce_secure]]-overview[[#This Row],[milp_secure]]</f>
        <v>1</v>
      </c>
      <c r="Q208" t="str">
        <f>IF(ISERROR(VLOOKUP($A208,milp_secure[],3,FALSE)),"N/A",VLOOKUP($A208,milp_secure[],4))</f>
        <v xml:space="preserve"> Optimal</v>
      </c>
    </row>
    <row r="209" spans="1:17" x14ac:dyDescent="0.25">
      <c r="A209" t="s">
        <v>219</v>
      </c>
      <c r="B209">
        <f>IF(ISERROR(VLOOKUP($A209,ce_dom[],5,FALSE)),"N/A",VLOOKUP($A209,ce_dom[],5))</f>
        <v>29</v>
      </c>
      <c r="C209">
        <f>IF(ISERROR(VLOOKUP($A209,milp_dom[],3,FALSE)),"N/A",VLOOKUP($A209,milp_dom[],3))</f>
        <v>28</v>
      </c>
      <c r="D209">
        <f>overview[[#This Row],[ce_dom]]-overview[[#This Row],[milp_dom]]</f>
        <v>1</v>
      </c>
      <c r="E209" t="str">
        <f>IF(ISERROR(VLOOKUP($A209,milp_dom[],3,FALSE)),"N/A",VLOOKUP($A209,milp_dom[],4))</f>
        <v xml:space="preserve"> Optimal</v>
      </c>
      <c r="F209" t="str">
        <f>IF(ISERROR(VLOOKUP($A209,ce_total[],5,FALSE)),"N/A",VLOOKUP($A209,ce_total[],5))</f>
        <v>N/A</v>
      </c>
      <c r="G209">
        <f>IF(ISERROR(VLOOKUP($A209,milp_total[],3,FALSE)),"N/A",VLOOKUP($A209,milp_total[],3))</f>
        <v>0</v>
      </c>
      <c r="H209" t="e">
        <f>overview[[#This Row],[ce_total]]-overview[[#This Row],[milp_total]]</f>
        <v>#VALUE!</v>
      </c>
      <c r="I209" t="str">
        <f>IF(ISERROR(VLOOKUP($A209,milp_total[],3,FALSE)),"N/A",VLOOKUP($A209,milp_total[],4))</f>
        <v xml:space="preserve"> No solution exists.</v>
      </c>
      <c r="J209">
        <f>IF(ISERROR(VLOOKUP($A209,ce_2[],5,FALSE)),"N/A",VLOOKUP($A209,ce_2[],5))</f>
        <v>48</v>
      </c>
      <c r="K209">
        <f>IF(ISERROR(VLOOKUP($A209,milp_2[],3,FALSE)),"N/A",VLOOKUP($A209,milp_2[],3))</f>
        <v>48</v>
      </c>
      <c r="L209">
        <f>overview[[#This Row],[ce_2]]-overview[[#This Row],[milp_2]]</f>
        <v>0</v>
      </c>
      <c r="M209" t="str">
        <f>IF(ISERROR(VLOOKUP($A209,milp_2[],3,FALSE)),"N/A",VLOOKUP($A209,milp_2[],4))</f>
        <v xml:space="preserve"> Optimal</v>
      </c>
      <c r="N209">
        <f>IF(ISERROR(VLOOKUP($A209,ce_secure[],5,FALSE)),"N/A",VLOOKUP($A209,ce_secure[],5))</f>
        <v>41</v>
      </c>
      <c r="O209">
        <f>IF(ISERROR(VLOOKUP($A209,milp_secure[],3,FALSE)),"N/A",VLOOKUP($A209,milp_secure[],3))</f>
        <v>39</v>
      </c>
      <c r="P209">
        <f>overview[[#This Row],[ce_secure]]-overview[[#This Row],[milp_secure]]</f>
        <v>2</v>
      </c>
      <c r="Q209" t="str">
        <f>IF(ISERROR(VLOOKUP($A209,milp_secure[],3,FALSE)),"N/A",VLOOKUP($A209,milp_secure[],4))</f>
        <v xml:space="preserve"> Optimal</v>
      </c>
    </row>
    <row r="210" spans="1:17" x14ac:dyDescent="0.25">
      <c r="A210" t="s">
        <v>222</v>
      </c>
      <c r="B210">
        <f>IF(ISERROR(VLOOKUP($A210,ce_dom[],5,FALSE)),"N/A",VLOOKUP($A210,ce_dom[],5))</f>
        <v>24</v>
      </c>
      <c r="C210">
        <f>IF(ISERROR(VLOOKUP($A210,milp_dom[],3,FALSE)),"N/A",VLOOKUP($A210,milp_dom[],3))</f>
        <v>23</v>
      </c>
      <c r="D210">
        <f>overview[[#This Row],[ce_dom]]-overview[[#This Row],[milp_dom]]</f>
        <v>1</v>
      </c>
      <c r="E210" t="str">
        <f>IF(ISERROR(VLOOKUP($A210,milp_dom[],3,FALSE)),"N/A",VLOOKUP($A210,milp_dom[],4))</f>
        <v xml:space="preserve"> Optimal</v>
      </c>
      <c r="F210" t="str">
        <f>IF(ISERROR(VLOOKUP($A210,ce_total[],5,FALSE)),"N/A",VLOOKUP($A210,ce_total[],5))</f>
        <v>N/A</v>
      </c>
      <c r="G210">
        <f>IF(ISERROR(VLOOKUP($A210,milp_total[],3,FALSE)),"N/A",VLOOKUP($A210,milp_total[],3))</f>
        <v>0</v>
      </c>
      <c r="H210" t="e">
        <f>overview[[#This Row],[ce_total]]-overview[[#This Row],[milp_total]]</f>
        <v>#VALUE!</v>
      </c>
      <c r="I210" t="str">
        <f>IF(ISERROR(VLOOKUP($A210,milp_total[],3,FALSE)),"N/A",VLOOKUP($A210,milp_total[],4))</f>
        <v xml:space="preserve"> No solution exists.</v>
      </c>
      <c r="J210">
        <f>IF(ISERROR(VLOOKUP($A210,ce_2[],5,FALSE)),"N/A",VLOOKUP($A210,ce_2[],5))</f>
        <v>41</v>
      </c>
      <c r="K210">
        <f>IF(ISERROR(VLOOKUP($A210,milp_2[],3,FALSE)),"N/A",VLOOKUP($A210,milp_2[],3))</f>
        <v>40</v>
      </c>
      <c r="L210">
        <f>overview[[#This Row],[ce_2]]-overview[[#This Row],[milp_2]]</f>
        <v>1</v>
      </c>
      <c r="M210" t="str">
        <f>IF(ISERROR(VLOOKUP($A210,milp_2[],3,FALSE)),"N/A",VLOOKUP($A210,milp_2[],4))</f>
        <v xml:space="preserve"> Optimal</v>
      </c>
      <c r="N210">
        <f>IF(ISERROR(VLOOKUP($A210,ce_secure[],5,FALSE)),"N/A",VLOOKUP($A210,ce_secure[],5))</f>
        <v>36</v>
      </c>
      <c r="O210">
        <f>IF(ISERROR(VLOOKUP($A210,milp_secure[],3,FALSE)),"N/A",VLOOKUP($A210,milp_secure[],3))</f>
        <v>33</v>
      </c>
      <c r="P210">
        <f>overview[[#This Row],[ce_secure]]-overview[[#This Row],[milp_secure]]</f>
        <v>3</v>
      </c>
      <c r="Q210" t="str">
        <f>IF(ISERROR(VLOOKUP($A210,milp_secure[],3,FALSE)),"N/A",VLOOKUP($A210,milp_secure[],4))</f>
        <v xml:space="preserve"> Optimal</v>
      </c>
    </row>
    <row r="211" spans="1:17" x14ac:dyDescent="0.25">
      <c r="A211" t="s">
        <v>223</v>
      </c>
      <c r="B211">
        <f>IF(ISERROR(VLOOKUP($A211,ce_dom[],5,FALSE)),"N/A",VLOOKUP($A211,ce_dom[],5))</f>
        <v>21</v>
      </c>
      <c r="C211">
        <f>IF(ISERROR(VLOOKUP($A211,milp_dom[],3,FALSE)),"N/A",VLOOKUP($A211,milp_dom[],3))</f>
        <v>19</v>
      </c>
      <c r="D211">
        <f>overview[[#This Row],[ce_dom]]-overview[[#This Row],[milp_dom]]</f>
        <v>2</v>
      </c>
      <c r="E211" t="str">
        <f>IF(ISERROR(VLOOKUP($A211,milp_dom[],3,FALSE)),"N/A",VLOOKUP($A211,milp_dom[],4))</f>
        <v xml:space="preserve"> Optimal</v>
      </c>
      <c r="F211" t="str">
        <f>IF(ISERROR(VLOOKUP($A211,ce_total[],5,FALSE)),"N/A",VLOOKUP($A211,ce_total[],5))</f>
        <v>N/A</v>
      </c>
      <c r="G211">
        <f>IF(ISERROR(VLOOKUP($A211,milp_total[],3,FALSE)),"N/A",VLOOKUP($A211,milp_total[],3))</f>
        <v>0</v>
      </c>
      <c r="H211" t="e">
        <f>overview[[#This Row],[ce_total]]-overview[[#This Row],[milp_total]]</f>
        <v>#VALUE!</v>
      </c>
      <c r="I211" t="str">
        <f>IF(ISERROR(VLOOKUP($A211,milp_total[],3,FALSE)),"N/A",VLOOKUP($A211,milp_total[],4))</f>
        <v xml:space="preserve"> No solution exists.</v>
      </c>
      <c r="J211">
        <f>IF(ISERROR(VLOOKUP($A211,ce_2[],5,FALSE)),"N/A",VLOOKUP($A211,ce_2[],5))</f>
        <v>35</v>
      </c>
      <c r="K211">
        <f>IF(ISERROR(VLOOKUP($A211,milp_2[],3,FALSE)),"N/A",VLOOKUP($A211,milp_2[],3))</f>
        <v>33</v>
      </c>
      <c r="L211">
        <f>overview[[#This Row],[ce_2]]-overview[[#This Row],[milp_2]]</f>
        <v>2</v>
      </c>
      <c r="M211" t="str">
        <f>IF(ISERROR(VLOOKUP($A211,milp_2[],3,FALSE)),"N/A",VLOOKUP($A211,milp_2[],4))</f>
        <v xml:space="preserve"> Optimal</v>
      </c>
      <c r="N211">
        <f>IF(ISERROR(VLOOKUP($A211,ce_secure[],5,FALSE)),"N/A",VLOOKUP($A211,ce_secure[],5))</f>
        <v>31</v>
      </c>
      <c r="O211">
        <f>IF(ISERROR(VLOOKUP($A211,milp_secure[],3,FALSE)),"N/A",VLOOKUP($A211,milp_secure[],3))</f>
        <v>28</v>
      </c>
      <c r="P211">
        <f>overview[[#This Row],[ce_secure]]-overview[[#This Row],[milp_secure]]</f>
        <v>3</v>
      </c>
      <c r="Q211" t="str">
        <f>IF(ISERROR(VLOOKUP($A211,milp_secure[],3,FALSE)),"N/A",VLOOKUP($A211,milp_secure[],4))</f>
        <v xml:space="preserve"> Optimal</v>
      </c>
    </row>
    <row r="212" spans="1:17" x14ac:dyDescent="0.25">
      <c r="A212" t="s">
        <v>220</v>
      </c>
      <c r="B212">
        <f>IF(ISERROR(VLOOKUP($A212,ce_dom[],5,FALSE)),"N/A",VLOOKUP($A212,ce_dom[],5))</f>
        <v>374</v>
      </c>
      <c r="C212">
        <f>IF(ISERROR(VLOOKUP($A212,milp_dom[],3,FALSE)),"N/A",VLOOKUP($A212,milp_dom[],3))</f>
        <v>329</v>
      </c>
      <c r="D212">
        <f>overview[[#This Row],[ce_dom]]-overview[[#This Row],[milp_dom]]</f>
        <v>45</v>
      </c>
      <c r="E212" t="str">
        <f>IF(ISERROR(VLOOKUP($A212,milp_dom[],3,FALSE)),"N/A",VLOOKUP($A212,milp_dom[],4))</f>
        <v xml:space="preserve"> Optimal</v>
      </c>
      <c r="F212" t="str">
        <f>IF(ISERROR(VLOOKUP($A212,ce_total[],5,FALSE)),"N/A",VLOOKUP($A212,ce_total[],5))</f>
        <v>N/A</v>
      </c>
      <c r="G212">
        <f>IF(ISERROR(VLOOKUP($A212,milp_total[],3,FALSE)),"N/A",VLOOKUP($A212,milp_total[],3))</f>
        <v>0</v>
      </c>
      <c r="H212" t="e">
        <f>overview[[#This Row],[ce_total]]-overview[[#This Row],[milp_total]]</f>
        <v>#VALUE!</v>
      </c>
      <c r="I212" t="str">
        <f>IF(ISERROR(VLOOKUP($A212,milp_total[],3,FALSE)),"N/A",VLOOKUP($A212,milp_total[],4))</f>
        <v xml:space="preserve"> No solution exists.</v>
      </c>
      <c r="J212">
        <f>IF(ISERROR(VLOOKUP($A212,ce_2[],5,FALSE)),"N/A",VLOOKUP($A212,ce_2[],5))</f>
        <v>578</v>
      </c>
      <c r="K212">
        <f>IF(ISERROR(VLOOKUP($A212,milp_2[],3,FALSE)),"N/A",VLOOKUP($A212,milp_2[],3))</f>
        <v>536</v>
      </c>
      <c r="L212">
        <f>overview[[#This Row],[ce_2]]-overview[[#This Row],[milp_2]]</f>
        <v>42</v>
      </c>
      <c r="M212" t="str">
        <f>IF(ISERROR(VLOOKUP($A212,milp_2[],3,FALSE)),"N/A",VLOOKUP($A212,milp_2[],4))</f>
        <v xml:space="preserve"> Optimal</v>
      </c>
      <c r="N212">
        <f>IF(ISERROR(VLOOKUP($A212,ce_secure[],5,FALSE)),"N/A",VLOOKUP($A212,ce_secure[],5))</f>
        <v>504</v>
      </c>
      <c r="O212">
        <f>IF(ISERROR(VLOOKUP($A212,milp_secure[],3,FALSE)),"N/A",VLOOKUP($A212,milp_secure[],3))</f>
        <v>449</v>
      </c>
      <c r="P212">
        <f>overview[[#This Row],[ce_secure]]-overview[[#This Row],[milp_secure]]</f>
        <v>55</v>
      </c>
      <c r="Q212" t="str">
        <f>IF(ISERROR(VLOOKUP($A212,milp_secure[],3,FALSE)),"N/A",VLOOKUP($A212,milp_secure[],4))</f>
        <v xml:space="preserve"> Feasible</v>
      </c>
    </row>
    <row r="213" spans="1:17" x14ac:dyDescent="0.25">
      <c r="A213" t="s">
        <v>221</v>
      </c>
      <c r="B213">
        <f>IF(ISERROR(VLOOKUP($A213,ce_dom[],5,FALSE)),"N/A",VLOOKUP($A213,ce_dom[],5))</f>
        <v>310</v>
      </c>
      <c r="C213">
        <f>IF(ISERROR(VLOOKUP($A213,milp_dom[],3,FALSE)),"N/A",VLOOKUP($A213,milp_dom[],3))</f>
        <v>256</v>
      </c>
      <c r="D213">
        <f>overview[[#This Row],[ce_dom]]-overview[[#This Row],[milp_dom]]</f>
        <v>54</v>
      </c>
      <c r="E213" t="str">
        <f>IF(ISERROR(VLOOKUP($A213,milp_dom[],3,FALSE)),"N/A",VLOOKUP($A213,milp_dom[],4))</f>
        <v xml:space="preserve"> Optimal</v>
      </c>
      <c r="F213" t="str">
        <f>IF(ISERROR(VLOOKUP($A213,ce_total[],5,FALSE)),"N/A",VLOOKUP($A213,ce_total[],5))</f>
        <v>N/A</v>
      </c>
      <c r="G213">
        <f>IF(ISERROR(VLOOKUP($A213,milp_total[],3,FALSE)),"N/A",VLOOKUP($A213,milp_total[],3))</f>
        <v>0</v>
      </c>
      <c r="H213" t="e">
        <f>overview[[#This Row],[ce_total]]-overview[[#This Row],[milp_total]]</f>
        <v>#VALUE!</v>
      </c>
      <c r="I213" t="str">
        <f>IF(ISERROR(VLOOKUP($A213,milp_total[],3,FALSE)),"N/A",VLOOKUP($A213,milp_total[],4))</f>
        <v xml:space="preserve"> No solution exists.</v>
      </c>
      <c r="J213">
        <f>IF(ISERROR(VLOOKUP($A213,ce_2[],5,FALSE)),"N/A",VLOOKUP($A213,ce_2[],5))</f>
        <v>495</v>
      </c>
      <c r="K213">
        <f>IF(ISERROR(VLOOKUP($A213,milp_2[],3,FALSE)),"N/A",VLOOKUP($A213,milp_2[],3))</f>
        <v>438</v>
      </c>
      <c r="L213">
        <f>overview[[#This Row],[ce_2]]-overview[[#This Row],[milp_2]]</f>
        <v>57</v>
      </c>
      <c r="M213" t="str">
        <f>IF(ISERROR(VLOOKUP($A213,milp_2[],3,FALSE)),"N/A",VLOOKUP($A213,milp_2[],4))</f>
        <v xml:space="preserve"> Optimal</v>
      </c>
      <c r="N213">
        <f>IF(ISERROR(VLOOKUP($A213,ce_secure[],5,FALSE)),"N/A",VLOOKUP($A213,ce_secure[],5))</f>
        <v>434</v>
      </c>
      <c r="O213">
        <f>IF(ISERROR(VLOOKUP($A213,milp_secure[],3,FALSE)),"N/A",VLOOKUP($A213,milp_secure[],3))</f>
        <v>367</v>
      </c>
      <c r="P213">
        <f>overview[[#This Row],[ce_secure]]-overview[[#This Row],[milp_secure]]</f>
        <v>67</v>
      </c>
      <c r="Q213" t="str">
        <f>IF(ISERROR(VLOOKUP($A213,milp_secure[],3,FALSE)),"N/A",VLOOKUP($A213,milp_secure[],4))</f>
        <v xml:space="preserve"> Feasible</v>
      </c>
    </row>
    <row r="214" spans="1:17" x14ac:dyDescent="0.25">
      <c r="A214" t="s">
        <v>217</v>
      </c>
      <c r="B214">
        <f>IF(ISERROR(VLOOKUP($A214,ce_dom[],5,FALSE)),"N/A",VLOOKUP($A214,ce_dom[],5))</f>
        <v>269</v>
      </c>
      <c r="C214">
        <f>IF(ISERROR(VLOOKUP($A214,milp_dom[],3,FALSE)),"N/A",VLOOKUP($A214,milp_dom[],3))</f>
        <v>212</v>
      </c>
      <c r="D214">
        <f>overview[[#This Row],[ce_dom]]-overview[[#This Row],[milp_dom]]</f>
        <v>57</v>
      </c>
      <c r="E214" t="str">
        <f>IF(ISERROR(VLOOKUP($A214,milp_dom[],3,FALSE)),"N/A",VLOOKUP($A214,milp_dom[],4))</f>
        <v xml:space="preserve"> Optimal</v>
      </c>
      <c r="F214" t="str">
        <f>IF(ISERROR(VLOOKUP($A214,ce_total[],5,FALSE)),"N/A",VLOOKUP($A214,ce_total[],5))</f>
        <v>N/A</v>
      </c>
      <c r="G214">
        <f>IF(ISERROR(VLOOKUP($A214,milp_total[],3,FALSE)),"N/A",VLOOKUP($A214,milp_total[],3))</f>
        <v>0</v>
      </c>
      <c r="H214" t="e">
        <f>overview[[#This Row],[ce_total]]-overview[[#This Row],[milp_total]]</f>
        <v>#VALUE!</v>
      </c>
      <c r="I214" t="str">
        <f>IF(ISERROR(VLOOKUP($A214,milp_total[],3,FALSE)),"N/A",VLOOKUP($A214,milp_total[],4))</f>
        <v xml:space="preserve"> No solution exists.</v>
      </c>
      <c r="J214">
        <f>IF(ISERROR(VLOOKUP($A214,ce_2[],5,FALSE)),"N/A",VLOOKUP($A214,ce_2[],5))</f>
        <v>430</v>
      </c>
      <c r="K214">
        <f>IF(ISERROR(VLOOKUP($A214,milp_2[],3,FALSE)),"N/A",VLOOKUP($A214,milp_2[],3))</f>
        <v>366</v>
      </c>
      <c r="L214">
        <f>overview[[#This Row],[ce_2]]-overview[[#This Row],[milp_2]]</f>
        <v>64</v>
      </c>
      <c r="M214" t="str">
        <f>IF(ISERROR(VLOOKUP($A214,milp_2[],3,FALSE)),"N/A",VLOOKUP($A214,milp_2[],4))</f>
        <v xml:space="preserve"> Feasible</v>
      </c>
      <c r="N214">
        <f>IF(ISERROR(VLOOKUP($A214,ce_secure[],5,FALSE)),"N/A",VLOOKUP($A214,ce_secure[],5))</f>
        <v>382</v>
      </c>
      <c r="O214">
        <f>IF(ISERROR(VLOOKUP($A214,milp_secure[],3,FALSE)),"N/A",VLOOKUP($A214,milp_secure[],3))</f>
        <v>321</v>
      </c>
      <c r="P214">
        <f>overview[[#This Row],[ce_secure]]-overview[[#This Row],[milp_secure]]</f>
        <v>61</v>
      </c>
      <c r="Q214" t="str">
        <f>IF(ISERROR(VLOOKUP($A214,milp_secure[],3,FALSE)),"N/A",VLOOKUP($A214,milp_secure[],4))</f>
        <v xml:space="preserve"> Feasible</v>
      </c>
    </row>
    <row r="215" spans="1:17" x14ac:dyDescent="0.25">
      <c r="A215" t="s">
        <v>232</v>
      </c>
      <c r="B215">
        <f>IF(ISERROR(VLOOKUP($A215,ce_dom[],5,FALSE)),"N/A",VLOOKUP($A215,ce_dom[],5))</f>
        <v>242</v>
      </c>
      <c r="C215">
        <f>IF(ISERROR(VLOOKUP($A215,milp_dom[],3,FALSE)),"N/A",VLOOKUP($A215,milp_dom[],3))</f>
        <v>183</v>
      </c>
      <c r="D215">
        <f>overview[[#This Row],[ce_dom]]-overview[[#This Row],[milp_dom]]</f>
        <v>59</v>
      </c>
      <c r="E215" t="str">
        <f>IF(ISERROR(VLOOKUP($A215,milp_dom[],3,FALSE)),"N/A",VLOOKUP($A215,milp_dom[],4))</f>
        <v xml:space="preserve"> Feasible</v>
      </c>
      <c r="F215" t="str">
        <f>IF(ISERROR(VLOOKUP($A215,ce_total[],5,FALSE)),"N/A",VLOOKUP($A215,ce_total[],5))</f>
        <v>N/A</v>
      </c>
      <c r="G215">
        <f>IF(ISERROR(VLOOKUP($A215,milp_total[],3,FALSE)),"N/A",VLOOKUP($A215,milp_total[],3))</f>
        <v>0</v>
      </c>
      <c r="H215" t="e">
        <f>overview[[#This Row],[ce_total]]-overview[[#This Row],[milp_total]]</f>
        <v>#VALUE!</v>
      </c>
      <c r="I215" t="str">
        <f>IF(ISERROR(VLOOKUP($A215,milp_total[],3,FALSE)),"N/A",VLOOKUP($A215,milp_total[],4))</f>
        <v xml:space="preserve"> No solution exists.</v>
      </c>
      <c r="J215">
        <f>IF(ISERROR(VLOOKUP($A215,ce_2[],5,FALSE)),"N/A",VLOOKUP($A215,ce_2[],5))</f>
        <v>391</v>
      </c>
      <c r="K215">
        <f>IF(ISERROR(VLOOKUP($A215,milp_2[],3,FALSE)),"N/A",VLOOKUP($A215,milp_2[],3))</f>
        <v>323</v>
      </c>
      <c r="L215">
        <f>overview[[#This Row],[ce_2]]-overview[[#This Row],[milp_2]]</f>
        <v>68</v>
      </c>
      <c r="M215" t="str">
        <f>IF(ISERROR(VLOOKUP($A215,milp_2[],3,FALSE)),"N/A",VLOOKUP($A215,milp_2[],4))</f>
        <v xml:space="preserve"> Feasible</v>
      </c>
      <c r="N215">
        <f>IF(ISERROR(VLOOKUP($A215,ce_secure[],5,FALSE)),"N/A",VLOOKUP($A215,ce_secure[],5))</f>
        <v>351</v>
      </c>
      <c r="O215">
        <f>IF(ISERROR(VLOOKUP($A215,milp_secure[],3,FALSE)),"N/A",VLOOKUP($A215,milp_secure[],3))</f>
        <v>285</v>
      </c>
      <c r="P215">
        <f>overview[[#This Row],[ce_secure]]-overview[[#This Row],[milp_secure]]</f>
        <v>66</v>
      </c>
      <c r="Q215" t="str">
        <f>IF(ISERROR(VLOOKUP($A215,milp_secure[],3,FALSE)),"N/A",VLOOKUP($A215,milp_secure[],4))</f>
        <v xml:space="preserve"> Feasible</v>
      </c>
    </row>
    <row r="216" spans="1:17" x14ac:dyDescent="0.25">
      <c r="A216" t="s">
        <v>224</v>
      </c>
      <c r="B216">
        <f>IF(ISERROR(VLOOKUP($A216,ce_dom[],5,FALSE)),"N/A",VLOOKUP($A216,ce_dom[],5))</f>
        <v>87</v>
      </c>
      <c r="C216">
        <f>IF(ISERROR(VLOOKUP($A216,milp_dom[],3,FALSE)),"N/A",VLOOKUP($A216,milp_dom[],3))</f>
        <v>81</v>
      </c>
      <c r="D216">
        <f>overview[[#This Row],[ce_dom]]-overview[[#This Row],[milp_dom]]</f>
        <v>6</v>
      </c>
      <c r="E216" t="str">
        <f>IF(ISERROR(VLOOKUP($A216,milp_dom[],3,FALSE)),"N/A",VLOOKUP($A216,milp_dom[],4))</f>
        <v xml:space="preserve"> Optimal</v>
      </c>
      <c r="F216" t="str">
        <f>IF(ISERROR(VLOOKUP($A216,ce_total[],5,FALSE)),"N/A",VLOOKUP($A216,ce_total[],5))</f>
        <v>N/A</v>
      </c>
      <c r="G216">
        <f>IF(ISERROR(VLOOKUP($A216,milp_total[],3,FALSE)),"N/A",VLOOKUP($A216,milp_total[],3))</f>
        <v>0</v>
      </c>
      <c r="H216" t="e">
        <f>overview[[#This Row],[ce_total]]-overview[[#This Row],[milp_total]]</f>
        <v>#VALUE!</v>
      </c>
      <c r="I216" t="str">
        <f>IF(ISERROR(VLOOKUP($A216,milp_total[],3,FALSE)),"N/A",VLOOKUP($A216,milp_total[],4))</f>
        <v xml:space="preserve"> No solution exists.</v>
      </c>
      <c r="J216">
        <f>IF(ISERROR(VLOOKUP($A216,ce_2[],5,FALSE)),"N/A",VLOOKUP($A216,ce_2[],5))</f>
        <v>138</v>
      </c>
      <c r="K216">
        <f>IF(ISERROR(VLOOKUP($A216,milp_2[],3,FALSE)),"N/A",VLOOKUP($A216,milp_2[],3))</f>
        <v>131</v>
      </c>
      <c r="L216">
        <f>overview[[#This Row],[ce_2]]-overview[[#This Row],[milp_2]]</f>
        <v>7</v>
      </c>
      <c r="M216" t="str">
        <f>IF(ISERROR(VLOOKUP($A216,milp_2[],3,FALSE)),"N/A",VLOOKUP($A216,milp_2[],4))</f>
        <v xml:space="preserve"> Optimal</v>
      </c>
      <c r="N216">
        <f>IF(ISERROR(VLOOKUP($A216,ce_secure[],5,FALSE)),"N/A",VLOOKUP($A216,ce_secure[],5))</f>
        <v>115</v>
      </c>
      <c r="O216">
        <f>IF(ISERROR(VLOOKUP($A216,milp_secure[],3,FALSE)),"N/A",VLOOKUP($A216,milp_secure[],3))</f>
        <v>105</v>
      </c>
      <c r="P216">
        <f>overview[[#This Row],[ce_secure]]-overview[[#This Row],[milp_secure]]</f>
        <v>10</v>
      </c>
      <c r="Q216" t="str">
        <f>IF(ISERROR(VLOOKUP($A216,milp_secure[],3,FALSE)),"N/A",VLOOKUP($A216,milp_secure[],4))</f>
        <v xml:space="preserve"> Optimal</v>
      </c>
    </row>
    <row r="217" spans="1:17" x14ac:dyDescent="0.25">
      <c r="A217" t="s">
        <v>225</v>
      </c>
      <c r="B217">
        <f>IF(ISERROR(VLOOKUP($A217,ce_dom[],5,FALSE)),"N/A",VLOOKUP($A217,ce_dom[],5))</f>
        <v>73</v>
      </c>
      <c r="C217">
        <f>IF(ISERROR(VLOOKUP($A217,milp_dom[],3,FALSE)),"N/A",VLOOKUP($A217,milp_dom[],3))</f>
        <v>65</v>
      </c>
      <c r="D217">
        <f>overview[[#This Row],[ce_dom]]-overview[[#This Row],[milp_dom]]</f>
        <v>8</v>
      </c>
      <c r="E217" t="str">
        <f>IF(ISERROR(VLOOKUP($A217,milp_dom[],3,FALSE)),"N/A",VLOOKUP($A217,milp_dom[],4))</f>
        <v xml:space="preserve"> Optimal</v>
      </c>
      <c r="F217" t="str">
        <f>IF(ISERROR(VLOOKUP($A217,ce_total[],5,FALSE)),"N/A",VLOOKUP($A217,ce_total[],5))</f>
        <v>N/A</v>
      </c>
      <c r="G217">
        <f>IF(ISERROR(VLOOKUP($A217,milp_total[],3,FALSE)),"N/A",VLOOKUP($A217,milp_total[],3))</f>
        <v>0</v>
      </c>
      <c r="H217" t="e">
        <f>overview[[#This Row],[ce_total]]-overview[[#This Row],[milp_total]]</f>
        <v>#VALUE!</v>
      </c>
      <c r="I217" t="str">
        <f>IF(ISERROR(VLOOKUP($A217,milp_total[],3,FALSE)),"N/A",VLOOKUP($A217,milp_total[],4))</f>
        <v xml:space="preserve"> No solution exists.</v>
      </c>
      <c r="J217">
        <f>IF(ISERROR(VLOOKUP($A217,ce_2[],5,FALSE)),"N/A",VLOOKUP($A217,ce_2[],5))</f>
        <v>117</v>
      </c>
      <c r="K217">
        <f>IF(ISERROR(VLOOKUP($A217,milp_2[],3,FALSE)),"N/A",VLOOKUP($A217,milp_2[],3))</f>
        <v>108</v>
      </c>
      <c r="L217">
        <f>overview[[#This Row],[ce_2]]-overview[[#This Row],[milp_2]]</f>
        <v>9</v>
      </c>
      <c r="M217" t="str">
        <f>IF(ISERROR(VLOOKUP($A217,milp_2[],3,FALSE)),"N/A",VLOOKUP($A217,milp_2[],4))</f>
        <v xml:space="preserve"> Optimal</v>
      </c>
      <c r="N217">
        <f>IF(ISERROR(VLOOKUP($A217,ce_secure[],5,FALSE)),"N/A",VLOOKUP($A217,ce_secure[],5))</f>
        <v>102</v>
      </c>
      <c r="O217">
        <f>IF(ISERROR(VLOOKUP($A217,milp_secure[],3,FALSE)),"N/A",VLOOKUP($A217,milp_secure[],3))</f>
        <v>90</v>
      </c>
      <c r="P217">
        <f>overview[[#This Row],[ce_secure]]-overview[[#This Row],[milp_secure]]</f>
        <v>12</v>
      </c>
      <c r="Q217" t="str">
        <f>IF(ISERROR(VLOOKUP($A217,milp_secure[],3,FALSE)),"N/A",VLOOKUP($A217,milp_secure[],4))</f>
        <v xml:space="preserve"> Optimal</v>
      </c>
    </row>
    <row r="218" spans="1:17" x14ac:dyDescent="0.25">
      <c r="A218" t="s">
        <v>226</v>
      </c>
      <c r="B218">
        <f>IF(ISERROR(VLOOKUP($A218,ce_dom[],5,FALSE)),"N/A",VLOOKUP($A218,ce_dom[],5))</f>
        <v>62</v>
      </c>
      <c r="C218">
        <f>IF(ISERROR(VLOOKUP($A218,milp_dom[],3,FALSE)),"N/A",VLOOKUP($A218,milp_dom[],3))</f>
        <v>53</v>
      </c>
      <c r="D218">
        <f>overview[[#This Row],[ce_dom]]-overview[[#This Row],[milp_dom]]</f>
        <v>9</v>
      </c>
      <c r="E218" t="str">
        <f>IF(ISERROR(VLOOKUP($A218,milp_dom[],3,FALSE)),"N/A",VLOOKUP($A218,milp_dom[],4))</f>
        <v xml:space="preserve"> Optimal</v>
      </c>
      <c r="F218" t="str">
        <f>IF(ISERROR(VLOOKUP($A218,ce_total[],5,FALSE)),"N/A",VLOOKUP($A218,ce_total[],5))</f>
        <v>N/A</v>
      </c>
      <c r="G218">
        <f>IF(ISERROR(VLOOKUP($A218,milp_total[],3,FALSE)),"N/A",VLOOKUP($A218,milp_total[],3))</f>
        <v>0</v>
      </c>
      <c r="H218" t="e">
        <f>overview[[#This Row],[ce_total]]-overview[[#This Row],[milp_total]]</f>
        <v>#VALUE!</v>
      </c>
      <c r="I218" t="str">
        <f>IF(ISERROR(VLOOKUP($A218,milp_total[],3,FALSE)),"N/A",VLOOKUP($A218,milp_total[],4))</f>
        <v xml:space="preserve"> No solution exists.</v>
      </c>
      <c r="J218">
        <f>IF(ISERROR(VLOOKUP($A218,ce_2[],5,FALSE)),"N/A",VLOOKUP($A218,ce_2[],5))</f>
        <v>103</v>
      </c>
      <c r="K218">
        <f>IF(ISERROR(VLOOKUP($A218,milp_2[],3,FALSE)),"N/A",VLOOKUP($A218,milp_2[],3))</f>
        <v>92</v>
      </c>
      <c r="L218">
        <f>overview[[#This Row],[ce_2]]-overview[[#This Row],[milp_2]]</f>
        <v>11</v>
      </c>
      <c r="M218" t="str">
        <f>IF(ISERROR(VLOOKUP($A218,milp_2[],3,FALSE)),"N/A",VLOOKUP($A218,milp_2[],4))</f>
        <v xml:space="preserve"> Optimal</v>
      </c>
      <c r="N218">
        <f>IF(ISERROR(VLOOKUP($A218,ce_secure[],5,FALSE)),"N/A",VLOOKUP($A218,ce_secure[],5))</f>
        <v>91</v>
      </c>
      <c r="O218">
        <f>IF(ISERROR(VLOOKUP($A218,milp_secure[],3,FALSE)),"N/A",VLOOKUP($A218,milp_secure[],3))</f>
        <v>0</v>
      </c>
      <c r="P218">
        <f>overview[[#This Row],[ce_secure]]-overview[[#This Row],[milp_secure]]</f>
        <v>91</v>
      </c>
      <c r="Q218" t="str">
        <f>IF(ISERROR(VLOOKUP($A218,milp_secure[],3,FALSE)),"N/A",VLOOKUP($A218,milp_secure[],4))</f>
        <v xml:space="preserve"> Out of memory.</v>
      </c>
    </row>
    <row r="219" spans="1:17" x14ac:dyDescent="0.25">
      <c r="A219" t="s">
        <v>227</v>
      </c>
      <c r="B219">
        <f>IF(ISERROR(VLOOKUP($A219,ce_dom[],5,FALSE)),"N/A",VLOOKUP($A219,ce_dom[],5))</f>
        <v>56</v>
      </c>
      <c r="C219">
        <f>IF(ISERROR(VLOOKUP($A219,milp_dom[],3,FALSE)),"N/A",VLOOKUP($A219,milp_dom[],3))</f>
        <v>46</v>
      </c>
      <c r="D219">
        <f>overview[[#This Row],[ce_dom]]-overview[[#This Row],[milp_dom]]</f>
        <v>10</v>
      </c>
      <c r="E219" t="str">
        <f>IF(ISERROR(VLOOKUP($A219,milp_dom[],3,FALSE)),"N/A",VLOOKUP($A219,milp_dom[],4))</f>
        <v xml:space="preserve"> Optimal</v>
      </c>
      <c r="F219" t="str">
        <f>IF(ISERROR(VLOOKUP($A219,ce_total[],5,FALSE)),"N/A",VLOOKUP($A219,ce_total[],5))</f>
        <v>N/A</v>
      </c>
      <c r="G219">
        <f>IF(ISERROR(VLOOKUP($A219,milp_total[],3,FALSE)),"N/A",VLOOKUP($A219,milp_total[],3))</f>
        <v>0</v>
      </c>
      <c r="H219" t="e">
        <f>overview[[#This Row],[ce_total]]-overview[[#This Row],[milp_total]]</f>
        <v>#VALUE!</v>
      </c>
      <c r="I219" t="str">
        <f>IF(ISERROR(VLOOKUP($A219,milp_total[],3,FALSE)),"N/A",VLOOKUP($A219,milp_total[],4))</f>
        <v xml:space="preserve"> No solution exists.</v>
      </c>
      <c r="J219">
        <f>IF(ISERROR(VLOOKUP($A219,ce_2[],5,FALSE)),"N/A",VLOOKUP($A219,ce_2[],5))</f>
        <v>92</v>
      </c>
      <c r="K219">
        <f>IF(ISERROR(VLOOKUP($A219,milp_2[],3,FALSE)),"N/A",VLOOKUP($A219,milp_2[],3))</f>
        <v>81</v>
      </c>
      <c r="L219">
        <f>overview[[#This Row],[ce_2]]-overview[[#This Row],[milp_2]]</f>
        <v>11</v>
      </c>
      <c r="M219" t="str">
        <f>IF(ISERROR(VLOOKUP($A219,milp_2[],3,FALSE)),"N/A",VLOOKUP($A219,milp_2[],4))</f>
        <v xml:space="preserve"> Optimal</v>
      </c>
      <c r="N219">
        <f>IF(ISERROR(VLOOKUP($A219,ce_secure[],5,FALSE)),"N/A",VLOOKUP($A219,ce_secure[],5))</f>
        <v>82</v>
      </c>
      <c r="O219">
        <f>IF(ISERROR(VLOOKUP($A219,milp_secure[],3,FALSE)),"N/A",VLOOKUP($A219,milp_secure[],3))</f>
        <v>71</v>
      </c>
      <c r="P219">
        <f>overview[[#This Row],[ce_secure]]-overview[[#This Row],[milp_secure]]</f>
        <v>11</v>
      </c>
      <c r="Q219" t="str">
        <f>IF(ISERROR(VLOOKUP($A219,milp_secure[],3,FALSE)),"N/A",VLOOKUP($A219,milp_secure[],4))</f>
        <v xml:space="preserve"> Feasible</v>
      </c>
    </row>
    <row r="220" spans="1:17" x14ac:dyDescent="0.25">
      <c r="A220" t="s">
        <v>228</v>
      </c>
      <c r="B220">
        <f>IF(ISERROR(VLOOKUP($A220,ce_dom[],5,FALSE)),"N/A",VLOOKUP($A220,ce_dom[],5))</f>
        <v>168</v>
      </c>
      <c r="C220">
        <f>IF(ISERROR(VLOOKUP($A220,milp_dom[],3,FALSE)),"N/A",VLOOKUP($A220,milp_dom[],3))</f>
        <v>148</v>
      </c>
      <c r="D220">
        <f>overview[[#This Row],[ce_dom]]-overview[[#This Row],[milp_dom]]</f>
        <v>20</v>
      </c>
      <c r="E220" t="str">
        <f>IF(ISERROR(VLOOKUP($A220,milp_dom[],3,FALSE)),"N/A",VLOOKUP($A220,milp_dom[],4))</f>
        <v xml:space="preserve"> Optimal</v>
      </c>
      <c r="F220" t="str">
        <f>IF(ISERROR(VLOOKUP($A220,ce_total[],5,FALSE)),"N/A",VLOOKUP($A220,ce_total[],5))</f>
        <v>N/A</v>
      </c>
      <c r="G220">
        <f>IF(ISERROR(VLOOKUP($A220,milp_total[],3,FALSE)),"N/A",VLOOKUP($A220,milp_total[],3))</f>
        <v>0</v>
      </c>
      <c r="H220" t="e">
        <f>overview[[#This Row],[ce_total]]-overview[[#This Row],[milp_total]]</f>
        <v>#VALUE!</v>
      </c>
      <c r="I220" t="str">
        <f>IF(ISERROR(VLOOKUP($A220,milp_total[],3,FALSE)),"N/A",VLOOKUP($A220,milp_total[],4))</f>
        <v xml:space="preserve"> No solution exists.</v>
      </c>
      <c r="J220">
        <f>IF(ISERROR(VLOOKUP($A220,ce_2[],5,FALSE)),"N/A",VLOOKUP($A220,ce_2[],5))</f>
        <v>274</v>
      </c>
      <c r="K220">
        <f>IF(ISERROR(VLOOKUP($A220,milp_2[],3,FALSE)),"N/A",VLOOKUP($A220,milp_2[],3))</f>
        <v>255</v>
      </c>
      <c r="L220">
        <f>overview[[#This Row],[ce_2]]-overview[[#This Row],[milp_2]]</f>
        <v>19</v>
      </c>
      <c r="M220" t="str">
        <f>IF(ISERROR(VLOOKUP($A220,milp_2[],3,FALSE)),"N/A",VLOOKUP($A220,milp_2[],4))</f>
        <v xml:space="preserve"> Optimal</v>
      </c>
      <c r="N220">
        <f>IF(ISERROR(VLOOKUP($A220,ce_secure[],5,FALSE)),"N/A",VLOOKUP($A220,ce_secure[],5))</f>
        <v>234</v>
      </c>
      <c r="O220">
        <f>IF(ISERROR(VLOOKUP($A220,milp_secure[],3,FALSE)),"N/A",VLOOKUP($A220,milp_secure[],3))</f>
        <v>209</v>
      </c>
      <c r="P220">
        <f>overview[[#This Row],[ce_secure]]-overview[[#This Row],[milp_secure]]</f>
        <v>25</v>
      </c>
      <c r="Q220" t="str">
        <f>IF(ISERROR(VLOOKUP($A220,milp_secure[],3,FALSE)),"N/A",VLOOKUP($A220,milp_secure[],4))</f>
        <v xml:space="preserve"> Optimal</v>
      </c>
    </row>
    <row r="221" spans="1:17" x14ac:dyDescent="0.25">
      <c r="A221" t="s">
        <v>229</v>
      </c>
      <c r="B221">
        <f>IF(ISERROR(VLOOKUP($A221,ce_dom[],5,FALSE)),"N/A",VLOOKUP($A221,ce_dom[],5))</f>
        <v>141</v>
      </c>
      <c r="C221">
        <f>IF(ISERROR(VLOOKUP($A221,milp_dom[],3,FALSE)),"N/A",VLOOKUP($A221,milp_dom[],3))</f>
        <v>117</v>
      </c>
      <c r="D221">
        <f>overview[[#This Row],[ce_dom]]-overview[[#This Row],[milp_dom]]</f>
        <v>24</v>
      </c>
      <c r="E221" t="str">
        <f>IF(ISERROR(VLOOKUP($A221,milp_dom[],3,FALSE)),"N/A",VLOOKUP($A221,milp_dom[],4))</f>
        <v xml:space="preserve"> Optimal</v>
      </c>
      <c r="F221" t="str">
        <f>IF(ISERROR(VLOOKUP($A221,ce_total[],5,FALSE)),"N/A",VLOOKUP($A221,ce_total[],5))</f>
        <v>N/A</v>
      </c>
      <c r="G221">
        <f>IF(ISERROR(VLOOKUP($A221,milp_total[],3,FALSE)),"N/A",VLOOKUP($A221,milp_total[],3))</f>
        <v>0</v>
      </c>
      <c r="H221" t="e">
        <f>overview[[#This Row],[ce_total]]-overview[[#This Row],[milp_total]]</f>
        <v>#VALUE!</v>
      </c>
      <c r="I221" t="str">
        <f>IF(ISERROR(VLOOKUP($A221,milp_total[],3,FALSE)),"N/A",VLOOKUP($A221,milp_total[],4))</f>
        <v xml:space="preserve"> No solution exists.</v>
      </c>
      <c r="J221">
        <f>IF(ISERROR(VLOOKUP($A221,ce_2[],5,FALSE)),"N/A",VLOOKUP($A221,ce_2[],5))</f>
        <v>228</v>
      </c>
      <c r="K221">
        <f>IF(ISERROR(VLOOKUP($A221,milp_2[],3,FALSE)),"N/A",VLOOKUP($A221,milp_2[],3))</f>
        <v>203</v>
      </c>
      <c r="L221">
        <f>overview[[#This Row],[ce_2]]-overview[[#This Row],[milp_2]]</f>
        <v>25</v>
      </c>
      <c r="M221" t="str">
        <f>IF(ISERROR(VLOOKUP($A221,milp_2[],3,FALSE)),"N/A",VLOOKUP($A221,milp_2[],4))</f>
        <v xml:space="preserve"> Optimal</v>
      </c>
      <c r="N221">
        <f>IF(ISERROR(VLOOKUP($A221,ce_secure[],5,FALSE)),"N/A",VLOOKUP($A221,ce_secure[],5))</f>
        <v>202</v>
      </c>
      <c r="O221">
        <f>IF(ISERROR(VLOOKUP($A221,milp_secure[],3,FALSE)),"N/A",VLOOKUP($A221,milp_secure[],3))</f>
        <v>170</v>
      </c>
      <c r="P221">
        <f>overview[[#This Row],[ce_secure]]-overview[[#This Row],[milp_secure]]</f>
        <v>32</v>
      </c>
      <c r="Q221" t="str">
        <f>IF(ISERROR(VLOOKUP($A221,milp_secure[],3,FALSE)),"N/A",VLOOKUP($A221,milp_secure[],4))</f>
        <v xml:space="preserve"> Feasible</v>
      </c>
    </row>
    <row r="222" spans="1:17" x14ac:dyDescent="0.25">
      <c r="A222" t="s">
        <v>230</v>
      </c>
      <c r="B222">
        <f>IF(ISERROR(VLOOKUP($A222,ce_dom[],5,FALSE)),"N/A",VLOOKUP($A222,ce_dom[],5))</f>
        <v>121</v>
      </c>
      <c r="C222">
        <f>IF(ISERROR(VLOOKUP($A222,milp_dom[],3,FALSE)),"N/A",VLOOKUP($A222,milp_dom[],3))</f>
        <v>98</v>
      </c>
      <c r="D222">
        <f>overview[[#This Row],[ce_dom]]-overview[[#This Row],[milp_dom]]</f>
        <v>23</v>
      </c>
      <c r="E222" t="str">
        <f>IF(ISERROR(VLOOKUP($A222,milp_dom[],3,FALSE)),"N/A",VLOOKUP($A222,milp_dom[],4))</f>
        <v xml:space="preserve"> Optimal</v>
      </c>
      <c r="F222" t="str">
        <f>IF(ISERROR(VLOOKUP($A222,ce_total[],5,FALSE)),"N/A",VLOOKUP($A222,ce_total[],5))</f>
        <v>N/A</v>
      </c>
      <c r="G222">
        <f>IF(ISERROR(VLOOKUP($A222,milp_total[],3,FALSE)),"N/A",VLOOKUP($A222,milp_total[],3))</f>
        <v>0</v>
      </c>
      <c r="H222" t="e">
        <f>overview[[#This Row],[ce_total]]-overview[[#This Row],[milp_total]]</f>
        <v>#VALUE!</v>
      </c>
      <c r="I222" t="str">
        <f>IF(ISERROR(VLOOKUP($A222,milp_total[],3,FALSE)),"N/A",VLOOKUP($A222,milp_total[],4))</f>
        <v xml:space="preserve"> No solution exists.</v>
      </c>
      <c r="J222">
        <f>IF(ISERROR(VLOOKUP($A222,ce_2[],5,FALSE)),"N/A",VLOOKUP($A222,ce_2[],5))</f>
        <v>200</v>
      </c>
      <c r="K222">
        <f>IF(ISERROR(VLOOKUP($A222,milp_2[],3,FALSE)),"N/A",VLOOKUP($A222,milp_2[],3))</f>
        <v>171</v>
      </c>
      <c r="L222">
        <f>overview[[#This Row],[ce_2]]-overview[[#This Row],[milp_2]]</f>
        <v>29</v>
      </c>
      <c r="M222" t="str">
        <f>IF(ISERROR(VLOOKUP($A222,milp_2[],3,FALSE)),"N/A",VLOOKUP($A222,milp_2[],4))</f>
        <v xml:space="preserve"> Feasible</v>
      </c>
      <c r="N222">
        <f>IF(ISERROR(VLOOKUP($A222,ce_secure[],5,FALSE)),"N/A",VLOOKUP($A222,ce_secure[],5))</f>
        <v>179</v>
      </c>
      <c r="O222">
        <f>IF(ISERROR(VLOOKUP($A222,milp_secure[],3,FALSE)),"N/A",VLOOKUP($A222,milp_secure[],3))</f>
        <v>147</v>
      </c>
      <c r="P222">
        <f>overview[[#This Row],[ce_secure]]-overview[[#This Row],[milp_secure]]</f>
        <v>32</v>
      </c>
      <c r="Q222" t="str">
        <f>IF(ISERROR(VLOOKUP($A222,milp_secure[],3,FALSE)),"N/A",VLOOKUP($A222,milp_secure[],4))</f>
        <v xml:space="preserve"> Feasible</v>
      </c>
    </row>
    <row r="223" spans="1:17" x14ac:dyDescent="0.25">
      <c r="A223" t="s">
        <v>231</v>
      </c>
      <c r="B223">
        <f>IF(ISERROR(VLOOKUP($A223,ce_dom[],5,FALSE)),"N/A",VLOOKUP($A223,ce_dom[],5))</f>
        <v>108</v>
      </c>
      <c r="C223">
        <f>IF(ISERROR(VLOOKUP($A223,milp_dom[],3,FALSE)),"N/A",VLOOKUP($A223,milp_dom[],3))</f>
        <v>84</v>
      </c>
      <c r="D223">
        <f>overview[[#This Row],[ce_dom]]-overview[[#This Row],[milp_dom]]</f>
        <v>24</v>
      </c>
      <c r="E223" t="str">
        <f>IF(ISERROR(VLOOKUP($A223,milp_dom[],3,FALSE)),"N/A",VLOOKUP($A223,milp_dom[],4))</f>
        <v xml:space="preserve"> Optimal</v>
      </c>
      <c r="F223" t="str">
        <f>IF(ISERROR(VLOOKUP($A223,ce_total[],5,FALSE)),"N/A",VLOOKUP($A223,ce_total[],5))</f>
        <v>N/A</v>
      </c>
      <c r="G223">
        <f>IF(ISERROR(VLOOKUP($A223,milp_total[],3,FALSE)),"N/A",VLOOKUP($A223,milp_total[],3))</f>
        <v>0</v>
      </c>
      <c r="H223" t="e">
        <f>overview[[#This Row],[ce_total]]-overview[[#This Row],[milp_total]]</f>
        <v>#VALUE!</v>
      </c>
      <c r="I223" t="str">
        <f>IF(ISERROR(VLOOKUP($A223,milp_total[],3,FALSE)),"N/A",VLOOKUP($A223,milp_total[],4))</f>
        <v xml:space="preserve"> No solution exists.</v>
      </c>
      <c r="J223">
        <f>IF(ISERROR(VLOOKUP($A223,ce_2[],5,FALSE)),"N/A",VLOOKUP($A223,ce_2[],5))</f>
        <v>180</v>
      </c>
      <c r="K223">
        <f>IF(ISERROR(VLOOKUP($A223,milp_2[],3,FALSE)),"N/A",VLOOKUP($A223,milp_2[],3))</f>
        <v>151</v>
      </c>
      <c r="L223">
        <f>overview[[#This Row],[ce_2]]-overview[[#This Row],[milp_2]]</f>
        <v>29</v>
      </c>
      <c r="M223" t="str">
        <f>IF(ISERROR(VLOOKUP($A223,milp_2[],3,FALSE)),"N/A",VLOOKUP($A223,milp_2[],4))</f>
        <v xml:space="preserve"> Feasible</v>
      </c>
      <c r="N223">
        <f>IF(ISERROR(VLOOKUP($A223,ce_secure[],5,FALSE)),"N/A",VLOOKUP($A223,ce_secure[],5))</f>
        <v>162</v>
      </c>
      <c r="O223">
        <f>IF(ISERROR(VLOOKUP($A223,milp_secure[],3,FALSE)),"N/A",VLOOKUP($A223,milp_secure[],3))</f>
        <v>134</v>
      </c>
      <c r="P223">
        <f>overview[[#This Row],[ce_secure]]-overview[[#This Row],[milp_secure]]</f>
        <v>28</v>
      </c>
      <c r="Q223" t="str">
        <f>IF(ISERROR(VLOOKUP($A223,milp_secure[],3,FALSE)),"N/A",VLOOKUP($A223,milp_secure[],4))</f>
        <v xml:space="preserve"> Feasible</v>
      </c>
    </row>
    <row r="224" spans="1:17" x14ac:dyDescent="0.25">
      <c r="A224" t="s">
        <v>233</v>
      </c>
      <c r="B224">
        <f>IF(ISERROR(VLOOKUP($A224,ce_dom[],5,FALSE)),"N/A",VLOOKUP($A224,ce_dom[],5))</f>
        <v>280</v>
      </c>
      <c r="C224">
        <f>IF(ISERROR(VLOOKUP($A224,milp_dom[],3,FALSE)),"N/A",VLOOKUP($A224,milp_dom[],3))</f>
        <v>250</v>
      </c>
      <c r="D224">
        <f>overview[[#This Row],[ce_dom]]-overview[[#This Row],[milp_dom]]</f>
        <v>30</v>
      </c>
      <c r="E224" t="str">
        <f>IF(ISERROR(VLOOKUP($A224,milp_dom[],3,FALSE)),"N/A",VLOOKUP($A224,milp_dom[],4))</f>
        <v xml:space="preserve"> Optimal</v>
      </c>
      <c r="F224" t="str">
        <f>IF(ISERROR(VLOOKUP($A224,ce_total[],5,FALSE)),"N/A",VLOOKUP($A224,ce_total[],5))</f>
        <v>N/A</v>
      </c>
      <c r="G224">
        <f>IF(ISERROR(VLOOKUP($A224,milp_total[],3,FALSE)),"N/A",VLOOKUP($A224,milp_total[],3))</f>
        <v>0</v>
      </c>
      <c r="H224" t="e">
        <f>overview[[#This Row],[ce_total]]-overview[[#This Row],[milp_total]]</f>
        <v>#VALUE!</v>
      </c>
      <c r="I224" t="str">
        <f>IF(ISERROR(VLOOKUP($A224,milp_total[],3,FALSE)),"N/A",VLOOKUP($A224,milp_total[],4))</f>
        <v xml:space="preserve"> No solution exists.</v>
      </c>
      <c r="J224">
        <f>IF(ISERROR(VLOOKUP($A224,ce_2[],5,FALSE)),"N/A",VLOOKUP($A224,ce_2[],5))</f>
        <v>450</v>
      </c>
      <c r="K224">
        <f>IF(ISERROR(VLOOKUP($A224,milp_2[],3,FALSE)),"N/A",VLOOKUP($A224,milp_2[],3))</f>
        <v>419</v>
      </c>
      <c r="L224">
        <f>overview[[#This Row],[ce_2]]-overview[[#This Row],[milp_2]]</f>
        <v>31</v>
      </c>
      <c r="M224" t="str">
        <f>IF(ISERROR(VLOOKUP($A224,milp_2[],3,FALSE)),"N/A",VLOOKUP($A224,milp_2[],4))</f>
        <v xml:space="preserve"> Optimal</v>
      </c>
      <c r="N224">
        <f>IF(ISERROR(VLOOKUP($A224,ce_secure[],5,FALSE)),"N/A",VLOOKUP($A224,ce_secure[],5))</f>
        <v>387</v>
      </c>
      <c r="O224">
        <f>IF(ISERROR(VLOOKUP($A224,milp_secure[],3,FALSE)),"N/A",VLOOKUP($A224,milp_secure[],3))</f>
        <v>344</v>
      </c>
      <c r="P224">
        <f>overview[[#This Row],[ce_secure]]-overview[[#This Row],[milp_secure]]</f>
        <v>43</v>
      </c>
      <c r="Q224" t="str">
        <f>IF(ISERROR(VLOOKUP($A224,milp_secure[],3,FALSE)),"N/A",VLOOKUP($A224,milp_secure[],4))</f>
        <v xml:space="preserve"> Optimal</v>
      </c>
    </row>
    <row r="225" spans="1:17" x14ac:dyDescent="0.25">
      <c r="A225" t="s">
        <v>239</v>
      </c>
      <c r="B225">
        <f>IF(ISERROR(VLOOKUP($A225,ce_dom[],5,FALSE)),"N/A",VLOOKUP($A225,ce_dom[],5))</f>
        <v>234</v>
      </c>
      <c r="C225">
        <f>IF(ISERROR(VLOOKUP($A225,milp_dom[],3,FALSE)),"N/A",VLOOKUP($A225,milp_dom[],3))</f>
        <v>195</v>
      </c>
      <c r="D225">
        <f>overview[[#This Row],[ce_dom]]-overview[[#This Row],[milp_dom]]</f>
        <v>39</v>
      </c>
      <c r="E225" t="str">
        <f>IF(ISERROR(VLOOKUP($A225,milp_dom[],3,FALSE)),"N/A",VLOOKUP($A225,milp_dom[],4))</f>
        <v xml:space="preserve"> Optimal</v>
      </c>
      <c r="F225" t="str">
        <f>IF(ISERROR(VLOOKUP($A225,ce_total[],5,FALSE)),"N/A",VLOOKUP($A225,ce_total[],5))</f>
        <v>N/A</v>
      </c>
      <c r="G225">
        <f>IF(ISERROR(VLOOKUP($A225,milp_total[],3,FALSE)),"N/A",VLOOKUP($A225,milp_total[],3))</f>
        <v>0</v>
      </c>
      <c r="H225" t="e">
        <f>overview[[#This Row],[ce_total]]-overview[[#This Row],[milp_total]]</f>
        <v>#VALUE!</v>
      </c>
      <c r="I225" t="str">
        <f>IF(ISERROR(VLOOKUP($A225,milp_total[],3,FALSE)),"N/A",VLOOKUP($A225,milp_total[],4))</f>
        <v xml:space="preserve"> No solution exists.</v>
      </c>
      <c r="J225">
        <f>IF(ISERROR(VLOOKUP($A225,ce_2[],5,FALSE)),"N/A",VLOOKUP($A225,ce_2[],5))</f>
        <v>383</v>
      </c>
      <c r="K225">
        <f>IF(ISERROR(VLOOKUP($A225,milp_2[],3,FALSE)),"N/A",VLOOKUP($A225,milp_2[],3))</f>
        <v>339</v>
      </c>
      <c r="L225">
        <f>overview[[#This Row],[ce_2]]-overview[[#This Row],[milp_2]]</f>
        <v>44</v>
      </c>
      <c r="M225" t="str">
        <f>IF(ISERROR(VLOOKUP($A225,milp_2[],3,FALSE)),"N/A",VLOOKUP($A225,milp_2[],4))</f>
        <v xml:space="preserve"> Optimal</v>
      </c>
      <c r="N225">
        <f>IF(ISERROR(VLOOKUP($A225,ce_secure[],5,FALSE)),"N/A",VLOOKUP($A225,ce_secure[],5))</f>
        <v>336</v>
      </c>
      <c r="O225">
        <f>IF(ISERROR(VLOOKUP($A225,milp_secure[],3,FALSE)),"N/A",VLOOKUP($A225,milp_secure[],3))</f>
        <v>282</v>
      </c>
      <c r="P225">
        <f>overview[[#This Row],[ce_secure]]-overview[[#This Row],[milp_secure]]</f>
        <v>54</v>
      </c>
      <c r="Q225" t="str">
        <f>IF(ISERROR(VLOOKUP($A225,milp_secure[],3,FALSE)),"N/A",VLOOKUP($A225,milp_secure[],4))</f>
        <v xml:space="preserve"> Feasible</v>
      </c>
    </row>
    <row r="226" spans="1:17" x14ac:dyDescent="0.25">
      <c r="A226" t="s">
        <v>240</v>
      </c>
      <c r="B226">
        <f>IF(ISERROR(VLOOKUP($A226,ce_dom[],5,FALSE)),"N/A",VLOOKUP($A226,ce_dom[],5))</f>
        <v>207</v>
      </c>
      <c r="C226">
        <f>IF(ISERROR(VLOOKUP($A226,milp_dom[],3,FALSE)),"N/A",VLOOKUP($A226,milp_dom[],3))</f>
        <v>163</v>
      </c>
      <c r="D226">
        <f>overview[[#This Row],[ce_dom]]-overview[[#This Row],[milp_dom]]</f>
        <v>44</v>
      </c>
      <c r="E226" t="str">
        <f>IF(ISERROR(VLOOKUP($A226,milp_dom[],3,FALSE)),"N/A",VLOOKUP($A226,milp_dom[],4))</f>
        <v xml:space="preserve"> Optimal</v>
      </c>
      <c r="F226" t="str">
        <f>IF(ISERROR(VLOOKUP($A226,ce_total[],5,FALSE)),"N/A",VLOOKUP($A226,ce_total[],5))</f>
        <v>N/A</v>
      </c>
      <c r="G226">
        <f>IF(ISERROR(VLOOKUP($A226,milp_total[],3,FALSE)),"N/A",VLOOKUP($A226,milp_total[],3))</f>
        <v>0</v>
      </c>
      <c r="H226" t="e">
        <f>overview[[#This Row],[ce_total]]-overview[[#This Row],[milp_total]]</f>
        <v>#VALUE!</v>
      </c>
      <c r="I226" t="str">
        <f>IF(ISERROR(VLOOKUP($A226,milp_total[],3,FALSE)),"N/A",VLOOKUP($A226,milp_total[],4))</f>
        <v xml:space="preserve"> No solution exists.</v>
      </c>
      <c r="J226">
        <f>IF(ISERROR(VLOOKUP($A226,ce_2[],5,FALSE)),"N/A",VLOOKUP($A226,ce_2[],5))</f>
        <v>339</v>
      </c>
      <c r="K226">
        <f>IF(ISERROR(VLOOKUP($A226,milp_2[],3,FALSE)),"N/A",VLOOKUP($A226,milp_2[],3))</f>
        <v>290</v>
      </c>
      <c r="L226">
        <f>overview[[#This Row],[ce_2]]-overview[[#This Row],[milp_2]]</f>
        <v>49</v>
      </c>
      <c r="M226" t="str">
        <f>IF(ISERROR(VLOOKUP($A226,milp_2[],3,FALSE)),"N/A",VLOOKUP($A226,milp_2[],4))</f>
        <v xml:space="preserve"> Feasible</v>
      </c>
      <c r="N226">
        <f>IF(ISERROR(VLOOKUP($A226,ce_secure[],5,FALSE)),"N/A",VLOOKUP($A226,ce_secure[],5))</f>
        <v>299</v>
      </c>
      <c r="O226">
        <f>IF(ISERROR(VLOOKUP($A226,milp_secure[],3,FALSE)),"N/A",VLOOKUP($A226,milp_secure[],3))</f>
        <v>249</v>
      </c>
      <c r="P226">
        <f>overview[[#This Row],[ce_secure]]-overview[[#This Row],[milp_secure]]</f>
        <v>50</v>
      </c>
      <c r="Q226" t="str">
        <f>IF(ISERROR(VLOOKUP($A226,milp_secure[],3,FALSE)),"N/A",VLOOKUP($A226,milp_secure[],4))</f>
        <v xml:space="preserve"> Feasible</v>
      </c>
    </row>
    <row r="227" spans="1:17" x14ac:dyDescent="0.25">
      <c r="A227" t="s">
        <v>241</v>
      </c>
      <c r="B227">
        <f>IF(ISERROR(VLOOKUP($A227,ce_dom[],5,FALSE)),"N/A",VLOOKUP($A227,ce_dom[],5))</f>
        <v>184</v>
      </c>
      <c r="C227">
        <f>IF(ISERROR(VLOOKUP($A227,milp_dom[],3,FALSE)),"N/A",VLOOKUP($A227,milp_dom[],3))</f>
        <v>141</v>
      </c>
      <c r="D227">
        <f>overview[[#This Row],[ce_dom]]-overview[[#This Row],[milp_dom]]</f>
        <v>43</v>
      </c>
      <c r="E227" t="str">
        <f>IF(ISERROR(VLOOKUP($A227,milp_dom[],3,FALSE)),"N/A",VLOOKUP($A227,milp_dom[],4))</f>
        <v xml:space="preserve"> Feasible</v>
      </c>
      <c r="F227" t="str">
        <f>IF(ISERROR(VLOOKUP($A227,ce_total[],5,FALSE)),"N/A",VLOOKUP($A227,ce_total[],5))</f>
        <v>N/A</v>
      </c>
      <c r="G227">
        <f>IF(ISERROR(VLOOKUP($A227,milp_total[],3,FALSE)),"N/A",VLOOKUP($A227,milp_total[],3))</f>
        <v>0</v>
      </c>
      <c r="H227" t="e">
        <f>overview[[#This Row],[ce_total]]-overview[[#This Row],[milp_total]]</f>
        <v>#VALUE!</v>
      </c>
      <c r="I227" t="str">
        <f>IF(ISERROR(VLOOKUP($A227,milp_total[],3,FALSE)),"N/A",VLOOKUP($A227,milp_total[],4))</f>
        <v xml:space="preserve"> No solution exists.</v>
      </c>
      <c r="J227">
        <f>IF(ISERROR(VLOOKUP($A227,ce_2[],5,FALSE)),"N/A",VLOOKUP($A227,ce_2[],5))</f>
        <v>301</v>
      </c>
      <c r="K227">
        <f>IF(ISERROR(VLOOKUP($A227,milp_2[],3,FALSE)),"N/A",VLOOKUP($A227,milp_2[],3))</f>
        <v>250</v>
      </c>
      <c r="L227">
        <f>overview[[#This Row],[ce_2]]-overview[[#This Row],[milp_2]]</f>
        <v>51</v>
      </c>
      <c r="M227" t="str">
        <f>IF(ISERROR(VLOOKUP($A227,milp_2[],3,FALSE)),"N/A",VLOOKUP($A227,milp_2[],4))</f>
        <v xml:space="preserve"> Feasible</v>
      </c>
      <c r="N227">
        <f>IF(ISERROR(VLOOKUP($A227,ce_secure[],5,FALSE)),"N/A",VLOOKUP($A227,ce_secure[],5))</f>
        <v>272</v>
      </c>
      <c r="O227">
        <f>IF(ISERROR(VLOOKUP($A227,milp_secure[],3,FALSE)),"N/A",VLOOKUP($A227,milp_secure[],3))</f>
        <v>222</v>
      </c>
      <c r="P227">
        <f>overview[[#This Row],[ce_secure]]-overview[[#This Row],[milp_secure]]</f>
        <v>50</v>
      </c>
      <c r="Q227" t="str">
        <f>IF(ISERROR(VLOOKUP($A227,milp_secure[],3,FALSE)),"N/A",VLOOKUP($A227,milp_secure[],4))</f>
        <v xml:space="preserve"> Feasible</v>
      </c>
    </row>
    <row r="228" spans="1:17" x14ac:dyDescent="0.25">
      <c r="A228" t="s">
        <v>234</v>
      </c>
      <c r="B228">
        <f>IF(ISERROR(VLOOKUP($A228,ce_dom[],5,FALSE)),"N/A",VLOOKUP($A228,ce_dom[],5))</f>
        <v>19</v>
      </c>
      <c r="C228">
        <f>IF(ISERROR(VLOOKUP($A228,milp_dom[],3,FALSE)),"N/A",VLOOKUP($A228,milp_dom[],3))</f>
        <v>19</v>
      </c>
      <c r="D228">
        <f>overview[[#This Row],[ce_dom]]-overview[[#This Row],[milp_dom]]</f>
        <v>0</v>
      </c>
      <c r="E228" t="str">
        <f>IF(ISERROR(VLOOKUP($A228,milp_dom[],3,FALSE)),"N/A",VLOOKUP($A228,milp_dom[],4))</f>
        <v xml:space="preserve"> Optimal</v>
      </c>
      <c r="F228">
        <f>IF(ISERROR(VLOOKUP($A228,ce_total[],5,FALSE)),"N/A",VLOOKUP($A228,ce_total[],5))</f>
        <v>24</v>
      </c>
      <c r="G228">
        <f>IF(ISERROR(VLOOKUP($A228,milp_total[],3,FALSE)),"N/A",VLOOKUP($A228,milp_total[],3))</f>
        <v>24</v>
      </c>
      <c r="H228">
        <f>overview[[#This Row],[ce_total]]-overview[[#This Row],[milp_total]]</f>
        <v>0</v>
      </c>
      <c r="I228" t="str">
        <f>IF(ISERROR(VLOOKUP($A228,milp_total[],3,FALSE)),"N/A",VLOOKUP($A228,milp_total[],4))</f>
        <v xml:space="preserve"> Optimal</v>
      </c>
      <c r="J228">
        <f>IF(ISERROR(VLOOKUP($A228,ce_2[],5,FALSE)),"N/A",VLOOKUP($A228,ce_2[],5))</f>
        <v>35</v>
      </c>
      <c r="K228">
        <f>IF(ISERROR(VLOOKUP($A228,milp_2[],3,FALSE)),"N/A",VLOOKUP($A228,milp_2[],3))</f>
        <v>34</v>
      </c>
      <c r="L228">
        <f>overview[[#This Row],[ce_2]]-overview[[#This Row],[milp_2]]</f>
        <v>1</v>
      </c>
      <c r="M228" t="str">
        <f>IF(ISERROR(VLOOKUP($A228,milp_2[],3,FALSE)),"N/A",VLOOKUP($A228,milp_2[],4))</f>
        <v xml:space="preserve"> Optimal</v>
      </c>
      <c r="N228">
        <f>IF(ISERROR(VLOOKUP($A228,ce_secure[],5,FALSE)),"N/A",VLOOKUP($A228,ce_secure[],5))</f>
        <v>27</v>
      </c>
      <c r="O228">
        <f>IF(ISERROR(VLOOKUP($A228,milp_secure[],3,FALSE)),"N/A",VLOOKUP($A228,milp_secure[],3))</f>
        <v>26</v>
      </c>
      <c r="P228">
        <f>overview[[#This Row],[ce_secure]]-overview[[#This Row],[milp_secure]]</f>
        <v>1</v>
      </c>
      <c r="Q228" t="str">
        <f>IF(ISERROR(VLOOKUP($A228,milp_secure[],3,FALSE)),"N/A",VLOOKUP($A228,milp_secure[],4))</f>
        <v xml:space="preserve"> Optimal</v>
      </c>
    </row>
    <row r="229" spans="1:17" x14ac:dyDescent="0.25">
      <c r="A229" t="s">
        <v>235</v>
      </c>
      <c r="B229">
        <f>IF(ISERROR(VLOOKUP($A229,ce_dom[],5,FALSE)),"N/A",VLOOKUP($A229,ce_dom[],5))</f>
        <v>18</v>
      </c>
      <c r="C229">
        <f>IF(ISERROR(VLOOKUP($A229,milp_dom[],3,FALSE)),"N/A",VLOOKUP($A229,milp_dom[],3))</f>
        <v>18</v>
      </c>
      <c r="D229">
        <f>overview[[#This Row],[ce_dom]]-overview[[#This Row],[milp_dom]]</f>
        <v>0</v>
      </c>
      <c r="E229" t="str">
        <f>IF(ISERROR(VLOOKUP($A229,milp_dom[],3,FALSE)),"N/A",VLOOKUP($A229,milp_dom[],4))</f>
        <v xml:space="preserve"> Optimal</v>
      </c>
      <c r="F229">
        <f>IF(ISERROR(VLOOKUP($A229,ce_total[],5,FALSE)),"N/A",VLOOKUP($A229,ce_total[],5))</f>
        <v>25</v>
      </c>
      <c r="G229">
        <f>IF(ISERROR(VLOOKUP($A229,milp_total[],3,FALSE)),"N/A",VLOOKUP($A229,milp_total[],3))</f>
        <v>25</v>
      </c>
      <c r="H229">
        <f>overview[[#This Row],[ce_total]]-overview[[#This Row],[milp_total]]</f>
        <v>0</v>
      </c>
      <c r="I229" t="str">
        <f>IF(ISERROR(VLOOKUP($A229,milp_total[],3,FALSE)),"N/A",VLOOKUP($A229,milp_total[],4))</f>
        <v xml:space="preserve"> Optimal</v>
      </c>
      <c r="J229">
        <f>IF(ISERROR(VLOOKUP($A229,ce_2[],5,FALSE)),"N/A",VLOOKUP($A229,ce_2[],5))</f>
        <v>35</v>
      </c>
      <c r="K229">
        <f>IF(ISERROR(VLOOKUP($A229,milp_2[],3,FALSE)),"N/A",VLOOKUP($A229,milp_2[],3))</f>
        <v>34</v>
      </c>
      <c r="L229">
        <f>overview[[#This Row],[ce_2]]-overview[[#This Row],[milp_2]]</f>
        <v>1</v>
      </c>
      <c r="M229" t="str">
        <f>IF(ISERROR(VLOOKUP($A229,milp_2[],3,FALSE)),"N/A",VLOOKUP($A229,milp_2[],4))</f>
        <v xml:space="preserve"> Optimal</v>
      </c>
      <c r="N229">
        <f>IF(ISERROR(VLOOKUP($A229,ce_secure[],5,FALSE)),"N/A",VLOOKUP($A229,ce_secure[],5))</f>
        <v>27</v>
      </c>
      <c r="O229">
        <f>IF(ISERROR(VLOOKUP($A229,milp_secure[],3,FALSE)),"N/A",VLOOKUP($A229,milp_secure[],3))</f>
        <v>27</v>
      </c>
      <c r="P229">
        <f>overview[[#This Row],[ce_secure]]-overview[[#This Row],[milp_secure]]</f>
        <v>0</v>
      </c>
      <c r="Q229" t="str">
        <f>IF(ISERROR(VLOOKUP($A229,milp_secure[],3,FALSE)),"N/A",VLOOKUP($A229,milp_secure[],4))</f>
        <v xml:space="preserve"> Optimal</v>
      </c>
    </row>
    <row r="230" spans="1:17" x14ac:dyDescent="0.25">
      <c r="A230" t="s">
        <v>236</v>
      </c>
      <c r="B230">
        <f>IF(ISERROR(VLOOKUP($A230,ce_dom[],5,FALSE)),"N/A",VLOOKUP($A230,ce_dom[],5))</f>
        <v>20</v>
      </c>
      <c r="C230">
        <f>IF(ISERROR(VLOOKUP($A230,milp_dom[],3,FALSE)),"N/A",VLOOKUP($A230,milp_dom[],3))</f>
        <v>20</v>
      </c>
      <c r="D230">
        <f>overview[[#This Row],[ce_dom]]-overview[[#This Row],[milp_dom]]</f>
        <v>0</v>
      </c>
      <c r="E230" t="str">
        <f>IF(ISERROR(VLOOKUP($A230,milp_dom[],3,FALSE)),"N/A",VLOOKUP($A230,milp_dom[],4))</f>
        <v xml:space="preserve"> Optimal</v>
      </c>
      <c r="F230">
        <f>IF(ISERROR(VLOOKUP($A230,ce_total[],5,FALSE)),"N/A",VLOOKUP($A230,ce_total[],5))</f>
        <v>28</v>
      </c>
      <c r="G230">
        <f>IF(ISERROR(VLOOKUP($A230,milp_total[],3,FALSE)),"N/A",VLOOKUP($A230,milp_total[],3))</f>
        <v>27</v>
      </c>
      <c r="H230">
        <f>overview[[#This Row],[ce_total]]-overview[[#This Row],[milp_total]]</f>
        <v>1</v>
      </c>
      <c r="I230" t="str">
        <f>IF(ISERROR(VLOOKUP($A230,milp_total[],3,FALSE)),"N/A",VLOOKUP($A230,milp_total[],4))</f>
        <v xml:space="preserve"> Optimal</v>
      </c>
      <c r="J230">
        <f>IF(ISERROR(VLOOKUP($A230,ce_2[],5,FALSE)),"N/A",VLOOKUP($A230,ce_2[],5))</f>
        <v>38</v>
      </c>
      <c r="K230">
        <f>IF(ISERROR(VLOOKUP($A230,milp_2[],3,FALSE)),"N/A",VLOOKUP($A230,milp_2[],3))</f>
        <v>36</v>
      </c>
      <c r="L230">
        <f>overview[[#This Row],[ce_2]]-overview[[#This Row],[milp_2]]</f>
        <v>2</v>
      </c>
      <c r="M230" t="str">
        <f>IF(ISERROR(VLOOKUP($A230,milp_2[],3,FALSE)),"N/A",VLOOKUP($A230,milp_2[],4))</f>
        <v xml:space="preserve"> Optimal</v>
      </c>
      <c r="N230">
        <f>IF(ISERROR(VLOOKUP($A230,ce_secure[],5,FALSE)),"N/A",VLOOKUP($A230,ce_secure[],5))</f>
        <v>28</v>
      </c>
      <c r="O230">
        <f>IF(ISERROR(VLOOKUP($A230,milp_secure[],3,FALSE)),"N/A",VLOOKUP($A230,milp_secure[],3))</f>
        <v>27</v>
      </c>
      <c r="P230">
        <f>overview[[#This Row],[ce_secure]]-overview[[#This Row],[milp_secure]]</f>
        <v>1</v>
      </c>
      <c r="Q230" t="str">
        <f>IF(ISERROR(VLOOKUP($A230,milp_secure[],3,FALSE)),"N/A",VLOOKUP($A230,milp_secure[],4))</f>
        <v xml:space="preserve"> Optimal</v>
      </c>
    </row>
    <row r="231" spans="1:17" x14ac:dyDescent="0.25">
      <c r="A231" t="s">
        <v>237</v>
      </c>
      <c r="B231">
        <f>IF(ISERROR(VLOOKUP($A231,ce_dom[],5,FALSE)),"N/A",VLOOKUP($A231,ce_dom[],5))</f>
        <v>20</v>
      </c>
      <c r="C231">
        <f>IF(ISERROR(VLOOKUP($A231,milp_dom[],3,FALSE)),"N/A",VLOOKUP($A231,milp_dom[],3))</f>
        <v>20</v>
      </c>
      <c r="D231">
        <f>overview[[#This Row],[ce_dom]]-overview[[#This Row],[milp_dom]]</f>
        <v>0</v>
      </c>
      <c r="E231" t="str">
        <f>IF(ISERROR(VLOOKUP($A231,milp_dom[],3,FALSE)),"N/A",VLOOKUP($A231,milp_dom[],4))</f>
        <v xml:space="preserve"> Optimal</v>
      </c>
      <c r="F231">
        <f>IF(ISERROR(VLOOKUP($A231,ce_total[],5,FALSE)),"N/A",VLOOKUP($A231,ce_total[],5))</f>
        <v>24</v>
      </c>
      <c r="G231">
        <f>IF(ISERROR(VLOOKUP($A231,milp_total[],3,FALSE)),"N/A",VLOOKUP($A231,milp_total[],3))</f>
        <v>24</v>
      </c>
      <c r="H231">
        <f>overview[[#This Row],[ce_total]]-overview[[#This Row],[milp_total]]</f>
        <v>0</v>
      </c>
      <c r="I231" t="str">
        <f>IF(ISERROR(VLOOKUP($A231,milp_total[],3,FALSE)),"N/A",VLOOKUP($A231,milp_total[],4))</f>
        <v xml:space="preserve"> Optimal</v>
      </c>
      <c r="J231">
        <f>IF(ISERROR(VLOOKUP($A231,ce_2[],5,FALSE)),"N/A",VLOOKUP($A231,ce_2[],5))</f>
        <v>36</v>
      </c>
      <c r="K231">
        <f>IF(ISERROR(VLOOKUP($A231,milp_2[],3,FALSE)),"N/A",VLOOKUP($A231,milp_2[],3))</f>
        <v>36</v>
      </c>
      <c r="L231">
        <f>overview[[#This Row],[ce_2]]-overview[[#This Row],[milp_2]]</f>
        <v>0</v>
      </c>
      <c r="M231" t="str">
        <f>IF(ISERROR(VLOOKUP($A231,milp_2[],3,FALSE)),"N/A",VLOOKUP($A231,milp_2[],4))</f>
        <v xml:space="preserve"> Optimal</v>
      </c>
      <c r="N231">
        <f>IF(ISERROR(VLOOKUP($A231,ce_secure[],5,FALSE)),"N/A",VLOOKUP($A231,ce_secure[],5))</f>
        <v>27</v>
      </c>
      <c r="O231">
        <f>IF(ISERROR(VLOOKUP($A231,milp_secure[],3,FALSE)),"N/A",VLOOKUP($A231,milp_secure[],3))</f>
        <v>27</v>
      </c>
      <c r="P231">
        <f>overview[[#This Row],[ce_secure]]-overview[[#This Row],[milp_secure]]</f>
        <v>0</v>
      </c>
      <c r="Q231" t="str">
        <f>IF(ISERROR(VLOOKUP($A231,milp_secure[],3,FALSE)),"N/A",VLOOKUP($A231,milp_secure[],4))</f>
        <v xml:space="preserve"> Optimal</v>
      </c>
    </row>
    <row r="232" spans="1:17" x14ac:dyDescent="0.25">
      <c r="A232" t="s">
        <v>238</v>
      </c>
      <c r="B232">
        <f>IF(ISERROR(VLOOKUP($A232,ce_dom[],5,FALSE)),"N/A",VLOOKUP($A232,ce_dom[],5))</f>
        <v>20</v>
      </c>
      <c r="C232">
        <f>IF(ISERROR(VLOOKUP($A232,milp_dom[],3,FALSE)),"N/A",VLOOKUP($A232,milp_dom[],3))</f>
        <v>20</v>
      </c>
      <c r="D232">
        <f>overview[[#This Row],[ce_dom]]-overview[[#This Row],[milp_dom]]</f>
        <v>0</v>
      </c>
      <c r="E232" t="str">
        <f>IF(ISERROR(VLOOKUP($A232,milp_dom[],3,FALSE)),"N/A",VLOOKUP($A232,milp_dom[],4))</f>
        <v xml:space="preserve"> Optimal</v>
      </c>
      <c r="F232">
        <f>IF(ISERROR(VLOOKUP($A232,ce_total[],5,FALSE)),"N/A",VLOOKUP($A232,ce_total[],5))</f>
        <v>27</v>
      </c>
      <c r="G232">
        <f>IF(ISERROR(VLOOKUP($A232,milp_total[],3,FALSE)),"N/A",VLOOKUP($A232,milp_total[],3))</f>
        <v>26</v>
      </c>
      <c r="H232">
        <f>overview[[#This Row],[ce_total]]-overview[[#This Row],[milp_total]]</f>
        <v>1</v>
      </c>
      <c r="I232" t="str">
        <f>IF(ISERROR(VLOOKUP($A232,milp_total[],3,FALSE)),"N/A",VLOOKUP($A232,milp_total[],4))</f>
        <v xml:space="preserve"> Optimal</v>
      </c>
      <c r="J232">
        <f>IF(ISERROR(VLOOKUP($A232,ce_2[],5,FALSE)),"N/A",VLOOKUP($A232,ce_2[],5))</f>
        <v>38</v>
      </c>
      <c r="K232">
        <f>IF(ISERROR(VLOOKUP($A232,milp_2[],3,FALSE)),"N/A",VLOOKUP($A232,milp_2[],3))</f>
        <v>36</v>
      </c>
      <c r="L232">
        <f>overview[[#This Row],[ce_2]]-overview[[#This Row],[milp_2]]</f>
        <v>2</v>
      </c>
      <c r="M232" t="str">
        <f>IF(ISERROR(VLOOKUP($A232,milp_2[],3,FALSE)),"N/A",VLOOKUP($A232,milp_2[],4))</f>
        <v xml:space="preserve"> Optimal</v>
      </c>
      <c r="N232">
        <f>IF(ISERROR(VLOOKUP($A232,ce_secure[],5,FALSE)),"N/A",VLOOKUP($A232,ce_secure[],5))</f>
        <v>28</v>
      </c>
      <c r="O232">
        <f>IF(ISERROR(VLOOKUP($A232,milp_secure[],3,FALSE)),"N/A",VLOOKUP($A232,milp_secure[],3))</f>
        <v>27</v>
      </c>
      <c r="P232">
        <f>overview[[#This Row],[ce_secure]]-overview[[#This Row],[milp_secure]]</f>
        <v>1</v>
      </c>
      <c r="Q232" t="str">
        <f>IF(ISERROR(VLOOKUP($A232,milp_secure[],3,FALSE)),"N/A",VLOOKUP($A232,milp_secure[],4))</f>
        <v xml:space="preserve"> Optimal</v>
      </c>
    </row>
    <row r="233" spans="1:17" x14ac:dyDescent="0.25">
      <c r="A233" t="s">
        <v>244</v>
      </c>
      <c r="B233">
        <f>IF(ISERROR(VLOOKUP($A233,ce_dom[],5,FALSE)),"N/A",VLOOKUP($A233,ce_dom[],5))</f>
        <v>124</v>
      </c>
      <c r="C233">
        <f>IF(ISERROR(VLOOKUP($A233,milp_dom[],3,FALSE)),"N/A",VLOOKUP($A233,milp_dom[],3))</f>
        <v>99</v>
      </c>
      <c r="D233">
        <f>overview[[#This Row],[ce_dom]]-overview[[#This Row],[milp_dom]]</f>
        <v>25</v>
      </c>
      <c r="E233" t="str">
        <f>IF(ISERROR(VLOOKUP($A233,milp_dom[],3,FALSE)),"N/A",VLOOKUP($A233,milp_dom[],4))</f>
        <v xml:space="preserve"> Optimal</v>
      </c>
      <c r="F233">
        <f>IF(ISERROR(VLOOKUP($A233,ce_total[],5,FALSE)),"N/A",VLOOKUP($A233,ce_total[],5))</f>
        <v>159</v>
      </c>
      <c r="G233">
        <f>IF(ISERROR(VLOOKUP($A233,milp_total[],3,FALSE)),"N/A",VLOOKUP($A233,milp_total[],3))</f>
        <v>123</v>
      </c>
      <c r="H233">
        <f>overview[[#This Row],[ce_total]]-overview[[#This Row],[milp_total]]</f>
        <v>36</v>
      </c>
      <c r="I233" t="str">
        <f>IF(ISERROR(VLOOKUP($A233,milp_total[],3,FALSE)),"N/A",VLOOKUP($A233,milp_total[],4))</f>
        <v xml:space="preserve"> Feasible</v>
      </c>
      <c r="J233">
        <f>IF(ISERROR(VLOOKUP($A233,ce_2[],5,FALSE)),"N/A",VLOOKUP($A233,ce_2[],5))</f>
        <v>227</v>
      </c>
      <c r="K233">
        <f>IF(ISERROR(VLOOKUP($A233,milp_2[],3,FALSE)),"N/A",VLOOKUP($A233,milp_2[],3))</f>
        <v>191</v>
      </c>
      <c r="L233">
        <f>overview[[#This Row],[ce_2]]-overview[[#This Row],[milp_2]]</f>
        <v>36</v>
      </c>
      <c r="M233" t="str">
        <f>IF(ISERROR(VLOOKUP($A233,milp_2[],3,FALSE)),"N/A",VLOOKUP($A233,milp_2[],4))</f>
        <v xml:space="preserve"> Feasible</v>
      </c>
      <c r="N233">
        <f>IF(ISERROR(VLOOKUP($A233,ce_secure[],5,FALSE)),"N/A",VLOOKUP($A233,ce_secure[],5))</f>
        <v>176</v>
      </c>
      <c r="O233">
        <f>IF(ISERROR(VLOOKUP($A233,milp_secure[],3,FALSE)),"N/A",VLOOKUP($A233,milp_secure[],3))</f>
        <v>149</v>
      </c>
      <c r="P233">
        <f>overview[[#This Row],[ce_secure]]-overview[[#This Row],[milp_secure]]</f>
        <v>27</v>
      </c>
      <c r="Q233" t="str">
        <f>IF(ISERROR(VLOOKUP($A233,milp_secure[],3,FALSE)),"N/A",VLOOKUP($A233,milp_secure[],4))</f>
        <v xml:space="preserve"> Feasible</v>
      </c>
    </row>
    <row r="234" spans="1:17" x14ac:dyDescent="0.25">
      <c r="A234" t="s">
        <v>246</v>
      </c>
      <c r="B234">
        <f>IF(ISERROR(VLOOKUP($A234,ce_dom[],5,FALSE)),"N/A",VLOOKUP($A234,ce_dom[],5))</f>
        <v>121</v>
      </c>
      <c r="C234">
        <f>IF(ISERROR(VLOOKUP($A234,milp_dom[],3,FALSE)),"N/A",VLOOKUP($A234,milp_dom[],3))</f>
        <v>99</v>
      </c>
      <c r="D234">
        <f>overview[[#This Row],[ce_dom]]-overview[[#This Row],[milp_dom]]</f>
        <v>22</v>
      </c>
      <c r="E234" t="str">
        <f>IF(ISERROR(VLOOKUP($A234,milp_dom[],3,FALSE)),"N/A",VLOOKUP($A234,milp_dom[],4))</f>
        <v xml:space="preserve"> Optimal</v>
      </c>
      <c r="F234">
        <f>IF(ISERROR(VLOOKUP($A234,ce_total[],5,FALSE)),"N/A",VLOOKUP($A234,ce_total[],5))</f>
        <v>155</v>
      </c>
      <c r="G234">
        <f>IF(ISERROR(VLOOKUP($A234,milp_total[],3,FALSE)),"N/A",VLOOKUP($A234,milp_total[],3))</f>
        <v>121</v>
      </c>
      <c r="H234">
        <f>overview[[#This Row],[ce_total]]-overview[[#This Row],[milp_total]]</f>
        <v>34</v>
      </c>
      <c r="I234" t="str">
        <f>IF(ISERROR(VLOOKUP($A234,milp_total[],3,FALSE)),"N/A",VLOOKUP($A234,milp_total[],4))</f>
        <v xml:space="preserve"> Feasible</v>
      </c>
      <c r="J234">
        <f>IF(ISERROR(VLOOKUP($A234,ce_2[],5,FALSE)),"N/A",VLOOKUP($A234,ce_2[],5))</f>
        <v>229</v>
      </c>
      <c r="K234">
        <f>IF(ISERROR(VLOOKUP($A234,milp_2[],3,FALSE)),"N/A",VLOOKUP($A234,milp_2[],3))</f>
        <v>200</v>
      </c>
      <c r="L234">
        <f>overview[[#This Row],[ce_2]]-overview[[#This Row],[milp_2]]</f>
        <v>29</v>
      </c>
      <c r="M234" t="str">
        <f>IF(ISERROR(VLOOKUP($A234,milp_2[],3,FALSE)),"N/A",VLOOKUP($A234,milp_2[],4))</f>
        <v xml:space="preserve"> Feasible</v>
      </c>
      <c r="N234">
        <f>IF(ISERROR(VLOOKUP($A234,ce_secure[],5,FALSE)),"N/A",VLOOKUP($A234,ce_secure[],5))</f>
        <v>177</v>
      </c>
      <c r="O234">
        <f>IF(ISERROR(VLOOKUP($A234,milp_secure[],3,FALSE)),"N/A",VLOOKUP($A234,milp_secure[],3))</f>
        <v>152</v>
      </c>
      <c r="P234">
        <f>overview[[#This Row],[ce_secure]]-overview[[#This Row],[milp_secure]]</f>
        <v>25</v>
      </c>
      <c r="Q234" t="str">
        <f>IF(ISERROR(VLOOKUP($A234,milp_secure[],3,FALSE)),"N/A",VLOOKUP($A234,milp_secure[],4))</f>
        <v xml:space="preserve"> Feasible</v>
      </c>
    </row>
    <row r="235" spans="1:17" x14ac:dyDescent="0.25">
      <c r="A235" t="s">
        <v>247</v>
      </c>
      <c r="B235">
        <f>IF(ISERROR(VLOOKUP($A235,ce_dom[],5,FALSE)),"N/A",VLOOKUP($A235,ce_dom[],5))</f>
        <v>50</v>
      </c>
      <c r="C235">
        <f>IF(ISERROR(VLOOKUP($A235,milp_dom[],3,FALSE)),"N/A",VLOOKUP($A235,milp_dom[],3))</f>
        <v>39</v>
      </c>
      <c r="D235">
        <f>overview[[#This Row],[ce_dom]]-overview[[#This Row],[milp_dom]]</f>
        <v>11</v>
      </c>
      <c r="E235" t="str">
        <f>IF(ISERROR(VLOOKUP($A235,milp_dom[],3,FALSE)),"N/A",VLOOKUP($A235,milp_dom[],4))</f>
        <v xml:space="preserve"> Optimal</v>
      </c>
      <c r="F235">
        <f>IF(ISERROR(VLOOKUP($A235,ce_total[],5,FALSE)),"N/A",VLOOKUP($A235,ce_total[],5))</f>
        <v>64</v>
      </c>
      <c r="G235">
        <f>IF(ISERROR(VLOOKUP($A235,milp_total[],3,FALSE)),"N/A",VLOOKUP($A235,milp_total[],3))</f>
        <v>51</v>
      </c>
      <c r="H235">
        <f>overview[[#This Row],[ce_total]]-overview[[#This Row],[milp_total]]</f>
        <v>13</v>
      </c>
      <c r="I235" t="str">
        <f>IF(ISERROR(VLOOKUP($A235,milp_total[],3,FALSE)),"N/A",VLOOKUP($A235,milp_total[],4))</f>
        <v xml:space="preserve"> Feasible</v>
      </c>
      <c r="J235">
        <f>IF(ISERROR(VLOOKUP($A235,ce_2[],5,FALSE)),"N/A",VLOOKUP($A235,ce_2[],5))</f>
        <v>97</v>
      </c>
      <c r="K235">
        <f>IF(ISERROR(VLOOKUP($A235,milp_2[],3,FALSE)),"N/A",VLOOKUP($A235,milp_2[],3))</f>
        <v>77</v>
      </c>
      <c r="L235">
        <f>overview[[#This Row],[ce_2]]-overview[[#This Row],[milp_2]]</f>
        <v>20</v>
      </c>
      <c r="M235" t="str">
        <f>IF(ISERROR(VLOOKUP($A235,milp_2[],3,FALSE)),"N/A",VLOOKUP($A235,milp_2[],4))</f>
        <v xml:space="preserve"> Feasible</v>
      </c>
      <c r="N235">
        <f>IF(ISERROR(VLOOKUP($A235,ce_secure[],5,FALSE)),"N/A",VLOOKUP($A235,ce_secure[],5))</f>
        <v>76</v>
      </c>
      <c r="O235">
        <f>IF(ISERROR(VLOOKUP($A235,milp_secure[],3,FALSE)),"N/A",VLOOKUP($A235,milp_secure[],3))</f>
        <v>75</v>
      </c>
      <c r="P235">
        <f>overview[[#This Row],[ce_secure]]-overview[[#This Row],[milp_secure]]</f>
        <v>1</v>
      </c>
      <c r="Q235" t="str">
        <f>IF(ISERROR(VLOOKUP($A235,milp_secure[],3,FALSE)),"N/A",VLOOKUP($A235,milp_secure[],4))</f>
        <v xml:space="preserve"> Feasible</v>
      </c>
    </row>
    <row r="236" spans="1:17" x14ac:dyDescent="0.25">
      <c r="A236" t="s">
        <v>245</v>
      </c>
      <c r="B236">
        <f>IF(ISERROR(VLOOKUP($A236,ce_dom[],5,FALSE)),"N/A",VLOOKUP($A236,ce_dom[],5))</f>
        <v>52</v>
      </c>
      <c r="C236">
        <f>IF(ISERROR(VLOOKUP($A236,milp_dom[],3,FALSE)),"N/A",VLOOKUP($A236,milp_dom[],3))</f>
        <v>39</v>
      </c>
      <c r="D236">
        <f>overview[[#This Row],[ce_dom]]-overview[[#This Row],[milp_dom]]</f>
        <v>13</v>
      </c>
      <c r="E236" t="str">
        <f>IF(ISERROR(VLOOKUP($A236,milp_dom[],3,FALSE)),"N/A",VLOOKUP($A236,milp_dom[],4))</f>
        <v xml:space="preserve"> Optimal</v>
      </c>
      <c r="F236">
        <f>IF(ISERROR(VLOOKUP($A236,ce_total[],5,FALSE)),"N/A",VLOOKUP($A236,ce_total[],5))</f>
        <v>64</v>
      </c>
      <c r="G236">
        <f>IF(ISERROR(VLOOKUP($A236,milp_total[],3,FALSE)),"N/A",VLOOKUP($A236,milp_total[],3))</f>
        <v>50</v>
      </c>
      <c r="H236">
        <f>overview[[#This Row],[ce_total]]-overview[[#This Row],[milp_total]]</f>
        <v>14</v>
      </c>
      <c r="I236" t="str">
        <f>IF(ISERROR(VLOOKUP($A236,milp_total[],3,FALSE)),"N/A",VLOOKUP($A236,milp_total[],4))</f>
        <v xml:space="preserve"> Feasible</v>
      </c>
      <c r="J236">
        <f>IF(ISERROR(VLOOKUP($A236,ce_2[],5,FALSE)),"N/A",VLOOKUP($A236,ce_2[],5))</f>
        <v>98</v>
      </c>
      <c r="K236">
        <f>IF(ISERROR(VLOOKUP($A236,milp_2[],3,FALSE)),"N/A",VLOOKUP($A236,milp_2[],3))</f>
        <v>76</v>
      </c>
      <c r="L236">
        <f>overview[[#This Row],[ce_2]]-overview[[#This Row],[milp_2]]</f>
        <v>22</v>
      </c>
      <c r="M236" t="str">
        <f>IF(ISERROR(VLOOKUP($A236,milp_2[],3,FALSE)),"N/A",VLOOKUP($A236,milp_2[],4))</f>
        <v xml:space="preserve"> Feasible</v>
      </c>
      <c r="N236">
        <f>IF(ISERROR(VLOOKUP($A236,ce_secure[],5,FALSE)),"N/A",VLOOKUP($A236,ce_secure[],5))</f>
        <v>77</v>
      </c>
      <c r="O236">
        <f>IF(ISERROR(VLOOKUP($A236,milp_secure[],3,FALSE)),"N/A",VLOOKUP($A236,milp_secure[],3))</f>
        <v>71</v>
      </c>
      <c r="P236">
        <f>overview[[#This Row],[ce_secure]]-overview[[#This Row],[milp_secure]]</f>
        <v>6</v>
      </c>
      <c r="Q236" t="str">
        <f>IF(ISERROR(VLOOKUP($A236,milp_secure[],3,FALSE)),"N/A",VLOOKUP($A236,milp_secure[],4))</f>
        <v xml:space="preserve"> Feasible</v>
      </c>
    </row>
    <row r="237" spans="1:17" x14ac:dyDescent="0.25">
      <c r="A237" t="s">
        <v>242</v>
      </c>
      <c r="B237">
        <f>IF(ISERROR(VLOOKUP($A237,ce_dom[],5,FALSE)),"N/A",VLOOKUP($A237,ce_dom[],5))</f>
        <v>65</v>
      </c>
      <c r="C237">
        <f>IF(ISERROR(VLOOKUP($A237,milp_dom[],3,FALSE)),"N/A",VLOOKUP($A237,milp_dom[],3))</f>
        <v>55</v>
      </c>
      <c r="D237">
        <f>overview[[#This Row],[ce_dom]]-overview[[#This Row],[milp_dom]]</f>
        <v>10</v>
      </c>
      <c r="E237" t="str">
        <f>IF(ISERROR(VLOOKUP($A237,milp_dom[],3,FALSE)),"N/A",VLOOKUP($A237,milp_dom[],4))</f>
        <v xml:space="preserve"> Optimal</v>
      </c>
      <c r="F237">
        <f>IF(ISERROR(VLOOKUP($A237,ce_total[],5,FALSE)),"N/A",VLOOKUP($A237,ce_total[],5))</f>
        <v>85</v>
      </c>
      <c r="G237">
        <f>IF(ISERROR(VLOOKUP($A237,milp_total[],3,FALSE)),"N/A",VLOOKUP($A237,milp_total[],3))</f>
        <v>71</v>
      </c>
      <c r="H237">
        <f>overview[[#This Row],[ce_total]]-overview[[#This Row],[milp_total]]</f>
        <v>14</v>
      </c>
      <c r="I237" t="str">
        <f>IF(ISERROR(VLOOKUP($A237,milp_total[],3,FALSE)),"N/A",VLOOKUP($A237,milp_total[],4))</f>
        <v xml:space="preserve"> Optimal</v>
      </c>
      <c r="J237">
        <f>IF(ISERROR(VLOOKUP($A237,ce_2[],5,FALSE)),"N/A",VLOOKUP($A237,ce_2[],5))</f>
        <v>125</v>
      </c>
      <c r="K237">
        <f>IF(ISERROR(VLOOKUP($A237,milp_2[],3,FALSE)),"N/A",VLOOKUP($A237,milp_2[],3))</f>
        <v>106</v>
      </c>
      <c r="L237">
        <f>overview[[#This Row],[ce_2]]-overview[[#This Row],[milp_2]]</f>
        <v>19</v>
      </c>
      <c r="M237" t="str">
        <f>IF(ISERROR(VLOOKUP($A237,milp_2[],3,FALSE)),"N/A",VLOOKUP($A237,milp_2[],4))</f>
        <v xml:space="preserve"> Optimal</v>
      </c>
      <c r="N237">
        <f>IF(ISERROR(VLOOKUP($A237,ce_secure[],5,FALSE)),"N/A",VLOOKUP($A237,ce_secure[],5))</f>
        <v>94</v>
      </c>
      <c r="O237">
        <f>IF(ISERROR(VLOOKUP($A237,milp_secure[],3,FALSE)),"N/A",VLOOKUP($A237,milp_secure[],3))</f>
        <v>81</v>
      </c>
      <c r="P237">
        <f>overview[[#This Row],[ce_secure]]-overview[[#This Row],[milp_secure]]</f>
        <v>13</v>
      </c>
      <c r="Q237" t="str">
        <f>IF(ISERROR(VLOOKUP($A237,milp_secure[],3,FALSE)),"N/A",VLOOKUP($A237,milp_secure[],4))</f>
        <v xml:space="preserve"> Optimal</v>
      </c>
    </row>
    <row r="238" spans="1:17" x14ac:dyDescent="0.25">
      <c r="A238" t="s">
        <v>243</v>
      </c>
      <c r="B238">
        <f>IF(ISERROR(VLOOKUP($A238,ce_dom[],5,FALSE)),"N/A",VLOOKUP($A238,ce_dom[],5))</f>
        <v>66</v>
      </c>
      <c r="C238">
        <f>IF(ISERROR(VLOOKUP($A238,milp_dom[],3,FALSE)),"N/A",VLOOKUP($A238,milp_dom[],3))</f>
        <v>55</v>
      </c>
      <c r="D238">
        <f>overview[[#This Row],[ce_dom]]-overview[[#This Row],[milp_dom]]</f>
        <v>11</v>
      </c>
      <c r="E238" t="str">
        <f>IF(ISERROR(VLOOKUP($A238,milp_dom[],3,FALSE)),"N/A",VLOOKUP($A238,milp_dom[],4))</f>
        <v xml:space="preserve"> Optimal</v>
      </c>
      <c r="F238">
        <f>IF(ISERROR(VLOOKUP($A238,ce_total[],5,FALSE)),"N/A",VLOOKUP($A238,ce_total[],5))</f>
        <v>85</v>
      </c>
      <c r="G238">
        <f>IF(ISERROR(VLOOKUP($A238,milp_total[],3,FALSE)),"N/A",VLOOKUP($A238,milp_total[],3))</f>
        <v>72</v>
      </c>
      <c r="H238">
        <f>overview[[#This Row],[ce_total]]-overview[[#This Row],[milp_total]]</f>
        <v>13</v>
      </c>
      <c r="I238" t="str">
        <f>IF(ISERROR(VLOOKUP($A238,milp_total[],3,FALSE)),"N/A",VLOOKUP($A238,milp_total[],4))</f>
        <v xml:space="preserve"> Optimal</v>
      </c>
      <c r="J238">
        <f>IF(ISERROR(VLOOKUP($A238,ce_2[],5,FALSE)),"N/A",VLOOKUP($A238,ce_2[],5))</f>
        <v>124</v>
      </c>
      <c r="K238">
        <f>IF(ISERROR(VLOOKUP($A238,milp_2[],3,FALSE)),"N/A",VLOOKUP($A238,milp_2[],3))</f>
        <v>104</v>
      </c>
      <c r="L238">
        <f>overview[[#This Row],[ce_2]]-overview[[#This Row],[milp_2]]</f>
        <v>20</v>
      </c>
      <c r="M238" t="str">
        <f>IF(ISERROR(VLOOKUP($A238,milp_2[],3,FALSE)),"N/A",VLOOKUP($A238,milp_2[],4))</f>
        <v xml:space="preserve"> Optimal</v>
      </c>
      <c r="N238">
        <f>IF(ISERROR(VLOOKUP($A238,ce_secure[],5,FALSE)),"N/A",VLOOKUP($A238,ce_secure[],5))</f>
        <v>96</v>
      </c>
      <c r="O238">
        <f>IF(ISERROR(VLOOKUP($A238,milp_secure[],3,FALSE)),"N/A",VLOOKUP($A238,milp_secure[],3))</f>
        <v>82</v>
      </c>
      <c r="P238">
        <f>overview[[#This Row],[ce_secure]]-overview[[#This Row],[milp_secure]]</f>
        <v>14</v>
      </c>
      <c r="Q238" t="str">
        <f>IF(ISERROR(VLOOKUP($A238,milp_secure[],3,FALSE)),"N/A",VLOOKUP($A238,milp_secure[],4))</f>
        <v xml:space="preserve"> Optimal</v>
      </c>
    </row>
    <row r="239" spans="1:17" x14ac:dyDescent="0.25">
      <c r="A239" t="s">
        <v>249</v>
      </c>
      <c r="B239">
        <f>IF(ISERROR(VLOOKUP($A239,ce_dom[],5,FALSE)),"N/A",VLOOKUP($A239,ce_dom[],5))</f>
        <v>44</v>
      </c>
      <c r="C239">
        <f>IF(ISERROR(VLOOKUP($A239,milp_dom[],3,FALSE)),"N/A",VLOOKUP($A239,milp_dom[],3))</f>
        <v>37</v>
      </c>
      <c r="D239">
        <f>overview[[#This Row],[ce_dom]]-overview[[#This Row],[milp_dom]]</f>
        <v>7</v>
      </c>
      <c r="E239" t="str">
        <f>IF(ISERROR(VLOOKUP($A239,milp_dom[],3,FALSE)),"N/A",VLOOKUP($A239,milp_dom[],4))</f>
        <v xml:space="preserve"> Optimal</v>
      </c>
      <c r="F239">
        <f>IF(ISERROR(VLOOKUP($A239,ce_total[],5,FALSE)),"N/A",VLOOKUP($A239,ce_total[],5))</f>
        <v>58</v>
      </c>
      <c r="G239">
        <f>IF(ISERROR(VLOOKUP($A239,milp_total[],3,FALSE)),"N/A",VLOOKUP($A239,milp_total[],3))</f>
        <v>46</v>
      </c>
      <c r="H239">
        <f>overview[[#This Row],[ce_total]]-overview[[#This Row],[milp_total]]</f>
        <v>12</v>
      </c>
      <c r="I239" t="str">
        <f>IF(ISERROR(VLOOKUP($A239,milp_total[],3,FALSE)),"N/A",VLOOKUP($A239,milp_total[],4))</f>
        <v xml:space="preserve"> Optimal</v>
      </c>
      <c r="J239">
        <f>IF(ISERROR(VLOOKUP($A239,ce_2[],5,FALSE)),"N/A",VLOOKUP($A239,ce_2[],5))</f>
        <v>85</v>
      </c>
      <c r="K239">
        <f>IF(ISERROR(VLOOKUP($A239,milp_2[],3,FALSE)),"N/A",VLOOKUP($A239,milp_2[],3))</f>
        <v>71</v>
      </c>
      <c r="L239">
        <f>overview[[#This Row],[ce_2]]-overview[[#This Row],[milp_2]]</f>
        <v>14</v>
      </c>
      <c r="M239" t="str">
        <f>IF(ISERROR(VLOOKUP($A239,milp_2[],3,FALSE)),"N/A",VLOOKUP($A239,milp_2[],4))</f>
        <v xml:space="preserve"> Optimal</v>
      </c>
      <c r="N239">
        <f>IF(ISERROR(VLOOKUP($A239,ce_secure[],5,FALSE)),"N/A",VLOOKUP($A239,ce_secure[],5))</f>
        <v>67</v>
      </c>
      <c r="O239">
        <f>IF(ISERROR(VLOOKUP($A239,milp_secure[],3,FALSE)),"N/A",VLOOKUP($A239,milp_secure[],3))</f>
        <v>58</v>
      </c>
      <c r="P239">
        <f>overview[[#This Row],[ce_secure]]-overview[[#This Row],[milp_secure]]</f>
        <v>9</v>
      </c>
      <c r="Q239" t="str">
        <f>IF(ISERROR(VLOOKUP($A239,milp_secure[],3,FALSE)),"N/A",VLOOKUP($A239,milp_secure[],4))</f>
        <v xml:space="preserve"> Feasible</v>
      </c>
    </row>
    <row r="240" spans="1:17" x14ac:dyDescent="0.25">
      <c r="A240" t="s">
        <v>248</v>
      </c>
      <c r="B240">
        <f>IF(ISERROR(VLOOKUP($A240,ce_dom[],5,FALSE)),"N/A",VLOOKUP($A240,ce_dom[],5))</f>
        <v>46</v>
      </c>
      <c r="C240">
        <f>IF(ISERROR(VLOOKUP($A240,milp_dom[],3,FALSE)),"N/A",VLOOKUP($A240,milp_dom[],3))</f>
        <v>37</v>
      </c>
      <c r="D240">
        <f>overview[[#This Row],[ce_dom]]-overview[[#This Row],[milp_dom]]</f>
        <v>9</v>
      </c>
      <c r="E240" t="str">
        <f>IF(ISERROR(VLOOKUP($A240,milp_dom[],3,FALSE)),"N/A",VLOOKUP($A240,milp_dom[],4))</f>
        <v xml:space="preserve"> Optimal</v>
      </c>
      <c r="F240">
        <f>IF(ISERROR(VLOOKUP($A240,ce_total[],5,FALSE)),"N/A",VLOOKUP($A240,ce_total[],5))</f>
        <v>60</v>
      </c>
      <c r="G240">
        <f>IF(ISERROR(VLOOKUP($A240,milp_total[],3,FALSE)),"N/A",VLOOKUP($A240,milp_total[],3))</f>
        <v>47</v>
      </c>
      <c r="H240">
        <f>overview[[#This Row],[ce_total]]-overview[[#This Row],[milp_total]]</f>
        <v>13</v>
      </c>
      <c r="I240" t="str">
        <f>IF(ISERROR(VLOOKUP($A240,milp_total[],3,FALSE)),"N/A",VLOOKUP($A240,milp_total[],4))</f>
        <v xml:space="preserve"> Optimal</v>
      </c>
      <c r="J240">
        <f>IF(ISERROR(VLOOKUP($A240,ce_2[],5,FALSE)),"N/A",VLOOKUP($A240,ce_2[],5))</f>
        <v>87</v>
      </c>
      <c r="K240">
        <f>IF(ISERROR(VLOOKUP($A240,milp_2[],3,FALSE)),"N/A",VLOOKUP($A240,milp_2[],3))</f>
        <v>73</v>
      </c>
      <c r="L240">
        <f>overview[[#This Row],[ce_2]]-overview[[#This Row],[milp_2]]</f>
        <v>14</v>
      </c>
      <c r="M240" t="str">
        <f>IF(ISERROR(VLOOKUP($A240,milp_2[],3,FALSE)),"N/A",VLOOKUP($A240,milp_2[],4))</f>
        <v xml:space="preserve"> Optimal</v>
      </c>
      <c r="N240">
        <f>IF(ISERROR(VLOOKUP($A240,ce_secure[],5,FALSE)),"N/A",VLOOKUP($A240,ce_secure[],5))</f>
        <v>68</v>
      </c>
      <c r="O240">
        <f>IF(ISERROR(VLOOKUP($A240,milp_secure[],3,FALSE)),"N/A",VLOOKUP($A240,milp_secure[],3))</f>
        <v>58</v>
      </c>
      <c r="P240">
        <f>overview[[#This Row],[ce_secure]]-overview[[#This Row],[milp_secure]]</f>
        <v>10</v>
      </c>
      <c r="Q240" t="str">
        <f>IF(ISERROR(VLOOKUP($A240,milp_secure[],3,FALSE)),"N/A",VLOOKUP($A240,milp_secure[],4))</f>
        <v xml:space="preserve"> Feasible</v>
      </c>
    </row>
    <row r="241" spans="1:17" x14ac:dyDescent="0.25">
      <c r="A241" t="s">
        <v>251</v>
      </c>
      <c r="B241">
        <f>IF(ISERROR(VLOOKUP($A241,ce_dom[],5,FALSE)),"N/A",VLOOKUP($A241,ce_dom[],5))</f>
        <v>118</v>
      </c>
      <c r="C241">
        <f>IF(ISERROR(VLOOKUP($A241,milp_dom[],3,FALSE)),"N/A",VLOOKUP($A241,milp_dom[],3))</f>
        <v>99</v>
      </c>
      <c r="D241">
        <f>overview[[#This Row],[ce_dom]]-overview[[#This Row],[milp_dom]]</f>
        <v>19</v>
      </c>
      <c r="E241" t="str">
        <f>IF(ISERROR(VLOOKUP($A241,milp_dom[],3,FALSE)),"N/A",VLOOKUP($A241,milp_dom[],4))</f>
        <v xml:space="preserve"> Optimal</v>
      </c>
      <c r="F241">
        <f>IF(ISERROR(VLOOKUP($A241,ce_total[],5,FALSE)),"N/A",VLOOKUP($A241,ce_total[],5))</f>
        <v>154</v>
      </c>
      <c r="G241">
        <f>IF(ISERROR(VLOOKUP($A241,milp_total[],3,FALSE)),"N/A",VLOOKUP($A241,milp_total[],3))</f>
        <v>124</v>
      </c>
      <c r="H241">
        <f>overview[[#This Row],[ce_total]]-overview[[#This Row],[milp_total]]</f>
        <v>30</v>
      </c>
      <c r="I241" t="str">
        <f>IF(ISERROR(VLOOKUP($A241,milp_total[],3,FALSE)),"N/A",VLOOKUP($A241,milp_total[],4))</f>
        <v xml:space="preserve"> Optimal</v>
      </c>
      <c r="J241">
        <f>IF(ISERROR(VLOOKUP($A241,ce_2[],5,FALSE)),"N/A",VLOOKUP($A241,ce_2[],5))</f>
        <v>217</v>
      </c>
      <c r="K241">
        <f>IF(ISERROR(VLOOKUP($A241,milp_2[],3,FALSE)),"N/A",VLOOKUP($A241,milp_2[],3))</f>
        <v>183</v>
      </c>
      <c r="L241">
        <f>overview[[#This Row],[ce_2]]-overview[[#This Row],[milp_2]]</f>
        <v>34</v>
      </c>
      <c r="M241" t="str">
        <f>IF(ISERROR(VLOOKUP($A241,milp_2[],3,FALSE)),"N/A",VLOOKUP($A241,milp_2[],4))</f>
        <v xml:space="preserve"> Optimal</v>
      </c>
      <c r="N241">
        <f>IF(ISERROR(VLOOKUP($A241,ce_secure[],5,FALSE)),"N/A",VLOOKUP($A241,ce_secure[],5))</f>
        <v>166</v>
      </c>
      <c r="O241">
        <f>IF(ISERROR(VLOOKUP($A241,milp_secure[],3,FALSE)),"N/A",VLOOKUP($A241,milp_secure[],3))</f>
        <v>141</v>
      </c>
      <c r="P241">
        <f>overview[[#This Row],[ce_secure]]-overview[[#This Row],[milp_secure]]</f>
        <v>25</v>
      </c>
      <c r="Q241" t="str">
        <f>IF(ISERROR(VLOOKUP($A241,milp_secure[],3,FALSE)),"N/A",VLOOKUP($A241,milp_secure[],4))</f>
        <v xml:space="preserve"> Feasible</v>
      </c>
    </row>
    <row r="242" spans="1:17" x14ac:dyDescent="0.25">
      <c r="A242" t="s">
        <v>253</v>
      </c>
      <c r="B242">
        <f>IF(ISERROR(VLOOKUP($A242,ce_dom[],5,FALSE)),"N/A",VLOOKUP($A242,ce_dom[],5))</f>
        <v>118</v>
      </c>
      <c r="C242">
        <f>IF(ISERROR(VLOOKUP($A242,milp_dom[],3,FALSE)),"N/A",VLOOKUP($A242,milp_dom[],3))</f>
        <v>99</v>
      </c>
      <c r="D242">
        <f>overview[[#This Row],[ce_dom]]-overview[[#This Row],[milp_dom]]</f>
        <v>19</v>
      </c>
      <c r="E242" t="str">
        <f>IF(ISERROR(VLOOKUP($A242,milp_dom[],3,FALSE)),"N/A",VLOOKUP($A242,milp_dom[],4))</f>
        <v xml:space="preserve"> Optimal</v>
      </c>
      <c r="F242">
        <f>IF(ISERROR(VLOOKUP($A242,ce_total[],5,FALSE)),"N/A",VLOOKUP($A242,ce_total[],5))</f>
        <v>150</v>
      </c>
      <c r="G242">
        <f>IF(ISERROR(VLOOKUP($A242,milp_total[],3,FALSE)),"N/A",VLOOKUP($A242,milp_total[],3))</f>
        <v>122</v>
      </c>
      <c r="H242">
        <f>overview[[#This Row],[ce_total]]-overview[[#This Row],[milp_total]]</f>
        <v>28</v>
      </c>
      <c r="I242" t="str">
        <f>IF(ISERROR(VLOOKUP($A242,milp_total[],3,FALSE)),"N/A",VLOOKUP($A242,milp_total[],4))</f>
        <v xml:space="preserve"> Optimal</v>
      </c>
      <c r="J242">
        <f>IF(ISERROR(VLOOKUP($A242,ce_2[],5,FALSE)),"N/A",VLOOKUP($A242,ce_2[],5))</f>
        <v>217</v>
      </c>
      <c r="K242">
        <f>IF(ISERROR(VLOOKUP($A242,milp_2[],3,FALSE)),"N/A",VLOOKUP($A242,milp_2[],3))</f>
        <v>184</v>
      </c>
      <c r="L242">
        <f>overview[[#This Row],[ce_2]]-overview[[#This Row],[milp_2]]</f>
        <v>33</v>
      </c>
      <c r="M242" t="str">
        <f>IF(ISERROR(VLOOKUP($A242,milp_2[],3,FALSE)),"N/A",VLOOKUP($A242,milp_2[],4))</f>
        <v xml:space="preserve"> Optimal</v>
      </c>
      <c r="N242">
        <f>IF(ISERROR(VLOOKUP($A242,ce_secure[],5,FALSE)),"N/A",VLOOKUP($A242,ce_secure[],5))</f>
        <v>169</v>
      </c>
      <c r="O242">
        <f>IF(ISERROR(VLOOKUP($A242,milp_secure[],3,FALSE)),"N/A",VLOOKUP($A242,milp_secure[],3))</f>
        <v>144</v>
      </c>
      <c r="P242">
        <f>overview[[#This Row],[ce_secure]]-overview[[#This Row],[milp_secure]]</f>
        <v>25</v>
      </c>
      <c r="Q242" t="str">
        <f>IF(ISERROR(VLOOKUP($A242,milp_secure[],3,FALSE)),"N/A",VLOOKUP($A242,milp_secure[],4))</f>
        <v xml:space="preserve"> Feasible</v>
      </c>
    </row>
    <row r="243" spans="1:17" x14ac:dyDescent="0.25">
      <c r="A243" t="s">
        <v>252</v>
      </c>
      <c r="B243">
        <f>IF(ISERROR(VLOOKUP($A243,ce_dom[],5,FALSE)),"N/A",VLOOKUP($A243,ce_dom[],5))</f>
        <v>48</v>
      </c>
      <c r="C243">
        <f>IF(ISERROR(VLOOKUP($A243,milp_dom[],3,FALSE)),"N/A",VLOOKUP($A243,milp_dom[],3))</f>
        <v>39</v>
      </c>
      <c r="D243">
        <f>overview[[#This Row],[ce_dom]]-overview[[#This Row],[milp_dom]]</f>
        <v>9</v>
      </c>
      <c r="E243" t="str">
        <f>IF(ISERROR(VLOOKUP($A243,milp_dom[],3,FALSE)),"N/A",VLOOKUP($A243,milp_dom[],4))</f>
        <v xml:space="preserve"> Optimal</v>
      </c>
      <c r="F243">
        <f>IF(ISERROR(VLOOKUP($A243,ce_total[],5,FALSE)),"N/A",VLOOKUP($A243,ce_total[],5))</f>
        <v>63</v>
      </c>
      <c r="G243">
        <f>IF(ISERROR(VLOOKUP($A243,milp_total[],3,FALSE)),"N/A",VLOOKUP($A243,milp_total[],3))</f>
        <v>47</v>
      </c>
      <c r="H243">
        <f>overview[[#This Row],[ce_total]]-overview[[#This Row],[milp_total]]</f>
        <v>16</v>
      </c>
      <c r="I243" t="str">
        <f>IF(ISERROR(VLOOKUP($A243,milp_total[],3,FALSE)),"N/A",VLOOKUP($A243,milp_total[],4))</f>
        <v xml:space="preserve"> Feasible</v>
      </c>
      <c r="J243">
        <f>IF(ISERROR(VLOOKUP($A243,ce_2[],5,FALSE)),"N/A",VLOOKUP($A243,ce_2[],5))</f>
        <v>94</v>
      </c>
      <c r="K243">
        <f>IF(ISERROR(VLOOKUP($A243,milp_2[],3,FALSE)),"N/A",VLOOKUP($A243,milp_2[],3))</f>
        <v>74</v>
      </c>
      <c r="L243">
        <f>overview[[#This Row],[ce_2]]-overview[[#This Row],[milp_2]]</f>
        <v>20</v>
      </c>
      <c r="M243" t="str">
        <f>IF(ISERROR(VLOOKUP($A243,milp_2[],3,FALSE)),"N/A",VLOOKUP($A243,milp_2[],4))</f>
        <v xml:space="preserve"> Feasible</v>
      </c>
      <c r="N243">
        <f>IF(ISERROR(VLOOKUP($A243,ce_secure[],5,FALSE)),"N/A",VLOOKUP($A243,ce_secure[],5))</f>
        <v>74</v>
      </c>
      <c r="O243">
        <f>IF(ISERROR(VLOOKUP($A243,milp_secure[],3,FALSE)),"N/A",VLOOKUP($A243,milp_secure[],3))</f>
        <v>69</v>
      </c>
      <c r="P243">
        <f>overview[[#This Row],[ce_secure]]-overview[[#This Row],[milp_secure]]</f>
        <v>5</v>
      </c>
      <c r="Q243" t="str">
        <f>IF(ISERROR(VLOOKUP($A243,milp_secure[],3,FALSE)),"N/A",VLOOKUP($A243,milp_secure[],4))</f>
        <v xml:space="preserve"> Feasible</v>
      </c>
    </row>
    <row r="244" spans="1:17" x14ac:dyDescent="0.25">
      <c r="A244" t="s">
        <v>254</v>
      </c>
      <c r="B244">
        <f>IF(ISERROR(VLOOKUP($A244,ce_dom[],5,FALSE)),"N/A",VLOOKUP($A244,ce_dom[],5))</f>
        <v>49</v>
      </c>
      <c r="C244">
        <f>IF(ISERROR(VLOOKUP($A244,milp_dom[],3,FALSE)),"N/A",VLOOKUP($A244,milp_dom[],3))</f>
        <v>39</v>
      </c>
      <c r="D244">
        <f>overview[[#This Row],[ce_dom]]-overview[[#This Row],[milp_dom]]</f>
        <v>10</v>
      </c>
      <c r="E244" t="str">
        <f>IF(ISERROR(VLOOKUP($A244,milp_dom[],3,FALSE)),"N/A",VLOOKUP($A244,milp_dom[],4))</f>
        <v xml:space="preserve"> Optimal</v>
      </c>
      <c r="F244">
        <f>IF(ISERROR(VLOOKUP($A244,ce_total[],5,FALSE)),"N/A",VLOOKUP($A244,ce_total[],5))</f>
        <v>63</v>
      </c>
      <c r="G244">
        <f>IF(ISERROR(VLOOKUP($A244,milp_total[],3,FALSE)),"N/A",VLOOKUP($A244,milp_total[],3))</f>
        <v>48</v>
      </c>
      <c r="H244">
        <f>overview[[#This Row],[ce_total]]-overview[[#This Row],[milp_total]]</f>
        <v>15</v>
      </c>
      <c r="I244" t="str">
        <f>IF(ISERROR(VLOOKUP($A244,milp_total[],3,FALSE)),"N/A",VLOOKUP($A244,milp_total[],4))</f>
        <v xml:space="preserve"> Feasible</v>
      </c>
      <c r="J244">
        <f>IF(ISERROR(VLOOKUP($A244,ce_2[],5,FALSE)),"N/A",VLOOKUP($A244,ce_2[],5))</f>
        <v>95</v>
      </c>
      <c r="K244">
        <f>IF(ISERROR(VLOOKUP($A244,milp_2[],3,FALSE)),"N/A",VLOOKUP($A244,milp_2[],3))</f>
        <v>76</v>
      </c>
      <c r="L244">
        <f>overview[[#This Row],[ce_2]]-overview[[#This Row],[milp_2]]</f>
        <v>19</v>
      </c>
      <c r="M244" t="str">
        <f>IF(ISERROR(VLOOKUP($A244,milp_2[],3,FALSE)),"N/A",VLOOKUP($A244,milp_2[],4))</f>
        <v xml:space="preserve"> Feasible</v>
      </c>
      <c r="N244">
        <f>IF(ISERROR(VLOOKUP($A244,ce_secure[],5,FALSE)),"N/A",VLOOKUP($A244,ce_secure[],5))</f>
        <v>75</v>
      </c>
      <c r="O244">
        <f>IF(ISERROR(VLOOKUP($A244,milp_secure[],3,FALSE)),"N/A",VLOOKUP($A244,milp_secure[],3))</f>
        <v>69</v>
      </c>
      <c r="P244">
        <f>overview[[#This Row],[ce_secure]]-overview[[#This Row],[milp_secure]]</f>
        <v>6</v>
      </c>
      <c r="Q244" t="str">
        <f>IF(ISERROR(VLOOKUP($A244,milp_secure[],3,FALSE)),"N/A",VLOOKUP($A244,milp_secure[],4))</f>
        <v xml:space="preserve"> Feasible</v>
      </c>
    </row>
    <row r="245" spans="1:17" x14ac:dyDescent="0.25">
      <c r="A245" t="s">
        <v>14</v>
      </c>
      <c r="B245">
        <f>IF(ISERROR(VLOOKUP($A245,ce_dom[],5,FALSE)),"N/A",VLOOKUP($A245,ce_dom[],5))</f>
        <v>4</v>
      </c>
      <c r="C245">
        <f>IF(ISERROR(VLOOKUP($A245,milp_dom[],3,FALSE)),"N/A",VLOOKUP($A245,milp_dom[],3))</f>
        <v>4</v>
      </c>
      <c r="D245">
        <f>overview[[#This Row],[ce_dom]]-overview[[#This Row],[milp_dom]]</f>
        <v>0</v>
      </c>
      <c r="E245" t="str">
        <f>IF(ISERROR(VLOOKUP($A245,milp_dom[],3,FALSE)),"N/A",VLOOKUP($A245,milp_dom[],4))</f>
        <v xml:space="preserve"> Optimal</v>
      </c>
      <c r="F245">
        <f>IF(ISERROR(VLOOKUP($A245,ce_total[],5,FALSE)),"N/A",VLOOKUP($A245,ce_total[],5))</f>
        <v>4</v>
      </c>
      <c r="G245">
        <f>IF(ISERROR(VLOOKUP($A245,milp_total[],3,FALSE)),"N/A",VLOOKUP($A245,milp_total[],3))</f>
        <v>4</v>
      </c>
      <c r="H245">
        <f>overview[[#This Row],[ce_total]]-overview[[#This Row],[milp_total]]</f>
        <v>0</v>
      </c>
      <c r="I245" t="str">
        <f>IF(ISERROR(VLOOKUP($A245,milp_total[],3,FALSE)),"N/A",VLOOKUP($A245,milp_total[],4))</f>
        <v xml:space="preserve"> Optimal</v>
      </c>
      <c r="J245">
        <f>IF(ISERROR(VLOOKUP($A245,ce_2[],5,FALSE)),"N/A",VLOOKUP($A245,ce_2[],5))</f>
        <v>12</v>
      </c>
      <c r="K245">
        <f>IF(ISERROR(VLOOKUP($A245,milp_2[],3,FALSE)),"N/A",VLOOKUP($A245,milp_2[],3))</f>
        <v>12</v>
      </c>
      <c r="L245">
        <f>overview[[#This Row],[ce_2]]-overview[[#This Row],[milp_2]]</f>
        <v>0</v>
      </c>
      <c r="M245" t="str">
        <f>IF(ISERROR(VLOOKUP($A245,milp_2[],3,FALSE)),"N/A",VLOOKUP($A245,milp_2[],4))</f>
        <v xml:space="preserve"> Optimal</v>
      </c>
      <c r="N245">
        <f>IF(ISERROR(VLOOKUP($A245,ce_secure[],5,FALSE)),"N/A",VLOOKUP($A245,ce_secure[],5))</f>
        <v>9</v>
      </c>
      <c r="O245">
        <f>IF(ISERROR(VLOOKUP($A245,milp_secure[],3,FALSE)),"N/A",VLOOKUP($A245,milp_secure[],3))</f>
        <v>9</v>
      </c>
      <c r="P245">
        <f>overview[[#This Row],[ce_secure]]-overview[[#This Row],[milp_secure]]</f>
        <v>0</v>
      </c>
      <c r="Q245" t="str">
        <f>IF(ISERROR(VLOOKUP($A245,milp_secure[],3,FALSE)),"N/A",VLOOKUP($A245,milp_secure[],4))</f>
        <v xml:space="preserve"> Optimal</v>
      </c>
    </row>
  </sheetData>
  <phoneticPr fontId="1" type="noConversion"/>
  <conditionalFormatting sqref="D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45">
    <cfRule type="duplicateValues" dxfId="7" priority="355"/>
  </conditionalFormatting>
  <conditionalFormatting sqref="D2:D245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45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45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245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7240-4A41-4590-BC05-05155C390088}">
  <dimension ref="A1:I245"/>
  <sheetViews>
    <sheetView topLeftCell="A46" workbookViewId="0">
      <selection activeCell="C220" sqref="C220"/>
    </sheetView>
  </sheetViews>
  <sheetFormatPr defaultRowHeight="15" x14ac:dyDescent="0.25"/>
  <cols>
    <col min="1" max="1" width="24" bestFit="1" customWidth="1"/>
    <col min="2" max="2" width="12.5703125" customWidth="1"/>
    <col min="3" max="3" width="10.5703125" customWidth="1"/>
    <col min="6" max="6" width="12.5703125" customWidth="1"/>
    <col min="7" max="7" width="12.85546875" customWidth="1"/>
    <col min="8" max="8" width="11.42578125" customWidth="1"/>
    <col min="9" max="9" width="11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17</v>
      </c>
      <c r="B2" t="s">
        <v>10</v>
      </c>
      <c r="C2">
        <v>112</v>
      </c>
      <c r="D2">
        <v>425</v>
      </c>
      <c r="E2">
        <v>18</v>
      </c>
      <c r="F2">
        <v>0.21099999999999999</v>
      </c>
      <c r="G2">
        <v>1.6359999999999999</v>
      </c>
      <c r="H2">
        <v>18.899999999999999</v>
      </c>
      <c r="I2">
        <v>0.16400000000000001</v>
      </c>
    </row>
    <row r="3" spans="1:9" x14ac:dyDescent="0.25">
      <c r="A3" t="s">
        <v>16</v>
      </c>
      <c r="B3" t="s">
        <v>10</v>
      </c>
      <c r="C3">
        <v>138</v>
      </c>
      <c r="D3">
        <v>493</v>
      </c>
      <c r="E3">
        <v>12</v>
      </c>
      <c r="F3">
        <v>0.13700000000000001</v>
      </c>
      <c r="G3">
        <v>1.4339999999999999</v>
      </c>
      <c r="H3">
        <v>12</v>
      </c>
      <c r="I3">
        <v>0.14299999999999999</v>
      </c>
    </row>
    <row r="4" spans="1:9" x14ac:dyDescent="0.25">
      <c r="A4" t="s">
        <v>13</v>
      </c>
      <c r="B4" t="s">
        <v>10</v>
      </c>
      <c r="C4">
        <v>87</v>
      </c>
      <c r="D4">
        <v>406</v>
      </c>
      <c r="E4">
        <v>2</v>
      </c>
      <c r="F4">
        <v>5.8000000000000003E-2</v>
      </c>
      <c r="G4">
        <v>0.70499999999999996</v>
      </c>
      <c r="H4">
        <v>2</v>
      </c>
      <c r="I4">
        <v>7.0000000000000007E-2</v>
      </c>
    </row>
    <row r="5" spans="1:9" x14ac:dyDescent="0.25">
      <c r="A5" t="s">
        <v>9</v>
      </c>
      <c r="B5" t="s">
        <v>10</v>
      </c>
      <c r="C5">
        <v>62</v>
      </c>
      <c r="D5">
        <v>159</v>
      </c>
      <c r="E5">
        <v>14</v>
      </c>
      <c r="F5">
        <v>4.2999999999999997E-2</v>
      </c>
      <c r="G5">
        <v>0.46500000000000002</v>
      </c>
      <c r="H5">
        <v>14</v>
      </c>
      <c r="I5">
        <v>4.7E-2</v>
      </c>
    </row>
    <row r="6" spans="1:9" x14ac:dyDescent="0.25">
      <c r="A6" t="s">
        <v>26</v>
      </c>
      <c r="B6" t="s">
        <v>10</v>
      </c>
      <c r="C6">
        <v>40</v>
      </c>
      <c r="D6">
        <v>60</v>
      </c>
      <c r="E6">
        <v>10</v>
      </c>
      <c r="F6">
        <v>1.6E-2</v>
      </c>
      <c r="G6">
        <v>0.30599999999999999</v>
      </c>
      <c r="H6">
        <v>10</v>
      </c>
      <c r="I6">
        <v>3.1E-2</v>
      </c>
    </row>
    <row r="7" spans="1:9" x14ac:dyDescent="0.25">
      <c r="A7" t="s">
        <v>29</v>
      </c>
      <c r="B7" t="s">
        <v>10</v>
      </c>
      <c r="C7">
        <v>400</v>
      </c>
      <c r="D7">
        <v>600</v>
      </c>
      <c r="E7">
        <v>119</v>
      </c>
      <c r="F7">
        <v>1.244</v>
      </c>
      <c r="G7">
        <v>9.7330000000000005</v>
      </c>
      <c r="H7">
        <v>121.4</v>
      </c>
      <c r="I7">
        <v>0.97299999999999998</v>
      </c>
    </row>
    <row r="8" spans="1:9" x14ac:dyDescent="0.25">
      <c r="A8" t="s">
        <v>27</v>
      </c>
      <c r="B8" t="s">
        <v>10</v>
      </c>
      <c r="C8">
        <v>60</v>
      </c>
      <c r="D8">
        <v>90</v>
      </c>
      <c r="E8">
        <v>16</v>
      </c>
      <c r="F8">
        <v>4.4999999999999998E-2</v>
      </c>
      <c r="G8">
        <v>0.51700000000000002</v>
      </c>
      <c r="H8">
        <v>16.100000000000001</v>
      </c>
      <c r="I8">
        <v>5.1999999999999998E-2</v>
      </c>
    </row>
    <row r="9" spans="1:9" x14ac:dyDescent="0.25">
      <c r="A9" t="s">
        <v>28</v>
      </c>
      <c r="B9" t="s">
        <v>10</v>
      </c>
      <c r="C9">
        <v>80</v>
      </c>
      <c r="D9">
        <v>120</v>
      </c>
      <c r="E9">
        <v>22</v>
      </c>
      <c r="F9">
        <v>5.8000000000000003E-2</v>
      </c>
      <c r="G9">
        <v>0.66700000000000004</v>
      </c>
      <c r="H9">
        <v>22.3</v>
      </c>
      <c r="I9">
        <v>6.7000000000000004E-2</v>
      </c>
    </row>
    <row r="10" spans="1:9" x14ac:dyDescent="0.25">
      <c r="A10" t="s">
        <v>30</v>
      </c>
      <c r="B10" t="s">
        <v>10</v>
      </c>
      <c r="C10">
        <v>100</v>
      </c>
      <c r="D10">
        <v>150</v>
      </c>
      <c r="E10">
        <v>27</v>
      </c>
      <c r="F10">
        <v>0.14499999999999999</v>
      </c>
      <c r="G10">
        <v>1.036</v>
      </c>
      <c r="H10">
        <v>28.1</v>
      </c>
      <c r="I10">
        <v>0.104</v>
      </c>
    </row>
    <row r="11" spans="1:9" x14ac:dyDescent="0.25">
      <c r="A11" t="s">
        <v>31</v>
      </c>
      <c r="B11" t="s">
        <v>10</v>
      </c>
      <c r="C11">
        <v>120</v>
      </c>
      <c r="D11">
        <v>180</v>
      </c>
      <c r="E11">
        <v>33</v>
      </c>
      <c r="F11">
        <v>0.19600000000000001</v>
      </c>
      <c r="G11">
        <v>1.38</v>
      </c>
      <c r="H11">
        <v>34.200000000000003</v>
      </c>
      <c r="I11">
        <v>0.13800000000000001</v>
      </c>
    </row>
    <row r="12" spans="1:9" x14ac:dyDescent="0.25">
      <c r="A12" t="s">
        <v>32</v>
      </c>
      <c r="B12" t="s">
        <v>10</v>
      </c>
      <c r="C12">
        <v>140</v>
      </c>
      <c r="D12">
        <v>210</v>
      </c>
      <c r="E12">
        <v>40</v>
      </c>
      <c r="F12">
        <v>0.115</v>
      </c>
      <c r="G12">
        <v>1.401</v>
      </c>
      <c r="H12">
        <v>40.9</v>
      </c>
      <c r="I12">
        <v>0.14000000000000001</v>
      </c>
    </row>
    <row r="13" spans="1:9" x14ac:dyDescent="0.25">
      <c r="A13" t="s">
        <v>33</v>
      </c>
      <c r="B13" t="s">
        <v>10</v>
      </c>
      <c r="C13">
        <v>160</v>
      </c>
      <c r="D13">
        <v>240</v>
      </c>
      <c r="E13">
        <v>46</v>
      </c>
      <c r="F13">
        <v>0.17499999999999999</v>
      </c>
      <c r="G13">
        <v>2.004</v>
      </c>
      <c r="H13">
        <v>46.6</v>
      </c>
      <c r="I13">
        <v>0.2</v>
      </c>
    </row>
    <row r="14" spans="1:9" x14ac:dyDescent="0.25">
      <c r="A14" t="s">
        <v>34</v>
      </c>
      <c r="B14" t="s">
        <v>10</v>
      </c>
      <c r="C14">
        <v>180</v>
      </c>
      <c r="D14">
        <v>270</v>
      </c>
      <c r="E14">
        <v>50</v>
      </c>
      <c r="F14">
        <v>0.24299999999999999</v>
      </c>
      <c r="G14">
        <v>2.4420000000000002</v>
      </c>
      <c r="H14">
        <v>52.5</v>
      </c>
      <c r="I14">
        <v>0.24399999999999999</v>
      </c>
    </row>
    <row r="15" spans="1:9" x14ac:dyDescent="0.25">
      <c r="A15" t="s">
        <v>35</v>
      </c>
      <c r="B15" t="s">
        <v>10</v>
      </c>
      <c r="C15">
        <v>20</v>
      </c>
      <c r="D15">
        <v>30</v>
      </c>
      <c r="E15">
        <v>5</v>
      </c>
      <c r="F15">
        <v>0</v>
      </c>
      <c r="G15">
        <v>0.10199999999999999</v>
      </c>
      <c r="H15">
        <v>5</v>
      </c>
      <c r="I15">
        <v>0.01</v>
      </c>
    </row>
    <row r="16" spans="1:9" x14ac:dyDescent="0.25">
      <c r="A16" t="s">
        <v>36</v>
      </c>
      <c r="B16" t="s">
        <v>10</v>
      </c>
      <c r="C16">
        <v>200</v>
      </c>
      <c r="D16">
        <v>300</v>
      </c>
      <c r="E16">
        <v>57</v>
      </c>
      <c r="F16">
        <v>0.26700000000000002</v>
      </c>
      <c r="G16">
        <v>3.0939999999999999</v>
      </c>
      <c r="H16">
        <v>58.6</v>
      </c>
      <c r="I16">
        <v>0.309</v>
      </c>
    </row>
    <row r="17" spans="1:9" x14ac:dyDescent="0.25">
      <c r="A17" t="s">
        <v>37</v>
      </c>
      <c r="B17" t="s">
        <v>10</v>
      </c>
      <c r="C17">
        <v>220</v>
      </c>
      <c r="D17">
        <v>330</v>
      </c>
      <c r="E17">
        <v>64</v>
      </c>
      <c r="F17">
        <v>0.40899999999999997</v>
      </c>
      <c r="G17">
        <v>3.78</v>
      </c>
      <c r="H17">
        <v>65.3</v>
      </c>
      <c r="I17">
        <v>0.378</v>
      </c>
    </row>
    <row r="18" spans="1:9" x14ac:dyDescent="0.25">
      <c r="A18" t="s">
        <v>38</v>
      </c>
      <c r="B18" t="s">
        <v>10</v>
      </c>
      <c r="C18">
        <v>240</v>
      </c>
      <c r="D18">
        <v>360</v>
      </c>
      <c r="E18">
        <v>71</v>
      </c>
      <c r="F18">
        <v>0.29699999999999999</v>
      </c>
      <c r="G18">
        <v>3.9249999999999998</v>
      </c>
      <c r="H18">
        <v>71.7</v>
      </c>
      <c r="I18">
        <v>0.39200000000000002</v>
      </c>
    </row>
    <row r="19" spans="1:9" x14ac:dyDescent="0.25">
      <c r="A19" t="s">
        <v>39</v>
      </c>
      <c r="B19" t="s">
        <v>10</v>
      </c>
      <c r="C19">
        <v>260</v>
      </c>
      <c r="D19">
        <v>390</v>
      </c>
      <c r="E19">
        <v>76</v>
      </c>
      <c r="F19">
        <v>0.435</v>
      </c>
      <c r="G19">
        <v>5.0620000000000003</v>
      </c>
      <c r="H19">
        <v>77.599999999999994</v>
      </c>
      <c r="I19">
        <v>0.50600000000000001</v>
      </c>
    </row>
    <row r="20" spans="1:9" x14ac:dyDescent="0.25">
      <c r="A20" t="s">
        <v>40</v>
      </c>
      <c r="B20" t="s">
        <v>10</v>
      </c>
      <c r="C20">
        <v>280</v>
      </c>
      <c r="D20">
        <v>420</v>
      </c>
      <c r="E20">
        <v>82</v>
      </c>
      <c r="F20">
        <v>0.73399999999999999</v>
      </c>
      <c r="G20">
        <v>5.6890000000000001</v>
      </c>
      <c r="H20">
        <v>84.2</v>
      </c>
      <c r="I20">
        <v>0.56899999999999995</v>
      </c>
    </row>
    <row r="21" spans="1:9" x14ac:dyDescent="0.25">
      <c r="A21" t="s">
        <v>41</v>
      </c>
      <c r="B21" t="s">
        <v>10</v>
      </c>
      <c r="C21">
        <v>300</v>
      </c>
      <c r="D21">
        <v>450</v>
      </c>
      <c r="E21">
        <v>88</v>
      </c>
      <c r="F21">
        <v>0.63700000000000001</v>
      </c>
      <c r="G21">
        <v>7.19</v>
      </c>
      <c r="H21">
        <v>89.7</v>
      </c>
      <c r="I21">
        <v>0.71899999999999997</v>
      </c>
    </row>
    <row r="22" spans="1:9" x14ac:dyDescent="0.25">
      <c r="A22" t="s">
        <v>42</v>
      </c>
      <c r="B22" t="s">
        <v>10</v>
      </c>
      <c r="C22">
        <v>320</v>
      </c>
      <c r="D22">
        <v>480</v>
      </c>
      <c r="E22">
        <v>94</v>
      </c>
      <c r="F22">
        <v>0.50800000000000001</v>
      </c>
      <c r="G22">
        <v>6.2350000000000003</v>
      </c>
      <c r="H22">
        <v>96.3</v>
      </c>
      <c r="I22">
        <v>0.624</v>
      </c>
    </row>
    <row r="23" spans="1:9" x14ac:dyDescent="0.25">
      <c r="A23" t="s">
        <v>43</v>
      </c>
      <c r="B23" t="s">
        <v>10</v>
      </c>
      <c r="C23">
        <v>340</v>
      </c>
      <c r="D23">
        <v>510</v>
      </c>
      <c r="E23">
        <v>102</v>
      </c>
      <c r="F23">
        <v>0.54700000000000004</v>
      </c>
      <c r="G23">
        <v>7.8220000000000001</v>
      </c>
      <c r="H23">
        <v>102.7</v>
      </c>
      <c r="I23">
        <v>0.78200000000000003</v>
      </c>
    </row>
    <row r="24" spans="1:9" x14ac:dyDescent="0.25">
      <c r="A24" t="s">
        <v>44</v>
      </c>
      <c r="B24" t="s">
        <v>10</v>
      </c>
      <c r="C24">
        <v>360</v>
      </c>
      <c r="D24">
        <v>540</v>
      </c>
      <c r="E24">
        <v>108</v>
      </c>
      <c r="F24">
        <v>0.97499999999999998</v>
      </c>
      <c r="G24">
        <v>8.0939999999999994</v>
      </c>
      <c r="H24">
        <v>109.1</v>
      </c>
      <c r="I24">
        <v>0.80900000000000005</v>
      </c>
    </row>
    <row r="25" spans="1:9" x14ac:dyDescent="0.25">
      <c r="A25" t="s">
        <v>48</v>
      </c>
      <c r="B25" t="s">
        <v>10</v>
      </c>
      <c r="C25">
        <v>380</v>
      </c>
      <c r="D25">
        <v>570</v>
      </c>
      <c r="E25">
        <v>114</v>
      </c>
      <c r="F25">
        <v>1.0109999999999999</v>
      </c>
      <c r="G25">
        <v>9.343</v>
      </c>
      <c r="H25">
        <v>115.7</v>
      </c>
      <c r="I25">
        <v>0.93400000000000005</v>
      </c>
    </row>
    <row r="26" spans="1:9" x14ac:dyDescent="0.25">
      <c r="A26" t="s">
        <v>15</v>
      </c>
      <c r="B26" t="s">
        <v>10</v>
      </c>
      <c r="C26">
        <v>115</v>
      </c>
      <c r="D26">
        <v>613</v>
      </c>
      <c r="E26">
        <v>13</v>
      </c>
      <c r="F26">
        <v>0.154</v>
      </c>
      <c r="G26">
        <v>1.343</v>
      </c>
      <c r="H26">
        <v>13.6</v>
      </c>
      <c r="I26">
        <v>0.13400000000000001</v>
      </c>
    </row>
    <row r="27" spans="1:9" x14ac:dyDescent="0.25">
      <c r="A27" t="s">
        <v>24</v>
      </c>
      <c r="B27" t="s">
        <v>10</v>
      </c>
      <c r="C27">
        <v>2000</v>
      </c>
      <c r="D27">
        <v>5343</v>
      </c>
      <c r="E27">
        <v>236</v>
      </c>
      <c r="F27">
        <v>35.046999999999997</v>
      </c>
      <c r="G27">
        <v>263.96300000000002</v>
      </c>
      <c r="H27">
        <v>252</v>
      </c>
      <c r="I27">
        <v>26.396000000000001</v>
      </c>
    </row>
    <row r="28" spans="1:9" x14ac:dyDescent="0.25">
      <c r="A28" t="s">
        <v>20</v>
      </c>
      <c r="B28" t="s">
        <v>10</v>
      </c>
      <c r="C28">
        <v>500</v>
      </c>
      <c r="D28">
        <v>1006</v>
      </c>
      <c r="E28">
        <v>42</v>
      </c>
      <c r="F28">
        <v>2.3090000000000002</v>
      </c>
      <c r="G28">
        <v>18.602</v>
      </c>
      <c r="H28">
        <v>44.7</v>
      </c>
      <c r="I28">
        <v>1.86</v>
      </c>
    </row>
    <row r="29" spans="1:9" x14ac:dyDescent="0.25">
      <c r="A29" t="s">
        <v>45</v>
      </c>
      <c r="B29" t="s">
        <v>10</v>
      </c>
      <c r="C29">
        <v>100</v>
      </c>
      <c r="D29">
        <v>180</v>
      </c>
      <c r="E29">
        <v>26</v>
      </c>
      <c r="F29">
        <v>0.09</v>
      </c>
      <c r="G29">
        <v>0.97499999999999998</v>
      </c>
      <c r="H29">
        <v>26.7</v>
      </c>
      <c r="I29">
        <v>9.8000000000000004E-2</v>
      </c>
    </row>
    <row r="30" spans="1:9" x14ac:dyDescent="0.25">
      <c r="A30" t="s">
        <v>46</v>
      </c>
      <c r="B30" t="s">
        <v>10</v>
      </c>
      <c r="C30">
        <v>110</v>
      </c>
      <c r="D30">
        <v>199</v>
      </c>
      <c r="E30">
        <v>29</v>
      </c>
      <c r="F30">
        <v>9.2999999999999999E-2</v>
      </c>
      <c r="G30">
        <v>1.2849999999999999</v>
      </c>
      <c r="H30">
        <v>29.6</v>
      </c>
      <c r="I30">
        <v>0.129</v>
      </c>
    </row>
    <row r="31" spans="1:9" x14ac:dyDescent="0.25">
      <c r="A31" t="s">
        <v>47</v>
      </c>
      <c r="B31" t="s">
        <v>10</v>
      </c>
      <c r="C31">
        <v>120</v>
      </c>
      <c r="D31">
        <v>218</v>
      </c>
      <c r="E31">
        <v>32</v>
      </c>
      <c r="F31">
        <v>0.124</v>
      </c>
      <c r="G31">
        <v>1.468</v>
      </c>
      <c r="H31">
        <v>32.4</v>
      </c>
      <c r="I31">
        <v>0.14699999999999999</v>
      </c>
    </row>
    <row r="32" spans="1:9" x14ac:dyDescent="0.25">
      <c r="A32" t="s">
        <v>49</v>
      </c>
      <c r="B32" t="s">
        <v>10</v>
      </c>
      <c r="C32">
        <v>130</v>
      </c>
      <c r="D32">
        <v>237</v>
      </c>
      <c r="E32">
        <v>35</v>
      </c>
      <c r="F32">
        <v>0.11600000000000001</v>
      </c>
      <c r="G32">
        <v>1.768</v>
      </c>
      <c r="H32">
        <v>35.200000000000003</v>
      </c>
      <c r="I32">
        <v>0.17699999999999999</v>
      </c>
    </row>
    <row r="33" spans="1:9" x14ac:dyDescent="0.25">
      <c r="A33" t="s">
        <v>50</v>
      </c>
      <c r="B33" t="s">
        <v>10</v>
      </c>
      <c r="C33">
        <v>140</v>
      </c>
      <c r="D33">
        <v>256</v>
      </c>
      <c r="E33">
        <v>37</v>
      </c>
      <c r="F33">
        <v>0.16500000000000001</v>
      </c>
      <c r="G33">
        <v>1.89</v>
      </c>
      <c r="H33">
        <v>37.700000000000003</v>
      </c>
      <c r="I33">
        <v>0.189</v>
      </c>
    </row>
    <row r="34" spans="1:9" x14ac:dyDescent="0.25">
      <c r="A34" t="s">
        <v>51</v>
      </c>
      <c r="B34" t="s">
        <v>10</v>
      </c>
      <c r="C34">
        <v>150</v>
      </c>
      <c r="D34">
        <v>275</v>
      </c>
      <c r="E34">
        <v>40</v>
      </c>
      <c r="F34">
        <v>0.19</v>
      </c>
      <c r="G34">
        <v>2.02</v>
      </c>
      <c r="H34">
        <v>40.700000000000003</v>
      </c>
      <c r="I34">
        <v>0.20200000000000001</v>
      </c>
    </row>
    <row r="35" spans="1:9" x14ac:dyDescent="0.25">
      <c r="A35" t="s">
        <v>52</v>
      </c>
      <c r="B35" t="s">
        <v>10</v>
      </c>
      <c r="C35">
        <v>160</v>
      </c>
      <c r="D35">
        <v>294</v>
      </c>
      <c r="E35">
        <v>42</v>
      </c>
      <c r="F35">
        <v>0.16800000000000001</v>
      </c>
      <c r="G35">
        <v>2.2160000000000002</v>
      </c>
      <c r="H35">
        <v>43.3</v>
      </c>
      <c r="I35">
        <v>0.222</v>
      </c>
    </row>
    <row r="36" spans="1:9" x14ac:dyDescent="0.25">
      <c r="A36" t="s">
        <v>53</v>
      </c>
      <c r="B36" t="s">
        <v>10</v>
      </c>
      <c r="C36">
        <v>170</v>
      </c>
      <c r="D36">
        <v>313</v>
      </c>
      <c r="E36">
        <v>46</v>
      </c>
      <c r="F36">
        <v>0.17399999999999999</v>
      </c>
      <c r="G36">
        <v>2.6859999999999999</v>
      </c>
      <c r="H36">
        <v>46.4</v>
      </c>
      <c r="I36">
        <v>0.26900000000000002</v>
      </c>
    </row>
    <row r="37" spans="1:9" x14ac:dyDescent="0.25">
      <c r="A37" t="s">
        <v>54</v>
      </c>
      <c r="B37" t="s">
        <v>10</v>
      </c>
      <c r="C37">
        <v>180</v>
      </c>
      <c r="D37">
        <v>332</v>
      </c>
      <c r="E37">
        <v>49</v>
      </c>
      <c r="F37">
        <v>0.247</v>
      </c>
      <c r="G37">
        <v>2.577</v>
      </c>
      <c r="H37">
        <v>49.5</v>
      </c>
      <c r="I37">
        <v>0.25800000000000001</v>
      </c>
    </row>
    <row r="38" spans="1:9" x14ac:dyDescent="0.25">
      <c r="A38" t="s">
        <v>55</v>
      </c>
      <c r="B38" t="s">
        <v>10</v>
      </c>
      <c r="C38">
        <v>190</v>
      </c>
      <c r="D38">
        <v>351</v>
      </c>
      <c r="E38">
        <v>50</v>
      </c>
      <c r="F38">
        <v>0.253</v>
      </c>
      <c r="G38">
        <v>3.0840000000000001</v>
      </c>
      <c r="H38">
        <v>51.8</v>
      </c>
      <c r="I38">
        <v>0.308</v>
      </c>
    </row>
    <row r="39" spans="1:9" x14ac:dyDescent="0.25">
      <c r="A39" t="s">
        <v>56</v>
      </c>
      <c r="B39" t="s">
        <v>10</v>
      </c>
      <c r="C39">
        <v>200</v>
      </c>
      <c r="D39">
        <v>370</v>
      </c>
      <c r="E39">
        <v>55</v>
      </c>
      <c r="F39">
        <v>0.221</v>
      </c>
      <c r="G39">
        <v>3.044</v>
      </c>
      <c r="H39">
        <v>55.6</v>
      </c>
      <c r="I39">
        <v>0.30399999999999999</v>
      </c>
    </row>
    <row r="40" spans="1:9" x14ac:dyDescent="0.25">
      <c r="A40" t="s">
        <v>57</v>
      </c>
      <c r="B40" t="s">
        <v>10</v>
      </c>
      <c r="C40">
        <v>121</v>
      </c>
      <c r="D40">
        <v>220</v>
      </c>
      <c r="E40">
        <v>32</v>
      </c>
      <c r="F40">
        <v>0.109</v>
      </c>
      <c r="G40">
        <v>1.2689999999999999</v>
      </c>
      <c r="H40">
        <v>32.700000000000003</v>
      </c>
      <c r="I40">
        <v>0.127</v>
      </c>
    </row>
    <row r="41" spans="1:9" x14ac:dyDescent="0.25">
      <c r="A41" t="s">
        <v>58</v>
      </c>
      <c r="B41" t="s">
        <v>10</v>
      </c>
      <c r="C41">
        <v>132</v>
      </c>
      <c r="D41">
        <v>241</v>
      </c>
      <c r="E41">
        <v>35</v>
      </c>
      <c r="F41">
        <v>0.21</v>
      </c>
      <c r="G41">
        <v>1.4710000000000001</v>
      </c>
      <c r="H41">
        <v>35.9</v>
      </c>
      <c r="I41">
        <v>0.14699999999999999</v>
      </c>
    </row>
    <row r="42" spans="1:9" x14ac:dyDescent="0.25">
      <c r="A42" t="s">
        <v>59</v>
      </c>
      <c r="B42" t="s">
        <v>10</v>
      </c>
      <c r="C42">
        <v>143</v>
      </c>
      <c r="D42">
        <v>262</v>
      </c>
      <c r="E42">
        <v>38</v>
      </c>
      <c r="F42">
        <v>0.14199999999999999</v>
      </c>
      <c r="G42">
        <v>1.869</v>
      </c>
      <c r="H42">
        <v>38.700000000000003</v>
      </c>
      <c r="I42">
        <v>0.187</v>
      </c>
    </row>
    <row r="43" spans="1:9" x14ac:dyDescent="0.25">
      <c r="A43" t="s">
        <v>60</v>
      </c>
      <c r="B43" t="s">
        <v>10</v>
      </c>
      <c r="C43">
        <v>154</v>
      </c>
      <c r="D43">
        <v>283</v>
      </c>
      <c r="E43">
        <v>42</v>
      </c>
      <c r="F43">
        <v>0.157</v>
      </c>
      <c r="G43">
        <v>2.169</v>
      </c>
      <c r="H43">
        <v>42.1</v>
      </c>
      <c r="I43">
        <v>0.217</v>
      </c>
    </row>
    <row r="44" spans="1:9" x14ac:dyDescent="0.25">
      <c r="A44" t="s">
        <v>61</v>
      </c>
      <c r="B44" t="s">
        <v>10</v>
      </c>
      <c r="C44">
        <v>165</v>
      </c>
      <c r="D44">
        <v>304</v>
      </c>
      <c r="E44">
        <v>44</v>
      </c>
      <c r="F44">
        <v>0.32600000000000001</v>
      </c>
      <c r="G44">
        <v>2.1339999999999999</v>
      </c>
      <c r="H44">
        <v>45.3</v>
      </c>
      <c r="I44">
        <v>0.21299999999999999</v>
      </c>
    </row>
    <row r="45" spans="1:9" x14ac:dyDescent="0.25">
      <c r="A45" t="s">
        <v>62</v>
      </c>
      <c r="B45" t="s">
        <v>10</v>
      </c>
      <c r="C45">
        <v>176</v>
      </c>
      <c r="D45">
        <v>325</v>
      </c>
      <c r="E45">
        <v>48</v>
      </c>
      <c r="F45">
        <v>0.20300000000000001</v>
      </c>
      <c r="G45">
        <v>2.399</v>
      </c>
      <c r="H45">
        <v>48.3</v>
      </c>
      <c r="I45">
        <v>0.24</v>
      </c>
    </row>
    <row r="46" spans="1:9" x14ac:dyDescent="0.25">
      <c r="A46" t="s">
        <v>63</v>
      </c>
      <c r="B46" t="s">
        <v>10</v>
      </c>
      <c r="C46">
        <v>187</v>
      </c>
      <c r="D46">
        <v>346</v>
      </c>
      <c r="E46">
        <v>50</v>
      </c>
      <c r="F46">
        <v>0.44800000000000001</v>
      </c>
      <c r="G46">
        <v>3.468</v>
      </c>
      <c r="H46">
        <v>51.1</v>
      </c>
      <c r="I46">
        <v>0.34699999999999998</v>
      </c>
    </row>
    <row r="47" spans="1:9" x14ac:dyDescent="0.25">
      <c r="A47" t="s">
        <v>64</v>
      </c>
      <c r="B47" t="s">
        <v>10</v>
      </c>
      <c r="C47">
        <v>198</v>
      </c>
      <c r="D47">
        <v>367</v>
      </c>
      <c r="E47">
        <v>54</v>
      </c>
      <c r="F47">
        <v>0.23400000000000001</v>
      </c>
      <c r="G47">
        <v>3.28</v>
      </c>
      <c r="H47">
        <v>54.4</v>
      </c>
      <c r="I47">
        <v>0.32800000000000001</v>
      </c>
    </row>
    <row r="48" spans="1:9" x14ac:dyDescent="0.25">
      <c r="A48" t="s">
        <v>65</v>
      </c>
      <c r="B48" t="s">
        <v>10</v>
      </c>
      <c r="C48">
        <v>209</v>
      </c>
      <c r="D48">
        <v>388</v>
      </c>
      <c r="E48">
        <v>56</v>
      </c>
      <c r="F48">
        <v>0.25</v>
      </c>
      <c r="G48">
        <v>3.3639999999999999</v>
      </c>
      <c r="H48">
        <v>57.4</v>
      </c>
      <c r="I48">
        <v>0.33600000000000002</v>
      </c>
    </row>
    <row r="49" spans="1:9" x14ac:dyDescent="0.25">
      <c r="A49" t="s">
        <v>67</v>
      </c>
      <c r="B49" t="s">
        <v>10</v>
      </c>
      <c r="C49">
        <v>220</v>
      </c>
      <c r="D49">
        <v>409</v>
      </c>
      <c r="E49">
        <v>59</v>
      </c>
      <c r="F49">
        <v>0.29399999999999998</v>
      </c>
      <c r="G49">
        <v>4.1660000000000004</v>
      </c>
      <c r="H49">
        <v>60.2</v>
      </c>
      <c r="I49">
        <v>0.41699999999999998</v>
      </c>
    </row>
    <row r="50" spans="1:9" x14ac:dyDescent="0.25">
      <c r="A50" t="s">
        <v>66</v>
      </c>
      <c r="B50" t="s">
        <v>10</v>
      </c>
      <c r="C50">
        <v>144</v>
      </c>
      <c r="D50">
        <v>264</v>
      </c>
      <c r="E50">
        <v>38</v>
      </c>
      <c r="F50">
        <v>0.33200000000000002</v>
      </c>
      <c r="G50">
        <v>2.0870000000000002</v>
      </c>
      <c r="H50">
        <v>39.1</v>
      </c>
      <c r="I50">
        <v>0.20899999999999999</v>
      </c>
    </row>
    <row r="51" spans="1:9" x14ac:dyDescent="0.25">
      <c r="A51" t="s">
        <v>68</v>
      </c>
      <c r="B51" t="s">
        <v>10</v>
      </c>
      <c r="C51">
        <v>156</v>
      </c>
      <c r="D51">
        <v>287</v>
      </c>
      <c r="E51">
        <v>42</v>
      </c>
      <c r="F51">
        <v>0.18</v>
      </c>
      <c r="G51">
        <v>2.173</v>
      </c>
      <c r="H51">
        <v>42.6</v>
      </c>
      <c r="I51">
        <v>0.217</v>
      </c>
    </row>
    <row r="52" spans="1:9" x14ac:dyDescent="0.25">
      <c r="A52" t="s">
        <v>69</v>
      </c>
      <c r="B52" t="s">
        <v>10</v>
      </c>
      <c r="C52">
        <v>168</v>
      </c>
      <c r="D52">
        <v>310</v>
      </c>
      <c r="E52">
        <v>45</v>
      </c>
      <c r="F52">
        <v>0.25800000000000001</v>
      </c>
      <c r="G52">
        <v>2.6829999999999998</v>
      </c>
      <c r="H52">
        <v>45.7</v>
      </c>
      <c r="I52">
        <v>0.26800000000000002</v>
      </c>
    </row>
    <row r="53" spans="1:9" x14ac:dyDescent="0.25">
      <c r="A53" t="s">
        <v>70</v>
      </c>
      <c r="B53" t="s">
        <v>10</v>
      </c>
      <c r="C53">
        <v>180</v>
      </c>
      <c r="D53">
        <v>333</v>
      </c>
      <c r="E53">
        <v>49</v>
      </c>
      <c r="F53">
        <v>0.20499999999999999</v>
      </c>
      <c r="G53">
        <v>2.4830000000000001</v>
      </c>
      <c r="H53">
        <v>49.3</v>
      </c>
      <c r="I53">
        <v>0.248</v>
      </c>
    </row>
    <row r="54" spans="1:9" x14ac:dyDescent="0.25">
      <c r="A54" t="s">
        <v>71</v>
      </c>
      <c r="B54" t="s">
        <v>10</v>
      </c>
      <c r="C54">
        <v>192</v>
      </c>
      <c r="D54">
        <v>356</v>
      </c>
      <c r="E54">
        <v>52</v>
      </c>
      <c r="F54">
        <v>0.219</v>
      </c>
      <c r="G54">
        <v>2.7589999999999999</v>
      </c>
      <c r="H54">
        <v>52.8</v>
      </c>
      <c r="I54">
        <v>0.27600000000000002</v>
      </c>
    </row>
    <row r="55" spans="1:9" x14ac:dyDescent="0.25">
      <c r="A55" t="s">
        <v>72</v>
      </c>
      <c r="B55" t="s">
        <v>10</v>
      </c>
      <c r="C55">
        <v>204</v>
      </c>
      <c r="D55">
        <v>379</v>
      </c>
      <c r="E55">
        <v>54</v>
      </c>
      <c r="F55">
        <v>0.38300000000000001</v>
      </c>
      <c r="G55">
        <v>3.484</v>
      </c>
      <c r="H55">
        <v>55.9</v>
      </c>
      <c r="I55">
        <v>0.34799999999999998</v>
      </c>
    </row>
    <row r="56" spans="1:9" x14ac:dyDescent="0.25">
      <c r="A56" t="s">
        <v>73</v>
      </c>
      <c r="B56" t="s">
        <v>10</v>
      </c>
      <c r="C56">
        <v>216</v>
      </c>
      <c r="D56">
        <v>402</v>
      </c>
      <c r="E56">
        <v>59</v>
      </c>
      <c r="F56">
        <v>0.26700000000000002</v>
      </c>
      <c r="G56">
        <v>3.6749999999999998</v>
      </c>
      <c r="H56">
        <v>59.4</v>
      </c>
      <c r="I56">
        <v>0.36699999999999999</v>
      </c>
    </row>
    <row r="57" spans="1:9" x14ac:dyDescent="0.25">
      <c r="A57" t="s">
        <v>74</v>
      </c>
      <c r="B57" t="s">
        <v>10</v>
      </c>
      <c r="C57">
        <v>228</v>
      </c>
      <c r="D57">
        <v>425</v>
      </c>
      <c r="E57">
        <v>62</v>
      </c>
      <c r="F57">
        <v>0.35</v>
      </c>
      <c r="G57">
        <v>3.7679999999999998</v>
      </c>
      <c r="H57">
        <v>63</v>
      </c>
      <c r="I57">
        <v>0.377</v>
      </c>
    </row>
    <row r="58" spans="1:9" x14ac:dyDescent="0.25">
      <c r="A58" t="s">
        <v>75</v>
      </c>
      <c r="B58" t="s">
        <v>10</v>
      </c>
      <c r="C58">
        <v>240</v>
      </c>
      <c r="D58">
        <v>448</v>
      </c>
      <c r="E58">
        <v>65</v>
      </c>
      <c r="F58">
        <v>0.312</v>
      </c>
      <c r="G58">
        <v>4.4859999999999998</v>
      </c>
      <c r="H58">
        <v>66.3</v>
      </c>
      <c r="I58">
        <v>0.44900000000000001</v>
      </c>
    </row>
    <row r="59" spans="1:9" x14ac:dyDescent="0.25">
      <c r="A59" t="s">
        <v>76</v>
      </c>
      <c r="B59" t="s">
        <v>10</v>
      </c>
      <c r="C59">
        <v>169</v>
      </c>
      <c r="D59">
        <v>312</v>
      </c>
      <c r="E59">
        <v>45</v>
      </c>
      <c r="F59">
        <v>0.378</v>
      </c>
      <c r="G59">
        <v>2.59</v>
      </c>
      <c r="H59">
        <v>46.2</v>
      </c>
      <c r="I59">
        <v>0.25900000000000001</v>
      </c>
    </row>
    <row r="60" spans="1:9" x14ac:dyDescent="0.25">
      <c r="A60" t="s">
        <v>77</v>
      </c>
      <c r="B60" t="s">
        <v>10</v>
      </c>
      <c r="C60">
        <v>182</v>
      </c>
      <c r="D60">
        <v>337</v>
      </c>
      <c r="E60">
        <v>48</v>
      </c>
      <c r="F60">
        <v>0.25</v>
      </c>
      <c r="G60">
        <v>2.85</v>
      </c>
      <c r="H60">
        <v>49.2</v>
      </c>
      <c r="I60">
        <v>0.28499999999999998</v>
      </c>
    </row>
    <row r="61" spans="1:9" x14ac:dyDescent="0.25">
      <c r="A61" t="s">
        <v>78</v>
      </c>
      <c r="B61" t="s">
        <v>10</v>
      </c>
      <c r="C61">
        <v>195</v>
      </c>
      <c r="D61">
        <v>362</v>
      </c>
      <c r="E61">
        <v>51</v>
      </c>
      <c r="F61">
        <v>0.223</v>
      </c>
      <c r="G61">
        <v>2.948</v>
      </c>
      <c r="H61">
        <v>53.3</v>
      </c>
      <c r="I61">
        <v>0.29499999999999998</v>
      </c>
    </row>
    <row r="62" spans="1:9" x14ac:dyDescent="0.25">
      <c r="A62" t="s">
        <v>79</v>
      </c>
      <c r="B62" t="s">
        <v>10</v>
      </c>
      <c r="C62">
        <v>208</v>
      </c>
      <c r="D62">
        <v>387</v>
      </c>
      <c r="E62">
        <v>56</v>
      </c>
      <c r="F62">
        <v>0.64100000000000001</v>
      </c>
      <c r="G62">
        <v>3.4009999999999998</v>
      </c>
      <c r="H62">
        <v>57.1</v>
      </c>
      <c r="I62">
        <v>0.34</v>
      </c>
    </row>
    <row r="63" spans="1:9" x14ac:dyDescent="0.25">
      <c r="A63" t="s">
        <v>80</v>
      </c>
      <c r="B63" t="s">
        <v>10</v>
      </c>
      <c r="C63">
        <v>221</v>
      </c>
      <c r="D63">
        <v>412</v>
      </c>
      <c r="E63">
        <v>60</v>
      </c>
      <c r="F63">
        <v>0.26600000000000001</v>
      </c>
      <c r="G63">
        <v>3.3820000000000001</v>
      </c>
      <c r="H63">
        <v>60.4</v>
      </c>
      <c r="I63">
        <v>0.33800000000000002</v>
      </c>
    </row>
    <row r="64" spans="1:9" x14ac:dyDescent="0.25">
      <c r="A64" t="s">
        <v>81</v>
      </c>
      <c r="B64" t="s">
        <v>10</v>
      </c>
      <c r="C64">
        <v>234</v>
      </c>
      <c r="D64">
        <v>437</v>
      </c>
      <c r="E64">
        <v>63</v>
      </c>
      <c r="F64">
        <v>0.34</v>
      </c>
      <c r="G64">
        <v>3.8069999999999999</v>
      </c>
      <c r="H64">
        <v>64.8</v>
      </c>
      <c r="I64">
        <v>0.38100000000000001</v>
      </c>
    </row>
    <row r="65" spans="1:9" x14ac:dyDescent="0.25">
      <c r="A65" t="s">
        <v>82</v>
      </c>
      <c r="B65" t="s">
        <v>10</v>
      </c>
      <c r="C65">
        <v>247</v>
      </c>
      <c r="D65">
        <v>462</v>
      </c>
      <c r="E65">
        <v>67</v>
      </c>
      <c r="F65">
        <v>0.66900000000000004</v>
      </c>
      <c r="G65">
        <v>4.9800000000000004</v>
      </c>
      <c r="H65">
        <v>68.400000000000006</v>
      </c>
      <c r="I65">
        <v>0.498</v>
      </c>
    </row>
    <row r="66" spans="1:9" x14ac:dyDescent="0.25">
      <c r="A66" t="s">
        <v>83</v>
      </c>
      <c r="B66" t="s">
        <v>10</v>
      </c>
      <c r="C66">
        <v>260</v>
      </c>
      <c r="D66">
        <v>487</v>
      </c>
      <c r="E66">
        <v>71</v>
      </c>
      <c r="F66">
        <v>0.49</v>
      </c>
      <c r="G66">
        <v>4.5170000000000003</v>
      </c>
      <c r="H66">
        <v>72.2</v>
      </c>
      <c r="I66">
        <v>0.45200000000000001</v>
      </c>
    </row>
    <row r="67" spans="1:9" x14ac:dyDescent="0.25">
      <c r="A67" t="s">
        <v>84</v>
      </c>
      <c r="B67" t="s">
        <v>10</v>
      </c>
      <c r="C67">
        <v>196</v>
      </c>
      <c r="D67">
        <v>364</v>
      </c>
      <c r="E67">
        <v>52</v>
      </c>
      <c r="F67">
        <v>0.38900000000000001</v>
      </c>
      <c r="G67">
        <v>2.9350000000000001</v>
      </c>
      <c r="H67">
        <v>53.9</v>
      </c>
      <c r="I67">
        <v>0.29299999999999998</v>
      </c>
    </row>
    <row r="68" spans="1:9" x14ac:dyDescent="0.25">
      <c r="A68" t="s">
        <v>85</v>
      </c>
      <c r="B68" t="s">
        <v>10</v>
      </c>
      <c r="C68">
        <v>210</v>
      </c>
      <c r="D68">
        <v>391</v>
      </c>
      <c r="E68">
        <v>57</v>
      </c>
      <c r="F68">
        <v>0.26500000000000001</v>
      </c>
      <c r="G68">
        <v>3.0459999999999998</v>
      </c>
      <c r="H68">
        <v>57.7</v>
      </c>
      <c r="I68">
        <v>0.30499999999999999</v>
      </c>
    </row>
    <row r="69" spans="1:9" x14ac:dyDescent="0.25">
      <c r="A69" t="s">
        <v>86</v>
      </c>
      <c r="B69" t="s">
        <v>10</v>
      </c>
      <c r="C69">
        <v>224</v>
      </c>
      <c r="D69">
        <v>418</v>
      </c>
      <c r="E69">
        <v>60</v>
      </c>
      <c r="F69">
        <v>0.625</v>
      </c>
      <c r="G69">
        <v>3.97</v>
      </c>
      <c r="H69">
        <v>61.9</v>
      </c>
      <c r="I69">
        <v>0.39700000000000002</v>
      </c>
    </row>
    <row r="70" spans="1:9" x14ac:dyDescent="0.25">
      <c r="A70" t="s">
        <v>87</v>
      </c>
      <c r="B70" t="s">
        <v>10</v>
      </c>
      <c r="C70">
        <v>238</v>
      </c>
      <c r="D70">
        <v>445</v>
      </c>
      <c r="E70">
        <v>65</v>
      </c>
      <c r="F70">
        <v>0.38100000000000001</v>
      </c>
      <c r="G70">
        <v>4.3739999999999997</v>
      </c>
      <c r="H70">
        <v>65.8</v>
      </c>
      <c r="I70">
        <v>0.437</v>
      </c>
    </row>
    <row r="71" spans="1:9" x14ac:dyDescent="0.25">
      <c r="A71" t="s">
        <v>88</v>
      </c>
      <c r="B71" t="s">
        <v>10</v>
      </c>
      <c r="C71">
        <v>252</v>
      </c>
      <c r="D71">
        <v>472</v>
      </c>
      <c r="E71">
        <v>69</v>
      </c>
      <c r="F71">
        <v>0.312</v>
      </c>
      <c r="G71">
        <v>4.5880000000000001</v>
      </c>
      <c r="H71">
        <v>69.8</v>
      </c>
      <c r="I71">
        <v>0.45900000000000002</v>
      </c>
    </row>
    <row r="72" spans="1:9" x14ac:dyDescent="0.25">
      <c r="A72" t="s">
        <v>89</v>
      </c>
      <c r="B72" t="s">
        <v>10</v>
      </c>
      <c r="C72">
        <v>266</v>
      </c>
      <c r="D72">
        <v>499</v>
      </c>
      <c r="E72">
        <v>72</v>
      </c>
      <c r="F72">
        <v>0.443</v>
      </c>
      <c r="G72">
        <v>5.4509999999999996</v>
      </c>
      <c r="H72">
        <v>73.3</v>
      </c>
      <c r="I72">
        <v>0.54500000000000004</v>
      </c>
    </row>
    <row r="73" spans="1:9" x14ac:dyDescent="0.25">
      <c r="A73" t="s">
        <v>90</v>
      </c>
      <c r="B73" t="s">
        <v>10</v>
      </c>
      <c r="C73">
        <v>280</v>
      </c>
      <c r="D73">
        <v>526</v>
      </c>
      <c r="E73">
        <v>75</v>
      </c>
      <c r="F73">
        <v>0.76600000000000001</v>
      </c>
      <c r="G73">
        <v>5.0060000000000002</v>
      </c>
      <c r="H73">
        <v>77.599999999999994</v>
      </c>
      <c r="I73">
        <v>0.501</v>
      </c>
    </row>
    <row r="74" spans="1:9" x14ac:dyDescent="0.25">
      <c r="A74" t="s">
        <v>91</v>
      </c>
      <c r="B74" t="s">
        <v>10</v>
      </c>
      <c r="C74">
        <v>225</v>
      </c>
      <c r="D74">
        <v>420</v>
      </c>
      <c r="E74">
        <v>62</v>
      </c>
      <c r="F74">
        <v>0.29399999999999998</v>
      </c>
      <c r="G74">
        <v>3.7450000000000001</v>
      </c>
      <c r="H74">
        <v>62.4</v>
      </c>
      <c r="I74">
        <v>0.375</v>
      </c>
    </row>
    <row r="75" spans="1:9" x14ac:dyDescent="0.25">
      <c r="A75" t="s">
        <v>92</v>
      </c>
      <c r="B75" t="s">
        <v>10</v>
      </c>
      <c r="C75">
        <v>240</v>
      </c>
      <c r="D75">
        <v>449</v>
      </c>
      <c r="E75">
        <v>66</v>
      </c>
      <c r="F75">
        <v>0.34399999999999997</v>
      </c>
      <c r="G75">
        <v>3.9660000000000002</v>
      </c>
      <c r="H75">
        <v>66.099999999999994</v>
      </c>
      <c r="I75">
        <v>0.39700000000000002</v>
      </c>
    </row>
    <row r="76" spans="1:9" x14ac:dyDescent="0.25">
      <c r="A76" t="s">
        <v>93</v>
      </c>
      <c r="B76" t="s">
        <v>10</v>
      </c>
      <c r="C76">
        <v>255</v>
      </c>
      <c r="D76">
        <v>478</v>
      </c>
      <c r="E76">
        <v>70</v>
      </c>
      <c r="F76">
        <v>0.38600000000000001</v>
      </c>
      <c r="G76">
        <v>5.0579999999999998</v>
      </c>
      <c r="H76">
        <v>70.2</v>
      </c>
      <c r="I76">
        <v>0.50600000000000001</v>
      </c>
    </row>
    <row r="77" spans="1:9" x14ac:dyDescent="0.25">
      <c r="A77" t="s">
        <v>94</v>
      </c>
      <c r="B77" t="s">
        <v>10</v>
      </c>
      <c r="C77">
        <v>270</v>
      </c>
      <c r="D77">
        <v>507</v>
      </c>
      <c r="E77">
        <v>74</v>
      </c>
      <c r="F77">
        <v>0.40600000000000003</v>
      </c>
      <c r="G77">
        <v>5.4429999999999996</v>
      </c>
      <c r="H77">
        <v>74.8</v>
      </c>
      <c r="I77">
        <v>0.54400000000000004</v>
      </c>
    </row>
    <row r="78" spans="1:9" x14ac:dyDescent="0.25">
      <c r="A78" t="s">
        <v>95</v>
      </c>
      <c r="B78" t="s">
        <v>10</v>
      </c>
      <c r="C78">
        <v>285</v>
      </c>
      <c r="D78">
        <v>536</v>
      </c>
      <c r="E78">
        <v>78</v>
      </c>
      <c r="F78">
        <v>0.57699999999999996</v>
      </c>
      <c r="G78">
        <v>5.319</v>
      </c>
      <c r="H78">
        <v>79.2</v>
      </c>
      <c r="I78">
        <v>0.53200000000000003</v>
      </c>
    </row>
    <row r="79" spans="1:9" x14ac:dyDescent="0.25">
      <c r="A79" t="s">
        <v>96</v>
      </c>
      <c r="B79" t="s">
        <v>10</v>
      </c>
      <c r="C79">
        <v>300</v>
      </c>
      <c r="D79">
        <v>565</v>
      </c>
      <c r="E79">
        <v>80</v>
      </c>
      <c r="F79">
        <v>1.054</v>
      </c>
      <c r="G79">
        <v>6.8319999999999999</v>
      </c>
      <c r="H79">
        <v>82.7</v>
      </c>
      <c r="I79">
        <v>0.68300000000000005</v>
      </c>
    </row>
    <row r="80" spans="1:9" x14ac:dyDescent="0.25">
      <c r="A80" t="s">
        <v>97</v>
      </c>
      <c r="B80" t="s">
        <v>10</v>
      </c>
      <c r="C80">
        <v>256</v>
      </c>
      <c r="D80">
        <v>480</v>
      </c>
      <c r="E80">
        <v>69</v>
      </c>
      <c r="F80">
        <v>0.39100000000000001</v>
      </c>
      <c r="G80">
        <v>4.1289999999999996</v>
      </c>
      <c r="H80">
        <v>71</v>
      </c>
      <c r="I80">
        <v>0.41299999999999998</v>
      </c>
    </row>
    <row r="81" spans="1:9" x14ac:dyDescent="0.25">
      <c r="A81" t="s">
        <v>98</v>
      </c>
      <c r="B81" t="s">
        <v>10</v>
      </c>
      <c r="C81">
        <v>272</v>
      </c>
      <c r="D81">
        <v>511</v>
      </c>
      <c r="E81">
        <v>74</v>
      </c>
      <c r="F81">
        <v>0.876</v>
      </c>
      <c r="G81">
        <v>5.665</v>
      </c>
      <c r="H81">
        <v>75.3</v>
      </c>
      <c r="I81">
        <v>0.56699999999999995</v>
      </c>
    </row>
    <row r="82" spans="1:9" x14ac:dyDescent="0.25">
      <c r="A82" t="s">
        <v>99</v>
      </c>
      <c r="B82" t="s">
        <v>10</v>
      </c>
      <c r="C82">
        <v>288</v>
      </c>
      <c r="D82">
        <v>542</v>
      </c>
      <c r="E82">
        <v>78</v>
      </c>
      <c r="F82">
        <v>0.71899999999999997</v>
      </c>
      <c r="G82">
        <v>6.7480000000000002</v>
      </c>
      <c r="H82">
        <v>79.8</v>
      </c>
      <c r="I82">
        <v>0.67500000000000004</v>
      </c>
    </row>
    <row r="83" spans="1:9" x14ac:dyDescent="0.25">
      <c r="A83" t="s">
        <v>100</v>
      </c>
      <c r="B83" t="s">
        <v>10</v>
      </c>
      <c r="C83">
        <v>304</v>
      </c>
      <c r="D83">
        <v>573</v>
      </c>
      <c r="E83">
        <v>83</v>
      </c>
      <c r="F83">
        <v>0.92700000000000005</v>
      </c>
      <c r="G83">
        <v>6.8819999999999997</v>
      </c>
      <c r="H83">
        <v>84.5</v>
      </c>
      <c r="I83">
        <v>0.68799999999999994</v>
      </c>
    </row>
    <row r="84" spans="1:9" x14ac:dyDescent="0.25">
      <c r="A84" t="s">
        <v>101</v>
      </c>
      <c r="B84" t="s">
        <v>10</v>
      </c>
      <c r="C84">
        <v>320</v>
      </c>
      <c r="D84">
        <v>604</v>
      </c>
      <c r="E84">
        <v>89</v>
      </c>
      <c r="F84">
        <v>0.628</v>
      </c>
      <c r="G84">
        <v>6.5869999999999997</v>
      </c>
      <c r="H84">
        <v>89.5</v>
      </c>
      <c r="I84">
        <v>0.65900000000000003</v>
      </c>
    </row>
    <row r="85" spans="1:9" x14ac:dyDescent="0.25">
      <c r="A85" t="s">
        <v>102</v>
      </c>
      <c r="B85" t="s">
        <v>10</v>
      </c>
      <c r="C85">
        <v>289</v>
      </c>
      <c r="D85">
        <v>544</v>
      </c>
      <c r="E85">
        <v>80</v>
      </c>
      <c r="F85">
        <v>0.50800000000000001</v>
      </c>
      <c r="G85">
        <v>5.3369999999999997</v>
      </c>
      <c r="H85">
        <v>80.599999999999994</v>
      </c>
      <c r="I85">
        <v>0.53400000000000003</v>
      </c>
    </row>
    <row r="86" spans="1:9" x14ac:dyDescent="0.25">
      <c r="A86" t="s">
        <v>103</v>
      </c>
      <c r="B86" t="s">
        <v>10</v>
      </c>
      <c r="C86">
        <v>306</v>
      </c>
      <c r="D86">
        <v>577</v>
      </c>
      <c r="E86">
        <v>84</v>
      </c>
      <c r="F86">
        <v>0.873</v>
      </c>
      <c r="G86">
        <v>6.6109999999999998</v>
      </c>
      <c r="H86">
        <v>85.2</v>
      </c>
      <c r="I86">
        <v>0.66100000000000003</v>
      </c>
    </row>
    <row r="87" spans="1:9" x14ac:dyDescent="0.25">
      <c r="A87" t="s">
        <v>104</v>
      </c>
      <c r="B87" t="s">
        <v>10</v>
      </c>
      <c r="C87">
        <v>323</v>
      </c>
      <c r="D87">
        <v>610</v>
      </c>
      <c r="E87">
        <v>89</v>
      </c>
      <c r="F87">
        <v>0.64</v>
      </c>
      <c r="G87">
        <v>5.9180000000000001</v>
      </c>
      <c r="H87">
        <v>90.1</v>
      </c>
      <c r="I87">
        <v>0.59199999999999997</v>
      </c>
    </row>
    <row r="88" spans="1:9" x14ac:dyDescent="0.25">
      <c r="A88" t="s">
        <v>105</v>
      </c>
      <c r="B88" t="s">
        <v>10</v>
      </c>
      <c r="C88">
        <v>340</v>
      </c>
      <c r="D88">
        <v>643</v>
      </c>
      <c r="E88">
        <v>94</v>
      </c>
      <c r="F88">
        <v>0.754</v>
      </c>
      <c r="G88">
        <v>7.6059999999999999</v>
      </c>
      <c r="H88">
        <v>94.8</v>
      </c>
      <c r="I88">
        <v>0.76100000000000001</v>
      </c>
    </row>
    <row r="89" spans="1:9" x14ac:dyDescent="0.25">
      <c r="A89" t="s">
        <v>106</v>
      </c>
      <c r="B89" t="s">
        <v>10</v>
      </c>
      <c r="C89">
        <v>324</v>
      </c>
      <c r="D89">
        <v>612</v>
      </c>
      <c r="E89">
        <v>89</v>
      </c>
      <c r="F89">
        <v>0.90900000000000003</v>
      </c>
      <c r="G89">
        <v>8.25</v>
      </c>
      <c r="H89">
        <v>90.1</v>
      </c>
      <c r="I89">
        <v>0.82499999999999996</v>
      </c>
    </row>
    <row r="90" spans="1:9" x14ac:dyDescent="0.25">
      <c r="A90" t="s">
        <v>107</v>
      </c>
      <c r="B90" t="s">
        <v>10</v>
      </c>
      <c r="C90">
        <v>342</v>
      </c>
      <c r="D90">
        <v>647</v>
      </c>
      <c r="E90">
        <v>93</v>
      </c>
      <c r="F90">
        <v>1.1459999999999999</v>
      </c>
      <c r="G90">
        <v>8.0559999999999992</v>
      </c>
      <c r="H90">
        <v>95</v>
      </c>
      <c r="I90">
        <v>0.80600000000000005</v>
      </c>
    </row>
    <row r="91" spans="1:9" x14ac:dyDescent="0.25">
      <c r="A91" t="s">
        <v>108</v>
      </c>
      <c r="B91" t="s">
        <v>10</v>
      </c>
      <c r="C91">
        <v>360</v>
      </c>
      <c r="D91">
        <v>682</v>
      </c>
      <c r="E91">
        <v>99</v>
      </c>
      <c r="F91">
        <v>1</v>
      </c>
      <c r="G91">
        <v>10.026999999999999</v>
      </c>
      <c r="H91">
        <v>99.9</v>
      </c>
      <c r="I91">
        <v>1.0029999999999999</v>
      </c>
    </row>
    <row r="92" spans="1:9" x14ac:dyDescent="0.25">
      <c r="A92" t="s">
        <v>109</v>
      </c>
      <c r="B92" t="s">
        <v>10</v>
      </c>
      <c r="C92">
        <v>361</v>
      </c>
      <c r="D92">
        <v>684</v>
      </c>
      <c r="E92">
        <v>99</v>
      </c>
      <c r="F92">
        <v>1.1919999999999999</v>
      </c>
      <c r="G92">
        <v>9.6890000000000001</v>
      </c>
      <c r="H92">
        <v>100</v>
      </c>
      <c r="I92">
        <v>0.96899999999999997</v>
      </c>
    </row>
    <row r="93" spans="1:9" x14ac:dyDescent="0.25">
      <c r="A93" t="s">
        <v>110</v>
      </c>
      <c r="B93" t="s">
        <v>10</v>
      </c>
      <c r="C93">
        <v>380</v>
      </c>
      <c r="D93">
        <v>721</v>
      </c>
      <c r="E93">
        <v>104</v>
      </c>
      <c r="F93">
        <v>1.37</v>
      </c>
      <c r="G93">
        <v>9.657</v>
      </c>
      <c r="H93">
        <v>106</v>
      </c>
      <c r="I93">
        <v>0.96599999999999997</v>
      </c>
    </row>
    <row r="94" spans="1:9" x14ac:dyDescent="0.25">
      <c r="A94" t="s">
        <v>120</v>
      </c>
      <c r="B94" t="s">
        <v>10</v>
      </c>
      <c r="C94">
        <v>400</v>
      </c>
      <c r="D94">
        <v>760</v>
      </c>
      <c r="E94">
        <v>110</v>
      </c>
      <c r="F94">
        <v>1.0309999999999999</v>
      </c>
      <c r="G94">
        <v>10.548999999999999</v>
      </c>
      <c r="H94">
        <v>111.9</v>
      </c>
      <c r="I94">
        <v>1.0549999999999999</v>
      </c>
    </row>
    <row r="95" spans="1:9" x14ac:dyDescent="0.25">
      <c r="A95" t="s">
        <v>111</v>
      </c>
      <c r="B95" t="s">
        <v>10</v>
      </c>
      <c r="C95">
        <v>30</v>
      </c>
      <c r="D95">
        <v>47</v>
      </c>
      <c r="E95">
        <v>8</v>
      </c>
      <c r="F95">
        <v>1.4999999999999999E-2</v>
      </c>
      <c r="G95">
        <v>0.17399999999999999</v>
      </c>
      <c r="H95">
        <v>8</v>
      </c>
      <c r="I95">
        <v>1.7000000000000001E-2</v>
      </c>
    </row>
    <row r="96" spans="1:9" x14ac:dyDescent="0.25">
      <c r="A96" t="s">
        <v>112</v>
      </c>
      <c r="B96" t="s">
        <v>10</v>
      </c>
      <c r="C96">
        <v>33</v>
      </c>
      <c r="D96">
        <v>52</v>
      </c>
      <c r="E96">
        <v>9</v>
      </c>
      <c r="F96">
        <v>1.4999999999999999E-2</v>
      </c>
      <c r="G96">
        <v>0.18</v>
      </c>
      <c r="H96">
        <v>9</v>
      </c>
      <c r="I96">
        <v>1.7999999999999999E-2</v>
      </c>
    </row>
    <row r="97" spans="1:9" x14ac:dyDescent="0.25">
      <c r="A97" t="s">
        <v>113</v>
      </c>
      <c r="B97" t="s">
        <v>10</v>
      </c>
      <c r="C97">
        <v>36</v>
      </c>
      <c r="D97">
        <v>57</v>
      </c>
      <c r="E97">
        <v>10</v>
      </c>
      <c r="F97">
        <v>5.0000000000000001E-3</v>
      </c>
      <c r="G97">
        <v>0.187</v>
      </c>
      <c r="H97">
        <v>10</v>
      </c>
      <c r="I97">
        <v>1.9E-2</v>
      </c>
    </row>
    <row r="98" spans="1:9" x14ac:dyDescent="0.25">
      <c r="A98" t="s">
        <v>114</v>
      </c>
      <c r="B98" t="s">
        <v>10</v>
      </c>
      <c r="C98">
        <v>39</v>
      </c>
      <c r="D98">
        <v>62</v>
      </c>
      <c r="E98">
        <v>10</v>
      </c>
      <c r="F98">
        <v>1.4999999999999999E-2</v>
      </c>
      <c r="G98">
        <v>0.23899999999999999</v>
      </c>
      <c r="H98">
        <v>10.1</v>
      </c>
      <c r="I98">
        <v>2.4E-2</v>
      </c>
    </row>
    <row r="99" spans="1:9" x14ac:dyDescent="0.25">
      <c r="A99" t="s">
        <v>115</v>
      </c>
      <c r="B99" t="s">
        <v>10</v>
      </c>
      <c r="C99">
        <v>42</v>
      </c>
      <c r="D99">
        <v>67</v>
      </c>
      <c r="E99">
        <v>11</v>
      </c>
      <c r="F99">
        <v>1.4999999999999999E-2</v>
      </c>
      <c r="G99">
        <v>0.29399999999999998</v>
      </c>
      <c r="H99">
        <v>11.1</v>
      </c>
      <c r="I99">
        <v>2.9000000000000001E-2</v>
      </c>
    </row>
    <row r="100" spans="1:9" x14ac:dyDescent="0.25">
      <c r="A100" t="s">
        <v>116</v>
      </c>
      <c r="B100" t="s">
        <v>10</v>
      </c>
      <c r="C100">
        <v>45</v>
      </c>
      <c r="D100">
        <v>72</v>
      </c>
      <c r="E100">
        <v>12</v>
      </c>
      <c r="F100">
        <v>0.03</v>
      </c>
      <c r="G100">
        <v>0.36499999999999999</v>
      </c>
      <c r="H100">
        <v>12</v>
      </c>
      <c r="I100">
        <v>3.5999999999999997E-2</v>
      </c>
    </row>
    <row r="101" spans="1:9" x14ac:dyDescent="0.25">
      <c r="A101" t="s">
        <v>117</v>
      </c>
      <c r="B101" t="s">
        <v>10</v>
      </c>
      <c r="C101">
        <v>48</v>
      </c>
      <c r="D101">
        <v>77</v>
      </c>
      <c r="E101">
        <v>13</v>
      </c>
      <c r="F101">
        <v>3.1E-2</v>
      </c>
      <c r="G101">
        <v>0.38700000000000001</v>
      </c>
      <c r="H101">
        <v>13</v>
      </c>
      <c r="I101">
        <v>3.9E-2</v>
      </c>
    </row>
    <row r="102" spans="1:9" x14ac:dyDescent="0.25">
      <c r="A102" t="s">
        <v>118</v>
      </c>
      <c r="B102" t="s">
        <v>10</v>
      </c>
      <c r="C102">
        <v>51</v>
      </c>
      <c r="D102">
        <v>82</v>
      </c>
      <c r="E102">
        <v>14</v>
      </c>
      <c r="F102">
        <v>1.9E-2</v>
      </c>
      <c r="G102">
        <v>0.34300000000000003</v>
      </c>
      <c r="H102">
        <v>14</v>
      </c>
      <c r="I102">
        <v>3.4000000000000002E-2</v>
      </c>
    </row>
    <row r="103" spans="1:9" x14ac:dyDescent="0.25">
      <c r="A103" t="s">
        <v>119</v>
      </c>
      <c r="B103" t="s">
        <v>10</v>
      </c>
      <c r="C103">
        <v>54</v>
      </c>
      <c r="D103">
        <v>87</v>
      </c>
      <c r="E103">
        <v>14</v>
      </c>
      <c r="F103">
        <v>0.04</v>
      </c>
      <c r="G103">
        <v>0.35699999999999998</v>
      </c>
      <c r="H103">
        <v>14.9</v>
      </c>
      <c r="I103">
        <v>3.5999999999999997E-2</v>
      </c>
    </row>
    <row r="104" spans="1:9" x14ac:dyDescent="0.25">
      <c r="A104" t="s">
        <v>121</v>
      </c>
      <c r="B104" t="s">
        <v>10</v>
      </c>
      <c r="C104">
        <v>57</v>
      </c>
      <c r="D104">
        <v>92</v>
      </c>
      <c r="E104">
        <v>15</v>
      </c>
      <c r="F104">
        <v>3.5000000000000003E-2</v>
      </c>
      <c r="G104">
        <v>0.38100000000000001</v>
      </c>
      <c r="H104">
        <v>15.9</v>
      </c>
      <c r="I104">
        <v>3.7999999999999999E-2</v>
      </c>
    </row>
    <row r="105" spans="1:9" x14ac:dyDescent="0.25">
      <c r="A105" t="s">
        <v>122</v>
      </c>
      <c r="B105" t="s">
        <v>10</v>
      </c>
      <c r="C105">
        <v>60</v>
      </c>
      <c r="D105">
        <v>97</v>
      </c>
      <c r="E105">
        <v>16</v>
      </c>
      <c r="F105">
        <v>4.9000000000000002E-2</v>
      </c>
      <c r="G105">
        <v>0.45300000000000001</v>
      </c>
      <c r="H105">
        <v>16.600000000000001</v>
      </c>
      <c r="I105">
        <v>4.4999999999999998E-2</v>
      </c>
    </row>
    <row r="106" spans="1:9" x14ac:dyDescent="0.25">
      <c r="A106" t="s">
        <v>123</v>
      </c>
      <c r="B106" t="s">
        <v>10</v>
      </c>
      <c r="C106">
        <v>9</v>
      </c>
      <c r="D106">
        <v>12</v>
      </c>
      <c r="E106">
        <v>3</v>
      </c>
      <c r="F106">
        <v>0</v>
      </c>
      <c r="G106">
        <v>2.9000000000000001E-2</v>
      </c>
      <c r="H106">
        <v>3</v>
      </c>
      <c r="I106">
        <v>3.0000000000000001E-3</v>
      </c>
    </row>
    <row r="107" spans="1:9" x14ac:dyDescent="0.25">
      <c r="A107" t="s">
        <v>124</v>
      </c>
      <c r="B107" t="s">
        <v>10</v>
      </c>
      <c r="C107">
        <v>12</v>
      </c>
      <c r="D107">
        <v>17</v>
      </c>
      <c r="E107">
        <v>4</v>
      </c>
      <c r="F107">
        <v>0</v>
      </c>
      <c r="G107">
        <v>5.0999999999999997E-2</v>
      </c>
      <c r="H107">
        <v>4</v>
      </c>
      <c r="I107">
        <v>5.0000000000000001E-3</v>
      </c>
    </row>
    <row r="108" spans="1:9" x14ac:dyDescent="0.25">
      <c r="A108" t="s">
        <v>125</v>
      </c>
      <c r="B108" t="s">
        <v>10</v>
      </c>
      <c r="C108">
        <v>15</v>
      </c>
      <c r="D108">
        <v>22</v>
      </c>
      <c r="E108">
        <v>4</v>
      </c>
      <c r="F108">
        <v>0</v>
      </c>
      <c r="G108">
        <v>7.8E-2</v>
      </c>
      <c r="H108">
        <v>4</v>
      </c>
      <c r="I108">
        <v>8.0000000000000002E-3</v>
      </c>
    </row>
    <row r="109" spans="1:9" x14ac:dyDescent="0.25">
      <c r="A109" t="s">
        <v>126</v>
      </c>
      <c r="B109" t="s">
        <v>10</v>
      </c>
      <c r="C109">
        <v>18</v>
      </c>
      <c r="D109">
        <v>27</v>
      </c>
      <c r="E109">
        <v>5</v>
      </c>
      <c r="F109">
        <v>0</v>
      </c>
      <c r="G109">
        <v>0.08</v>
      </c>
      <c r="H109">
        <v>5</v>
      </c>
      <c r="I109">
        <v>8.0000000000000002E-3</v>
      </c>
    </row>
    <row r="110" spans="1:9" x14ac:dyDescent="0.25">
      <c r="A110" t="s">
        <v>127</v>
      </c>
      <c r="B110" t="s">
        <v>10</v>
      </c>
      <c r="C110">
        <v>21</v>
      </c>
      <c r="D110">
        <v>32</v>
      </c>
      <c r="E110">
        <v>6</v>
      </c>
      <c r="F110">
        <v>0</v>
      </c>
      <c r="G110">
        <v>0.11700000000000001</v>
      </c>
      <c r="H110">
        <v>6</v>
      </c>
      <c r="I110">
        <v>1.2E-2</v>
      </c>
    </row>
    <row r="111" spans="1:9" x14ac:dyDescent="0.25">
      <c r="A111" t="s">
        <v>128</v>
      </c>
      <c r="B111" t="s">
        <v>10</v>
      </c>
      <c r="C111">
        <v>24</v>
      </c>
      <c r="D111">
        <v>37</v>
      </c>
      <c r="E111">
        <v>7</v>
      </c>
      <c r="F111">
        <v>0</v>
      </c>
      <c r="G111">
        <v>0.124</v>
      </c>
      <c r="H111">
        <v>7</v>
      </c>
      <c r="I111">
        <v>1.2E-2</v>
      </c>
    </row>
    <row r="112" spans="1:9" x14ac:dyDescent="0.25">
      <c r="A112" t="s">
        <v>129</v>
      </c>
      <c r="B112" t="s">
        <v>10</v>
      </c>
      <c r="C112">
        <v>27</v>
      </c>
      <c r="D112">
        <v>42</v>
      </c>
      <c r="E112">
        <v>7</v>
      </c>
      <c r="F112">
        <v>0</v>
      </c>
      <c r="G112">
        <v>0.15</v>
      </c>
      <c r="H112">
        <v>7</v>
      </c>
      <c r="I112">
        <v>1.4999999999999999E-2</v>
      </c>
    </row>
    <row r="113" spans="1:9" x14ac:dyDescent="0.25">
      <c r="A113" t="s">
        <v>130</v>
      </c>
      <c r="B113" t="s">
        <v>10</v>
      </c>
      <c r="C113">
        <v>40</v>
      </c>
      <c r="D113">
        <v>66</v>
      </c>
      <c r="E113">
        <v>10</v>
      </c>
      <c r="F113">
        <v>1.4999999999999999E-2</v>
      </c>
      <c r="G113">
        <v>0.24</v>
      </c>
      <c r="H113">
        <v>10.5</v>
      </c>
      <c r="I113">
        <v>2.4E-2</v>
      </c>
    </row>
    <row r="114" spans="1:9" x14ac:dyDescent="0.25">
      <c r="A114" t="s">
        <v>131</v>
      </c>
      <c r="B114" t="s">
        <v>10</v>
      </c>
      <c r="C114">
        <v>44</v>
      </c>
      <c r="D114">
        <v>73</v>
      </c>
      <c r="E114">
        <v>11</v>
      </c>
      <c r="F114">
        <v>2.5000000000000001E-2</v>
      </c>
      <c r="G114">
        <v>0.315</v>
      </c>
      <c r="H114">
        <v>11.1</v>
      </c>
      <c r="I114">
        <v>3.2000000000000001E-2</v>
      </c>
    </row>
    <row r="115" spans="1:9" x14ac:dyDescent="0.25">
      <c r="A115" t="s">
        <v>132</v>
      </c>
      <c r="B115" t="s">
        <v>10</v>
      </c>
      <c r="C115">
        <v>48</v>
      </c>
      <c r="D115">
        <v>80</v>
      </c>
      <c r="E115">
        <v>12</v>
      </c>
      <c r="F115">
        <v>2.1999999999999999E-2</v>
      </c>
      <c r="G115">
        <v>0.309</v>
      </c>
      <c r="H115">
        <v>12.4</v>
      </c>
      <c r="I115">
        <v>3.1E-2</v>
      </c>
    </row>
    <row r="116" spans="1:9" x14ac:dyDescent="0.25">
      <c r="A116" t="s">
        <v>133</v>
      </c>
      <c r="B116" t="s">
        <v>10</v>
      </c>
      <c r="C116">
        <v>52</v>
      </c>
      <c r="D116">
        <v>87</v>
      </c>
      <c r="E116">
        <v>13</v>
      </c>
      <c r="F116">
        <v>3.2000000000000001E-2</v>
      </c>
      <c r="G116">
        <v>0.36499999999999999</v>
      </c>
      <c r="H116">
        <v>13.8</v>
      </c>
      <c r="I116">
        <v>3.5999999999999997E-2</v>
      </c>
    </row>
    <row r="117" spans="1:9" x14ac:dyDescent="0.25">
      <c r="A117" t="s">
        <v>134</v>
      </c>
      <c r="B117" t="s">
        <v>10</v>
      </c>
      <c r="C117">
        <v>56</v>
      </c>
      <c r="D117">
        <v>94</v>
      </c>
      <c r="E117">
        <v>14</v>
      </c>
      <c r="F117">
        <v>3.5000000000000003E-2</v>
      </c>
      <c r="G117">
        <v>0.41399999999999998</v>
      </c>
      <c r="H117">
        <v>14.7</v>
      </c>
      <c r="I117">
        <v>4.1000000000000002E-2</v>
      </c>
    </row>
    <row r="118" spans="1:9" x14ac:dyDescent="0.25">
      <c r="A118" t="s">
        <v>135</v>
      </c>
      <c r="B118" t="s">
        <v>10</v>
      </c>
      <c r="C118">
        <v>60</v>
      </c>
      <c r="D118">
        <v>101</v>
      </c>
      <c r="E118">
        <v>15</v>
      </c>
      <c r="F118">
        <v>6.4000000000000001E-2</v>
      </c>
      <c r="G118">
        <v>0.48499999999999999</v>
      </c>
      <c r="H118">
        <v>15.8</v>
      </c>
      <c r="I118">
        <v>4.9000000000000002E-2</v>
      </c>
    </row>
    <row r="119" spans="1:9" x14ac:dyDescent="0.25">
      <c r="A119" t="s">
        <v>136</v>
      </c>
      <c r="B119" t="s">
        <v>10</v>
      </c>
      <c r="C119">
        <v>64</v>
      </c>
      <c r="D119">
        <v>108</v>
      </c>
      <c r="E119">
        <v>17</v>
      </c>
      <c r="F119">
        <v>3.1E-2</v>
      </c>
      <c r="G119">
        <v>0.49099999999999999</v>
      </c>
      <c r="H119">
        <v>17</v>
      </c>
      <c r="I119">
        <v>4.9000000000000002E-2</v>
      </c>
    </row>
    <row r="120" spans="1:9" x14ac:dyDescent="0.25">
      <c r="A120" t="s">
        <v>137</v>
      </c>
      <c r="B120" t="s">
        <v>10</v>
      </c>
      <c r="C120">
        <v>68</v>
      </c>
      <c r="D120">
        <v>115</v>
      </c>
      <c r="E120">
        <v>18</v>
      </c>
      <c r="F120">
        <v>4.7E-2</v>
      </c>
      <c r="G120">
        <v>0.66600000000000004</v>
      </c>
      <c r="H120">
        <v>18</v>
      </c>
      <c r="I120">
        <v>6.7000000000000004E-2</v>
      </c>
    </row>
    <row r="121" spans="1:9" x14ac:dyDescent="0.25">
      <c r="A121" t="s">
        <v>138</v>
      </c>
      <c r="B121" t="s">
        <v>10</v>
      </c>
      <c r="C121">
        <v>72</v>
      </c>
      <c r="D121">
        <v>122</v>
      </c>
      <c r="E121">
        <v>19</v>
      </c>
      <c r="F121">
        <v>5.3999999999999999E-2</v>
      </c>
      <c r="G121">
        <v>0.63900000000000001</v>
      </c>
      <c r="H121">
        <v>19.399999999999999</v>
      </c>
      <c r="I121">
        <v>6.4000000000000001E-2</v>
      </c>
    </row>
    <row r="122" spans="1:9" x14ac:dyDescent="0.25">
      <c r="A122" t="s">
        <v>139</v>
      </c>
      <c r="B122" t="s">
        <v>10</v>
      </c>
      <c r="C122">
        <v>76</v>
      </c>
      <c r="D122">
        <v>129</v>
      </c>
      <c r="E122">
        <v>20</v>
      </c>
      <c r="F122">
        <v>0.05</v>
      </c>
      <c r="G122">
        <v>0.64</v>
      </c>
      <c r="H122">
        <v>20.5</v>
      </c>
      <c r="I122">
        <v>6.4000000000000001E-2</v>
      </c>
    </row>
    <row r="123" spans="1:9" x14ac:dyDescent="0.25">
      <c r="A123" t="s">
        <v>141</v>
      </c>
      <c r="B123" t="s">
        <v>10</v>
      </c>
      <c r="C123">
        <v>80</v>
      </c>
      <c r="D123">
        <v>136</v>
      </c>
      <c r="E123">
        <v>21</v>
      </c>
      <c r="F123">
        <v>7.8E-2</v>
      </c>
      <c r="G123">
        <v>0.69699999999999995</v>
      </c>
      <c r="H123">
        <v>21.6</v>
      </c>
      <c r="I123">
        <v>7.0000000000000007E-2</v>
      </c>
    </row>
    <row r="124" spans="1:9" x14ac:dyDescent="0.25">
      <c r="A124" t="s">
        <v>140</v>
      </c>
      <c r="B124" t="s">
        <v>10</v>
      </c>
      <c r="C124">
        <v>16</v>
      </c>
      <c r="D124">
        <v>24</v>
      </c>
      <c r="E124">
        <v>4</v>
      </c>
      <c r="F124">
        <v>0</v>
      </c>
      <c r="G124">
        <v>9.4E-2</v>
      </c>
      <c r="H124">
        <v>4</v>
      </c>
      <c r="I124">
        <v>8.9999999999999993E-3</v>
      </c>
    </row>
    <row r="125" spans="1:9" x14ac:dyDescent="0.25">
      <c r="A125" t="s">
        <v>142</v>
      </c>
      <c r="B125" t="s">
        <v>10</v>
      </c>
      <c r="C125">
        <v>20</v>
      </c>
      <c r="D125">
        <v>31</v>
      </c>
      <c r="E125">
        <v>6</v>
      </c>
      <c r="F125">
        <v>0</v>
      </c>
      <c r="G125">
        <v>8.2000000000000003E-2</v>
      </c>
      <c r="H125">
        <v>6</v>
      </c>
      <c r="I125">
        <v>8.0000000000000002E-3</v>
      </c>
    </row>
    <row r="126" spans="1:9" x14ac:dyDescent="0.25">
      <c r="A126" t="s">
        <v>143</v>
      </c>
      <c r="B126" t="s">
        <v>10</v>
      </c>
      <c r="C126">
        <v>24</v>
      </c>
      <c r="D126">
        <v>38</v>
      </c>
      <c r="E126">
        <v>7</v>
      </c>
      <c r="F126">
        <v>0</v>
      </c>
      <c r="G126">
        <v>0.122</v>
      </c>
      <c r="H126">
        <v>7</v>
      </c>
      <c r="I126">
        <v>1.2E-2</v>
      </c>
    </row>
    <row r="127" spans="1:9" x14ac:dyDescent="0.25">
      <c r="A127" t="s">
        <v>144</v>
      </c>
      <c r="B127" t="s">
        <v>10</v>
      </c>
      <c r="C127">
        <v>28</v>
      </c>
      <c r="D127">
        <v>45</v>
      </c>
      <c r="E127">
        <v>7</v>
      </c>
      <c r="F127">
        <v>0</v>
      </c>
      <c r="G127">
        <v>0.157</v>
      </c>
      <c r="H127">
        <v>7</v>
      </c>
      <c r="I127">
        <v>1.6E-2</v>
      </c>
    </row>
    <row r="128" spans="1:9" x14ac:dyDescent="0.25">
      <c r="A128" t="s">
        <v>145</v>
      </c>
      <c r="B128" t="s">
        <v>10</v>
      </c>
      <c r="C128">
        <v>32</v>
      </c>
      <c r="D128">
        <v>52</v>
      </c>
      <c r="E128">
        <v>8</v>
      </c>
      <c r="F128">
        <v>1.6E-2</v>
      </c>
      <c r="G128">
        <v>0.19</v>
      </c>
      <c r="H128">
        <v>8</v>
      </c>
      <c r="I128">
        <v>1.9E-2</v>
      </c>
    </row>
    <row r="129" spans="1:9" x14ac:dyDescent="0.25">
      <c r="A129" t="s">
        <v>146</v>
      </c>
      <c r="B129" t="s">
        <v>10</v>
      </c>
      <c r="C129">
        <v>36</v>
      </c>
      <c r="D129">
        <v>59</v>
      </c>
      <c r="E129">
        <v>10</v>
      </c>
      <c r="F129">
        <v>1.4999999999999999E-2</v>
      </c>
      <c r="G129">
        <v>0.19800000000000001</v>
      </c>
      <c r="H129">
        <v>10</v>
      </c>
      <c r="I129">
        <v>0.02</v>
      </c>
    </row>
    <row r="130" spans="1:9" x14ac:dyDescent="0.25">
      <c r="A130" t="s">
        <v>147</v>
      </c>
      <c r="B130" t="s">
        <v>10</v>
      </c>
      <c r="C130">
        <v>50</v>
      </c>
      <c r="D130">
        <v>85</v>
      </c>
      <c r="E130">
        <v>13</v>
      </c>
      <c r="F130">
        <v>0.03</v>
      </c>
      <c r="G130">
        <v>0.44400000000000001</v>
      </c>
      <c r="H130">
        <v>13.1</v>
      </c>
      <c r="I130">
        <v>4.3999999999999997E-2</v>
      </c>
    </row>
    <row r="131" spans="1:9" x14ac:dyDescent="0.25">
      <c r="A131" t="s">
        <v>148</v>
      </c>
      <c r="B131" t="s">
        <v>10</v>
      </c>
      <c r="C131">
        <v>55</v>
      </c>
      <c r="D131">
        <v>94</v>
      </c>
      <c r="E131">
        <v>14</v>
      </c>
      <c r="F131">
        <v>3.2000000000000001E-2</v>
      </c>
      <c r="G131">
        <v>0.375</v>
      </c>
      <c r="H131">
        <v>14.8</v>
      </c>
      <c r="I131">
        <v>3.6999999999999998E-2</v>
      </c>
    </row>
    <row r="132" spans="1:9" x14ac:dyDescent="0.25">
      <c r="A132" t="s">
        <v>149</v>
      </c>
      <c r="B132" t="s">
        <v>10</v>
      </c>
      <c r="C132">
        <v>60</v>
      </c>
      <c r="D132">
        <v>103</v>
      </c>
      <c r="E132">
        <v>16</v>
      </c>
      <c r="F132">
        <v>3.1E-2</v>
      </c>
      <c r="G132">
        <v>0.54200000000000004</v>
      </c>
      <c r="H132">
        <v>16</v>
      </c>
      <c r="I132">
        <v>5.3999999999999999E-2</v>
      </c>
    </row>
    <row r="133" spans="1:9" x14ac:dyDescent="0.25">
      <c r="A133" t="s">
        <v>150</v>
      </c>
      <c r="B133" t="s">
        <v>10</v>
      </c>
      <c r="C133">
        <v>65</v>
      </c>
      <c r="D133">
        <v>112</v>
      </c>
      <c r="E133">
        <v>17</v>
      </c>
      <c r="F133">
        <v>0.04</v>
      </c>
      <c r="G133">
        <v>0.57299999999999995</v>
      </c>
      <c r="H133">
        <v>17.399999999999999</v>
      </c>
      <c r="I133">
        <v>5.7000000000000002E-2</v>
      </c>
    </row>
    <row r="134" spans="1:9" x14ac:dyDescent="0.25">
      <c r="A134" t="s">
        <v>151</v>
      </c>
      <c r="B134" t="s">
        <v>10</v>
      </c>
      <c r="C134">
        <v>70</v>
      </c>
      <c r="D134">
        <v>121</v>
      </c>
      <c r="E134">
        <v>18</v>
      </c>
      <c r="F134">
        <v>4.9000000000000002E-2</v>
      </c>
      <c r="G134">
        <v>0.52700000000000002</v>
      </c>
      <c r="H134">
        <v>18.899999999999999</v>
      </c>
      <c r="I134">
        <v>5.2999999999999999E-2</v>
      </c>
    </row>
    <row r="135" spans="1:9" x14ac:dyDescent="0.25">
      <c r="A135" t="s">
        <v>152</v>
      </c>
      <c r="B135" t="s">
        <v>10</v>
      </c>
      <c r="C135">
        <v>75</v>
      </c>
      <c r="D135">
        <v>130</v>
      </c>
      <c r="E135">
        <v>20</v>
      </c>
      <c r="F135">
        <v>6.2E-2</v>
      </c>
      <c r="G135">
        <v>0.79800000000000004</v>
      </c>
      <c r="H135">
        <v>20.2</v>
      </c>
      <c r="I135">
        <v>0.08</v>
      </c>
    </row>
    <row r="136" spans="1:9" x14ac:dyDescent="0.25">
      <c r="A136" t="s">
        <v>153</v>
      </c>
      <c r="B136" t="s">
        <v>10</v>
      </c>
      <c r="C136">
        <v>80</v>
      </c>
      <c r="D136">
        <v>139</v>
      </c>
      <c r="E136">
        <v>22</v>
      </c>
      <c r="F136">
        <v>4.8000000000000001E-2</v>
      </c>
      <c r="G136">
        <v>0.68</v>
      </c>
      <c r="H136">
        <v>22</v>
      </c>
      <c r="I136">
        <v>6.8000000000000005E-2</v>
      </c>
    </row>
    <row r="137" spans="1:9" x14ac:dyDescent="0.25">
      <c r="A137" t="s">
        <v>154</v>
      </c>
      <c r="B137" t="s">
        <v>10</v>
      </c>
      <c r="C137">
        <v>85</v>
      </c>
      <c r="D137">
        <v>148</v>
      </c>
      <c r="E137">
        <v>22</v>
      </c>
      <c r="F137">
        <v>0.109</v>
      </c>
      <c r="G137">
        <v>0.92900000000000005</v>
      </c>
      <c r="H137">
        <v>23.1</v>
      </c>
      <c r="I137">
        <v>9.2999999999999999E-2</v>
      </c>
    </row>
    <row r="138" spans="1:9" x14ac:dyDescent="0.25">
      <c r="A138" t="s">
        <v>155</v>
      </c>
      <c r="B138" t="s">
        <v>10</v>
      </c>
      <c r="C138">
        <v>90</v>
      </c>
      <c r="D138">
        <v>157</v>
      </c>
      <c r="E138">
        <v>24</v>
      </c>
      <c r="F138">
        <v>9.4E-2</v>
      </c>
      <c r="G138">
        <v>0.89600000000000002</v>
      </c>
      <c r="H138">
        <v>24.6</v>
      </c>
      <c r="I138">
        <v>0.09</v>
      </c>
    </row>
    <row r="139" spans="1:9" x14ac:dyDescent="0.25">
      <c r="A139" t="s">
        <v>156</v>
      </c>
      <c r="B139" t="s">
        <v>10</v>
      </c>
      <c r="C139">
        <v>95</v>
      </c>
      <c r="D139">
        <v>166</v>
      </c>
      <c r="E139">
        <v>26</v>
      </c>
      <c r="F139">
        <v>7.4999999999999997E-2</v>
      </c>
      <c r="G139">
        <v>0.92400000000000004</v>
      </c>
      <c r="H139">
        <v>26</v>
      </c>
      <c r="I139">
        <v>9.1999999999999998E-2</v>
      </c>
    </row>
    <row r="140" spans="1:9" x14ac:dyDescent="0.25">
      <c r="A140" t="s">
        <v>158</v>
      </c>
      <c r="B140" t="s">
        <v>10</v>
      </c>
      <c r="C140">
        <v>100</v>
      </c>
      <c r="D140">
        <v>175</v>
      </c>
      <c r="E140">
        <v>27</v>
      </c>
      <c r="F140">
        <v>7.8E-2</v>
      </c>
      <c r="G140">
        <v>1.0329999999999999</v>
      </c>
      <c r="H140">
        <v>27.5</v>
      </c>
      <c r="I140">
        <v>0.10299999999999999</v>
      </c>
    </row>
    <row r="141" spans="1:9" x14ac:dyDescent="0.25">
      <c r="A141" t="s">
        <v>157</v>
      </c>
      <c r="B141" t="s">
        <v>10</v>
      </c>
      <c r="C141">
        <v>25</v>
      </c>
      <c r="D141">
        <v>40</v>
      </c>
      <c r="E141">
        <v>7</v>
      </c>
      <c r="F141">
        <v>0</v>
      </c>
      <c r="G141">
        <v>0.14399999999999999</v>
      </c>
      <c r="H141">
        <v>7</v>
      </c>
      <c r="I141">
        <v>1.4E-2</v>
      </c>
    </row>
    <row r="142" spans="1:9" x14ac:dyDescent="0.25">
      <c r="A142" t="s">
        <v>159</v>
      </c>
      <c r="B142" t="s">
        <v>10</v>
      </c>
      <c r="C142">
        <v>30</v>
      </c>
      <c r="D142">
        <v>49</v>
      </c>
      <c r="E142">
        <v>8</v>
      </c>
      <c r="F142">
        <v>1.4999999999999999E-2</v>
      </c>
      <c r="G142">
        <v>0.161</v>
      </c>
      <c r="H142">
        <v>8</v>
      </c>
      <c r="I142">
        <v>1.6E-2</v>
      </c>
    </row>
    <row r="143" spans="1:9" x14ac:dyDescent="0.25">
      <c r="A143" t="s">
        <v>160</v>
      </c>
      <c r="B143" t="s">
        <v>10</v>
      </c>
      <c r="C143">
        <v>35</v>
      </c>
      <c r="D143">
        <v>58</v>
      </c>
      <c r="E143">
        <v>9</v>
      </c>
      <c r="F143">
        <v>1.6E-2</v>
      </c>
      <c r="G143">
        <v>0.25600000000000001</v>
      </c>
      <c r="H143">
        <v>9</v>
      </c>
      <c r="I143">
        <v>2.5999999999999999E-2</v>
      </c>
    </row>
    <row r="144" spans="1:9" x14ac:dyDescent="0.25">
      <c r="A144" t="s">
        <v>161</v>
      </c>
      <c r="B144" t="s">
        <v>10</v>
      </c>
      <c r="C144">
        <v>40</v>
      </c>
      <c r="D144">
        <v>67</v>
      </c>
      <c r="E144">
        <v>11</v>
      </c>
      <c r="F144">
        <v>1.4999999999999999E-2</v>
      </c>
      <c r="G144">
        <v>0.23300000000000001</v>
      </c>
      <c r="H144">
        <v>11</v>
      </c>
      <c r="I144">
        <v>2.3E-2</v>
      </c>
    </row>
    <row r="145" spans="1:9" x14ac:dyDescent="0.25">
      <c r="A145" t="s">
        <v>162</v>
      </c>
      <c r="B145" t="s">
        <v>10</v>
      </c>
      <c r="C145">
        <v>45</v>
      </c>
      <c r="D145">
        <v>76</v>
      </c>
      <c r="E145">
        <v>12</v>
      </c>
      <c r="F145">
        <v>1.6E-2</v>
      </c>
      <c r="G145">
        <v>0.28100000000000003</v>
      </c>
      <c r="H145">
        <v>12</v>
      </c>
      <c r="I145">
        <v>2.8000000000000001E-2</v>
      </c>
    </row>
    <row r="146" spans="1:9" x14ac:dyDescent="0.25">
      <c r="A146" t="s">
        <v>163</v>
      </c>
      <c r="B146" t="s">
        <v>10</v>
      </c>
      <c r="C146">
        <v>60</v>
      </c>
      <c r="D146">
        <v>104</v>
      </c>
      <c r="E146">
        <v>16</v>
      </c>
      <c r="F146">
        <v>3.1E-2</v>
      </c>
      <c r="G146">
        <v>0.46800000000000003</v>
      </c>
      <c r="H146">
        <v>16</v>
      </c>
      <c r="I146">
        <v>4.7E-2</v>
      </c>
    </row>
    <row r="147" spans="1:9" x14ac:dyDescent="0.25">
      <c r="A147" t="s">
        <v>164</v>
      </c>
      <c r="B147" t="s">
        <v>10</v>
      </c>
      <c r="C147">
        <v>66</v>
      </c>
      <c r="D147">
        <v>115</v>
      </c>
      <c r="E147">
        <v>18</v>
      </c>
      <c r="F147">
        <v>4.4999999999999998E-2</v>
      </c>
      <c r="G147">
        <v>0.48099999999999998</v>
      </c>
      <c r="H147">
        <v>18</v>
      </c>
      <c r="I147">
        <v>4.8000000000000001E-2</v>
      </c>
    </row>
    <row r="148" spans="1:9" x14ac:dyDescent="0.25">
      <c r="A148" t="s">
        <v>165</v>
      </c>
      <c r="B148" t="s">
        <v>10</v>
      </c>
      <c r="C148">
        <v>72</v>
      </c>
      <c r="D148">
        <v>126</v>
      </c>
      <c r="E148">
        <v>19</v>
      </c>
      <c r="F148">
        <v>4.7E-2</v>
      </c>
      <c r="G148">
        <v>0.64200000000000002</v>
      </c>
      <c r="H148">
        <v>19.3</v>
      </c>
      <c r="I148">
        <v>6.4000000000000001E-2</v>
      </c>
    </row>
    <row r="149" spans="1:9" x14ac:dyDescent="0.25">
      <c r="A149" t="s">
        <v>166</v>
      </c>
      <c r="B149" t="s">
        <v>10</v>
      </c>
      <c r="C149">
        <v>78</v>
      </c>
      <c r="D149">
        <v>137</v>
      </c>
      <c r="E149">
        <v>20</v>
      </c>
      <c r="F149">
        <v>0.11899999999999999</v>
      </c>
      <c r="G149">
        <v>0.73799999999999999</v>
      </c>
      <c r="H149">
        <v>21</v>
      </c>
      <c r="I149">
        <v>7.3999999999999996E-2</v>
      </c>
    </row>
    <row r="150" spans="1:9" x14ac:dyDescent="0.25">
      <c r="A150" t="s">
        <v>167</v>
      </c>
      <c r="B150" t="s">
        <v>10</v>
      </c>
      <c r="C150">
        <v>84</v>
      </c>
      <c r="D150">
        <v>148</v>
      </c>
      <c r="E150">
        <v>22</v>
      </c>
      <c r="F150">
        <v>0.06</v>
      </c>
      <c r="G150">
        <v>0.65700000000000003</v>
      </c>
      <c r="H150">
        <v>22.6</v>
      </c>
      <c r="I150">
        <v>6.6000000000000003E-2</v>
      </c>
    </row>
    <row r="151" spans="1:9" x14ac:dyDescent="0.25">
      <c r="A151" t="s">
        <v>168</v>
      </c>
      <c r="B151" t="s">
        <v>10</v>
      </c>
      <c r="C151">
        <v>90</v>
      </c>
      <c r="D151">
        <v>159</v>
      </c>
      <c r="E151">
        <v>24</v>
      </c>
      <c r="F151">
        <v>7.6999999999999999E-2</v>
      </c>
      <c r="G151">
        <v>0.81899999999999995</v>
      </c>
      <c r="H151">
        <v>24.4</v>
      </c>
      <c r="I151">
        <v>8.2000000000000003E-2</v>
      </c>
    </row>
    <row r="152" spans="1:9" x14ac:dyDescent="0.25">
      <c r="A152" t="s">
        <v>169</v>
      </c>
      <c r="B152" t="s">
        <v>10</v>
      </c>
      <c r="C152">
        <v>96</v>
      </c>
      <c r="D152">
        <v>170</v>
      </c>
      <c r="E152">
        <v>25</v>
      </c>
      <c r="F152">
        <v>8.5999999999999993E-2</v>
      </c>
      <c r="G152">
        <v>0.874</v>
      </c>
      <c r="H152">
        <v>26</v>
      </c>
      <c r="I152">
        <v>8.6999999999999994E-2</v>
      </c>
    </row>
    <row r="153" spans="1:9" x14ac:dyDescent="0.25">
      <c r="A153" t="s">
        <v>170</v>
      </c>
      <c r="B153" t="s">
        <v>10</v>
      </c>
      <c r="C153">
        <v>102</v>
      </c>
      <c r="D153">
        <v>181</v>
      </c>
      <c r="E153">
        <v>27</v>
      </c>
      <c r="F153">
        <v>7.9000000000000001E-2</v>
      </c>
      <c r="G153">
        <v>0.95499999999999996</v>
      </c>
      <c r="H153">
        <v>27.7</v>
      </c>
      <c r="I153">
        <v>9.6000000000000002E-2</v>
      </c>
    </row>
    <row r="154" spans="1:9" x14ac:dyDescent="0.25">
      <c r="A154" t="s">
        <v>171</v>
      </c>
      <c r="B154" t="s">
        <v>10</v>
      </c>
      <c r="C154">
        <v>108</v>
      </c>
      <c r="D154">
        <v>192</v>
      </c>
      <c r="E154">
        <v>29</v>
      </c>
      <c r="F154">
        <v>8.4000000000000005E-2</v>
      </c>
      <c r="G154">
        <v>1.0760000000000001</v>
      </c>
      <c r="H154">
        <v>29.4</v>
      </c>
      <c r="I154">
        <v>0.108</v>
      </c>
    </row>
    <row r="155" spans="1:9" x14ac:dyDescent="0.25">
      <c r="A155" t="s">
        <v>172</v>
      </c>
      <c r="B155" t="s">
        <v>10</v>
      </c>
      <c r="C155">
        <v>114</v>
      </c>
      <c r="D155">
        <v>203</v>
      </c>
      <c r="E155">
        <v>31</v>
      </c>
      <c r="F155">
        <v>0.114</v>
      </c>
      <c r="G155">
        <v>1.2889999999999999</v>
      </c>
      <c r="H155">
        <v>31.1</v>
      </c>
      <c r="I155">
        <v>0.129</v>
      </c>
    </row>
    <row r="156" spans="1:9" x14ac:dyDescent="0.25">
      <c r="A156" t="s">
        <v>174</v>
      </c>
      <c r="B156" t="s">
        <v>10</v>
      </c>
      <c r="C156">
        <v>120</v>
      </c>
      <c r="D156">
        <v>214</v>
      </c>
      <c r="E156">
        <v>32</v>
      </c>
      <c r="F156">
        <v>0.125</v>
      </c>
      <c r="G156">
        <v>1.2190000000000001</v>
      </c>
      <c r="H156">
        <v>32.799999999999997</v>
      </c>
      <c r="I156">
        <v>0.122</v>
      </c>
    </row>
    <row r="157" spans="1:9" x14ac:dyDescent="0.25">
      <c r="A157" t="s">
        <v>173</v>
      </c>
      <c r="B157" t="s">
        <v>10</v>
      </c>
      <c r="C157">
        <v>36</v>
      </c>
      <c r="D157">
        <v>60</v>
      </c>
      <c r="E157">
        <v>10</v>
      </c>
      <c r="F157">
        <v>8.0000000000000002E-3</v>
      </c>
      <c r="G157">
        <v>0.20100000000000001</v>
      </c>
      <c r="H157">
        <v>10</v>
      </c>
      <c r="I157">
        <v>0.02</v>
      </c>
    </row>
    <row r="158" spans="1:9" x14ac:dyDescent="0.25">
      <c r="A158" t="s">
        <v>175</v>
      </c>
      <c r="B158" t="s">
        <v>10</v>
      </c>
      <c r="C158">
        <v>42</v>
      </c>
      <c r="D158">
        <v>71</v>
      </c>
      <c r="E158">
        <v>11</v>
      </c>
      <c r="F158">
        <v>1.2999999999999999E-2</v>
      </c>
      <c r="G158">
        <v>0.25600000000000001</v>
      </c>
      <c r="H158">
        <v>11</v>
      </c>
      <c r="I158">
        <v>2.5999999999999999E-2</v>
      </c>
    </row>
    <row r="159" spans="1:9" x14ac:dyDescent="0.25">
      <c r="A159" t="s">
        <v>176</v>
      </c>
      <c r="B159" t="s">
        <v>10</v>
      </c>
      <c r="C159">
        <v>48</v>
      </c>
      <c r="D159">
        <v>82</v>
      </c>
      <c r="E159">
        <v>12</v>
      </c>
      <c r="F159">
        <v>2.5000000000000001E-2</v>
      </c>
      <c r="G159">
        <v>0.307</v>
      </c>
      <c r="H159">
        <v>12.8</v>
      </c>
      <c r="I159">
        <v>3.1E-2</v>
      </c>
    </row>
    <row r="160" spans="1:9" x14ac:dyDescent="0.25">
      <c r="A160" t="s">
        <v>177</v>
      </c>
      <c r="B160" t="s">
        <v>10</v>
      </c>
      <c r="C160">
        <v>54</v>
      </c>
      <c r="D160">
        <v>93</v>
      </c>
      <c r="E160">
        <v>14</v>
      </c>
      <c r="F160">
        <v>2.1999999999999999E-2</v>
      </c>
      <c r="G160">
        <v>0.47599999999999998</v>
      </c>
      <c r="H160">
        <v>14</v>
      </c>
      <c r="I160">
        <v>4.8000000000000001E-2</v>
      </c>
    </row>
    <row r="161" spans="1:9" x14ac:dyDescent="0.25">
      <c r="A161" t="s">
        <v>178</v>
      </c>
      <c r="B161" t="s">
        <v>10</v>
      </c>
      <c r="C161">
        <v>70</v>
      </c>
      <c r="D161">
        <v>123</v>
      </c>
      <c r="E161">
        <v>18</v>
      </c>
      <c r="F161">
        <v>4.5999999999999999E-2</v>
      </c>
      <c r="G161">
        <v>0.56100000000000005</v>
      </c>
      <c r="H161">
        <v>18.600000000000001</v>
      </c>
      <c r="I161">
        <v>5.6000000000000001E-2</v>
      </c>
    </row>
    <row r="162" spans="1:9" x14ac:dyDescent="0.25">
      <c r="A162" t="s">
        <v>179</v>
      </c>
      <c r="B162" t="s">
        <v>10</v>
      </c>
      <c r="C162">
        <v>77</v>
      </c>
      <c r="D162">
        <v>136</v>
      </c>
      <c r="E162">
        <v>20</v>
      </c>
      <c r="F162">
        <v>4.7E-2</v>
      </c>
      <c r="G162">
        <v>0.63900000000000001</v>
      </c>
      <c r="H162">
        <v>20.399999999999999</v>
      </c>
      <c r="I162">
        <v>6.4000000000000001E-2</v>
      </c>
    </row>
    <row r="163" spans="1:9" x14ac:dyDescent="0.25">
      <c r="A163" t="s">
        <v>180</v>
      </c>
      <c r="B163" t="s">
        <v>10</v>
      </c>
      <c r="C163">
        <v>84</v>
      </c>
      <c r="D163">
        <v>149</v>
      </c>
      <c r="E163">
        <v>22</v>
      </c>
      <c r="F163">
        <v>0.06</v>
      </c>
      <c r="G163">
        <v>0.84299999999999997</v>
      </c>
      <c r="H163">
        <v>22.3</v>
      </c>
      <c r="I163">
        <v>8.4000000000000005E-2</v>
      </c>
    </row>
    <row r="164" spans="1:9" x14ac:dyDescent="0.25">
      <c r="A164" t="s">
        <v>181</v>
      </c>
      <c r="B164" t="s">
        <v>10</v>
      </c>
      <c r="C164">
        <v>91</v>
      </c>
      <c r="D164">
        <v>162</v>
      </c>
      <c r="E164">
        <v>24</v>
      </c>
      <c r="F164">
        <v>7.0999999999999994E-2</v>
      </c>
      <c r="G164">
        <v>0.92200000000000004</v>
      </c>
      <c r="H164">
        <v>24.5</v>
      </c>
      <c r="I164">
        <v>9.1999999999999998E-2</v>
      </c>
    </row>
    <row r="165" spans="1:9" x14ac:dyDescent="0.25">
      <c r="A165" t="s">
        <v>182</v>
      </c>
      <c r="B165" t="s">
        <v>10</v>
      </c>
      <c r="C165">
        <v>98</v>
      </c>
      <c r="D165">
        <v>175</v>
      </c>
      <c r="E165">
        <v>26</v>
      </c>
      <c r="F165">
        <v>8.3000000000000004E-2</v>
      </c>
      <c r="G165">
        <v>1.1180000000000001</v>
      </c>
      <c r="H165">
        <v>26.3</v>
      </c>
      <c r="I165">
        <v>0.112</v>
      </c>
    </row>
    <row r="166" spans="1:9" x14ac:dyDescent="0.25">
      <c r="A166" t="s">
        <v>183</v>
      </c>
      <c r="B166" t="s">
        <v>10</v>
      </c>
      <c r="C166">
        <v>105</v>
      </c>
      <c r="D166">
        <v>188</v>
      </c>
      <c r="E166">
        <v>28</v>
      </c>
      <c r="F166">
        <v>9.4E-2</v>
      </c>
      <c r="G166">
        <v>1.107</v>
      </c>
      <c r="H166">
        <v>28.5</v>
      </c>
      <c r="I166">
        <v>0.111</v>
      </c>
    </row>
    <row r="167" spans="1:9" x14ac:dyDescent="0.25">
      <c r="A167" t="s">
        <v>184</v>
      </c>
      <c r="B167" t="s">
        <v>10</v>
      </c>
      <c r="C167">
        <v>112</v>
      </c>
      <c r="D167">
        <v>201</v>
      </c>
      <c r="E167">
        <v>30</v>
      </c>
      <c r="F167">
        <v>9.4E-2</v>
      </c>
      <c r="G167">
        <v>1.264</v>
      </c>
      <c r="H167">
        <v>30.6</v>
      </c>
      <c r="I167">
        <v>0.126</v>
      </c>
    </row>
    <row r="168" spans="1:9" x14ac:dyDescent="0.25">
      <c r="A168" t="s">
        <v>185</v>
      </c>
      <c r="B168" t="s">
        <v>10</v>
      </c>
      <c r="C168">
        <v>119</v>
      </c>
      <c r="D168">
        <v>214</v>
      </c>
      <c r="E168">
        <v>31</v>
      </c>
      <c r="F168">
        <v>0.19400000000000001</v>
      </c>
      <c r="G168">
        <v>1.3049999999999999</v>
      </c>
      <c r="H168">
        <v>32.299999999999997</v>
      </c>
      <c r="I168">
        <v>0.13100000000000001</v>
      </c>
    </row>
    <row r="169" spans="1:9" x14ac:dyDescent="0.25">
      <c r="A169" t="s">
        <v>186</v>
      </c>
      <c r="B169" t="s">
        <v>10</v>
      </c>
      <c r="C169">
        <v>126</v>
      </c>
      <c r="D169">
        <v>227</v>
      </c>
      <c r="E169">
        <v>33</v>
      </c>
      <c r="F169">
        <v>0.155</v>
      </c>
      <c r="G169">
        <v>1.464</v>
      </c>
      <c r="H169">
        <v>34.200000000000003</v>
      </c>
      <c r="I169">
        <v>0.14599999999999999</v>
      </c>
    </row>
    <row r="170" spans="1:9" x14ac:dyDescent="0.25">
      <c r="A170" t="s">
        <v>187</v>
      </c>
      <c r="B170" t="s">
        <v>10</v>
      </c>
      <c r="C170">
        <v>133</v>
      </c>
      <c r="D170">
        <v>240</v>
      </c>
      <c r="E170">
        <v>36</v>
      </c>
      <c r="F170">
        <v>0.11600000000000001</v>
      </c>
      <c r="G170">
        <v>1.4370000000000001</v>
      </c>
      <c r="H170">
        <v>36.299999999999997</v>
      </c>
      <c r="I170">
        <v>0.14399999999999999</v>
      </c>
    </row>
    <row r="171" spans="1:9" x14ac:dyDescent="0.25">
      <c r="A171" t="s">
        <v>190</v>
      </c>
      <c r="B171" t="s">
        <v>10</v>
      </c>
      <c r="C171">
        <v>140</v>
      </c>
      <c r="D171">
        <v>253</v>
      </c>
      <c r="E171">
        <v>38</v>
      </c>
      <c r="F171">
        <v>0.14099999999999999</v>
      </c>
      <c r="G171">
        <v>1.738</v>
      </c>
      <c r="H171">
        <v>38.5</v>
      </c>
      <c r="I171">
        <v>0.17399999999999999</v>
      </c>
    </row>
    <row r="172" spans="1:9" x14ac:dyDescent="0.25">
      <c r="A172" t="s">
        <v>188</v>
      </c>
      <c r="B172" t="s">
        <v>10</v>
      </c>
      <c r="C172">
        <v>49</v>
      </c>
      <c r="D172">
        <v>84</v>
      </c>
      <c r="E172">
        <v>12</v>
      </c>
      <c r="F172">
        <v>3.1E-2</v>
      </c>
      <c r="G172">
        <v>0.34599999999999997</v>
      </c>
      <c r="H172">
        <v>12.8</v>
      </c>
      <c r="I172">
        <v>3.5000000000000003E-2</v>
      </c>
    </row>
    <row r="173" spans="1:9" x14ac:dyDescent="0.25">
      <c r="A173" t="s">
        <v>189</v>
      </c>
      <c r="B173" t="s">
        <v>10</v>
      </c>
      <c r="C173">
        <v>56</v>
      </c>
      <c r="D173">
        <v>97</v>
      </c>
      <c r="E173">
        <v>14</v>
      </c>
      <c r="F173">
        <v>3.7999999999999999E-2</v>
      </c>
      <c r="G173">
        <v>0.42899999999999999</v>
      </c>
      <c r="H173">
        <v>14.7</v>
      </c>
      <c r="I173">
        <v>4.2999999999999997E-2</v>
      </c>
    </row>
    <row r="174" spans="1:9" x14ac:dyDescent="0.25">
      <c r="A174" t="s">
        <v>191</v>
      </c>
      <c r="B174" t="s">
        <v>10</v>
      </c>
      <c r="C174">
        <v>63</v>
      </c>
      <c r="D174">
        <v>110</v>
      </c>
      <c r="E174">
        <v>16</v>
      </c>
      <c r="F174">
        <v>0.06</v>
      </c>
      <c r="G174">
        <v>0.54100000000000004</v>
      </c>
      <c r="H174">
        <v>16.5</v>
      </c>
      <c r="I174">
        <v>5.3999999999999999E-2</v>
      </c>
    </row>
    <row r="175" spans="1:9" x14ac:dyDescent="0.25">
      <c r="A175" t="s">
        <v>192</v>
      </c>
      <c r="B175" t="s">
        <v>10</v>
      </c>
      <c r="C175">
        <v>80</v>
      </c>
      <c r="D175">
        <v>142</v>
      </c>
      <c r="E175">
        <v>21</v>
      </c>
      <c r="F175">
        <v>4.5999999999999999E-2</v>
      </c>
      <c r="G175">
        <v>0.81899999999999995</v>
      </c>
      <c r="H175">
        <v>21.1</v>
      </c>
      <c r="I175">
        <v>8.2000000000000003E-2</v>
      </c>
    </row>
    <row r="176" spans="1:9" x14ac:dyDescent="0.25">
      <c r="A176" t="s">
        <v>193</v>
      </c>
      <c r="B176" t="s">
        <v>10</v>
      </c>
      <c r="C176">
        <v>88</v>
      </c>
      <c r="D176">
        <v>157</v>
      </c>
      <c r="E176">
        <v>23</v>
      </c>
      <c r="F176">
        <v>7.8E-2</v>
      </c>
      <c r="G176">
        <v>1.008</v>
      </c>
      <c r="H176">
        <v>23.3</v>
      </c>
      <c r="I176">
        <v>0.10100000000000001</v>
      </c>
    </row>
    <row r="177" spans="1:9" x14ac:dyDescent="0.25">
      <c r="A177" t="s">
        <v>194</v>
      </c>
      <c r="B177" t="s">
        <v>10</v>
      </c>
      <c r="C177">
        <v>96</v>
      </c>
      <c r="D177">
        <v>172</v>
      </c>
      <c r="E177">
        <v>25</v>
      </c>
      <c r="F177">
        <v>0.11700000000000001</v>
      </c>
      <c r="G177">
        <v>0.93100000000000005</v>
      </c>
      <c r="H177">
        <v>25.8</v>
      </c>
      <c r="I177">
        <v>9.2999999999999999E-2</v>
      </c>
    </row>
    <row r="178" spans="1:9" x14ac:dyDescent="0.25">
      <c r="A178" t="s">
        <v>195</v>
      </c>
      <c r="B178" t="s">
        <v>10</v>
      </c>
      <c r="C178">
        <v>104</v>
      </c>
      <c r="D178">
        <v>187</v>
      </c>
      <c r="E178">
        <v>27</v>
      </c>
      <c r="F178">
        <v>0.122</v>
      </c>
      <c r="G178">
        <v>1.143</v>
      </c>
      <c r="H178">
        <v>27.9</v>
      </c>
      <c r="I178">
        <v>0.114</v>
      </c>
    </row>
    <row r="179" spans="1:9" x14ac:dyDescent="0.25">
      <c r="A179" t="s">
        <v>196</v>
      </c>
      <c r="B179" t="s">
        <v>10</v>
      </c>
      <c r="C179">
        <v>112</v>
      </c>
      <c r="D179">
        <v>202</v>
      </c>
      <c r="E179">
        <v>29</v>
      </c>
      <c r="F179">
        <v>0.109</v>
      </c>
      <c r="G179">
        <v>1.18</v>
      </c>
      <c r="H179">
        <v>30</v>
      </c>
      <c r="I179">
        <v>0.11799999999999999</v>
      </c>
    </row>
    <row r="180" spans="1:9" x14ac:dyDescent="0.25">
      <c r="A180" t="s">
        <v>197</v>
      </c>
      <c r="B180" t="s">
        <v>10</v>
      </c>
      <c r="C180">
        <v>120</v>
      </c>
      <c r="D180">
        <v>217</v>
      </c>
      <c r="E180">
        <v>32</v>
      </c>
      <c r="F180">
        <v>0.11600000000000001</v>
      </c>
      <c r="G180">
        <v>1.2649999999999999</v>
      </c>
      <c r="H180">
        <v>32.6</v>
      </c>
      <c r="I180">
        <v>0.127</v>
      </c>
    </row>
    <row r="181" spans="1:9" x14ac:dyDescent="0.25">
      <c r="A181" t="s">
        <v>198</v>
      </c>
      <c r="B181" t="s">
        <v>10</v>
      </c>
      <c r="C181">
        <v>128</v>
      </c>
      <c r="D181">
        <v>232</v>
      </c>
      <c r="E181">
        <v>34</v>
      </c>
      <c r="F181">
        <v>0.156</v>
      </c>
      <c r="G181">
        <v>1.3740000000000001</v>
      </c>
      <c r="H181">
        <v>34.799999999999997</v>
      </c>
      <c r="I181">
        <v>0.13700000000000001</v>
      </c>
    </row>
    <row r="182" spans="1:9" x14ac:dyDescent="0.25">
      <c r="A182" t="s">
        <v>199</v>
      </c>
      <c r="B182" t="s">
        <v>10</v>
      </c>
      <c r="C182">
        <v>136</v>
      </c>
      <c r="D182">
        <v>247</v>
      </c>
      <c r="E182">
        <v>36</v>
      </c>
      <c r="F182">
        <v>0.16</v>
      </c>
      <c r="G182">
        <v>1.66</v>
      </c>
      <c r="H182">
        <v>37.200000000000003</v>
      </c>
      <c r="I182">
        <v>0.16600000000000001</v>
      </c>
    </row>
    <row r="183" spans="1:9" x14ac:dyDescent="0.25">
      <c r="A183" t="s">
        <v>200</v>
      </c>
      <c r="B183" t="s">
        <v>10</v>
      </c>
      <c r="C183">
        <v>144</v>
      </c>
      <c r="D183">
        <v>262</v>
      </c>
      <c r="E183">
        <v>38</v>
      </c>
      <c r="F183">
        <v>0.14299999999999999</v>
      </c>
      <c r="G183">
        <v>1.8560000000000001</v>
      </c>
      <c r="H183">
        <v>39</v>
      </c>
      <c r="I183">
        <v>0.186</v>
      </c>
    </row>
    <row r="184" spans="1:9" x14ac:dyDescent="0.25">
      <c r="A184" t="s">
        <v>201</v>
      </c>
      <c r="B184" t="s">
        <v>10</v>
      </c>
      <c r="C184">
        <v>152</v>
      </c>
      <c r="D184">
        <v>277</v>
      </c>
      <c r="E184">
        <v>41</v>
      </c>
      <c r="F184">
        <v>0.156</v>
      </c>
      <c r="G184">
        <v>2</v>
      </c>
      <c r="H184">
        <v>41.6</v>
      </c>
      <c r="I184">
        <v>0.2</v>
      </c>
    </row>
    <row r="185" spans="1:9" x14ac:dyDescent="0.25">
      <c r="A185" t="s">
        <v>202</v>
      </c>
      <c r="B185" t="s">
        <v>10</v>
      </c>
      <c r="C185">
        <v>160</v>
      </c>
      <c r="D185">
        <v>292</v>
      </c>
      <c r="E185">
        <v>43</v>
      </c>
      <c r="F185">
        <v>0.17100000000000001</v>
      </c>
      <c r="G185">
        <v>1.873</v>
      </c>
      <c r="H185">
        <v>43.7</v>
      </c>
      <c r="I185">
        <v>0.187</v>
      </c>
    </row>
    <row r="186" spans="1:9" x14ac:dyDescent="0.25">
      <c r="A186" t="s">
        <v>203</v>
      </c>
      <c r="B186" t="s">
        <v>10</v>
      </c>
      <c r="C186">
        <v>64</v>
      </c>
      <c r="D186">
        <v>112</v>
      </c>
      <c r="E186">
        <v>16</v>
      </c>
      <c r="F186">
        <v>6.7000000000000004E-2</v>
      </c>
      <c r="G186">
        <v>0.52500000000000002</v>
      </c>
      <c r="H186">
        <v>16.899999999999999</v>
      </c>
      <c r="I186">
        <v>5.2999999999999999E-2</v>
      </c>
    </row>
    <row r="187" spans="1:9" x14ac:dyDescent="0.25">
      <c r="A187" t="s">
        <v>204</v>
      </c>
      <c r="B187" t="s">
        <v>10</v>
      </c>
      <c r="C187">
        <v>72</v>
      </c>
      <c r="D187">
        <v>127</v>
      </c>
      <c r="E187">
        <v>19</v>
      </c>
      <c r="F187">
        <v>4.4999999999999998E-2</v>
      </c>
      <c r="G187">
        <v>0.55700000000000005</v>
      </c>
      <c r="H187">
        <v>19</v>
      </c>
      <c r="I187">
        <v>5.6000000000000001E-2</v>
      </c>
    </row>
    <row r="188" spans="1:9" x14ac:dyDescent="0.25">
      <c r="A188" t="s">
        <v>205</v>
      </c>
      <c r="B188" t="s">
        <v>10</v>
      </c>
      <c r="C188">
        <v>90</v>
      </c>
      <c r="D188">
        <v>161</v>
      </c>
      <c r="E188">
        <v>24</v>
      </c>
      <c r="F188">
        <v>6.2E-2</v>
      </c>
      <c r="G188">
        <v>0.83699999999999997</v>
      </c>
      <c r="H188">
        <v>24.1</v>
      </c>
      <c r="I188">
        <v>8.4000000000000005E-2</v>
      </c>
    </row>
    <row r="189" spans="1:9" x14ac:dyDescent="0.25">
      <c r="A189" t="s">
        <v>206</v>
      </c>
      <c r="B189" t="s">
        <v>10</v>
      </c>
      <c r="C189">
        <v>99</v>
      </c>
      <c r="D189">
        <v>178</v>
      </c>
      <c r="E189">
        <v>26</v>
      </c>
      <c r="F189">
        <v>8.2000000000000003E-2</v>
      </c>
      <c r="G189">
        <v>0.88400000000000001</v>
      </c>
      <c r="H189">
        <v>26.7</v>
      </c>
      <c r="I189">
        <v>8.7999999999999995E-2</v>
      </c>
    </row>
    <row r="190" spans="1:9" x14ac:dyDescent="0.25">
      <c r="A190" t="s">
        <v>207</v>
      </c>
      <c r="B190" t="s">
        <v>10</v>
      </c>
      <c r="C190">
        <v>108</v>
      </c>
      <c r="D190">
        <v>195</v>
      </c>
      <c r="E190">
        <v>28</v>
      </c>
      <c r="F190">
        <v>0.125</v>
      </c>
      <c r="G190">
        <v>1.0900000000000001</v>
      </c>
      <c r="H190">
        <v>29</v>
      </c>
      <c r="I190">
        <v>0.109</v>
      </c>
    </row>
    <row r="191" spans="1:9" x14ac:dyDescent="0.25">
      <c r="A191" t="s">
        <v>208</v>
      </c>
      <c r="B191" t="s">
        <v>10</v>
      </c>
      <c r="C191">
        <v>117</v>
      </c>
      <c r="D191">
        <v>212</v>
      </c>
      <c r="E191">
        <v>31</v>
      </c>
      <c r="F191">
        <v>0.115</v>
      </c>
      <c r="G191">
        <v>1.1970000000000001</v>
      </c>
      <c r="H191">
        <v>31.8</v>
      </c>
      <c r="I191">
        <v>0.12</v>
      </c>
    </row>
    <row r="192" spans="1:9" x14ac:dyDescent="0.25">
      <c r="A192" t="s">
        <v>209</v>
      </c>
      <c r="B192" t="s">
        <v>10</v>
      </c>
      <c r="C192">
        <v>126</v>
      </c>
      <c r="D192">
        <v>229</v>
      </c>
      <c r="E192">
        <v>33</v>
      </c>
      <c r="F192">
        <v>0.123</v>
      </c>
      <c r="G192">
        <v>1.379</v>
      </c>
      <c r="H192">
        <v>34.200000000000003</v>
      </c>
      <c r="I192">
        <v>0.13800000000000001</v>
      </c>
    </row>
    <row r="193" spans="1:9" x14ac:dyDescent="0.25">
      <c r="A193" t="s">
        <v>210</v>
      </c>
      <c r="B193" t="s">
        <v>10</v>
      </c>
      <c r="C193">
        <v>135</v>
      </c>
      <c r="D193">
        <v>246</v>
      </c>
      <c r="E193">
        <v>36</v>
      </c>
      <c r="F193">
        <v>0.17599999999999999</v>
      </c>
      <c r="G193">
        <v>2.0150000000000001</v>
      </c>
      <c r="H193">
        <v>36.6</v>
      </c>
      <c r="I193">
        <v>0.20200000000000001</v>
      </c>
    </row>
    <row r="194" spans="1:9" x14ac:dyDescent="0.25">
      <c r="A194" t="s">
        <v>211</v>
      </c>
      <c r="B194" t="s">
        <v>10</v>
      </c>
      <c r="C194">
        <v>144</v>
      </c>
      <c r="D194">
        <v>263</v>
      </c>
      <c r="E194">
        <v>38</v>
      </c>
      <c r="F194">
        <v>0.223</v>
      </c>
      <c r="G194">
        <v>2.0350000000000001</v>
      </c>
      <c r="H194">
        <v>39</v>
      </c>
      <c r="I194">
        <v>0.20399999999999999</v>
      </c>
    </row>
    <row r="195" spans="1:9" x14ac:dyDescent="0.25">
      <c r="A195" t="s">
        <v>212</v>
      </c>
      <c r="B195" t="s">
        <v>10</v>
      </c>
      <c r="C195">
        <v>153</v>
      </c>
      <c r="D195">
        <v>280</v>
      </c>
      <c r="E195">
        <v>42</v>
      </c>
      <c r="F195">
        <v>0.15</v>
      </c>
      <c r="G195">
        <v>1.804</v>
      </c>
      <c r="H195">
        <v>42.1</v>
      </c>
      <c r="I195">
        <v>0.18</v>
      </c>
    </row>
    <row r="196" spans="1:9" x14ac:dyDescent="0.25">
      <c r="A196" t="s">
        <v>213</v>
      </c>
      <c r="B196" t="s">
        <v>10</v>
      </c>
      <c r="C196">
        <v>162</v>
      </c>
      <c r="D196">
        <v>297</v>
      </c>
      <c r="E196">
        <v>43</v>
      </c>
      <c r="F196">
        <v>0.34599999999999997</v>
      </c>
      <c r="G196">
        <v>2.1230000000000002</v>
      </c>
      <c r="H196">
        <v>44.4</v>
      </c>
      <c r="I196">
        <v>0.21199999999999999</v>
      </c>
    </row>
    <row r="197" spans="1:9" x14ac:dyDescent="0.25">
      <c r="A197" t="s">
        <v>214</v>
      </c>
      <c r="B197" t="s">
        <v>10</v>
      </c>
      <c r="C197">
        <v>171</v>
      </c>
      <c r="D197">
        <v>314</v>
      </c>
      <c r="E197">
        <v>47</v>
      </c>
      <c r="F197">
        <v>0.156</v>
      </c>
      <c r="G197">
        <v>2.0590000000000002</v>
      </c>
      <c r="H197">
        <v>47.2</v>
      </c>
      <c r="I197">
        <v>0.20599999999999999</v>
      </c>
    </row>
    <row r="198" spans="1:9" x14ac:dyDescent="0.25">
      <c r="A198" t="s">
        <v>216</v>
      </c>
      <c r="B198" t="s">
        <v>10</v>
      </c>
      <c r="C198">
        <v>180</v>
      </c>
      <c r="D198">
        <v>331</v>
      </c>
      <c r="E198">
        <v>49</v>
      </c>
      <c r="F198">
        <v>0.187</v>
      </c>
      <c r="G198">
        <v>2.3559999999999999</v>
      </c>
      <c r="H198">
        <v>49.5</v>
      </c>
      <c r="I198">
        <v>0.23599999999999999</v>
      </c>
    </row>
    <row r="199" spans="1:9" x14ac:dyDescent="0.25">
      <c r="A199" t="s">
        <v>215</v>
      </c>
      <c r="B199" t="s">
        <v>10</v>
      </c>
      <c r="C199">
        <v>81</v>
      </c>
      <c r="D199">
        <v>144</v>
      </c>
      <c r="E199">
        <v>21</v>
      </c>
      <c r="F199">
        <v>6.2E-2</v>
      </c>
      <c r="G199">
        <v>0.71299999999999997</v>
      </c>
      <c r="H199">
        <v>21.6</v>
      </c>
      <c r="I199">
        <v>7.0999999999999994E-2</v>
      </c>
    </row>
    <row r="200" spans="1:9" x14ac:dyDescent="0.25">
      <c r="A200" t="s">
        <v>21</v>
      </c>
      <c r="B200" t="s">
        <v>10</v>
      </c>
      <c r="C200">
        <v>561</v>
      </c>
      <c r="D200">
        <v>1628</v>
      </c>
      <c r="E200">
        <v>97</v>
      </c>
      <c r="F200">
        <v>3.5329999999999999</v>
      </c>
      <c r="G200">
        <v>21.263999999999999</v>
      </c>
      <c r="H200">
        <v>98.5</v>
      </c>
      <c r="I200">
        <v>2.1259999999999999</v>
      </c>
    </row>
    <row r="201" spans="1:9" x14ac:dyDescent="0.25">
      <c r="A201" t="s">
        <v>12</v>
      </c>
      <c r="B201" t="s">
        <v>10</v>
      </c>
      <c r="C201">
        <v>74</v>
      </c>
      <c r="D201">
        <v>301</v>
      </c>
      <c r="E201">
        <v>9</v>
      </c>
      <c r="F201">
        <v>4.5999999999999999E-2</v>
      </c>
      <c r="G201">
        <v>0.64800000000000002</v>
      </c>
      <c r="H201">
        <v>9</v>
      </c>
      <c r="I201">
        <v>6.5000000000000002E-2</v>
      </c>
    </row>
    <row r="202" spans="1:9" x14ac:dyDescent="0.25">
      <c r="A202" t="s">
        <v>11</v>
      </c>
      <c r="B202" t="s">
        <v>10</v>
      </c>
      <c r="C202">
        <v>77</v>
      </c>
      <c r="D202">
        <v>254</v>
      </c>
      <c r="E202">
        <v>10</v>
      </c>
      <c r="F202">
        <v>4.5999999999999999E-2</v>
      </c>
      <c r="G202">
        <v>0.63</v>
      </c>
      <c r="H202">
        <v>10</v>
      </c>
      <c r="I202">
        <v>6.3E-2</v>
      </c>
    </row>
    <row r="203" spans="1:9" x14ac:dyDescent="0.25">
      <c r="A203" t="s">
        <v>22</v>
      </c>
      <c r="B203" t="s">
        <v>10</v>
      </c>
      <c r="C203">
        <v>1589</v>
      </c>
      <c r="D203">
        <v>2742</v>
      </c>
      <c r="E203">
        <v>509</v>
      </c>
      <c r="F203">
        <v>11.081</v>
      </c>
      <c r="G203">
        <v>140.59399999999999</v>
      </c>
      <c r="H203">
        <v>511.6</v>
      </c>
      <c r="I203">
        <v>14.058999999999999</v>
      </c>
    </row>
    <row r="204" spans="1:9" x14ac:dyDescent="0.25">
      <c r="A204" t="s">
        <v>23</v>
      </c>
      <c r="B204" t="s">
        <v>10</v>
      </c>
      <c r="C204">
        <v>2000</v>
      </c>
      <c r="D204">
        <v>5893</v>
      </c>
      <c r="E204">
        <v>78</v>
      </c>
      <c r="F204">
        <v>33.679000000000002</v>
      </c>
      <c r="G204">
        <v>242.84899999999999</v>
      </c>
      <c r="H204">
        <v>91.2</v>
      </c>
      <c r="I204">
        <v>24.285</v>
      </c>
    </row>
    <row r="205" spans="1:9" x14ac:dyDescent="0.25">
      <c r="A205" t="s">
        <v>19</v>
      </c>
      <c r="B205" t="s">
        <v>10</v>
      </c>
      <c r="C205">
        <v>500</v>
      </c>
      <c r="D205">
        <v>993</v>
      </c>
      <c r="E205">
        <v>16</v>
      </c>
      <c r="F205">
        <v>1.0329999999999999</v>
      </c>
      <c r="G205">
        <v>10.757</v>
      </c>
      <c r="H205">
        <v>16</v>
      </c>
      <c r="I205">
        <v>1.0760000000000001</v>
      </c>
    </row>
    <row r="206" spans="1:9" x14ac:dyDescent="0.25">
      <c r="A206" t="s">
        <v>18</v>
      </c>
      <c r="B206" t="s">
        <v>10</v>
      </c>
      <c r="C206">
        <v>105</v>
      </c>
      <c r="D206">
        <v>441</v>
      </c>
      <c r="E206">
        <v>14</v>
      </c>
      <c r="F206">
        <v>9.2999999999999999E-2</v>
      </c>
      <c r="G206">
        <v>1.1759999999999999</v>
      </c>
      <c r="H206">
        <v>14</v>
      </c>
      <c r="I206">
        <v>0.11799999999999999</v>
      </c>
    </row>
    <row r="207" spans="1:9" x14ac:dyDescent="0.25">
      <c r="A207" t="s">
        <v>25</v>
      </c>
      <c r="B207" t="s">
        <v>10</v>
      </c>
      <c r="C207">
        <v>4941</v>
      </c>
      <c r="D207">
        <v>6594</v>
      </c>
      <c r="E207">
        <v>1747</v>
      </c>
      <c r="F207">
        <v>266.666</v>
      </c>
      <c r="G207">
        <v>1558.4870000000001</v>
      </c>
      <c r="H207">
        <v>1754.5</v>
      </c>
      <c r="I207">
        <v>155.84899999999999</v>
      </c>
    </row>
    <row r="208" spans="1:9" x14ac:dyDescent="0.25">
      <c r="A208" t="s">
        <v>218</v>
      </c>
      <c r="B208" t="s">
        <v>10</v>
      </c>
      <c r="C208">
        <v>100</v>
      </c>
      <c r="D208">
        <v>134</v>
      </c>
      <c r="E208">
        <v>35</v>
      </c>
      <c r="F208">
        <v>0.183</v>
      </c>
      <c r="G208">
        <v>1.0720000000000001</v>
      </c>
      <c r="H208">
        <v>36</v>
      </c>
      <c r="I208">
        <v>0.107</v>
      </c>
    </row>
    <row r="209" spans="1:9" x14ac:dyDescent="0.25">
      <c r="A209" t="s">
        <v>219</v>
      </c>
      <c r="B209" t="s">
        <v>10</v>
      </c>
      <c r="C209">
        <v>100</v>
      </c>
      <c r="D209">
        <v>177</v>
      </c>
      <c r="E209">
        <v>29</v>
      </c>
      <c r="F209">
        <v>0.11700000000000001</v>
      </c>
      <c r="G209">
        <v>1.1539999999999999</v>
      </c>
      <c r="H209">
        <v>29.8</v>
      </c>
      <c r="I209">
        <v>0.115</v>
      </c>
    </row>
    <row r="210" spans="1:9" x14ac:dyDescent="0.25">
      <c r="A210" t="s">
        <v>222</v>
      </c>
      <c r="B210" t="s">
        <v>10</v>
      </c>
      <c r="C210">
        <v>100</v>
      </c>
      <c r="D210">
        <v>235</v>
      </c>
      <c r="E210">
        <v>24</v>
      </c>
      <c r="F210">
        <v>0.14499999999999999</v>
      </c>
      <c r="G210">
        <v>1.37</v>
      </c>
      <c r="H210">
        <v>25</v>
      </c>
      <c r="I210">
        <v>0.13700000000000001</v>
      </c>
    </row>
    <row r="211" spans="1:9" x14ac:dyDescent="0.25">
      <c r="A211" t="s">
        <v>223</v>
      </c>
      <c r="B211" t="s">
        <v>10</v>
      </c>
      <c r="C211">
        <v>100</v>
      </c>
      <c r="D211">
        <v>291</v>
      </c>
      <c r="E211">
        <v>21</v>
      </c>
      <c r="F211">
        <v>9.1999999999999998E-2</v>
      </c>
      <c r="G211">
        <v>1.216</v>
      </c>
      <c r="H211">
        <v>21.3</v>
      </c>
      <c r="I211">
        <v>0.122</v>
      </c>
    </row>
    <row r="212" spans="1:9" x14ac:dyDescent="0.25">
      <c r="A212" t="s">
        <v>220</v>
      </c>
      <c r="B212" t="s">
        <v>10</v>
      </c>
      <c r="C212">
        <v>1000</v>
      </c>
      <c r="D212">
        <v>1446</v>
      </c>
      <c r="E212">
        <v>374</v>
      </c>
      <c r="F212">
        <v>12.814</v>
      </c>
      <c r="G212">
        <v>73.921000000000006</v>
      </c>
      <c r="H212">
        <v>376.8</v>
      </c>
      <c r="I212">
        <v>7.3920000000000003</v>
      </c>
    </row>
    <row r="213" spans="1:9" x14ac:dyDescent="0.25">
      <c r="A213" t="s">
        <v>221</v>
      </c>
      <c r="B213" t="s">
        <v>10</v>
      </c>
      <c r="C213">
        <v>1000</v>
      </c>
      <c r="D213">
        <v>1936</v>
      </c>
      <c r="E213">
        <v>310</v>
      </c>
      <c r="F213">
        <v>4.5780000000000003</v>
      </c>
      <c r="G213">
        <v>73.861999999999995</v>
      </c>
      <c r="H213">
        <v>311.8</v>
      </c>
      <c r="I213">
        <v>7.3860000000000001</v>
      </c>
    </row>
    <row r="214" spans="1:9" x14ac:dyDescent="0.25">
      <c r="A214" t="s">
        <v>217</v>
      </c>
      <c r="B214" t="s">
        <v>10</v>
      </c>
      <c r="C214">
        <v>1000</v>
      </c>
      <c r="D214">
        <v>2448</v>
      </c>
      <c r="E214">
        <v>269</v>
      </c>
      <c r="F214">
        <v>7.9690000000000003</v>
      </c>
      <c r="G214">
        <v>61.052999999999997</v>
      </c>
      <c r="H214">
        <v>271.7</v>
      </c>
      <c r="I214">
        <v>6.1050000000000004</v>
      </c>
    </row>
    <row r="215" spans="1:9" x14ac:dyDescent="0.25">
      <c r="A215" t="s">
        <v>232</v>
      </c>
      <c r="B215" t="s">
        <v>10</v>
      </c>
      <c r="C215">
        <v>1000</v>
      </c>
      <c r="D215">
        <v>2968</v>
      </c>
      <c r="E215">
        <v>242</v>
      </c>
      <c r="F215">
        <v>6.8470000000000004</v>
      </c>
      <c r="G215">
        <v>59.927</v>
      </c>
      <c r="H215">
        <v>243.6</v>
      </c>
      <c r="I215">
        <v>5.9930000000000003</v>
      </c>
    </row>
    <row r="216" spans="1:9" x14ac:dyDescent="0.25">
      <c r="A216" t="s">
        <v>224</v>
      </c>
      <c r="B216" t="s">
        <v>10</v>
      </c>
      <c r="C216">
        <v>250</v>
      </c>
      <c r="D216">
        <v>359</v>
      </c>
      <c r="E216">
        <v>87</v>
      </c>
      <c r="F216">
        <v>0.36399999999999999</v>
      </c>
      <c r="G216">
        <v>4.92</v>
      </c>
      <c r="H216">
        <v>87.5</v>
      </c>
      <c r="I216">
        <v>0.49199999999999999</v>
      </c>
    </row>
    <row r="217" spans="1:9" x14ac:dyDescent="0.25">
      <c r="A217" t="s">
        <v>225</v>
      </c>
      <c r="B217" t="s">
        <v>10</v>
      </c>
      <c r="C217">
        <v>250</v>
      </c>
      <c r="D217">
        <v>483</v>
      </c>
      <c r="E217">
        <v>73</v>
      </c>
      <c r="F217">
        <v>0.40100000000000002</v>
      </c>
      <c r="G217">
        <v>4.883</v>
      </c>
      <c r="H217">
        <v>73.900000000000006</v>
      </c>
      <c r="I217">
        <v>0.48799999999999999</v>
      </c>
    </row>
    <row r="218" spans="1:9" x14ac:dyDescent="0.25">
      <c r="A218" t="s">
        <v>226</v>
      </c>
      <c r="B218" t="s">
        <v>10</v>
      </c>
      <c r="C218">
        <v>250</v>
      </c>
      <c r="D218">
        <v>607</v>
      </c>
      <c r="E218">
        <v>62</v>
      </c>
      <c r="F218">
        <v>0.61</v>
      </c>
      <c r="G218">
        <v>5.2160000000000002</v>
      </c>
      <c r="H218">
        <v>63.7</v>
      </c>
      <c r="I218">
        <v>0.52200000000000002</v>
      </c>
    </row>
    <row r="219" spans="1:9" x14ac:dyDescent="0.25">
      <c r="A219" t="s">
        <v>227</v>
      </c>
      <c r="B219" t="s">
        <v>10</v>
      </c>
      <c r="C219">
        <v>250</v>
      </c>
      <c r="D219">
        <v>729</v>
      </c>
      <c r="E219">
        <v>56</v>
      </c>
      <c r="F219">
        <v>0.36599999999999999</v>
      </c>
      <c r="G219">
        <v>4.78</v>
      </c>
      <c r="H219">
        <v>56.5</v>
      </c>
      <c r="I219">
        <v>0.47799999999999998</v>
      </c>
    </row>
    <row r="220" spans="1:9" x14ac:dyDescent="0.25">
      <c r="A220" t="s">
        <v>228</v>
      </c>
      <c r="B220" t="s">
        <v>10</v>
      </c>
      <c r="C220">
        <v>500</v>
      </c>
      <c r="D220">
        <v>796</v>
      </c>
      <c r="E220">
        <v>168</v>
      </c>
      <c r="F220">
        <v>1.6879999999999999</v>
      </c>
      <c r="G220">
        <v>18.045999999999999</v>
      </c>
      <c r="H220">
        <v>169.4</v>
      </c>
      <c r="I220">
        <v>1.8049999999999999</v>
      </c>
    </row>
    <row r="221" spans="1:9" x14ac:dyDescent="0.25">
      <c r="A221" t="s">
        <v>229</v>
      </c>
      <c r="B221" t="s">
        <v>10</v>
      </c>
      <c r="C221">
        <v>500</v>
      </c>
      <c r="D221">
        <v>1068</v>
      </c>
      <c r="E221">
        <v>141</v>
      </c>
      <c r="F221">
        <v>2.141</v>
      </c>
      <c r="G221">
        <v>18.006</v>
      </c>
      <c r="H221">
        <v>142.69999999999999</v>
      </c>
      <c r="I221">
        <v>1.8009999999999999</v>
      </c>
    </row>
    <row r="222" spans="1:9" x14ac:dyDescent="0.25">
      <c r="A222" t="s">
        <v>230</v>
      </c>
      <c r="B222" t="s">
        <v>10</v>
      </c>
      <c r="C222">
        <v>500</v>
      </c>
      <c r="D222">
        <v>1339</v>
      </c>
      <c r="E222">
        <v>121</v>
      </c>
      <c r="F222">
        <v>1.266</v>
      </c>
      <c r="G222">
        <v>19.707999999999998</v>
      </c>
      <c r="H222">
        <v>123.4</v>
      </c>
      <c r="I222">
        <v>1.9710000000000001</v>
      </c>
    </row>
    <row r="223" spans="1:9" x14ac:dyDescent="0.25">
      <c r="A223" t="s">
        <v>231</v>
      </c>
      <c r="B223" t="s">
        <v>10</v>
      </c>
      <c r="C223">
        <v>500</v>
      </c>
      <c r="D223">
        <v>1588</v>
      </c>
      <c r="E223">
        <v>108</v>
      </c>
      <c r="F223">
        <v>1.734</v>
      </c>
      <c r="G223">
        <v>18.925000000000001</v>
      </c>
      <c r="H223">
        <v>110.8</v>
      </c>
      <c r="I223">
        <v>1.893</v>
      </c>
    </row>
    <row r="224" spans="1:9" x14ac:dyDescent="0.25">
      <c r="A224" t="s">
        <v>233</v>
      </c>
      <c r="B224" t="s">
        <v>10</v>
      </c>
      <c r="C224">
        <v>800</v>
      </c>
      <c r="D224">
        <v>1201</v>
      </c>
      <c r="E224">
        <v>280</v>
      </c>
      <c r="F224">
        <v>4.2729999999999997</v>
      </c>
      <c r="G224">
        <v>39.863999999999997</v>
      </c>
      <c r="H224">
        <v>284.5</v>
      </c>
      <c r="I224">
        <v>3.9860000000000002</v>
      </c>
    </row>
    <row r="225" spans="1:9" x14ac:dyDescent="0.25">
      <c r="A225" t="s">
        <v>239</v>
      </c>
      <c r="B225" t="s">
        <v>10</v>
      </c>
      <c r="C225">
        <v>800</v>
      </c>
      <c r="D225">
        <v>1636</v>
      </c>
      <c r="E225">
        <v>234</v>
      </c>
      <c r="F225">
        <v>7.45</v>
      </c>
      <c r="G225">
        <v>51.694000000000003</v>
      </c>
      <c r="H225">
        <v>238.6</v>
      </c>
      <c r="I225">
        <v>5.1689999999999996</v>
      </c>
    </row>
    <row r="226" spans="1:9" x14ac:dyDescent="0.25">
      <c r="A226" t="s">
        <v>240</v>
      </c>
      <c r="B226" t="s">
        <v>10</v>
      </c>
      <c r="C226">
        <v>800</v>
      </c>
      <c r="D226">
        <v>2059</v>
      </c>
      <c r="E226">
        <v>207</v>
      </c>
      <c r="F226">
        <v>4.532</v>
      </c>
      <c r="G226">
        <v>44.119</v>
      </c>
      <c r="H226">
        <v>208.7</v>
      </c>
      <c r="I226">
        <v>4.4119999999999999</v>
      </c>
    </row>
    <row r="227" spans="1:9" x14ac:dyDescent="0.25">
      <c r="A227" t="s">
        <v>241</v>
      </c>
      <c r="B227" t="s">
        <v>10</v>
      </c>
      <c r="C227">
        <v>800</v>
      </c>
      <c r="D227">
        <v>2461</v>
      </c>
      <c r="E227">
        <v>184</v>
      </c>
      <c r="F227">
        <v>2.641</v>
      </c>
      <c r="G227">
        <v>40.351999999999997</v>
      </c>
      <c r="H227">
        <v>186.6</v>
      </c>
      <c r="I227">
        <v>4.0350000000000001</v>
      </c>
    </row>
    <row r="228" spans="1:9" x14ac:dyDescent="0.25">
      <c r="A228" t="s">
        <v>234</v>
      </c>
      <c r="B228" t="s">
        <v>10</v>
      </c>
      <c r="C228">
        <v>100</v>
      </c>
      <c r="D228">
        <v>273</v>
      </c>
      <c r="E228">
        <v>19</v>
      </c>
      <c r="F228">
        <v>9.8000000000000004E-2</v>
      </c>
      <c r="G228">
        <v>1.091</v>
      </c>
      <c r="H228">
        <v>19.399999999999999</v>
      </c>
      <c r="I228">
        <v>0.109</v>
      </c>
    </row>
    <row r="229" spans="1:9" x14ac:dyDescent="0.25">
      <c r="A229" t="s">
        <v>235</v>
      </c>
      <c r="B229" t="s">
        <v>10</v>
      </c>
      <c r="C229">
        <v>100</v>
      </c>
      <c r="D229">
        <v>302</v>
      </c>
      <c r="E229">
        <v>18</v>
      </c>
      <c r="F229">
        <v>0.10299999999999999</v>
      </c>
      <c r="G229">
        <v>1.343</v>
      </c>
      <c r="H229">
        <v>18.399999999999999</v>
      </c>
      <c r="I229">
        <v>0.13400000000000001</v>
      </c>
    </row>
    <row r="230" spans="1:9" x14ac:dyDescent="0.25">
      <c r="A230" t="s">
        <v>236</v>
      </c>
      <c r="B230" t="s">
        <v>10</v>
      </c>
      <c r="C230">
        <v>100</v>
      </c>
      <c r="D230">
        <v>228</v>
      </c>
      <c r="E230">
        <v>20</v>
      </c>
      <c r="F230">
        <v>0.108</v>
      </c>
      <c r="G230">
        <v>1.135</v>
      </c>
      <c r="H230">
        <v>20.7</v>
      </c>
      <c r="I230">
        <v>0.114</v>
      </c>
    </row>
    <row r="231" spans="1:9" x14ac:dyDescent="0.25">
      <c r="A231" t="s">
        <v>237</v>
      </c>
      <c r="B231" t="s">
        <v>10</v>
      </c>
      <c r="C231">
        <v>100</v>
      </c>
      <c r="D231">
        <v>262</v>
      </c>
      <c r="E231">
        <v>20</v>
      </c>
      <c r="F231">
        <v>8.7999999999999995E-2</v>
      </c>
      <c r="G231">
        <v>0.96899999999999997</v>
      </c>
      <c r="H231">
        <v>20</v>
      </c>
      <c r="I231">
        <v>9.7000000000000003E-2</v>
      </c>
    </row>
    <row r="232" spans="1:9" x14ac:dyDescent="0.25">
      <c r="A232" t="s">
        <v>238</v>
      </c>
      <c r="B232" t="s">
        <v>10</v>
      </c>
      <c r="C232">
        <v>100</v>
      </c>
      <c r="D232">
        <v>242</v>
      </c>
      <c r="E232">
        <v>20</v>
      </c>
      <c r="F232">
        <v>0.13900000000000001</v>
      </c>
      <c r="G232">
        <v>1.0860000000000001</v>
      </c>
      <c r="H232">
        <v>20.8</v>
      </c>
      <c r="I232">
        <v>0.109</v>
      </c>
    </row>
    <row r="233" spans="1:9" x14ac:dyDescent="0.25">
      <c r="A233" t="s">
        <v>244</v>
      </c>
      <c r="B233" t="s">
        <v>10</v>
      </c>
      <c r="C233">
        <v>1000</v>
      </c>
      <c r="D233">
        <v>5344</v>
      </c>
      <c r="E233">
        <v>124</v>
      </c>
      <c r="F233">
        <v>4.2190000000000003</v>
      </c>
      <c r="G233">
        <v>56.115000000000002</v>
      </c>
      <c r="H233">
        <v>125</v>
      </c>
      <c r="I233">
        <v>5.6120000000000001</v>
      </c>
    </row>
    <row r="234" spans="1:9" x14ac:dyDescent="0.25">
      <c r="A234" t="s">
        <v>246</v>
      </c>
      <c r="B234" t="s">
        <v>10</v>
      </c>
      <c r="C234">
        <v>1000</v>
      </c>
      <c r="D234">
        <v>5414</v>
      </c>
      <c r="E234">
        <v>121</v>
      </c>
      <c r="F234">
        <v>7.907</v>
      </c>
      <c r="G234">
        <v>63.396000000000001</v>
      </c>
      <c r="H234">
        <v>123.9</v>
      </c>
      <c r="I234">
        <v>6.34</v>
      </c>
    </row>
    <row r="235" spans="1:9" x14ac:dyDescent="0.25">
      <c r="A235" t="s">
        <v>247</v>
      </c>
      <c r="B235" t="s">
        <v>10</v>
      </c>
      <c r="C235">
        <v>1000</v>
      </c>
      <c r="D235">
        <v>14568</v>
      </c>
      <c r="E235">
        <v>50</v>
      </c>
      <c r="F235">
        <v>5.9020000000000001</v>
      </c>
      <c r="G235">
        <v>56.048000000000002</v>
      </c>
      <c r="H235">
        <v>51.8</v>
      </c>
      <c r="I235">
        <v>5.6050000000000004</v>
      </c>
    </row>
    <row r="236" spans="1:9" x14ac:dyDescent="0.25">
      <c r="A236" t="s">
        <v>245</v>
      </c>
      <c r="B236" t="s">
        <v>10</v>
      </c>
      <c r="C236">
        <v>1000</v>
      </c>
      <c r="D236">
        <v>14340</v>
      </c>
      <c r="E236">
        <v>52</v>
      </c>
      <c r="F236">
        <v>3.86</v>
      </c>
      <c r="G236">
        <v>44.384</v>
      </c>
      <c r="H236">
        <v>52.3</v>
      </c>
      <c r="I236">
        <v>4.4379999999999997</v>
      </c>
    </row>
    <row r="237" spans="1:9" x14ac:dyDescent="0.25">
      <c r="A237" t="s">
        <v>242</v>
      </c>
      <c r="B237" t="s">
        <v>10</v>
      </c>
      <c r="C237">
        <v>500</v>
      </c>
      <c r="D237">
        <v>2390</v>
      </c>
      <c r="E237">
        <v>65</v>
      </c>
      <c r="F237">
        <v>1.923</v>
      </c>
      <c r="G237">
        <v>18.187000000000001</v>
      </c>
      <c r="H237">
        <v>66.599999999999994</v>
      </c>
      <c r="I237">
        <v>1.819</v>
      </c>
    </row>
    <row r="238" spans="1:9" x14ac:dyDescent="0.25">
      <c r="A238" t="s">
        <v>243</v>
      </c>
      <c r="B238" t="s">
        <v>10</v>
      </c>
      <c r="C238">
        <v>500</v>
      </c>
      <c r="D238">
        <v>2309</v>
      </c>
      <c r="E238">
        <v>66</v>
      </c>
      <c r="F238">
        <v>1.593</v>
      </c>
      <c r="G238">
        <v>16.309999999999999</v>
      </c>
      <c r="H238">
        <v>67</v>
      </c>
      <c r="I238">
        <v>1.631</v>
      </c>
    </row>
    <row r="239" spans="1:9" x14ac:dyDescent="0.25">
      <c r="A239" t="s">
        <v>249</v>
      </c>
      <c r="B239" t="s">
        <v>10</v>
      </c>
      <c r="C239">
        <v>500</v>
      </c>
      <c r="D239">
        <v>3717</v>
      </c>
      <c r="E239">
        <v>44</v>
      </c>
      <c r="F239">
        <v>1.9119999999999999</v>
      </c>
      <c r="G239">
        <v>16.077999999999999</v>
      </c>
      <c r="H239">
        <v>45.8</v>
      </c>
      <c r="I239">
        <v>1.6080000000000001</v>
      </c>
    </row>
    <row r="240" spans="1:9" x14ac:dyDescent="0.25">
      <c r="A240" t="s">
        <v>248</v>
      </c>
      <c r="B240" t="s">
        <v>10</v>
      </c>
      <c r="C240">
        <v>500</v>
      </c>
      <c r="D240">
        <v>3509</v>
      </c>
      <c r="E240">
        <v>46</v>
      </c>
      <c r="F240">
        <v>1.198</v>
      </c>
      <c r="G240">
        <v>14.805</v>
      </c>
      <c r="H240">
        <v>46.8</v>
      </c>
      <c r="I240">
        <v>1.48</v>
      </c>
    </row>
    <row r="241" spans="1:9" x14ac:dyDescent="0.25">
      <c r="A241" t="s">
        <v>251</v>
      </c>
      <c r="B241" t="s">
        <v>10</v>
      </c>
      <c r="C241">
        <v>800</v>
      </c>
      <c r="D241">
        <v>3421</v>
      </c>
      <c r="E241">
        <v>118</v>
      </c>
      <c r="F241">
        <v>2.7450000000000001</v>
      </c>
      <c r="G241">
        <v>36.229999999999997</v>
      </c>
      <c r="H241">
        <v>119</v>
      </c>
      <c r="I241">
        <v>3.6230000000000002</v>
      </c>
    </row>
    <row r="242" spans="1:9" x14ac:dyDescent="0.25">
      <c r="A242" t="s">
        <v>253</v>
      </c>
      <c r="B242" t="s">
        <v>10</v>
      </c>
      <c r="C242">
        <v>800</v>
      </c>
      <c r="D242">
        <v>3385</v>
      </c>
      <c r="E242">
        <v>118</v>
      </c>
      <c r="F242">
        <v>4.1980000000000004</v>
      </c>
      <c r="G242">
        <v>41.761000000000003</v>
      </c>
      <c r="H242">
        <v>119.6</v>
      </c>
      <c r="I242">
        <v>4.1760000000000002</v>
      </c>
    </row>
    <row r="243" spans="1:9" x14ac:dyDescent="0.25">
      <c r="A243" t="s">
        <v>252</v>
      </c>
      <c r="B243" t="s">
        <v>10</v>
      </c>
      <c r="C243">
        <v>800</v>
      </c>
      <c r="D243">
        <v>9412</v>
      </c>
      <c r="E243">
        <v>48</v>
      </c>
      <c r="F243">
        <v>3.6110000000000002</v>
      </c>
      <c r="G243">
        <v>33.006</v>
      </c>
      <c r="H243">
        <v>50.1</v>
      </c>
      <c r="I243">
        <v>3.3010000000000002</v>
      </c>
    </row>
    <row r="244" spans="1:9" x14ac:dyDescent="0.25">
      <c r="A244" t="s">
        <v>254</v>
      </c>
      <c r="B244" t="s">
        <v>10</v>
      </c>
      <c r="C244">
        <v>800</v>
      </c>
      <c r="D244">
        <v>9035</v>
      </c>
      <c r="E244">
        <v>49</v>
      </c>
      <c r="F244">
        <v>3.8279999999999998</v>
      </c>
      <c r="G244">
        <v>35.905999999999999</v>
      </c>
      <c r="H244">
        <v>50.4</v>
      </c>
      <c r="I244">
        <v>3.5910000000000002</v>
      </c>
    </row>
    <row r="245" spans="1:9" x14ac:dyDescent="0.25">
      <c r="A245" t="s">
        <v>14</v>
      </c>
      <c r="B245" t="s">
        <v>10</v>
      </c>
      <c r="C245">
        <v>34</v>
      </c>
      <c r="D245">
        <v>78</v>
      </c>
      <c r="E245">
        <v>4</v>
      </c>
      <c r="F245">
        <v>1.4999999999999999E-2</v>
      </c>
      <c r="G245">
        <v>0.20200000000000001</v>
      </c>
      <c r="H245">
        <v>4</v>
      </c>
      <c r="I245">
        <v>0.02</v>
      </c>
    </row>
  </sheetData>
  <conditionalFormatting sqref="A2:A245">
    <cfRule type="duplicateValues" dxfId="6" priority="366"/>
  </conditionalFormatting>
  <conditionalFormatting sqref="G2:G245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22FC7-F5C5-496B-85DE-EC46B7CD54F8}">
  <dimension ref="A1:I223"/>
  <sheetViews>
    <sheetView topLeftCell="A187" workbookViewId="0">
      <selection activeCell="D216" sqref="D216"/>
    </sheetView>
  </sheetViews>
  <sheetFormatPr defaultRowHeight="15" x14ac:dyDescent="0.25"/>
  <cols>
    <col min="1" max="1" width="24" bestFit="1" customWidth="1"/>
    <col min="2" max="2" width="12.5703125" customWidth="1"/>
    <col min="3" max="3" width="10.5703125" customWidth="1"/>
    <col min="6" max="6" width="12.5703125" customWidth="1"/>
    <col min="7" max="7" width="12.85546875" customWidth="1"/>
    <col min="8" max="8" width="11.42578125" customWidth="1"/>
    <col min="9" max="9" width="11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17</v>
      </c>
      <c r="B2" t="s">
        <v>250</v>
      </c>
      <c r="C2">
        <v>112</v>
      </c>
      <c r="D2">
        <v>425</v>
      </c>
      <c r="E2">
        <v>19</v>
      </c>
      <c r="F2">
        <v>0.109</v>
      </c>
      <c r="G2">
        <v>1.1859999999999999</v>
      </c>
      <c r="H2">
        <v>19</v>
      </c>
      <c r="I2">
        <v>0.11899999999999999</v>
      </c>
    </row>
    <row r="3" spans="1:9" x14ac:dyDescent="0.25">
      <c r="A3" t="s">
        <v>16</v>
      </c>
      <c r="B3" t="s">
        <v>250</v>
      </c>
      <c r="C3">
        <v>138</v>
      </c>
      <c r="D3">
        <v>493</v>
      </c>
      <c r="E3">
        <v>12</v>
      </c>
      <c r="F3">
        <v>0.151</v>
      </c>
      <c r="G3">
        <v>1.67</v>
      </c>
      <c r="H3">
        <v>12</v>
      </c>
      <c r="I3">
        <v>0.16700000000000001</v>
      </c>
    </row>
    <row r="4" spans="1:9" x14ac:dyDescent="0.25">
      <c r="A4" t="s">
        <v>13</v>
      </c>
      <c r="B4" t="s">
        <v>250</v>
      </c>
      <c r="C4">
        <v>87</v>
      </c>
      <c r="D4">
        <v>406</v>
      </c>
      <c r="E4">
        <v>2</v>
      </c>
      <c r="F4">
        <v>7.8E-2</v>
      </c>
      <c r="G4">
        <v>0.82199999999999995</v>
      </c>
      <c r="H4">
        <v>2</v>
      </c>
      <c r="I4">
        <v>8.2000000000000003E-2</v>
      </c>
    </row>
    <row r="5" spans="1:9" x14ac:dyDescent="0.25">
      <c r="A5" t="s">
        <v>9</v>
      </c>
      <c r="B5" t="s">
        <v>250</v>
      </c>
      <c r="C5">
        <v>62</v>
      </c>
      <c r="D5">
        <v>159</v>
      </c>
      <c r="E5">
        <v>17</v>
      </c>
      <c r="F5">
        <v>4.5999999999999999E-2</v>
      </c>
      <c r="G5">
        <v>0.55200000000000005</v>
      </c>
      <c r="H5">
        <v>17</v>
      </c>
      <c r="I5">
        <v>5.5E-2</v>
      </c>
    </row>
    <row r="6" spans="1:9" x14ac:dyDescent="0.25">
      <c r="A6" t="s">
        <v>26</v>
      </c>
      <c r="B6" t="s">
        <v>250</v>
      </c>
      <c r="C6">
        <v>40</v>
      </c>
      <c r="D6">
        <v>60</v>
      </c>
      <c r="E6">
        <v>16</v>
      </c>
      <c r="F6">
        <v>1.4E-2</v>
      </c>
      <c r="G6">
        <v>0.217</v>
      </c>
      <c r="H6">
        <v>16</v>
      </c>
      <c r="I6">
        <v>2.1999999999999999E-2</v>
      </c>
    </row>
    <row r="7" spans="1:9" x14ac:dyDescent="0.25">
      <c r="A7" t="s">
        <v>29</v>
      </c>
      <c r="B7" t="s">
        <v>250</v>
      </c>
      <c r="C7">
        <v>400</v>
      </c>
      <c r="D7">
        <v>600</v>
      </c>
      <c r="E7">
        <v>173</v>
      </c>
      <c r="F7">
        <v>1.3740000000000001</v>
      </c>
      <c r="G7">
        <v>10.223000000000001</v>
      </c>
      <c r="H7">
        <v>175.6</v>
      </c>
      <c r="I7">
        <v>1.022</v>
      </c>
    </row>
    <row r="8" spans="1:9" x14ac:dyDescent="0.25">
      <c r="A8" t="s">
        <v>27</v>
      </c>
      <c r="B8" t="s">
        <v>250</v>
      </c>
      <c r="C8">
        <v>60</v>
      </c>
      <c r="D8">
        <v>90</v>
      </c>
      <c r="E8">
        <v>23</v>
      </c>
      <c r="F8">
        <v>6.8000000000000005E-2</v>
      </c>
      <c r="G8">
        <v>0.46700000000000003</v>
      </c>
      <c r="H8">
        <v>23.9</v>
      </c>
      <c r="I8">
        <v>4.7E-2</v>
      </c>
    </row>
    <row r="9" spans="1:9" x14ac:dyDescent="0.25">
      <c r="A9" t="s">
        <v>28</v>
      </c>
      <c r="B9" t="s">
        <v>250</v>
      </c>
      <c r="C9">
        <v>80</v>
      </c>
      <c r="D9">
        <v>120</v>
      </c>
      <c r="E9">
        <v>32</v>
      </c>
      <c r="F9">
        <v>6.9000000000000006E-2</v>
      </c>
      <c r="G9">
        <v>0.65400000000000003</v>
      </c>
      <c r="H9">
        <v>32.799999999999997</v>
      </c>
      <c r="I9">
        <v>6.5000000000000002E-2</v>
      </c>
    </row>
    <row r="10" spans="1:9" x14ac:dyDescent="0.25">
      <c r="A10" t="s">
        <v>30</v>
      </c>
      <c r="B10" t="s">
        <v>250</v>
      </c>
      <c r="C10">
        <v>100</v>
      </c>
      <c r="D10">
        <v>150</v>
      </c>
      <c r="E10">
        <v>41</v>
      </c>
      <c r="F10">
        <v>7.0000000000000007E-2</v>
      </c>
      <c r="G10">
        <v>0.99199999999999999</v>
      </c>
      <c r="H10">
        <v>41.1</v>
      </c>
      <c r="I10">
        <v>9.9000000000000005E-2</v>
      </c>
    </row>
    <row r="11" spans="1:9" x14ac:dyDescent="0.25">
      <c r="A11" t="s">
        <v>31</v>
      </c>
      <c r="B11" t="s">
        <v>250</v>
      </c>
      <c r="C11">
        <v>120</v>
      </c>
      <c r="D11">
        <v>180</v>
      </c>
      <c r="E11">
        <v>49</v>
      </c>
      <c r="F11">
        <v>0.16</v>
      </c>
      <c r="G11">
        <v>1.28</v>
      </c>
      <c r="H11">
        <v>50.2</v>
      </c>
      <c r="I11">
        <v>0.128</v>
      </c>
    </row>
    <row r="12" spans="1:9" x14ac:dyDescent="0.25">
      <c r="A12" t="s">
        <v>32</v>
      </c>
      <c r="B12" t="s">
        <v>250</v>
      </c>
      <c r="C12">
        <v>140</v>
      </c>
      <c r="D12">
        <v>210</v>
      </c>
      <c r="E12">
        <v>58</v>
      </c>
      <c r="F12">
        <v>0.188</v>
      </c>
      <c r="G12">
        <v>1.7549999999999999</v>
      </c>
      <c r="H12">
        <v>58.9</v>
      </c>
      <c r="I12">
        <v>0.17499999999999999</v>
      </c>
    </row>
    <row r="13" spans="1:9" x14ac:dyDescent="0.25">
      <c r="A13" t="s">
        <v>33</v>
      </c>
      <c r="B13" t="s">
        <v>250</v>
      </c>
      <c r="C13">
        <v>160</v>
      </c>
      <c r="D13">
        <v>240</v>
      </c>
      <c r="E13">
        <v>66</v>
      </c>
      <c r="F13">
        <v>0.156</v>
      </c>
      <c r="G13">
        <v>2.1560000000000001</v>
      </c>
      <c r="H13">
        <v>67.3</v>
      </c>
      <c r="I13">
        <v>0.216</v>
      </c>
    </row>
    <row r="14" spans="1:9" x14ac:dyDescent="0.25">
      <c r="A14" t="s">
        <v>34</v>
      </c>
      <c r="B14" t="s">
        <v>250</v>
      </c>
      <c r="C14">
        <v>180</v>
      </c>
      <c r="D14">
        <v>270</v>
      </c>
      <c r="E14">
        <v>75</v>
      </c>
      <c r="F14">
        <v>0.26600000000000001</v>
      </c>
      <c r="G14">
        <v>2.4990000000000001</v>
      </c>
      <c r="H14">
        <v>76.400000000000006</v>
      </c>
      <c r="I14">
        <v>0.25</v>
      </c>
    </row>
    <row r="15" spans="1:9" x14ac:dyDescent="0.25">
      <c r="A15" t="s">
        <v>35</v>
      </c>
      <c r="B15" t="s">
        <v>250</v>
      </c>
      <c r="C15">
        <v>20</v>
      </c>
      <c r="D15">
        <v>30</v>
      </c>
      <c r="E15">
        <v>8</v>
      </c>
      <c r="F15">
        <v>0</v>
      </c>
      <c r="G15">
        <v>9.9000000000000005E-2</v>
      </c>
      <c r="H15">
        <v>8</v>
      </c>
      <c r="I15">
        <v>0.01</v>
      </c>
    </row>
    <row r="16" spans="1:9" x14ac:dyDescent="0.25">
      <c r="A16" t="s">
        <v>36</v>
      </c>
      <c r="B16" t="s">
        <v>250</v>
      </c>
      <c r="C16">
        <v>200</v>
      </c>
      <c r="D16">
        <v>300</v>
      </c>
      <c r="E16">
        <v>85</v>
      </c>
      <c r="F16">
        <v>0.28199999999999997</v>
      </c>
      <c r="G16">
        <v>3.294</v>
      </c>
      <c r="H16">
        <v>85.8</v>
      </c>
      <c r="I16">
        <v>0.32900000000000001</v>
      </c>
    </row>
    <row r="17" spans="1:9" x14ac:dyDescent="0.25">
      <c r="A17" t="s">
        <v>37</v>
      </c>
      <c r="B17" t="s">
        <v>250</v>
      </c>
      <c r="C17">
        <v>220</v>
      </c>
      <c r="D17">
        <v>330</v>
      </c>
      <c r="E17">
        <v>92</v>
      </c>
      <c r="F17">
        <v>0.40600000000000003</v>
      </c>
      <c r="G17">
        <v>4.3090000000000002</v>
      </c>
      <c r="H17">
        <v>94.2</v>
      </c>
      <c r="I17">
        <v>0.43099999999999999</v>
      </c>
    </row>
    <row r="18" spans="1:9" x14ac:dyDescent="0.25">
      <c r="A18" t="s">
        <v>38</v>
      </c>
      <c r="B18" t="s">
        <v>250</v>
      </c>
      <c r="C18">
        <v>240</v>
      </c>
      <c r="D18">
        <v>360</v>
      </c>
      <c r="E18">
        <v>101</v>
      </c>
      <c r="F18">
        <v>0.47399999999999998</v>
      </c>
      <c r="G18">
        <v>3.968</v>
      </c>
      <c r="H18">
        <v>103</v>
      </c>
      <c r="I18">
        <v>0.39700000000000002</v>
      </c>
    </row>
    <row r="19" spans="1:9" x14ac:dyDescent="0.25">
      <c r="A19" t="s">
        <v>39</v>
      </c>
      <c r="B19" t="s">
        <v>250</v>
      </c>
      <c r="C19">
        <v>260</v>
      </c>
      <c r="D19">
        <v>390</v>
      </c>
      <c r="E19">
        <v>111</v>
      </c>
      <c r="F19">
        <v>0.51400000000000001</v>
      </c>
      <c r="G19">
        <v>4.657</v>
      </c>
      <c r="H19">
        <v>112.4</v>
      </c>
      <c r="I19">
        <v>0.46600000000000003</v>
      </c>
    </row>
    <row r="20" spans="1:9" x14ac:dyDescent="0.25">
      <c r="A20" t="s">
        <v>40</v>
      </c>
      <c r="B20" t="s">
        <v>250</v>
      </c>
      <c r="C20">
        <v>280</v>
      </c>
      <c r="D20">
        <v>420</v>
      </c>
      <c r="E20">
        <v>120</v>
      </c>
      <c r="F20">
        <v>0.57799999999999996</v>
      </c>
      <c r="G20">
        <v>6.0389999999999997</v>
      </c>
      <c r="H20">
        <v>121.1</v>
      </c>
      <c r="I20">
        <v>0.60399999999999998</v>
      </c>
    </row>
    <row r="21" spans="1:9" x14ac:dyDescent="0.25">
      <c r="A21" t="s">
        <v>41</v>
      </c>
      <c r="B21" t="s">
        <v>250</v>
      </c>
      <c r="C21">
        <v>300</v>
      </c>
      <c r="D21">
        <v>450</v>
      </c>
      <c r="E21">
        <v>128</v>
      </c>
      <c r="F21">
        <v>0.65400000000000003</v>
      </c>
      <c r="G21">
        <v>5.9669999999999996</v>
      </c>
      <c r="H21">
        <v>130.30000000000001</v>
      </c>
      <c r="I21">
        <v>0.59699999999999998</v>
      </c>
    </row>
    <row r="22" spans="1:9" x14ac:dyDescent="0.25">
      <c r="A22" t="s">
        <v>42</v>
      </c>
      <c r="B22" t="s">
        <v>250</v>
      </c>
      <c r="C22">
        <v>320</v>
      </c>
      <c r="D22">
        <v>480</v>
      </c>
      <c r="E22">
        <v>138</v>
      </c>
      <c r="F22">
        <v>0.65600000000000003</v>
      </c>
      <c r="G22">
        <v>7.0190000000000001</v>
      </c>
      <c r="H22">
        <v>139.1</v>
      </c>
      <c r="I22">
        <v>0.70199999999999996</v>
      </c>
    </row>
    <row r="23" spans="1:9" x14ac:dyDescent="0.25">
      <c r="A23" t="s">
        <v>43</v>
      </c>
      <c r="B23" t="s">
        <v>250</v>
      </c>
      <c r="C23">
        <v>340</v>
      </c>
      <c r="D23">
        <v>510</v>
      </c>
      <c r="E23">
        <v>145</v>
      </c>
      <c r="F23">
        <v>1.9690000000000001</v>
      </c>
      <c r="G23">
        <v>8.9719999999999995</v>
      </c>
      <c r="H23">
        <v>148.30000000000001</v>
      </c>
      <c r="I23">
        <v>0.89700000000000002</v>
      </c>
    </row>
    <row r="24" spans="1:9" x14ac:dyDescent="0.25">
      <c r="A24" t="s">
        <v>44</v>
      </c>
      <c r="B24" t="s">
        <v>250</v>
      </c>
      <c r="C24">
        <v>360</v>
      </c>
      <c r="D24">
        <v>540</v>
      </c>
      <c r="E24">
        <v>156</v>
      </c>
      <c r="F24">
        <v>0.79700000000000004</v>
      </c>
      <c r="G24">
        <v>8.952</v>
      </c>
      <c r="H24">
        <v>157.5</v>
      </c>
      <c r="I24">
        <v>0.89500000000000002</v>
      </c>
    </row>
    <row r="25" spans="1:9" x14ac:dyDescent="0.25">
      <c r="A25" t="s">
        <v>48</v>
      </c>
      <c r="B25" t="s">
        <v>250</v>
      </c>
      <c r="C25">
        <v>380</v>
      </c>
      <c r="D25">
        <v>570</v>
      </c>
      <c r="E25">
        <v>165</v>
      </c>
      <c r="F25">
        <v>1.2070000000000001</v>
      </c>
      <c r="G25">
        <v>8.6920000000000002</v>
      </c>
      <c r="H25">
        <v>166.3</v>
      </c>
      <c r="I25">
        <v>0.86899999999999999</v>
      </c>
    </row>
    <row r="26" spans="1:9" x14ac:dyDescent="0.25">
      <c r="A26" t="s">
        <v>15</v>
      </c>
      <c r="B26" t="s">
        <v>250</v>
      </c>
      <c r="C26">
        <v>115</v>
      </c>
      <c r="D26">
        <v>613</v>
      </c>
      <c r="E26">
        <v>15</v>
      </c>
      <c r="F26">
        <v>0.127</v>
      </c>
      <c r="G26">
        <v>1.234</v>
      </c>
      <c r="H26">
        <v>15.4</v>
      </c>
      <c r="I26">
        <v>0.123</v>
      </c>
    </row>
    <row r="27" spans="1:9" x14ac:dyDescent="0.25">
      <c r="A27" t="s">
        <v>24</v>
      </c>
      <c r="B27" t="s">
        <v>250</v>
      </c>
      <c r="C27">
        <v>2000</v>
      </c>
      <c r="D27">
        <v>5343</v>
      </c>
      <c r="E27">
        <v>188</v>
      </c>
      <c r="F27">
        <v>19.385999999999999</v>
      </c>
      <c r="G27">
        <v>189.19300000000001</v>
      </c>
      <c r="H27">
        <v>189.8</v>
      </c>
      <c r="I27">
        <v>18.919</v>
      </c>
    </row>
    <row r="28" spans="1:9" x14ac:dyDescent="0.25">
      <c r="A28" t="s">
        <v>20</v>
      </c>
      <c r="B28" t="s">
        <v>250</v>
      </c>
      <c r="C28">
        <v>500</v>
      </c>
      <c r="D28">
        <v>1006</v>
      </c>
      <c r="E28">
        <v>45</v>
      </c>
      <c r="F28">
        <v>1.1000000000000001</v>
      </c>
      <c r="G28">
        <v>12.347</v>
      </c>
      <c r="H28">
        <v>45</v>
      </c>
      <c r="I28">
        <v>1.2350000000000001</v>
      </c>
    </row>
    <row r="29" spans="1:9" x14ac:dyDescent="0.25">
      <c r="A29" t="s">
        <v>45</v>
      </c>
      <c r="B29" t="s">
        <v>250</v>
      </c>
      <c r="C29">
        <v>100</v>
      </c>
      <c r="D29">
        <v>180</v>
      </c>
      <c r="E29">
        <v>31</v>
      </c>
      <c r="F29">
        <v>9.1999999999999998E-2</v>
      </c>
      <c r="G29">
        <v>1.052</v>
      </c>
      <c r="H29">
        <v>32.1</v>
      </c>
      <c r="I29">
        <v>0.105</v>
      </c>
    </row>
    <row r="30" spans="1:9" x14ac:dyDescent="0.25">
      <c r="A30" t="s">
        <v>46</v>
      </c>
      <c r="B30" t="s">
        <v>250</v>
      </c>
      <c r="C30">
        <v>110</v>
      </c>
      <c r="D30">
        <v>199</v>
      </c>
      <c r="E30">
        <v>35</v>
      </c>
      <c r="F30">
        <v>0.127</v>
      </c>
      <c r="G30">
        <v>1.069</v>
      </c>
      <c r="H30">
        <v>35.799999999999997</v>
      </c>
      <c r="I30">
        <v>0.107</v>
      </c>
    </row>
    <row r="31" spans="1:9" x14ac:dyDescent="0.25">
      <c r="A31" t="s">
        <v>47</v>
      </c>
      <c r="B31" t="s">
        <v>250</v>
      </c>
      <c r="C31">
        <v>120</v>
      </c>
      <c r="D31">
        <v>218</v>
      </c>
      <c r="E31">
        <v>37</v>
      </c>
      <c r="F31">
        <v>0.125</v>
      </c>
      <c r="G31">
        <v>1.39</v>
      </c>
      <c r="H31">
        <v>38.4</v>
      </c>
      <c r="I31">
        <v>0.13900000000000001</v>
      </c>
    </row>
    <row r="32" spans="1:9" x14ac:dyDescent="0.25">
      <c r="A32" t="s">
        <v>49</v>
      </c>
      <c r="B32" t="s">
        <v>250</v>
      </c>
      <c r="C32">
        <v>130</v>
      </c>
      <c r="D32">
        <v>237</v>
      </c>
      <c r="E32">
        <v>41</v>
      </c>
      <c r="F32">
        <v>0.23100000000000001</v>
      </c>
      <c r="G32">
        <v>1.4790000000000001</v>
      </c>
      <c r="H32">
        <v>42</v>
      </c>
      <c r="I32">
        <v>0.14799999999999999</v>
      </c>
    </row>
    <row r="33" spans="1:9" x14ac:dyDescent="0.25">
      <c r="A33" t="s">
        <v>50</v>
      </c>
      <c r="B33" t="s">
        <v>250</v>
      </c>
      <c r="C33">
        <v>140</v>
      </c>
      <c r="D33">
        <v>256</v>
      </c>
      <c r="E33">
        <v>44</v>
      </c>
      <c r="F33">
        <v>0.23499999999999999</v>
      </c>
      <c r="G33">
        <v>1.599</v>
      </c>
      <c r="H33">
        <v>45.2</v>
      </c>
      <c r="I33">
        <v>0.16</v>
      </c>
    </row>
    <row r="34" spans="1:9" x14ac:dyDescent="0.25">
      <c r="A34" t="s">
        <v>51</v>
      </c>
      <c r="B34" t="s">
        <v>250</v>
      </c>
      <c r="C34">
        <v>150</v>
      </c>
      <c r="D34">
        <v>275</v>
      </c>
      <c r="E34">
        <v>47</v>
      </c>
      <c r="F34">
        <v>0.184</v>
      </c>
      <c r="G34">
        <v>2.173</v>
      </c>
      <c r="H34">
        <v>48.3</v>
      </c>
      <c r="I34">
        <v>0.217</v>
      </c>
    </row>
    <row r="35" spans="1:9" x14ac:dyDescent="0.25">
      <c r="A35" t="s">
        <v>52</v>
      </c>
      <c r="B35" t="s">
        <v>250</v>
      </c>
      <c r="C35">
        <v>160</v>
      </c>
      <c r="D35">
        <v>294</v>
      </c>
      <c r="E35">
        <v>51</v>
      </c>
      <c r="F35">
        <v>0.26500000000000001</v>
      </c>
      <c r="G35">
        <v>2.262</v>
      </c>
      <c r="H35">
        <v>51.8</v>
      </c>
      <c r="I35">
        <v>0.22600000000000001</v>
      </c>
    </row>
    <row r="36" spans="1:9" x14ac:dyDescent="0.25">
      <c r="A36" t="s">
        <v>53</v>
      </c>
      <c r="B36" t="s">
        <v>250</v>
      </c>
      <c r="C36">
        <v>170</v>
      </c>
      <c r="D36">
        <v>313</v>
      </c>
      <c r="E36">
        <v>54</v>
      </c>
      <c r="F36">
        <v>0.25</v>
      </c>
      <c r="G36">
        <v>2.2930000000000001</v>
      </c>
      <c r="H36">
        <v>55.2</v>
      </c>
      <c r="I36">
        <v>0.22900000000000001</v>
      </c>
    </row>
    <row r="37" spans="1:9" x14ac:dyDescent="0.25">
      <c r="A37" t="s">
        <v>54</v>
      </c>
      <c r="B37" t="s">
        <v>250</v>
      </c>
      <c r="C37">
        <v>180</v>
      </c>
      <c r="D37">
        <v>332</v>
      </c>
      <c r="E37">
        <v>58</v>
      </c>
      <c r="F37">
        <v>0.191</v>
      </c>
      <c r="G37">
        <v>2.758</v>
      </c>
      <c r="H37">
        <v>58.5</v>
      </c>
      <c r="I37">
        <v>0.27600000000000002</v>
      </c>
    </row>
    <row r="38" spans="1:9" x14ac:dyDescent="0.25">
      <c r="A38" t="s">
        <v>55</v>
      </c>
      <c r="B38" t="s">
        <v>250</v>
      </c>
      <c r="C38">
        <v>190</v>
      </c>
      <c r="D38">
        <v>351</v>
      </c>
      <c r="E38">
        <v>61</v>
      </c>
      <c r="F38">
        <v>0.315</v>
      </c>
      <c r="G38">
        <v>2.8580000000000001</v>
      </c>
      <c r="H38">
        <v>61.8</v>
      </c>
      <c r="I38">
        <v>0.28599999999999998</v>
      </c>
    </row>
    <row r="39" spans="1:9" x14ac:dyDescent="0.25">
      <c r="A39" t="s">
        <v>56</v>
      </c>
      <c r="B39" t="s">
        <v>250</v>
      </c>
      <c r="C39">
        <v>200</v>
      </c>
      <c r="D39">
        <v>370</v>
      </c>
      <c r="E39">
        <v>63</v>
      </c>
      <c r="F39">
        <v>0.54700000000000004</v>
      </c>
      <c r="G39">
        <v>3.0310000000000001</v>
      </c>
      <c r="H39">
        <v>65</v>
      </c>
      <c r="I39">
        <v>0.30299999999999999</v>
      </c>
    </row>
    <row r="40" spans="1:9" x14ac:dyDescent="0.25">
      <c r="A40" t="s">
        <v>57</v>
      </c>
      <c r="B40" t="s">
        <v>250</v>
      </c>
      <c r="C40">
        <v>121</v>
      </c>
      <c r="D40">
        <v>220</v>
      </c>
      <c r="E40">
        <v>38</v>
      </c>
      <c r="F40">
        <v>0.1</v>
      </c>
      <c r="G40">
        <v>1.514</v>
      </c>
      <c r="H40">
        <v>38.9</v>
      </c>
      <c r="I40">
        <v>0.151</v>
      </c>
    </row>
    <row r="41" spans="1:9" x14ac:dyDescent="0.25">
      <c r="A41" t="s">
        <v>58</v>
      </c>
      <c r="B41" t="s">
        <v>250</v>
      </c>
      <c r="C41">
        <v>132</v>
      </c>
      <c r="D41">
        <v>241</v>
      </c>
      <c r="E41">
        <v>42</v>
      </c>
      <c r="F41">
        <v>0.159</v>
      </c>
      <c r="G41">
        <v>1.68</v>
      </c>
      <c r="H41">
        <v>42.7</v>
      </c>
      <c r="I41">
        <v>0.16800000000000001</v>
      </c>
    </row>
    <row r="42" spans="1:9" x14ac:dyDescent="0.25">
      <c r="A42" t="s">
        <v>59</v>
      </c>
      <c r="B42" t="s">
        <v>250</v>
      </c>
      <c r="C42">
        <v>143</v>
      </c>
      <c r="D42">
        <v>262</v>
      </c>
      <c r="E42">
        <v>45</v>
      </c>
      <c r="F42">
        <v>0.316</v>
      </c>
      <c r="G42">
        <v>1.804</v>
      </c>
      <c r="H42">
        <v>46.2</v>
      </c>
      <c r="I42">
        <v>0.18</v>
      </c>
    </row>
    <row r="43" spans="1:9" x14ac:dyDescent="0.25">
      <c r="A43" t="s">
        <v>60</v>
      </c>
      <c r="B43" t="s">
        <v>250</v>
      </c>
      <c r="C43">
        <v>154</v>
      </c>
      <c r="D43">
        <v>283</v>
      </c>
      <c r="E43">
        <v>49</v>
      </c>
      <c r="F43">
        <v>0.161</v>
      </c>
      <c r="G43">
        <v>2.149</v>
      </c>
      <c r="H43">
        <v>49.5</v>
      </c>
      <c r="I43">
        <v>0.215</v>
      </c>
    </row>
    <row r="44" spans="1:9" x14ac:dyDescent="0.25">
      <c r="A44" t="s">
        <v>61</v>
      </c>
      <c r="B44" t="s">
        <v>250</v>
      </c>
      <c r="C44">
        <v>165</v>
      </c>
      <c r="D44">
        <v>304</v>
      </c>
      <c r="E44">
        <v>53</v>
      </c>
      <c r="F44">
        <v>0.19700000000000001</v>
      </c>
      <c r="G44">
        <v>2.1659999999999999</v>
      </c>
      <c r="H44">
        <v>53.5</v>
      </c>
      <c r="I44">
        <v>0.217</v>
      </c>
    </row>
    <row r="45" spans="1:9" x14ac:dyDescent="0.25">
      <c r="A45" t="s">
        <v>62</v>
      </c>
      <c r="B45" t="s">
        <v>250</v>
      </c>
      <c r="C45">
        <v>176</v>
      </c>
      <c r="D45">
        <v>325</v>
      </c>
      <c r="E45">
        <v>56</v>
      </c>
      <c r="F45">
        <v>0.26500000000000001</v>
      </c>
      <c r="G45">
        <v>2.5230000000000001</v>
      </c>
      <c r="H45">
        <v>56.9</v>
      </c>
      <c r="I45">
        <v>0.252</v>
      </c>
    </row>
    <row r="46" spans="1:9" x14ac:dyDescent="0.25">
      <c r="A46" t="s">
        <v>63</v>
      </c>
      <c r="B46" t="s">
        <v>250</v>
      </c>
      <c r="C46">
        <v>187</v>
      </c>
      <c r="D46">
        <v>346</v>
      </c>
      <c r="E46">
        <v>60</v>
      </c>
      <c r="F46">
        <v>0.20200000000000001</v>
      </c>
      <c r="G46">
        <v>3.3660000000000001</v>
      </c>
      <c r="H46">
        <v>60.1</v>
      </c>
      <c r="I46">
        <v>0.33700000000000002</v>
      </c>
    </row>
    <row r="47" spans="1:9" x14ac:dyDescent="0.25">
      <c r="A47" t="s">
        <v>64</v>
      </c>
      <c r="B47" t="s">
        <v>250</v>
      </c>
      <c r="C47">
        <v>198</v>
      </c>
      <c r="D47">
        <v>367</v>
      </c>
      <c r="E47">
        <v>63</v>
      </c>
      <c r="F47">
        <v>0.26500000000000001</v>
      </c>
      <c r="G47">
        <v>3.2610000000000001</v>
      </c>
      <c r="H47">
        <v>63.9</v>
      </c>
      <c r="I47">
        <v>0.32600000000000001</v>
      </c>
    </row>
    <row r="48" spans="1:9" x14ac:dyDescent="0.25">
      <c r="A48" t="s">
        <v>65</v>
      </c>
      <c r="B48" t="s">
        <v>250</v>
      </c>
      <c r="C48">
        <v>209</v>
      </c>
      <c r="D48">
        <v>388</v>
      </c>
      <c r="E48">
        <v>67</v>
      </c>
      <c r="F48">
        <v>0.23400000000000001</v>
      </c>
      <c r="G48">
        <v>3.008</v>
      </c>
      <c r="H48">
        <v>67.900000000000006</v>
      </c>
      <c r="I48">
        <v>0.30099999999999999</v>
      </c>
    </row>
    <row r="49" spans="1:9" x14ac:dyDescent="0.25">
      <c r="A49" t="s">
        <v>67</v>
      </c>
      <c r="B49" t="s">
        <v>250</v>
      </c>
      <c r="C49">
        <v>220</v>
      </c>
      <c r="D49">
        <v>409</v>
      </c>
      <c r="E49">
        <v>70</v>
      </c>
      <c r="F49">
        <v>0.42899999999999999</v>
      </c>
      <c r="G49">
        <v>3.528</v>
      </c>
      <c r="H49">
        <v>71.7</v>
      </c>
      <c r="I49">
        <v>0.35299999999999998</v>
      </c>
    </row>
    <row r="50" spans="1:9" x14ac:dyDescent="0.25">
      <c r="A50" t="s">
        <v>66</v>
      </c>
      <c r="B50" t="s">
        <v>250</v>
      </c>
      <c r="C50">
        <v>144</v>
      </c>
      <c r="D50">
        <v>264</v>
      </c>
      <c r="E50">
        <v>45</v>
      </c>
      <c r="F50">
        <v>0.19600000000000001</v>
      </c>
      <c r="G50">
        <v>1.9930000000000001</v>
      </c>
      <c r="H50">
        <v>46.2</v>
      </c>
      <c r="I50">
        <v>0.19900000000000001</v>
      </c>
    </row>
    <row r="51" spans="1:9" x14ac:dyDescent="0.25">
      <c r="A51" t="s">
        <v>68</v>
      </c>
      <c r="B51" t="s">
        <v>250</v>
      </c>
      <c r="C51">
        <v>156</v>
      </c>
      <c r="D51">
        <v>287</v>
      </c>
      <c r="E51">
        <v>49</v>
      </c>
      <c r="F51">
        <v>0.189</v>
      </c>
      <c r="G51">
        <v>2.0270000000000001</v>
      </c>
      <c r="H51">
        <v>50.3</v>
      </c>
      <c r="I51">
        <v>0.20300000000000001</v>
      </c>
    </row>
    <row r="52" spans="1:9" x14ac:dyDescent="0.25">
      <c r="A52" t="s">
        <v>69</v>
      </c>
      <c r="B52" t="s">
        <v>250</v>
      </c>
      <c r="C52">
        <v>168</v>
      </c>
      <c r="D52">
        <v>310</v>
      </c>
      <c r="E52">
        <v>53</v>
      </c>
      <c r="F52">
        <v>0.20300000000000001</v>
      </c>
      <c r="G52">
        <v>2.452</v>
      </c>
      <c r="H52">
        <v>54.1</v>
      </c>
      <c r="I52">
        <v>0.245</v>
      </c>
    </row>
    <row r="53" spans="1:9" x14ac:dyDescent="0.25">
      <c r="A53" t="s">
        <v>70</v>
      </c>
      <c r="B53" t="s">
        <v>250</v>
      </c>
      <c r="C53">
        <v>180</v>
      </c>
      <c r="D53">
        <v>333</v>
      </c>
      <c r="E53">
        <v>57</v>
      </c>
      <c r="F53">
        <v>0.35399999999999998</v>
      </c>
      <c r="G53">
        <v>2.6339999999999999</v>
      </c>
      <c r="H53">
        <v>58.2</v>
      </c>
      <c r="I53">
        <v>0.26300000000000001</v>
      </c>
    </row>
    <row r="54" spans="1:9" x14ac:dyDescent="0.25">
      <c r="A54" t="s">
        <v>71</v>
      </c>
      <c r="B54" t="s">
        <v>250</v>
      </c>
      <c r="C54">
        <v>192</v>
      </c>
      <c r="D54">
        <v>356</v>
      </c>
      <c r="E54">
        <v>62</v>
      </c>
      <c r="F54">
        <v>0.22</v>
      </c>
      <c r="G54">
        <v>3.2050000000000001</v>
      </c>
      <c r="H54">
        <v>62.2</v>
      </c>
      <c r="I54">
        <v>0.32100000000000001</v>
      </c>
    </row>
    <row r="55" spans="1:9" x14ac:dyDescent="0.25">
      <c r="A55" t="s">
        <v>72</v>
      </c>
      <c r="B55" t="s">
        <v>250</v>
      </c>
      <c r="C55">
        <v>204</v>
      </c>
      <c r="D55">
        <v>379</v>
      </c>
      <c r="E55">
        <v>65</v>
      </c>
      <c r="F55">
        <v>0.23400000000000001</v>
      </c>
      <c r="G55">
        <v>3.4950000000000001</v>
      </c>
      <c r="H55">
        <v>65.7</v>
      </c>
      <c r="I55">
        <v>0.35</v>
      </c>
    </row>
    <row r="56" spans="1:9" x14ac:dyDescent="0.25">
      <c r="A56" t="s">
        <v>73</v>
      </c>
      <c r="B56" t="s">
        <v>250</v>
      </c>
      <c r="C56">
        <v>216</v>
      </c>
      <c r="D56">
        <v>402</v>
      </c>
      <c r="E56">
        <v>69</v>
      </c>
      <c r="F56">
        <v>0.48399999999999999</v>
      </c>
      <c r="G56">
        <v>4.0759999999999996</v>
      </c>
      <c r="H56">
        <v>69.8</v>
      </c>
      <c r="I56">
        <v>0.40799999999999997</v>
      </c>
    </row>
    <row r="57" spans="1:9" x14ac:dyDescent="0.25">
      <c r="A57" t="s">
        <v>74</v>
      </c>
      <c r="B57" t="s">
        <v>250</v>
      </c>
      <c r="C57">
        <v>228</v>
      </c>
      <c r="D57">
        <v>425</v>
      </c>
      <c r="E57">
        <v>73</v>
      </c>
      <c r="F57">
        <v>0.40799999999999997</v>
      </c>
      <c r="G57">
        <v>4.0510000000000002</v>
      </c>
      <c r="H57">
        <v>73.7</v>
      </c>
      <c r="I57">
        <v>0.40500000000000003</v>
      </c>
    </row>
    <row r="58" spans="1:9" x14ac:dyDescent="0.25">
      <c r="A58" t="s">
        <v>75</v>
      </c>
      <c r="B58" t="s">
        <v>250</v>
      </c>
      <c r="C58">
        <v>240</v>
      </c>
      <c r="D58">
        <v>448</v>
      </c>
      <c r="E58">
        <v>76</v>
      </c>
      <c r="F58">
        <v>0.437</v>
      </c>
      <c r="G58">
        <v>4.5060000000000002</v>
      </c>
      <c r="H58">
        <v>77.400000000000006</v>
      </c>
      <c r="I58">
        <v>0.45100000000000001</v>
      </c>
    </row>
    <row r="59" spans="1:9" x14ac:dyDescent="0.25">
      <c r="A59" t="s">
        <v>76</v>
      </c>
      <c r="B59" t="s">
        <v>250</v>
      </c>
      <c r="C59">
        <v>169</v>
      </c>
      <c r="D59">
        <v>312</v>
      </c>
      <c r="E59">
        <v>54</v>
      </c>
      <c r="F59">
        <v>0.23499999999999999</v>
      </c>
      <c r="G59">
        <v>2.3959999999999999</v>
      </c>
      <c r="H59">
        <v>54.5</v>
      </c>
      <c r="I59">
        <v>0.24</v>
      </c>
    </row>
    <row r="60" spans="1:9" x14ac:dyDescent="0.25">
      <c r="A60" t="s">
        <v>77</v>
      </c>
      <c r="B60" t="s">
        <v>250</v>
      </c>
      <c r="C60">
        <v>182</v>
      </c>
      <c r="D60">
        <v>337</v>
      </c>
      <c r="E60">
        <v>59</v>
      </c>
      <c r="F60">
        <v>0.188</v>
      </c>
      <c r="G60">
        <v>2.379</v>
      </c>
      <c r="H60">
        <v>59</v>
      </c>
      <c r="I60">
        <v>0.23799999999999999</v>
      </c>
    </row>
    <row r="61" spans="1:9" x14ac:dyDescent="0.25">
      <c r="A61" t="s">
        <v>78</v>
      </c>
      <c r="B61" t="s">
        <v>250</v>
      </c>
      <c r="C61">
        <v>195</v>
      </c>
      <c r="D61">
        <v>362</v>
      </c>
      <c r="E61">
        <v>63</v>
      </c>
      <c r="F61">
        <v>0.23799999999999999</v>
      </c>
      <c r="G61">
        <v>2.91</v>
      </c>
      <c r="H61">
        <v>63.4</v>
      </c>
      <c r="I61">
        <v>0.29099999999999998</v>
      </c>
    </row>
    <row r="62" spans="1:9" x14ac:dyDescent="0.25">
      <c r="A62" t="s">
        <v>79</v>
      </c>
      <c r="B62" t="s">
        <v>250</v>
      </c>
      <c r="C62">
        <v>208</v>
      </c>
      <c r="D62">
        <v>387</v>
      </c>
      <c r="E62">
        <v>66</v>
      </c>
      <c r="F62">
        <v>0.56399999999999995</v>
      </c>
      <c r="G62">
        <v>3.867</v>
      </c>
      <c r="H62">
        <v>67.099999999999994</v>
      </c>
      <c r="I62">
        <v>0.38700000000000001</v>
      </c>
    </row>
    <row r="63" spans="1:9" x14ac:dyDescent="0.25">
      <c r="A63" t="s">
        <v>80</v>
      </c>
      <c r="B63" t="s">
        <v>250</v>
      </c>
      <c r="C63">
        <v>221</v>
      </c>
      <c r="D63">
        <v>412</v>
      </c>
      <c r="E63">
        <v>70</v>
      </c>
      <c r="F63">
        <v>0.29699999999999999</v>
      </c>
      <c r="G63">
        <v>3.742</v>
      </c>
      <c r="H63">
        <v>71.2</v>
      </c>
      <c r="I63">
        <v>0.374</v>
      </c>
    </row>
    <row r="64" spans="1:9" x14ac:dyDescent="0.25">
      <c r="A64" t="s">
        <v>81</v>
      </c>
      <c r="B64" t="s">
        <v>250</v>
      </c>
      <c r="C64">
        <v>234</v>
      </c>
      <c r="D64">
        <v>437</v>
      </c>
      <c r="E64">
        <v>75</v>
      </c>
      <c r="F64">
        <v>0.309</v>
      </c>
      <c r="G64">
        <v>3.7240000000000002</v>
      </c>
      <c r="H64">
        <v>75.7</v>
      </c>
      <c r="I64">
        <v>0.372</v>
      </c>
    </row>
    <row r="65" spans="1:9" x14ac:dyDescent="0.25">
      <c r="A65" t="s">
        <v>82</v>
      </c>
      <c r="B65" t="s">
        <v>250</v>
      </c>
      <c r="C65">
        <v>247</v>
      </c>
      <c r="D65">
        <v>462</v>
      </c>
      <c r="E65">
        <v>79</v>
      </c>
      <c r="F65">
        <v>0.377</v>
      </c>
      <c r="G65">
        <v>4.8209999999999997</v>
      </c>
      <c r="H65">
        <v>79.900000000000006</v>
      </c>
      <c r="I65">
        <v>0.48199999999999998</v>
      </c>
    </row>
    <row r="66" spans="1:9" x14ac:dyDescent="0.25">
      <c r="A66" t="s">
        <v>83</v>
      </c>
      <c r="B66" t="s">
        <v>250</v>
      </c>
      <c r="C66">
        <v>260</v>
      </c>
      <c r="D66">
        <v>487</v>
      </c>
      <c r="E66">
        <v>83</v>
      </c>
      <c r="F66">
        <v>0.40600000000000003</v>
      </c>
      <c r="G66">
        <v>4.2380000000000004</v>
      </c>
      <c r="H66">
        <v>84.4</v>
      </c>
      <c r="I66">
        <v>0.42399999999999999</v>
      </c>
    </row>
    <row r="67" spans="1:9" x14ac:dyDescent="0.25">
      <c r="A67" t="s">
        <v>84</v>
      </c>
      <c r="B67" t="s">
        <v>250</v>
      </c>
      <c r="C67">
        <v>196</v>
      </c>
      <c r="D67">
        <v>364</v>
      </c>
      <c r="E67">
        <v>62</v>
      </c>
      <c r="F67">
        <v>0.54200000000000004</v>
      </c>
      <c r="G67">
        <v>2.9510000000000001</v>
      </c>
      <c r="H67">
        <v>63.6</v>
      </c>
      <c r="I67">
        <v>0.29499999999999998</v>
      </c>
    </row>
    <row r="68" spans="1:9" x14ac:dyDescent="0.25">
      <c r="A68" t="s">
        <v>85</v>
      </c>
      <c r="B68" t="s">
        <v>250</v>
      </c>
      <c r="C68">
        <v>210</v>
      </c>
      <c r="D68">
        <v>391</v>
      </c>
      <c r="E68">
        <v>66</v>
      </c>
      <c r="F68">
        <v>0.29099999999999998</v>
      </c>
      <c r="G68">
        <v>3.6230000000000002</v>
      </c>
      <c r="H68">
        <v>67.400000000000006</v>
      </c>
      <c r="I68">
        <v>0.36199999999999999</v>
      </c>
    </row>
    <row r="69" spans="1:9" x14ac:dyDescent="0.25">
      <c r="A69" t="s">
        <v>86</v>
      </c>
      <c r="B69" t="s">
        <v>250</v>
      </c>
      <c r="C69">
        <v>224</v>
      </c>
      <c r="D69">
        <v>418</v>
      </c>
      <c r="E69">
        <v>71</v>
      </c>
      <c r="F69">
        <v>0.60599999999999998</v>
      </c>
      <c r="G69">
        <v>4.1109999999999998</v>
      </c>
      <c r="H69">
        <v>72.3</v>
      </c>
      <c r="I69">
        <v>0.41099999999999998</v>
      </c>
    </row>
    <row r="70" spans="1:9" x14ac:dyDescent="0.25">
      <c r="A70" t="s">
        <v>87</v>
      </c>
      <c r="B70" t="s">
        <v>250</v>
      </c>
      <c r="C70">
        <v>238</v>
      </c>
      <c r="D70">
        <v>445</v>
      </c>
      <c r="E70">
        <v>77</v>
      </c>
      <c r="F70">
        <v>0.30299999999999999</v>
      </c>
      <c r="G70">
        <v>3.4780000000000002</v>
      </c>
      <c r="H70">
        <v>77.2</v>
      </c>
      <c r="I70">
        <v>0.34799999999999998</v>
      </c>
    </row>
    <row r="71" spans="1:9" x14ac:dyDescent="0.25">
      <c r="A71" t="s">
        <v>88</v>
      </c>
      <c r="B71" t="s">
        <v>250</v>
      </c>
      <c r="C71">
        <v>252</v>
      </c>
      <c r="D71">
        <v>472</v>
      </c>
      <c r="E71">
        <v>80</v>
      </c>
      <c r="F71">
        <v>0.38200000000000001</v>
      </c>
      <c r="G71">
        <v>4.7619999999999996</v>
      </c>
      <c r="H71">
        <v>81.400000000000006</v>
      </c>
      <c r="I71">
        <v>0.47599999999999998</v>
      </c>
    </row>
    <row r="72" spans="1:9" x14ac:dyDescent="0.25">
      <c r="A72" t="s">
        <v>89</v>
      </c>
      <c r="B72" t="s">
        <v>250</v>
      </c>
      <c r="C72">
        <v>266</v>
      </c>
      <c r="D72">
        <v>499</v>
      </c>
      <c r="E72">
        <v>85</v>
      </c>
      <c r="F72">
        <v>0.64900000000000002</v>
      </c>
      <c r="G72">
        <v>5.1369999999999996</v>
      </c>
      <c r="H72">
        <v>86</v>
      </c>
      <c r="I72">
        <v>0.51400000000000001</v>
      </c>
    </row>
    <row r="73" spans="1:9" x14ac:dyDescent="0.25">
      <c r="A73" t="s">
        <v>90</v>
      </c>
      <c r="B73" t="s">
        <v>250</v>
      </c>
      <c r="C73">
        <v>280</v>
      </c>
      <c r="D73">
        <v>526</v>
      </c>
      <c r="E73">
        <v>90</v>
      </c>
      <c r="F73">
        <v>0.38600000000000001</v>
      </c>
      <c r="G73">
        <v>4.7309999999999999</v>
      </c>
      <c r="H73">
        <v>90.9</v>
      </c>
      <c r="I73">
        <v>0.47299999999999998</v>
      </c>
    </row>
    <row r="74" spans="1:9" x14ac:dyDescent="0.25">
      <c r="A74" t="s">
        <v>91</v>
      </c>
      <c r="B74" t="s">
        <v>250</v>
      </c>
      <c r="C74">
        <v>225</v>
      </c>
      <c r="D74">
        <v>420</v>
      </c>
      <c r="E74">
        <v>72</v>
      </c>
      <c r="F74">
        <v>0.313</v>
      </c>
      <c r="G74">
        <v>4.1189999999999998</v>
      </c>
      <c r="H74">
        <v>72.900000000000006</v>
      </c>
      <c r="I74">
        <v>0.41199999999999998</v>
      </c>
    </row>
    <row r="75" spans="1:9" x14ac:dyDescent="0.25">
      <c r="A75" t="s">
        <v>92</v>
      </c>
      <c r="B75" t="s">
        <v>250</v>
      </c>
      <c r="C75">
        <v>240</v>
      </c>
      <c r="D75">
        <v>449</v>
      </c>
      <c r="E75">
        <v>75</v>
      </c>
      <c r="F75">
        <v>1.048</v>
      </c>
      <c r="G75">
        <v>5.2329999999999997</v>
      </c>
      <c r="H75">
        <v>77.2</v>
      </c>
      <c r="I75">
        <v>0.52300000000000002</v>
      </c>
    </row>
    <row r="76" spans="1:9" x14ac:dyDescent="0.25">
      <c r="A76" t="s">
        <v>93</v>
      </c>
      <c r="B76" t="s">
        <v>250</v>
      </c>
      <c r="C76">
        <v>255</v>
      </c>
      <c r="D76">
        <v>478</v>
      </c>
      <c r="E76">
        <v>82</v>
      </c>
      <c r="F76">
        <v>0.40500000000000003</v>
      </c>
      <c r="G76">
        <v>4.5659999999999998</v>
      </c>
      <c r="H76">
        <v>82.7</v>
      </c>
      <c r="I76">
        <v>0.45700000000000002</v>
      </c>
    </row>
    <row r="77" spans="1:9" x14ac:dyDescent="0.25">
      <c r="A77" t="s">
        <v>94</v>
      </c>
      <c r="B77" t="s">
        <v>250</v>
      </c>
      <c r="C77">
        <v>270</v>
      </c>
      <c r="D77">
        <v>507</v>
      </c>
      <c r="E77">
        <v>87</v>
      </c>
      <c r="F77">
        <v>0.375</v>
      </c>
      <c r="G77">
        <v>5.4459999999999997</v>
      </c>
      <c r="H77">
        <v>87.6</v>
      </c>
      <c r="I77">
        <v>0.54500000000000004</v>
      </c>
    </row>
    <row r="78" spans="1:9" x14ac:dyDescent="0.25">
      <c r="A78" t="s">
        <v>95</v>
      </c>
      <c r="B78" t="s">
        <v>250</v>
      </c>
      <c r="C78">
        <v>285</v>
      </c>
      <c r="D78">
        <v>536</v>
      </c>
      <c r="E78">
        <v>91</v>
      </c>
      <c r="F78">
        <v>0.93500000000000005</v>
      </c>
      <c r="G78">
        <v>6.5149999999999997</v>
      </c>
      <c r="H78">
        <v>92.4</v>
      </c>
      <c r="I78">
        <v>0.65100000000000002</v>
      </c>
    </row>
    <row r="79" spans="1:9" x14ac:dyDescent="0.25">
      <c r="A79" t="s">
        <v>96</v>
      </c>
      <c r="B79" t="s">
        <v>250</v>
      </c>
      <c r="C79">
        <v>300</v>
      </c>
      <c r="D79">
        <v>565</v>
      </c>
      <c r="E79">
        <v>96</v>
      </c>
      <c r="F79">
        <v>0.59299999999999997</v>
      </c>
      <c r="G79">
        <v>6.6719999999999997</v>
      </c>
      <c r="H79">
        <v>97.2</v>
      </c>
      <c r="I79">
        <v>0.66700000000000004</v>
      </c>
    </row>
    <row r="80" spans="1:9" x14ac:dyDescent="0.25">
      <c r="A80" t="s">
        <v>97</v>
      </c>
      <c r="B80" t="s">
        <v>250</v>
      </c>
      <c r="C80">
        <v>256</v>
      </c>
      <c r="D80">
        <v>480</v>
      </c>
      <c r="E80">
        <v>82</v>
      </c>
      <c r="F80">
        <v>0.56299999999999994</v>
      </c>
      <c r="G80">
        <v>5.01</v>
      </c>
      <c r="H80">
        <v>82.9</v>
      </c>
      <c r="I80">
        <v>0.501</v>
      </c>
    </row>
    <row r="81" spans="1:9" x14ac:dyDescent="0.25">
      <c r="A81" t="s">
        <v>98</v>
      </c>
      <c r="B81" t="s">
        <v>250</v>
      </c>
      <c r="C81">
        <v>272</v>
      </c>
      <c r="D81">
        <v>511</v>
      </c>
      <c r="E81">
        <v>87</v>
      </c>
      <c r="F81">
        <v>0.70899999999999996</v>
      </c>
      <c r="G81">
        <v>5.3209999999999997</v>
      </c>
      <c r="H81">
        <v>88.5</v>
      </c>
      <c r="I81">
        <v>0.53200000000000003</v>
      </c>
    </row>
    <row r="82" spans="1:9" x14ac:dyDescent="0.25">
      <c r="A82" t="s">
        <v>99</v>
      </c>
      <c r="B82" t="s">
        <v>250</v>
      </c>
      <c r="C82">
        <v>288</v>
      </c>
      <c r="D82">
        <v>542</v>
      </c>
      <c r="E82">
        <v>91</v>
      </c>
      <c r="F82">
        <v>0.872</v>
      </c>
      <c r="G82">
        <v>5.6269999999999998</v>
      </c>
      <c r="H82">
        <v>93.1</v>
      </c>
      <c r="I82">
        <v>0.56299999999999994</v>
      </c>
    </row>
    <row r="83" spans="1:9" x14ac:dyDescent="0.25">
      <c r="A83" t="s">
        <v>100</v>
      </c>
      <c r="B83" t="s">
        <v>250</v>
      </c>
      <c r="C83">
        <v>304</v>
      </c>
      <c r="D83">
        <v>573</v>
      </c>
      <c r="E83">
        <v>97</v>
      </c>
      <c r="F83">
        <v>0.92600000000000005</v>
      </c>
      <c r="G83">
        <v>6.1</v>
      </c>
      <c r="H83">
        <v>98.5</v>
      </c>
      <c r="I83">
        <v>0.61</v>
      </c>
    </row>
    <row r="84" spans="1:9" x14ac:dyDescent="0.25">
      <c r="A84" t="s">
        <v>101</v>
      </c>
      <c r="B84" t="s">
        <v>250</v>
      </c>
      <c r="C84">
        <v>320</v>
      </c>
      <c r="D84">
        <v>604</v>
      </c>
      <c r="E84">
        <v>103</v>
      </c>
      <c r="F84">
        <v>0.70099999999999996</v>
      </c>
      <c r="G84">
        <v>7.6319999999999997</v>
      </c>
      <c r="H84">
        <v>103.6</v>
      </c>
      <c r="I84">
        <v>0.76300000000000001</v>
      </c>
    </row>
    <row r="85" spans="1:9" x14ac:dyDescent="0.25">
      <c r="A85" t="s">
        <v>102</v>
      </c>
      <c r="B85" t="s">
        <v>250</v>
      </c>
      <c r="C85">
        <v>289</v>
      </c>
      <c r="D85">
        <v>544</v>
      </c>
      <c r="E85">
        <v>93</v>
      </c>
      <c r="F85">
        <v>0.5</v>
      </c>
      <c r="G85">
        <v>5.2320000000000002</v>
      </c>
      <c r="H85">
        <v>94</v>
      </c>
      <c r="I85">
        <v>0.52300000000000002</v>
      </c>
    </row>
    <row r="86" spans="1:9" x14ac:dyDescent="0.25">
      <c r="A86" t="s">
        <v>103</v>
      </c>
      <c r="B86" t="s">
        <v>250</v>
      </c>
      <c r="C86">
        <v>306</v>
      </c>
      <c r="D86">
        <v>577</v>
      </c>
      <c r="E86">
        <v>98</v>
      </c>
      <c r="F86">
        <v>0.80100000000000005</v>
      </c>
      <c r="G86">
        <v>6.1289999999999996</v>
      </c>
      <c r="H86">
        <v>99.3</v>
      </c>
      <c r="I86">
        <v>0.61299999999999999</v>
      </c>
    </row>
    <row r="87" spans="1:9" x14ac:dyDescent="0.25">
      <c r="A87" t="s">
        <v>104</v>
      </c>
      <c r="B87" t="s">
        <v>250</v>
      </c>
      <c r="C87">
        <v>323</v>
      </c>
      <c r="D87">
        <v>610</v>
      </c>
      <c r="E87">
        <v>103</v>
      </c>
      <c r="F87">
        <v>0.626</v>
      </c>
      <c r="G87">
        <v>6.9119999999999999</v>
      </c>
      <c r="H87">
        <v>104.6</v>
      </c>
      <c r="I87">
        <v>0.69099999999999995</v>
      </c>
    </row>
    <row r="88" spans="1:9" x14ac:dyDescent="0.25">
      <c r="A88" t="s">
        <v>105</v>
      </c>
      <c r="B88" t="s">
        <v>250</v>
      </c>
      <c r="C88">
        <v>340</v>
      </c>
      <c r="D88">
        <v>643</v>
      </c>
      <c r="E88">
        <v>108</v>
      </c>
      <c r="F88">
        <v>0.64700000000000002</v>
      </c>
      <c r="G88">
        <v>6.306</v>
      </c>
      <c r="H88">
        <v>110.1</v>
      </c>
      <c r="I88">
        <v>0.63100000000000001</v>
      </c>
    </row>
    <row r="89" spans="1:9" x14ac:dyDescent="0.25">
      <c r="A89" t="s">
        <v>106</v>
      </c>
      <c r="B89" t="s">
        <v>250</v>
      </c>
      <c r="C89">
        <v>324</v>
      </c>
      <c r="D89">
        <v>612</v>
      </c>
      <c r="E89">
        <v>104</v>
      </c>
      <c r="F89">
        <v>0.51100000000000001</v>
      </c>
      <c r="G89">
        <v>6.9050000000000002</v>
      </c>
      <c r="H89">
        <v>105.2</v>
      </c>
      <c r="I89">
        <v>0.69099999999999995</v>
      </c>
    </row>
    <row r="90" spans="1:9" x14ac:dyDescent="0.25">
      <c r="A90" t="s">
        <v>107</v>
      </c>
      <c r="B90" t="s">
        <v>250</v>
      </c>
      <c r="C90">
        <v>342</v>
      </c>
      <c r="D90">
        <v>647</v>
      </c>
      <c r="E90">
        <v>108</v>
      </c>
      <c r="F90">
        <v>1.103</v>
      </c>
      <c r="G90">
        <v>8.7720000000000002</v>
      </c>
      <c r="H90">
        <v>110.6</v>
      </c>
      <c r="I90">
        <v>0.877</v>
      </c>
    </row>
    <row r="91" spans="1:9" x14ac:dyDescent="0.25">
      <c r="A91" t="s">
        <v>108</v>
      </c>
      <c r="B91" t="s">
        <v>250</v>
      </c>
      <c r="C91">
        <v>360</v>
      </c>
      <c r="D91">
        <v>682</v>
      </c>
      <c r="E91">
        <v>115</v>
      </c>
      <c r="F91">
        <v>0.626</v>
      </c>
      <c r="G91">
        <v>7.7119999999999997</v>
      </c>
      <c r="H91">
        <v>116.3</v>
      </c>
      <c r="I91">
        <v>0.77100000000000002</v>
      </c>
    </row>
    <row r="92" spans="1:9" x14ac:dyDescent="0.25">
      <c r="A92" t="s">
        <v>109</v>
      </c>
      <c r="B92" t="s">
        <v>250</v>
      </c>
      <c r="C92">
        <v>361</v>
      </c>
      <c r="D92">
        <v>684</v>
      </c>
      <c r="E92">
        <v>116</v>
      </c>
      <c r="F92">
        <v>0.60299999999999998</v>
      </c>
      <c r="G92">
        <v>8.6379999999999999</v>
      </c>
      <c r="H92">
        <v>117.1</v>
      </c>
      <c r="I92">
        <v>0.86399999999999999</v>
      </c>
    </row>
    <row r="93" spans="1:9" x14ac:dyDescent="0.25">
      <c r="A93" t="s">
        <v>110</v>
      </c>
      <c r="B93" t="s">
        <v>250</v>
      </c>
      <c r="C93">
        <v>380</v>
      </c>
      <c r="D93">
        <v>721</v>
      </c>
      <c r="E93">
        <v>122</v>
      </c>
      <c r="F93">
        <v>1.3440000000000001</v>
      </c>
      <c r="G93">
        <v>10.125999999999999</v>
      </c>
      <c r="H93">
        <v>123.3</v>
      </c>
      <c r="I93">
        <v>1.0129999999999999</v>
      </c>
    </row>
    <row r="94" spans="1:9" x14ac:dyDescent="0.25">
      <c r="A94" t="s">
        <v>120</v>
      </c>
      <c r="B94" t="s">
        <v>250</v>
      </c>
      <c r="C94">
        <v>400</v>
      </c>
      <c r="D94">
        <v>760</v>
      </c>
      <c r="E94">
        <v>129</v>
      </c>
      <c r="F94">
        <v>0.80200000000000005</v>
      </c>
      <c r="G94">
        <v>11.007999999999999</v>
      </c>
      <c r="H94">
        <v>129.4</v>
      </c>
      <c r="I94">
        <v>1.101</v>
      </c>
    </row>
    <row r="95" spans="1:9" x14ac:dyDescent="0.25">
      <c r="A95" t="s">
        <v>111</v>
      </c>
      <c r="B95" t="s">
        <v>250</v>
      </c>
      <c r="C95">
        <v>30</v>
      </c>
      <c r="D95">
        <v>47</v>
      </c>
      <c r="E95">
        <v>10</v>
      </c>
      <c r="F95">
        <v>3.0000000000000001E-3</v>
      </c>
      <c r="G95">
        <v>0.16800000000000001</v>
      </c>
      <c r="H95">
        <v>10</v>
      </c>
      <c r="I95">
        <v>1.7000000000000001E-2</v>
      </c>
    </row>
    <row r="96" spans="1:9" x14ac:dyDescent="0.25">
      <c r="A96" t="s">
        <v>112</v>
      </c>
      <c r="B96" t="s">
        <v>250</v>
      </c>
      <c r="C96">
        <v>33</v>
      </c>
      <c r="D96">
        <v>52</v>
      </c>
      <c r="E96">
        <v>11</v>
      </c>
      <c r="F96">
        <v>7.0000000000000001E-3</v>
      </c>
      <c r="G96">
        <v>0.17799999999999999</v>
      </c>
      <c r="H96">
        <v>11</v>
      </c>
      <c r="I96">
        <v>1.7999999999999999E-2</v>
      </c>
    </row>
    <row r="97" spans="1:9" x14ac:dyDescent="0.25">
      <c r="A97" t="s">
        <v>113</v>
      </c>
      <c r="B97" t="s">
        <v>250</v>
      </c>
      <c r="C97">
        <v>36</v>
      </c>
      <c r="D97">
        <v>57</v>
      </c>
      <c r="E97">
        <v>12</v>
      </c>
      <c r="F97">
        <v>1.2999999999999999E-2</v>
      </c>
      <c r="G97">
        <v>0.20499999999999999</v>
      </c>
      <c r="H97">
        <v>12</v>
      </c>
      <c r="I97">
        <v>0.02</v>
      </c>
    </row>
    <row r="98" spans="1:9" x14ac:dyDescent="0.25">
      <c r="A98" t="s">
        <v>114</v>
      </c>
      <c r="B98" t="s">
        <v>250</v>
      </c>
      <c r="C98">
        <v>39</v>
      </c>
      <c r="D98">
        <v>62</v>
      </c>
      <c r="E98">
        <v>13</v>
      </c>
      <c r="F98">
        <v>1.4999999999999999E-2</v>
      </c>
      <c r="G98">
        <v>0.23899999999999999</v>
      </c>
      <c r="H98">
        <v>13</v>
      </c>
      <c r="I98">
        <v>2.4E-2</v>
      </c>
    </row>
    <row r="99" spans="1:9" x14ac:dyDescent="0.25">
      <c r="A99" t="s">
        <v>115</v>
      </c>
      <c r="B99" t="s">
        <v>250</v>
      </c>
      <c r="C99">
        <v>42</v>
      </c>
      <c r="D99">
        <v>67</v>
      </c>
      <c r="E99">
        <v>14</v>
      </c>
      <c r="F99">
        <v>1.4999999999999999E-2</v>
      </c>
      <c r="G99">
        <v>0.26600000000000001</v>
      </c>
      <c r="H99">
        <v>14</v>
      </c>
      <c r="I99">
        <v>2.7E-2</v>
      </c>
    </row>
    <row r="100" spans="1:9" x14ac:dyDescent="0.25">
      <c r="A100" t="s">
        <v>116</v>
      </c>
      <c r="B100" t="s">
        <v>250</v>
      </c>
      <c r="C100">
        <v>45</v>
      </c>
      <c r="D100">
        <v>72</v>
      </c>
      <c r="E100">
        <v>15</v>
      </c>
      <c r="F100">
        <v>1.4999999999999999E-2</v>
      </c>
      <c r="G100">
        <v>0.28899999999999998</v>
      </c>
      <c r="H100">
        <v>15</v>
      </c>
      <c r="I100">
        <v>2.9000000000000001E-2</v>
      </c>
    </row>
    <row r="101" spans="1:9" x14ac:dyDescent="0.25">
      <c r="A101" t="s">
        <v>117</v>
      </c>
      <c r="B101" t="s">
        <v>250</v>
      </c>
      <c r="C101">
        <v>48</v>
      </c>
      <c r="D101">
        <v>77</v>
      </c>
      <c r="E101">
        <v>16</v>
      </c>
      <c r="F101">
        <v>1.4999999999999999E-2</v>
      </c>
      <c r="G101">
        <v>0.29099999999999998</v>
      </c>
      <c r="H101">
        <v>16</v>
      </c>
      <c r="I101">
        <v>2.9000000000000001E-2</v>
      </c>
    </row>
    <row r="102" spans="1:9" x14ac:dyDescent="0.25">
      <c r="A102" t="s">
        <v>118</v>
      </c>
      <c r="B102" t="s">
        <v>250</v>
      </c>
      <c r="C102">
        <v>51</v>
      </c>
      <c r="D102">
        <v>82</v>
      </c>
      <c r="E102">
        <v>17</v>
      </c>
      <c r="F102">
        <v>2.1000000000000001E-2</v>
      </c>
      <c r="G102">
        <v>0.37</v>
      </c>
      <c r="H102">
        <v>17</v>
      </c>
      <c r="I102">
        <v>3.6999999999999998E-2</v>
      </c>
    </row>
    <row r="103" spans="1:9" x14ac:dyDescent="0.25">
      <c r="A103" t="s">
        <v>119</v>
      </c>
      <c r="B103" t="s">
        <v>250</v>
      </c>
      <c r="C103">
        <v>54</v>
      </c>
      <c r="D103">
        <v>87</v>
      </c>
      <c r="E103">
        <v>18</v>
      </c>
      <c r="F103">
        <v>2.8000000000000001E-2</v>
      </c>
      <c r="G103">
        <v>0.373</v>
      </c>
      <c r="H103">
        <v>18</v>
      </c>
      <c r="I103">
        <v>3.6999999999999998E-2</v>
      </c>
    </row>
    <row r="104" spans="1:9" x14ac:dyDescent="0.25">
      <c r="A104" t="s">
        <v>121</v>
      </c>
      <c r="B104" t="s">
        <v>250</v>
      </c>
      <c r="C104">
        <v>57</v>
      </c>
      <c r="D104">
        <v>92</v>
      </c>
      <c r="E104">
        <v>19</v>
      </c>
      <c r="F104">
        <v>3.1E-2</v>
      </c>
      <c r="G104">
        <v>0.40699999999999997</v>
      </c>
      <c r="H104">
        <v>19</v>
      </c>
      <c r="I104">
        <v>4.1000000000000002E-2</v>
      </c>
    </row>
    <row r="105" spans="1:9" x14ac:dyDescent="0.25">
      <c r="A105" t="s">
        <v>122</v>
      </c>
      <c r="B105" t="s">
        <v>250</v>
      </c>
      <c r="C105">
        <v>60</v>
      </c>
      <c r="D105">
        <v>97</v>
      </c>
      <c r="E105">
        <v>20</v>
      </c>
      <c r="F105">
        <v>2.7E-2</v>
      </c>
      <c r="G105">
        <v>0.44800000000000001</v>
      </c>
      <c r="H105">
        <v>20</v>
      </c>
      <c r="I105">
        <v>4.4999999999999998E-2</v>
      </c>
    </row>
    <row r="106" spans="1:9" x14ac:dyDescent="0.25">
      <c r="A106" t="s">
        <v>123</v>
      </c>
      <c r="B106" t="s">
        <v>250</v>
      </c>
      <c r="C106">
        <v>9</v>
      </c>
      <c r="D106">
        <v>12</v>
      </c>
      <c r="E106">
        <v>3</v>
      </c>
      <c r="F106">
        <v>0</v>
      </c>
      <c r="G106">
        <v>5.6000000000000001E-2</v>
      </c>
      <c r="H106">
        <v>3</v>
      </c>
      <c r="I106">
        <v>6.0000000000000001E-3</v>
      </c>
    </row>
    <row r="107" spans="1:9" x14ac:dyDescent="0.25">
      <c r="A107" t="s">
        <v>124</v>
      </c>
      <c r="B107" t="s">
        <v>250</v>
      </c>
      <c r="C107">
        <v>12</v>
      </c>
      <c r="D107">
        <v>17</v>
      </c>
      <c r="E107">
        <v>4</v>
      </c>
      <c r="F107">
        <v>0</v>
      </c>
      <c r="G107">
        <v>6.2E-2</v>
      </c>
      <c r="H107">
        <v>4</v>
      </c>
      <c r="I107">
        <v>6.0000000000000001E-3</v>
      </c>
    </row>
    <row r="108" spans="1:9" x14ac:dyDescent="0.25">
      <c r="A108" t="s">
        <v>125</v>
      </c>
      <c r="B108" t="s">
        <v>250</v>
      </c>
      <c r="C108">
        <v>15</v>
      </c>
      <c r="D108">
        <v>22</v>
      </c>
      <c r="E108">
        <v>5</v>
      </c>
      <c r="F108">
        <v>0</v>
      </c>
      <c r="G108">
        <v>0.08</v>
      </c>
      <c r="H108">
        <v>5</v>
      </c>
      <c r="I108">
        <v>8.0000000000000002E-3</v>
      </c>
    </row>
    <row r="109" spans="1:9" x14ac:dyDescent="0.25">
      <c r="A109" t="s">
        <v>126</v>
      </c>
      <c r="B109" t="s">
        <v>250</v>
      </c>
      <c r="C109">
        <v>18</v>
      </c>
      <c r="D109">
        <v>27</v>
      </c>
      <c r="E109">
        <v>6</v>
      </c>
      <c r="F109">
        <v>0</v>
      </c>
      <c r="G109">
        <v>9.4E-2</v>
      </c>
      <c r="H109">
        <v>6</v>
      </c>
      <c r="I109">
        <v>8.9999999999999993E-3</v>
      </c>
    </row>
    <row r="110" spans="1:9" x14ac:dyDescent="0.25">
      <c r="A110" t="s">
        <v>127</v>
      </c>
      <c r="B110" t="s">
        <v>250</v>
      </c>
      <c r="C110">
        <v>21</v>
      </c>
      <c r="D110">
        <v>32</v>
      </c>
      <c r="E110">
        <v>7</v>
      </c>
      <c r="F110">
        <v>0</v>
      </c>
      <c r="G110">
        <v>0.125</v>
      </c>
      <c r="H110">
        <v>7</v>
      </c>
      <c r="I110">
        <v>1.2999999999999999E-2</v>
      </c>
    </row>
    <row r="111" spans="1:9" x14ac:dyDescent="0.25">
      <c r="A111" t="s">
        <v>128</v>
      </c>
      <c r="B111" t="s">
        <v>250</v>
      </c>
      <c r="C111">
        <v>24</v>
      </c>
      <c r="D111">
        <v>37</v>
      </c>
      <c r="E111">
        <v>8</v>
      </c>
      <c r="F111">
        <v>0</v>
      </c>
      <c r="G111">
        <v>0.125</v>
      </c>
      <c r="H111">
        <v>8</v>
      </c>
      <c r="I111">
        <v>1.2999999999999999E-2</v>
      </c>
    </row>
    <row r="112" spans="1:9" x14ac:dyDescent="0.25">
      <c r="A112" t="s">
        <v>129</v>
      </c>
      <c r="B112" t="s">
        <v>250</v>
      </c>
      <c r="C112">
        <v>27</v>
      </c>
      <c r="D112">
        <v>42</v>
      </c>
      <c r="E112">
        <v>9</v>
      </c>
      <c r="F112">
        <v>0</v>
      </c>
      <c r="G112">
        <v>0.16300000000000001</v>
      </c>
      <c r="H112">
        <v>9</v>
      </c>
      <c r="I112">
        <v>1.6E-2</v>
      </c>
    </row>
    <row r="113" spans="1:9" x14ac:dyDescent="0.25">
      <c r="A113" t="s">
        <v>130</v>
      </c>
      <c r="B113" t="s">
        <v>250</v>
      </c>
      <c r="C113">
        <v>40</v>
      </c>
      <c r="D113">
        <v>66</v>
      </c>
      <c r="E113">
        <v>14</v>
      </c>
      <c r="F113">
        <v>1.4999999999999999E-2</v>
      </c>
      <c r="G113">
        <v>0.23200000000000001</v>
      </c>
      <c r="H113">
        <v>14</v>
      </c>
      <c r="I113">
        <v>2.3E-2</v>
      </c>
    </row>
    <row r="114" spans="1:9" x14ac:dyDescent="0.25">
      <c r="A114" t="s">
        <v>131</v>
      </c>
      <c r="B114" t="s">
        <v>250</v>
      </c>
      <c r="C114">
        <v>44</v>
      </c>
      <c r="D114">
        <v>73</v>
      </c>
      <c r="E114">
        <v>14</v>
      </c>
      <c r="F114">
        <v>4.2000000000000003E-2</v>
      </c>
      <c r="G114">
        <v>0.3</v>
      </c>
      <c r="H114">
        <v>14.8</v>
      </c>
      <c r="I114">
        <v>0.03</v>
      </c>
    </row>
    <row r="115" spans="1:9" x14ac:dyDescent="0.25">
      <c r="A115" t="s">
        <v>132</v>
      </c>
      <c r="B115" t="s">
        <v>250</v>
      </c>
      <c r="C115">
        <v>48</v>
      </c>
      <c r="D115">
        <v>80</v>
      </c>
      <c r="E115">
        <v>16</v>
      </c>
      <c r="F115">
        <v>1.9E-2</v>
      </c>
      <c r="G115">
        <v>0.33500000000000002</v>
      </c>
      <c r="H115">
        <v>16</v>
      </c>
      <c r="I115">
        <v>3.4000000000000002E-2</v>
      </c>
    </row>
    <row r="116" spans="1:9" x14ac:dyDescent="0.25">
      <c r="A116" t="s">
        <v>133</v>
      </c>
      <c r="B116" t="s">
        <v>250</v>
      </c>
      <c r="C116">
        <v>52</v>
      </c>
      <c r="D116">
        <v>87</v>
      </c>
      <c r="E116">
        <v>18</v>
      </c>
      <c r="F116">
        <v>2.3E-2</v>
      </c>
      <c r="G116">
        <v>0.34100000000000003</v>
      </c>
      <c r="H116">
        <v>18</v>
      </c>
      <c r="I116">
        <v>3.4000000000000002E-2</v>
      </c>
    </row>
    <row r="117" spans="1:9" x14ac:dyDescent="0.25">
      <c r="A117" t="s">
        <v>134</v>
      </c>
      <c r="B117" t="s">
        <v>250</v>
      </c>
      <c r="C117">
        <v>56</v>
      </c>
      <c r="D117">
        <v>94</v>
      </c>
      <c r="E117">
        <v>19</v>
      </c>
      <c r="F117">
        <v>2.1999999999999999E-2</v>
      </c>
      <c r="G117">
        <v>0.39600000000000002</v>
      </c>
      <c r="H117">
        <v>19</v>
      </c>
      <c r="I117">
        <v>0.04</v>
      </c>
    </row>
    <row r="118" spans="1:9" x14ac:dyDescent="0.25">
      <c r="A118" t="s">
        <v>135</v>
      </c>
      <c r="B118" t="s">
        <v>250</v>
      </c>
      <c r="C118">
        <v>60</v>
      </c>
      <c r="D118">
        <v>101</v>
      </c>
      <c r="E118">
        <v>20</v>
      </c>
      <c r="F118">
        <v>3.4000000000000002E-2</v>
      </c>
      <c r="G118">
        <v>0.52300000000000002</v>
      </c>
      <c r="H118">
        <v>20</v>
      </c>
      <c r="I118">
        <v>5.1999999999999998E-2</v>
      </c>
    </row>
    <row r="119" spans="1:9" x14ac:dyDescent="0.25">
      <c r="A119" t="s">
        <v>136</v>
      </c>
      <c r="B119" t="s">
        <v>250</v>
      </c>
      <c r="C119">
        <v>64</v>
      </c>
      <c r="D119">
        <v>108</v>
      </c>
      <c r="E119">
        <v>21</v>
      </c>
      <c r="F119">
        <v>4.7E-2</v>
      </c>
      <c r="G119">
        <v>0.52400000000000002</v>
      </c>
      <c r="H119">
        <v>21.4</v>
      </c>
      <c r="I119">
        <v>5.1999999999999998E-2</v>
      </c>
    </row>
    <row r="120" spans="1:9" x14ac:dyDescent="0.25">
      <c r="A120" t="s">
        <v>137</v>
      </c>
      <c r="B120" t="s">
        <v>250</v>
      </c>
      <c r="C120">
        <v>68</v>
      </c>
      <c r="D120">
        <v>115</v>
      </c>
      <c r="E120">
        <v>22</v>
      </c>
      <c r="F120">
        <v>5.1999999999999998E-2</v>
      </c>
      <c r="G120">
        <v>0.53200000000000003</v>
      </c>
      <c r="H120">
        <v>22.9</v>
      </c>
      <c r="I120">
        <v>5.2999999999999999E-2</v>
      </c>
    </row>
    <row r="121" spans="1:9" x14ac:dyDescent="0.25">
      <c r="A121" t="s">
        <v>138</v>
      </c>
      <c r="B121" t="s">
        <v>250</v>
      </c>
      <c r="C121">
        <v>72</v>
      </c>
      <c r="D121">
        <v>122</v>
      </c>
      <c r="E121">
        <v>24</v>
      </c>
      <c r="F121">
        <v>6.4000000000000001E-2</v>
      </c>
      <c r="G121">
        <v>0.76800000000000002</v>
      </c>
      <c r="H121">
        <v>24.1</v>
      </c>
      <c r="I121">
        <v>7.6999999999999999E-2</v>
      </c>
    </row>
    <row r="122" spans="1:9" x14ac:dyDescent="0.25">
      <c r="A122" t="s">
        <v>139</v>
      </c>
      <c r="B122" t="s">
        <v>250</v>
      </c>
      <c r="C122">
        <v>76</v>
      </c>
      <c r="D122">
        <v>129</v>
      </c>
      <c r="E122">
        <v>25</v>
      </c>
      <c r="F122">
        <v>4.8000000000000001E-2</v>
      </c>
      <c r="G122">
        <v>0.69799999999999995</v>
      </c>
      <c r="H122">
        <v>25.6</v>
      </c>
      <c r="I122">
        <v>7.0000000000000007E-2</v>
      </c>
    </row>
    <row r="123" spans="1:9" x14ac:dyDescent="0.25">
      <c r="A123" t="s">
        <v>141</v>
      </c>
      <c r="B123" t="s">
        <v>250</v>
      </c>
      <c r="C123">
        <v>80</v>
      </c>
      <c r="D123">
        <v>136</v>
      </c>
      <c r="E123">
        <v>27</v>
      </c>
      <c r="F123">
        <v>4.5999999999999999E-2</v>
      </c>
      <c r="G123">
        <v>0.69199999999999995</v>
      </c>
      <c r="H123">
        <v>27</v>
      </c>
      <c r="I123">
        <v>6.9000000000000006E-2</v>
      </c>
    </row>
    <row r="124" spans="1:9" x14ac:dyDescent="0.25">
      <c r="A124" t="s">
        <v>140</v>
      </c>
      <c r="B124" t="s">
        <v>250</v>
      </c>
      <c r="C124">
        <v>16</v>
      </c>
      <c r="D124">
        <v>24</v>
      </c>
      <c r="E124">
        <v>6</v>
      </c>
      <c r="F124">
        <v>0</v>
      </c>
      <c r="G124">
        <v>8.5000000000000006E-2</v>
      </c>
      <c r="H124">
        <v>6</v>
      </c>
      <c r="I124">
        <v>8.9999999999999993E-3</v>
      </c>
    </row>
    <row r="125" spans="1:9" x14ac:dyDescent="0.25">
      <c r="A125" t="s">
        <v>142</v>
      </c>
      <c r="B125" t="s">
        <v>250</v>
      </c>
      <c r="C125">
        <v>20</v>
      </c>
      <c r="D125">
        <v>31</v>
      </c>
      <c r="E125">
        <v>8</v>
      </c>
      <c r="F125">
        <v>0</v>
      </c>
      <c r="G125">
        <v>9.8000000000000004E-2</v>
      </c>
      <c r="H125">
        <v>8</v>
      </c>
      <c r="I125">
        <v>0.01</v>
      </c>
    </row>
    <row r="126" spans="1:9" x14ac:dyDescent="0.25">
      <c r="A126" t="s">
        <v>143</v>
      </c>
      <c r="B126" t="s">
        <v>250</v>
      </c>
      <c r="C126">
        <v>24</v>
      </c>
      <c r="D126">
        <v>38</v>
      </c>
      <c r="E126">
        <v>8</v>
      </c>
      <c r="F126">
        <v>0</v>
      </c>
      <c r="G126">
        <v>0.14299999999999999</v>
      </c>
      <c r="H126">
        <v>8</v>
      </c>
      <c r="I126">
        <v>1.4E-2</v>
      </c>
    </row>
    <row r="127" spans="1:9" x14ac:dyDescent="0.25">
      <c r="A127" t="s">
        <v>144</v>
      </c>
      <c r="B127" t="s">
        <v>250</v>
      </c>
      <c r="C127">
        <v>28</v>
      </c>
      <c r="D127">
        <v>45</v>
      </c>
      <c r="E127">
        <v>10</v>
      </c>
      <c r="F127">
        <v>0</v>
      </c>
      <c r="G127">
        <v>0.14799999999999999</v>
      </c>
      <c r="H127">
        <v>10</v>
      </c>
      <c r="I127">
        <v>1.4999999999999999E-2</v>
      </c>
    </row>
    <row r="128" spans="1:9" x14ac:dyDescent="0.25">
      <c r="A128" t="s">
        <v>145</v>
      </c>
      <c r="B128" t="s">
        <v>250</v>
      </c>
      <c r="C128">
        <v>32</v>
      </c>
      <c r="D128">
        <v>52</v>
      </c>
      <c r="E128">
        <v>12</v>
      </c>
      <c r="F128">
        <v>8.9999999999999993E-3</v>
      </c>
      <c r="G128">
        <v>0.17799999999999999</v>
      </c>
      <c r="H128">
        <v>12</v>
      </c>
      <c r="I128">
        <v>1.7999999999999999E-2</v>
      </c>
    </row>
    <row r="129" spans="1:9" x14ac:dyDescent="0.25">
      <c r="A129" t="s">
        <v>146</v>
      </c>
      <c r="B129" t="s">
        <v>250</v>
      </c>
      <c r="C129">
        <v>36</v>
      </c>
      <c r="D129">
        <v>59</v>
      </c>
      <c r="E129">
        <v>12</v>
      </c>
      <c r="F129">
        <v>1.4E-2</v>
      </c>
      <c r="G129">
        <v>0.20399999999999999</v>
      </c>
      <c r="H129">
        <v>12</v>
      </c>
      <c r="I129">
        <v>0.02</v>
      </c>
    </row>
    <row r="130" spans="1:9" x14ac:dyDescent="0.25">
      <c r="A130" t="s">
        <v>147</v>
      </c>
      <c r="B130" t="s">
        <v>250</v>
      </c>
      <c r="C130">
        <v>50</v>
      </c>
      <c r="D130">
        <v>85</v>
      </c>
      <c r="E130">
        <v>16</v>
      </c>
      <c r="F130">
        <v>3.1E-2</v>
      </c>
      <c r="G130">
        <v>0.37</v>
      </c>
      <c r="H130">
        <v>16</v>
      </c>
      <c r="I130">
        <v>3.6999999999999998E-2</v>
      </c>
    </row>
    <row r="131" spans="1:9" x14ac:dyDescent="0.25">
      <c r="A131" t="s">
        <v>148</v>
      </c>
      <c r="B131" t="s">
        <v>250</v>
      </c>
      <c r="C131">
        <v>55</v>
      </c>
      <c r="D131">
        <v>94</v>
      </c>
      <c r="E131">
        <v>18</v>
      </c>
      <c r="F131">
        <v>2.3E-2</v>
      </c>
      <c r="G131">
        <v>0.40300000000000002</v>
      </c>
      <c r="H131">
        <v>18</v>
      </c>
      <c r="I131">
        <v>0.04</v>
      </c>
    </row>
    <row r="132" spans="1:9" x14ac:dyDescent="0.25">
      <c r="A132" t="s">
        <v>149</v>
      </c>
      <c r="B132" t="s">
        <v>250</v>
      </c>
      <c r="C132">
        <v>60</v>
      </c>
      <c r="D132">
        <v>103</v>
      </c>
      <c r="E132">
        <v>20</v>
      </c>
      <c r="F132">
        <v>3.1E-2</v>
      </c>
      <c r="G132">
        <v>0.40400000000000003</v>
      </c>
      <c r="H132">
        <v>20</v>
      </c>
      <c r="I132">
        <v>0.04</v>
      </c>
    </row>
    <row r="133" spans="1:9" x14ac:dyDescent="0.25">
      <c r="A133" t="s">
        <v>150</v>
      </c>
      <c r="B133" t="s">
        <v>250</v>
      </c>
      <c r="C133">
        <v>65</v>
      </c>
      <c r="D133">
        <v>112</v>
      </c>
      <c r="E133">
        <v>21</v>
      </c>
      <c r="F133">
        <v>3.4000000000000002E-2</v>
      </c>
      <c r="G133">
        <v>0.54400000000000004</v>
      </c>
      <c r="H133">
        <v>21.2</v>
      </c>
      <c r="I133">
        <v>5.3999999999999999E-2</v>
      </c>
    </row>
    <row r="134" spans="1:9" x14ac:dyDescent="0.25">
      <c r="A134" t="s">
        <v>151</v>
      </c>
      <c r="B134" t="s">
        <v>250</v>
      </c>
      <c r="C134">
        <v>70</v>
      </c>
      <c r="D134">
        <v>121</v>
      </c>
      <c r="E134">
        <v>23</v>
      </c>
      <c r="F134">
        <v>4.4999999999999998E-2</v>
      </c>
      <c r="G134">
        <v>0.54600000000000004</v>
      </c>
      <c r="H134">
        <v>23</v>
      </c>
      <c r="I134">
        <v>5.5E-2</v>
      </c>
    </row>
    <row r="135" spans="1:9" x14ac:dyDescent="0.25">
      <c r="A135" t="s">
        <v>152</v>
      </c>
      <c r="B135" t="s">
        <v>250</v>
      </c>
      <c r="C135">
        <v>75</v>
      </c>
      <c r="D135">
        <v>130</v>
      </c>
      <c r="E135">
        <v>24</v>
      </c>
      <c r="F135">
        <v>6.2E-2</v>
      </c>
      <c r="G135">
        <v>0.67900000000000005</v>
      </c>
      <c r="H135">
        <v>24.5</v>
      </c>
      <c r="I135">
        <v>6.8000000000000005E-2</v>
      </c>
    </row>
    <row r="136" spans="1:9" x14ac:dyDescent="0.25">
      <c r="A136" t="s">
        <v>153</v>
      </c>
      <c r="B136" t="s">
        <v>250</v>
      </c>
      <c r="C136">
        <v>80</v>
      </c>
      <c r="D136">
        <v>139</v>
      </c>
      <c r="E136">
        <v>26</v>
      </c>
      <c r="F136">
        <v>5.2999999999999999E-2</v>
      </c>
      <c r="G136">
        <v>0.71499999999999997</v>
      </c>
      <c r="H136">
        <v>26.3</v>
      </c>
      <c r="I136">
        <v>7.0999999999999994E-2</v>
      </c>
    </row>
    <row r="137" spans="1:9" x14ac:dyDescent="0.25">
      <c r="A137" t="s">
        <v>154</v>
      </c>
      <c r="B137" t="s">
        <v>250</v>
      </c>
      <c r="C137">
        <v>85</v>
      </c>
      <c r="D137">
        <v>148</v>
      </c>
      <c r="E137">
        <v>28</v>
      </c>
      <c r="F137">
        <v>6.3E-2</v>
      </c>
      <c r="G137">
        <v>0.876</v>
      </c>
      <c r="H137">
        <v>28</v>
      </c>
      <c r="I137">
        <v>8.7999999999999995E-2</v>
      </c>
    </row>
    <row r="138" spans="1:9" x14ac:dyDescent="0.25">
      <c r="A138" t="s">
        <v>155</v>
      </c>
      <c r="B138" t="s">
        <v>250</v>
      </c>
      <c r="C138">
        <v>90</v>
      </c>
      <c r="D138">
        <v>157</v>
      </c>
      <c r="E138">
        <v>29</v>
      </c>
      <c r="F138">
        <v>7.0000000000000007E-2</v>
      </c>
      <c r="G138">
        <v>0.74399999999999999</v>
      </c>
      <c r="H138">
        <v>29.7</v>
      </c>
      <c r="I138">
        <v>7.3999999999999996E-2</v>
      </c>
    </row>
    <row r="139" spans="1:9" x14ac:dyDescent="0.25">
      <c r="A139" t="s">
        <v>156</v>
      </c>
      <c r="B139" t="s">
        <v>250</v>
      </c>
      <c r="C139">
        <v>95</v>
      </c>
      <c r="D139">
        <v>166</v>
      </c>
      <c r="E139">
        <v>31</v>
      </c>
      <c r="F139">
        <v>8.3000000000000004E-2</v>
      </c>
      <c r="G139">
        <v>0.83399999999999996</v>
      </c>
      <c r="H139">
        <v>31.7</v>
      </c>
      <c r="I139">
        <v>8.3000000000000004E-2</v>
      </c>
    </row>
    <row r="140" spans="1:9" x14ac:dyDescent="0.25">
      <c r="A140" t="s">
        <v>158</v>
      </c>
      <c r="B140" t="s">
        <v>250</v>
      </c>
      <c r="C140">
        <v>100</v>
      </c>
      <c r="D140">
        <v>175</v>
      </c>
      <c r="E140">
        <v>33</v>
      </c>
      <c r="F140">
        <v>6.2E-2</v>
      </c>
      <c r="G140">
        <v>0.95299999999999996</v>
      </c>
      <c r="H140">
        <v>33</v>
      </c>
      <c r="I140">
        <v>9.5000000000000001E-2</v>
      </c>
    </row>
    <row r="141" spans="1:9" x14ac:dyDescent="0.25">
      <c r="A141" t="s">
        <v>157</v>
      </c>
      <c r="B141" t="s">
        <v>250</v>
      </c>
      <c r="C141">
        <v>25</v>
      </c>
      <c r="D141">
        <v>40</v>
      </c>
      <c r="E141">
        <v>9</v>
      </c>
      <c r="F141">
        <v>0</v>
      </c>
      <c r="G141">
        <v>0.13</v>
      </c>
      <c r="H141">
        <v>9</v>
      </c>
      <c r="I141">
        <v>1.2999999999999999E-2</v>
      </c>
    </row>
    <row r="142" spans="1:9" x14ac:dyDescent="0.25">
      <c r="A142" t="s">
        <v>159</v>
      </c>
      <c r="B142" t="s">
        <v>250</v>
      </c>
      <c r="C142">
        <v>30</v>
      </c>
      <c r="D142">
        <v>49</v>
      </c>
      <c r="E142">
        <v>10</v>
      </c>
      <c r="F142">
        <v>1.4999999999999999E-2</v>
      </c>
      <c r="G142">
        <v>0.17399999999999999</v>
      </c>
      <c r="H142">
        <v>10</v>
      </c>
      <c r="I142">
        <v>1.7000000000000001E-2</v>
      </c>
    </row>
    <row r="143" spans="1:9" x14ac:dyDescent="0.25">
      <c r="A143" t="s">
        <v>160</v>
      </c>
      <c r="B143" t="s">
        <v>250</v>
      </c>
      <c r="C143">
        <v>35</v>
      </c>
      <c r="D143">
        <v>58</v>
      </c>
      <c r="E143">
        <v>12</v>
      </c>
      <c r="F143">
        <v>8.9999999999999993E-3</v>
      </c>
      <c r="G143">
        <v>0.19900000000000001</v>
      </c>
      <c r="H143">
        <v>12</v>
      </c>
      <c r="I143">
        <v>0.02</v>
      </c>
    </row>
    <row r="144" spans="1:9" x14ac:dyDescent="0.25">
      <c r="A144" t="s">
        <v>161</v>
      </c>
      <c r="B144" t="s">
        <v>250</v>
      </c>
      <c r="C144">
        <v>40</v>
      </c>
      <c r="D144">
        <v>67</v>
      </c>
      <c r="E144">
        <v>14</v>
      </c>
      <c r="F144">
        <v>1.4999999999999999E-2</v>
      </c>
      <c r="G144">
        <v>0.23400000000000001</v>
      </c>
      <c r="H144">
        <v>14</v>
      </c>
      <c r="I144">
        <v>2.3E-2</v>
      </c>
    </row>
    <row r="145" spans="1:9" x14ac:dyDescent="0.25">
      <c r="A145" t="s">
        <v>162</v>
      </c>
      <c r="B145" t="s">
        <v>250</v>
      </c>
      <c r="C145">
        <v>45</v>
      </c>
      <c r="D145">
        <v>76</v>
      </c>
      <c r="E145">
        <v>15</v>
      </c>
      <c r="F145">
        <v>1.6E-2</v>
      </c>
      <c r="G145">
        <v>0.28100000000000003</v>
      </c>
      <c r="H145">
        <v>15</v>
      </c>
      <c r="I145">
        <v>2.8000000000000001E-2</v>
      </c>
    </row>
    <row r="146" spans="1:9" x14ac:dyDescent="0.25">
      <c r="A146" t="s">
        <v>163</v>
      </c>
      <c r="B146" t="s">
        <v>250</v>
      </c>
      <c r="C146">
        <v>60</v>
      </c>
      <c r="D146">
        <v>104</v>
      </c>
      <c r="E146">
        <v>20</v>
      </c>
      <c r="F146">
        <v>3.1E-2</v>
      </c>
      <c r="G146">
        <v>0.40200000000000002</v>
      </c>
      <c r="H146">
        <v>20</v>
      </c>
      <c r="I146">
        <v>0.04</v>
      </c>
    </row>
    <row r="147" spans="1:9" x14ac:dyDescent="0.25">
      <c r="A147" t="s">
        <v>164</v>
      </c>
      <c r="B147" t="s">
        <v>250</v>
      </c>
      <c r="C147">
        <v>66</v>
      </c>
      <c r="D147">
        <v>115</v>
      </c>
      <c r="E147">
        <v>21</v>
      </c>
      <c r="F147">
        <v>4.7E-2</v>
      </c>
      <c r="G147">
        <v>0.55600000000000005</v>
      </c>
      <c r="H147">
        <v>21.5</v>
      </c>
      <c r="I147">
        <v>5.6000000000000001E-2</v>
      </c>
    </row>
    <row r="148" spans="1:9" x14ac:dyDescent="0.25">
      <c r="A148" t="s">
        <v>165</v>
      </c>
      <c r="B148" t="s">
        <v>250</v>
      </c>
      <c r="C148">
        <v>72</v>
      </c>
      <c r="D148">
        <v>126</v>
      </c>
      <c r="E148">
        <v>24</v>
      </c>
      <c r="F148">
        <v>3.4000000000000002E-2</v>
      </c>
      <c r="G148">
        <v>0.49199999999999999</v>
      </c>
      <c r="H148">
        <v>24</v>
      </c>
      <c r="I148">
        <v>4.9000000000000002E-2</v>
      </c>
    </row>
    <row r="149" spans="1:9" x14ac:dyDescent="0.25">
      <c r="A149" t="s">
        <v>166</v>
      </c>
      <c r="B149" t="s">
        <v>250</v>
      </c>
      <c r="C149">
        <v>78</v>
      </c>
      <c r="D149">
        <v>137</v>
      </c>
      <c r="E149">
        <v>25</v>
      </c>
      <c r="F149">
        <v>4.7E-2</v>
      </c>
      <c r="G149">
        <v>0.624</v>
      </c>
      <c r="H149">
        <v>25.5</v>
      </c>
      <c r="I149">
        <v>6.2E-2</v>
      </c>
    </row>
    <row r="150" spans="1:9" x14ac:dyDescent="0.25">
      <c r="A150" t="s">
        <v>167</v>
      </c>
      <c r="B150" t="s">
        <v>250</v>
      </c>
      <c r="C150">
        <v>84</v>
      </c>
      <c r="D150">
        <v>148</v>
      </c>
      <c r="E150">
        <v>26</v>
      </c>
      <c r="F150">
        <v>7.0999999999999994E-2</v>
      </c>
      <c r="G150">
        <v>0.88</v>
      </c>
      <c r="H150">
        <v>27.2</v>
      </c>
      <c r="I150">
        <v>8.7999999999999995E-2</v>
      </c>
    </row>
    <row r="151" spans="1:9" x14ac:dyDescent="0.25">
      <c r="A151" t="s">
        <v>168</v>
      </c>
      <c r="B151" t="s">
        <v>250</v>
      </c>
      <c r="C151">
        <v>90</v>
      </c>
      <c r="D151">
        <v>159</v>
      </c>
      <c r="E151">
        <v>29</v>
      </c>
      <c r="F151">
        <v>7.9000000000000001E-2</v>
      </c>
      <c r="G151">
        <v>0.90700000000000003</v>
      </c>
      <c r="H151">
        <v>29.3</v>
      </c>
      <c r="I151">
        <v>9.0999999999999998E-2</v>
      </c>
    </row>
    <row r="152" spans="1:9" x14ac:dyDescent="0.25">
      <c r="A152" t="s">
        <v>169</v>
      </c>
      <c r="B152" t="s">
        <v>250</v>
      </c>
      <c r="C152">
        <v>96</v>
      </c>
      <c r="D152">
        <v>170</v>
      </c>
      <c r="E152">
        <v>31</v>
      </c>
      <c r="F152">
        <v>8.1000000000000003E-2</v>
      </c>
      <c r="G152">
        <v>0.84199999999999997</v>
      </c>
      <c r="H152">
        <v>31.6</v>
      </c>
      <c r="I152">
        <v>8.4000000000000005E-2</v>
      </c>
    </row>
    <row r="153" spans="1:9" x14ac:dyDescent="0.25">
      <c r="A153" t="s">
        <v>170</v>
      </c>
      <c r="B153" t="s">
        <v>250</v>
      </c>
      <c r="C153">
        <v>102</v>
      </c>
      <c r="D153">
        <v>181</v>
      </c>
      <c r="E153">
        <v>33</v>
      </c>
      <c r="F153">
        <v>7.8E-2</v>
      </c>
      <c r="G153">
        <v>1.171</v>
      </c>
      <c r="H153">
        <v>33.200000000000003</v>
      </c>
      <c r="I153">
        <v>0.11700000000000001</v>
      </c>
    </row>
    <row r="154" spans="1:9" x14ac:dyDescent="0.25">
      <c r="A154" t="s">
        <v>171</v>
      </c>
      <c r="B154" t="s">
        <v>250</v>
      </c>
      <c r="C154">
        <v>108</v>
      </c>
      <c r="D154">
        <v>192</v>
      </c>
      <c r="E154">
        <v>35</v>
      </c>
      <c r="F154">
        <v>9.4E-2</v>
      </c>
      <c r="G154">
        <v>1.167</v>
      </c>
      <c r="H154">
        <v>35.4</v>
      </c>
      <c r="I154">
        <v>0.11700000000000001</v>
      </c>
    </row>
    <row r="155" spans="1:9" x14ac:dyDescent="0.25">
      <c r="A155" t="s">
        <v>172</v>
      </c>
      <c r="B155" t="s">
        <v>250</v>
      </c>
      <c r="C155">
        <v>114</v>
      </c>
      <c r="D155">
        <v>203</v>
      </c>
      <c r="E155">
        <v>36</v>
      </c>
      <c r="F155">
        <v>0.23</v>
      </c>
      <c r="G155">
        <v>1.3520000000000001</v>
      </c>
      <c r="H155">
        <v>37.200000000000003</v>
      </c>
      <c r="I155">
        <v>0.13500000000000001</v>
      </c>
    </row>
    <row r="156" spans="1:9" x14ac:dyDescent="0.25">
      <c r="A156" t="s">
        <v>174</v>
      </c>
      <c r="B156" t="s">
        <v>250</v>
      </c>
      <c r="C156">
        <v>120</v>
      </c>
      <c r="D156">
        <v>214</v>
      </c>
      <c r="E156">
        <v>38</v>
      </c>
      <c r="F156">
        <v>0.18099999999999999</v>
      </c>
      <c r="G156">
        <v>1.3560000000000001</v>
      </c>
      <c r="H156">
        <v>39.299999999999997</v>
      </c>
      <c r="I156">
        <v>0.13600000000000001</v>
      </c>
    </row>
    <row r="157" spans="1:9" x14ac:dyDescent="0.25">
      <c r="A157" t="s">
        <v>173</v>
      </c>
      <c r="B157" t="s">
        <v>250</v>
      </c>
      <c r="C157">
        <v>36</v>
      </c>
      <c r="D157">
        <v>60</v>
      </c>
      <c r="E157">
        <v>12</v>
      </c>
      <c r="F157">
        <v>1.4E-2</v>
      </c>
      <c r="G157">
        <v>0.214</v>
      </c>
      <c r="H157">
        <v>12</v>
      </c>
      <c r="I157">
        <v>2.1000000000000001E-2</v>
      </c>
    </row>
    <row r="158" spans="1:9" x14ac:dyDescent="0.25">
      <c r="A158" t="s">
        <v>175</v>
      </c>
      <c r="B158" t="s">
        <v>250</v>
      </c>
      <c r="C158">
        <v>42</v>
      </c>
      <c r="D158">
        <v>71</v>
      </c>
      <c r="E158">
        <v>14</v>
      </c>
      <c r="F158">
        <v>1.4999999999999999E-2</v>
      </c>
      <c r="G158">
        <v>0.247</v>
      </c>
      <c r="H158">
        <v>14</v>
      </c>
      <c r="I158">
        <v>2.5000000000000001E-2</v>
      </c>
    </row>
    <row r="159" spans="1:9" x14ac:dyDescent="0.25">
      <c r="A159" t="s">
        <v>176</v>
      </c>
      <c r="B159" t="s">
        <v>250</v>
      </c>
      <c r="C159">
        <v>48</v>
      </c>
      <c r="D159">
        <v>82</v>
      </c>
      <c r="E159">
        <v>16</v>
      </c>
      <c r="F159">
        <v>1.4999999999999999E-2</v>
      </c>
      <c r="G159">
        <v>0.3</v>
      </c>
      <c r="H159">
        <v>16</v>
      </c>
      <c r="I159">
        <v>0.03</v>
      </c>
    </row>
    <row r="160" spans="1:9" x14ac:dyDescent="0.25">
      <c r="A160" t="s">
        <v>177</v>
      </c>
      <c r="B160" t="s">
        <v>250</v>
      </c>
      <c r="C160">
        <v>54</v>
      </c>
      <c r="D160">
        <v>93</v>
      </c>
      <c r="E160">
        <v>18</v>
      </c>
      <c r="F160">
        <v>0.02</v>
      </c>
      <c r="G160">
        <v>0.35599999999999998</v>
      </c>
      <c r="H160">
        <v>18</v>
      </c>
      <c r="I160">
        <v>3.5999999999999997E-2</v>
      </c>
    </row>
    <row r="161" spans="1:9" x14ac:dyDescent="0.25">
      <c r="A161" t="s">
        <v>178</v>
      </c>
      <c r="B161" t="s">
        <v>250</v>
      </c>
      <c r="C161">
        <v>70</v>
      </c>
      <c r="D161">
        <v>123</v>
      </c>
      <c r="E161">
        <v>22</v>
      </c>
      <c r="F161">
        <v>5.5E-2</v>
      </c>
      <c r="G161">
        <v>0.61499999999999999</v>
      </c>
      <c r="H161">
        <v>22.5</v>
      </c>
      <c r="I161">
        <v>6.0999999999999999E-2</v>
      </c>
    </row>
    <row r="162" spans="1:9" x14ac:dyDescent="0.25">
      <c r="A162" t="s">
        <v>179</v>
      </c>
      <c r="B162" t="s">
        <v>250</v>
      </c>
      <c r="C162">
        <v>77</v>
      </c>
      <c r="D162">
        <v>136</v>
      </c>
      <c r="E162">
        <v>24</v>
      </c>
      <c r="F162">
        <v>6.4000000000000001E-2</v>
      </c>
      <c r="G162">
        <v>0.65500000000000003</v>
      </c>
      <c r="H162">
        <v>24.9</v>
      </c>
      <c r="I162">
        <v>6.6000000000000003E-2</v>
      </c>
    </row>
    <row r="163" spans="1:9" x14ac:dyDescent="0.25">
      <c r="A163" t="s">
        <v>180</v>
      </c>
      <c r="B163" t="s">
        <v>250</v>
      </c>
      <c r="C163">
        <v>84</v>
      </c>
      <c r="D163">
        <v>149</v>
      </c>
      <c r="E163">
        <v>26</v>
      </c>
      <c r="F163">
        <v>0.128</v>
      </c>
      <c r="G163">
        <v>0.76</v>
      </c>
      <c r="H163">
        <v>27</v>
      </c>
      <c r="I163">
        <v>7.5999999999999998E-2</v>
      </c>
    </row>
    <row r="164" spans="1:9" x14ac:dyDescent="0.25">
      <c r="A164" t="s">
        <v>181</v>
      </c>
      <c r="B164" t="s">
        <v>250</v>
      </c>
      <c r="C164">
        <v>91</v>
      </c>
      <c r="D164">
        <v>162</v>
      </c>
      <c r="E164">
        <v>29</v>
      </c>
      <c r="F164">
        <v>8.1000000000000003E-2</v>
      </c>
      <c r="G164">
        <v>0.95699999999999996</v>
      </c>
      <c r="H164">
        <v>29.5</v>
      </c>
      <c r="I164">
        <v>9.6000000000000002E-2</v>
      </c>
    </row>
    <row r="165" spans="1:9" x14ac:dyDescent="0.25">
      <c r="A165" t="s">
        <v>182</v>
      </c>
      <c r="B165" t="s">
        <v>250</v>
      </c>
      <c r="C165">
        <v>98</v>
      </c>
      <c r="D165">
        <v>175</v>
      </c>
      <c r="E165">
        <v>31</v>
      </c>
      <c r="F165">
        <v>8.2000000000000003E-2</v>
      </c>
      <c r="G165">
        <v>0.95099999999999996</v>
      </c>
      <c r="H165">
        <v>31.6</v>
      </c>
      <c r="I165">
        <v>9.5000000000000001E-2</v>
      </c>
    </row>
    <row r="166" spans="1:9" x14ac:dyDescent="0.25">
      <c r="A166" t="s">
        <v>183</v>
      </c>
      <c r="B166" t="s">
        <v>250</v>
      </c>
      <c r="C166">
        <v>105</v>
      </c>
      <c r="D166">
        <v>188</v>
      </c>
      <c r="E166">
        <v>34</v>
      </c>
      <c r="F166">
        <v>8.1000000000000003E-2</v>
      </c>
      <c r="G166">
        <v>1.0449999999999999</v>
      </c>
      <c r="H166">
        <v>34.1</v>
      </c>
      <c r="I166">
        <v>0.105</v>
      </c>
    </row>
    <row r="167" spans="1:9" x14ac:dyDescent="0.25">
      <c r="A167" t="s">
        <v>184</v>
      </c>
      <c r="B167" t="s">
        <v>250</v>
      </c>
      <c r="C167">
        <v>112</v>
      </c>
      <c r="D167">
        <v>201</v>
      </c>
      <c r="E167">
        <v>36</v>
      </c>
      <c r="F167">
        <v>0.09</v>
      </c>
      <c r="G167">
        <v>1.153</v>
      </c>
      <c r="H167">
        <v>36.6</v>
      </c>
      <c r="I167">
        <v>0.115</v>
      </c>
    </row>
    <row r="168" spans="1:9" x14ac:dyDescent="0.25">
      <c r="A168" t="s">
        <v>185</v>
      </c>
      <c r="B168" t="s">
        <v>250</v>
      </c>
      <c r="C168">
        <v>119</v>
      </c>
      <c r="D168">
        <v>214</v>
      </c>
      <c r="E168">
        <v>38</v>
      </c>
      <c r="F168">
        <v>0.14599999999999999</v>
      </c>
      <c r="G168">
        <v>1.248</v>
      </c>
      <c r="H168">
        <v>38.799999999999997</v>
      </c>
      <c r="I168">
        <v>0.125</v>
      </c>
    </row>
    <row r="169" spans="1:9" x14ac:dyDescent="0.25">
      <c r="A169" t="s">
        <v>186</v>
      </c>
      <c r="B169" t="s">
        <v>250</v>
      </c>
      <c r="C169">
        <v>126</v>
      </c>
      <c r="D169">
        <v>227</v>
      </c>
      <c r="E169">
        <v>40</v>
      </c>
      <c r="F169">
        <v>0.22500000000000001</v>
      </c>
      <c r="G169">
        <v>1.641</v>
      </c>
      <c r="H169">
        <v>40.9</v>
      </c>
      <c r="I169">
        <v>0.16400000000000001</v>
      </c>
    </row>
    <row r="170" spans="1:9" x14ac:dyDescent="0.25">
      <c r="A170" t="s">
        <v>187</v>
      </c>
      <c r="B170" t="s">
        <v>250</v>
      </c>
      <c r="C170">
        <v>133</v>
      </c>
      <c r="D170">
        <v>240</v>
      </c>
      <c r="E170">
        <v>42</v>
      </c>
      <c r="F170">
        <v>0.192</v>
      </c>
      <c r="G170">
        <v>1.5840000000000001</v>
      </c>
      <c r="H170">
        <v>43.5</v>
      </c>
      <c r="I170">
        <v>0.158</v>
      </c>
    </row>
    <row r="171" spans="1:9" x14ac:dyDescent="0.25">
      <c r="A171" t="s">
        <v>190</v>
      </c>
      <c r="B171" t="s">
        <v>250</v>
      </c>
      <c r="C171">
        <v>140</v>
      </c>
      <c r="D171">
        <v>253</v>
      </c>
      <c r="E171">
        <v>45</v>
      </c>
      <c r="F171">
        <v>0.158</v>
      </c>
      <c r="G171">
        <v>1.5820000000000001</v>
      </c>
      <c r="H171">
        <v>45.9</v>
      </c>
      <c r="I171">
        <v>0.158</v>
      </c>
    </row>
    <row r="172" spans="1:9" x14ac:dyDescent="0.25">
      <c r="A172" t="s">
        <v>188</v>
      </c>
      <c r="B172" t="s">
        <v>250</v>
      </c>
      <c r="C172">
        <v>49</v>
      </c>
      <c r="D172">
        <v>84</v>
      </c>
      <c r="E172">
        <v>15</v>
      </c>
      <c r="F172">
        <v>3.1E-2</v>
      </c>
      <c r="G172">
        <v>0.41099999999999998</v>
      </c>
      <c r="H172">
        <v>15.5</v>
      </c>
      <c r="I172">
        <v>4.1000000000000002E-2</v>
      </c>
    </row>
    <row r="173" spans="1:9" x14ac:dyDescent="0.25">
      <c r="A173" t="s">
        <v>189</v>
      </c>
      <c r="B173" t="s">
        <v>250</v>
      </c>
      <c r="C173">
        <v>56</v>
      </c>
      <c r="D173">
        <v>97</v>
      </c>
      <c r="E173">
        <v>18</v>
      </c>
      <c r="F173">
        <v>3.4000000000000002E-2</v>
      </c>
      <c r="G173">
        <v>0.45800000000000002</v>
      </c>
      <c r="H173">
        <v>18</v>
      </c>
      <c r="I173">
        <v>4.5999999999999999E-2</v>
      </c>
    </row>
    <row r="174" spans="1:9" x14ac:dyDescent="0.25">
      <c r="A174" t="s">
        <v>191</v>
      </c>
      <c r="B174" t="s">
        <v>250</v>
      </c>
      <c r="C174">
        <v>63</v>
      </c>
      <c r="D174">
        <v>110</v>
      </c>
      <c r="E174">
        <v>20</v>
      </c>
      <c r="F174">
        <v>5.0999999999999997E-2</v>
      </c>
      <c r="G174">
        <v>0.53600000000000003</v>
      </c>
      <c r="H174">
        <v>20.399999999999999</v>
      </c>
      <c r="I174">
        <v>5.3999999999999999E-2</v>
      </c>
    </row>
    <row r="175" spans="1:9" x14ac:dyDescent="0.25">
      <c r="A175" t="s">
        <v>192</v>
      </c>
      <c r="B175" t="s">
        <v>250</v>
      </c>
      <c r="C175">
        <v>80</v>
      </c>
      <c r="D175">
        <v>142</v>
      </c>
      <c r="E175">
        <v>25</v>
      </c>
      <c r="F175">
        <v>7.5999999999999998E-2</v>
      </c>
      <c r="G175">
        <v>0.72699999999999998</v>
      </c>
      <c r="H175">
        <v>25.6</v>
      </c>
      <c r="I175">
        <v>7.2999999999999995E-2</v>
      </c>
    </row>
    <row r="176" spans="1:9" x14ac:dyDescent="0.25">
      <c r="A176" t="s">
        <v>193</v>
      </c>
      <c r="B176" t="s">
        <v>250</v>
      </c>
      <c r="C176">
        <v>88</v>
      </c>
      <c r="D176">
        <v>157</v>
      </c>
      <c r="E176">
        <v>28</v>
      </c>
      <c r="F176">
        <v>0.06</v>
      </c>
      <c r="G176">
        <v>0.872</v>
      </c>
      <c r="H176">
        <v>28.4</v>
      </c>
      <c r="I176">
        <v>8.6999999999999994E-2</v>
      </c>
    </row>
    <row r="177" spans="1:9" x14ac:dyDescent="0.25">
      <c r="A177" t="s">
        <v>194</v>
      </c>
      <c r="B177" t="s">
        <v>250</v>
      </c>
      <c r="C177">
        <v>96</v>
      </c>
      <c r="D177">
        <v>172</v>
      </c>
      <c r="E177">
        <v>31</v>
      </c>
      <c r="F177">
        <v>6.2E-2</v>
      </c>
      <c r="G177">
        <v>0.95099999999999996</v>
      </c>
      <c r="H177">
        <v>31.1</v>
      </c>
      <c r="I177">
        <v>9.5000000000000001E-2</v>
      </c>
    </row>
    <row r="178" spans="1:9" x14ac:dyDescent="0.25">
      <c r="A178" t="s">
        <v>195</v>
      </c>
      <c r="B178" t="s">
        <v>250</v>
      </c>
      <c r="C178">
        <v>104</v>
      </c>
      <c r="D178">
        <v>187</v>
      </c>
      <c r="E178">
        <v>33</v>
      </c>
      <c r="F178">
        <v>0.214</v>
      </c>
      <c r="G178">
        <v>1.127</v>
      </c>
      <c r="H178">
        <v>33.9</v>
      </c>
      <c r="I178">
        <v>0.113</v>
      </c>
    </row>
    <row r="179" spans="1:9" x14ac:dyDescent="0.25">
      <c r="A179" t="s">
        <v>196</v>
      </c>
      <c r="B179" t="s">
        <v>250</v>
      </c>
      <c r="C179">
        <v>112</v>
      </c>
      <c r="D179">
        <v>202</v>
      </c>
      <c r="E179">
        <v>36</v>
      </c>
      <c r="F179">
        <v>9.7000000000000003E-2</v>
      </c>
      <c r="G179">
        <v>1.099</v>
      </c>
      <c r="H179">
        <v>36.5</v>
      </c>
      <c r="I179">
        <v>0.11</v>
      </c>
    </row>
    <row r="180" spans="1:9" x14ac:dyDescent="0.25">
      <c r="A180" t="s">
        <v>197</v>
      </c>
      <c r="B180" t="s">
        <v>250</v>
      </c>
      <c r="C180">
        <v>120</v>
      </c>
      <c r="D180">
        <v>217</v>
      </c>
      <c r="E180">
        <v>38</v>
      </c>
      <c r="F180">
        <v>0.10100000000000001</v>
      </c>
      <c r="G180">
        <v>1.363</v>
      </c>
      <c r="H180">
        <v>38.9</v>
      </c>
      <c r="I180">
        <v>0.13600000000000001</v>
      </c>
    </row>
    <row r="181" spans="1:9" x14ac:dyDescent="0.25">
      <c r="A181" t="s">
        <v>198</v>
      </c>
      <c r="B181" t="s">
        <v>250</v>
      </c>
      <c r="C181">
        <v>128</v>
      </c>
      <c r="D181">
        <v>232</v>
      </c>
      <c r="E181">
        <v>41</v>
      </c>
      <c r="F181">
        <v>0.188</v>
      </c>
      <c r="G181">
        <v>1.48</v>
      </c>
      <c r="H181">
        <v>41.9</v>
      </c>
      <c r="I181">
        <v>0.14799999999999999</v>
      </c>
    </row>
    <row r="182" spans="1:9" x14ac:dyDescent="0.25">
      <c r="A182" t="s">
        <v>199</v>
      </c>
      <c r="B182" t="s">
        <v>250</v>
      </c>
      <c r="C182">
        <v>136</v>
      </c>
      <c r="D182">
        <v>247</v>
      </c>
      <c r="E182">
        <v>44</v>
      </c>
      <c r="F182">
        <v>0.125</v>
      </c>
      <c r="G182">
        <v>1.6020000000000001</v>
      </c>
      <c r="H182">
        <v>44.4</v>
      </c>
      <c r="I182">
        <v>0.16</v>
      </c>
    </row>
    <row r="183" spans="1:9" x14ac:dyDescent="0.25">
      <c r="A183" t="s">
        <v>200</v>
      </c>
      <c r="B183" t="s">
        <v>250</v>
      </c>
      <c r="C183">
        <v>144</v>
      </c>
      <c r="D183">
        <v>262</v>
      </c>
      <c r="E183">
        <v>46</v>
      </c>
      <c r="F183">
        <v>0.153</v>
      </c>
      <c r="G183">
        <v>1.716</v>
      </c>
      <c r="H183">
        <v>46.7</v>
      </c>
      <c r="I183">
        <v>0.17199999999999999</v>
      </c>
    </row>
    <row r="184" spans="1:9" x14ac:dyDescent="0.25">
      <c r="A184" t="s">
        <v>201</v>
      </c>
      <c r="B184" t="s">
        <v>250</v>
      </c>
      <c r="C184">
        <v>152</v>
      </c>
      <c r="D184">
        <v>277</v>
      </c>
      <c r="E184">
        <v>49</v>
      </c>
      <c r="F184">
        <v>0.161</v>
      </c>
      <c r="G184">
        <v>1.952</v>
      </c>
      <c r="H184">
        <v>49.6</v>
      </c>
      <c r="I184">
        <v>0.19500000000000001</v>
      </c>
    </row>
    <row r="185" spans="1:9" x14ac:dyDescent="0.25">
      <c r="A185" t="s">
        <v>202</v>
      </c>
      <c r="B185" t="s">
        <v>250</v>
      </c>
      <c r="C185">
        <v>160</v>
      </c>
      <c r="D185">
        <v>292</v>
      </c>
      <c r="E185">
        <v>51</v>
      </c>
      <c r="F185">
        <v>0.222</v>
      </c>
      <c r="G185">
        <v>2.2010000000000001</v>
      </c>
      <c r="H185">
        <v>51.9</v>
      </c>
      <c r="I185">
        <v>0.22</v>
      </c>
    </row>
    <row r="186" spans="1:9" x14ac:dyDescent="0.25">
      <c r="A186" t="s">
        <v>203</v>
      </c>
      <c r="B186" t="s">
        <v>250</v>
      </c>
      <c r="C186">
        <v>64</v>
      </c>
      <c r="D186">
        <v>112</v>
      </c>
      <c r="E186">
        <v>20</v>
      </c>
      <c r="F186">
        <v>6.3E-2</v>
      </c>
      <c r="G186">
        <v>0.499</v>
      </c>
      <c r="H186">
        <v>20.8</v>
      </c>
      <c r="I186">
        <v>0.05</v>
      </c>
    </row>
    <row r="187" spans="1:9" x14ac:dyDescent="0.25">
      <c r="A187" t="s">
        <v>204</v>
      </c>
      <c r="B187" t="s">
        <v>250</v>
      </c>
      <c r="C187">
        <v>72</v>
      </c>
      <c r="D187">
        <v>127</v>
      </c>
      <c r="E187">
        <v>23</v>
      </c>
      <c r="F187">
        <v>5.5E-2</v>
      </c>
      <c r="G187">
        <v>0.58099999999999996</v>
      </c>
      <c r="H187">
        <v>23.5</v>
      </c>
      <c r="I187">
        <v>5.8000000000000003E-2</v>
      </c>
    </row>
    <row r="188" spans="1:9" x14ac:dyDescent="0.25">
      <c r="A188" t="s">
        <v>205</v>
      </c>
      <c r="B188" t="s">
        <v>250</v>
      </c>
      <c r="C188">
        <v>90</v>
      </c>
      <c r="D188">
        <v>161</v>
      </c>
      <c r="E188">
        <v>28</v>
      </c>
      <c r="F188">
        <v>6.4000000000000001E-2</v>
      </c>
      <c r="G188">
        <v>0.81799999999999995</v>
      </c>
      <c r="H188">
        <v>29.1</v>
      </c>
      <c r="I188">
        <v>8.2000000000000003E-2</v>
      </c>
    </row>
    <row r="189" spans="1:9" x14ac:dyDescent="0.25">
      <c r="A189" t="s">
        <v>206</v>
      </c>
      <c r="B189" t="s">
        <v>250</v>
      </c>
      <c r="C189">
        <v>99</v>
      </c>
      <c r="D189">
        <v>178</v>
      </c>
      <c r="E189">
        <v>32</v>
      </c>
      <c r="F189">
        <v>7.9000000000000001E-2</v>
      </c>
      <c r="G189">
        <v>0.97199999999999998</v>
      </c>
      <c r="H189">
        <v>32.1</v>
      </c>
      <c r="I189">
        <v>9.7000000000000003E-2</v>
      </c>
    </row>
    <row r="190" spans="1:9" x14ac:dyDescent="0.25">
      <c r="A190" t="s">
        <v>207</v>
      </c>
      <c r="B190" t="s">
        <v>250</v>
      </c>
      <c r="C190">
        <v>108</v>
      </c>
      <c r="D190">
        <v>195</v>
      </c>
      <c r="E190">
        <v>35</v>
      </c>
      <c r="F190">
        <v>8.4000000000000005E-2</v>
      </c>
      <c r="G190">
        <v>1.121</v>
      </c>
      <c r="H190">
        <v>35</v>
      </c>
      <c r="I190">
        <v>0.112</v>
      </c>
    </row>
    <row r="191" spans="1:9" x14ac:dyDescent="0.25">
      <c r="A191" t="s">
        <v>208</v>
      </c>
      <c r="B191" t="s">
        <v>250</v>
      </c>
      <c r="C191">
        <v>117</v>
      </c>
      <c r="D191">
        <v>212</v>
      </c>
      <c r="E191">
        <v>37</v>
      </c>
      <c r="F191">
        <v>0.17499999999999999</v>
      </c>
      <c r="G191">
        <v>1.327</v>
      </c>
      <c r="H191">
        <v>37.9</v>
      </c>
      <c r="I191">
        <v>0.13300000000000001</v>
      </c>
    </row>
    <row r="192" spans="1:9" x14ac:dyDescent="0.25">
      <c r="A192" t="s">
        <v>209</v>
      </c>
      <c r="B192" t="s">
        <v>250</v>
      </c>
      <c r="C192">
        <v>126</v>
      </c>
      <c r="D192">
        <v>229</v>
      </c>
      <c r="E192">
        <v>40</v>
      </c>
      <c r="F192">
        <v>0.113</v>
      </c>
      <c r="G192">
        <v>1.4179999999999999</v>
      </c>
      <c r="H192">
        <v>40.700000000000003</v>
      </c>
      <c r="I192">
        <v>0.14199999999999999</v>
      </c>
    </row>
    <row r="193" spans="1:9" x14ac:dyDescent="0.25">
      <c r="A193" t="s">
        <v>210</v>
      </c>
      <c r="B193" t="s">
        <v>250</v>
      </c>
      <c r="C193">
        <v>135</v>
      </c>
      <c r="D193">
        <v>246</v>
      </c>
      <c r="E193">
        <v>42</v>
      </c>
      <c r="F193">
        <v>0.29099999999999998</v>
      </c>
      <c r="G193">
        <v>1.589</v>
      </c>
      <c r="H193">
        <v>43.6</v>
      </c>
      <c r="I193">
        <v>0.159</v>
      </c>
    </row>
    <row r="194" spans="1:9" x14ac:dyDescent="0.25">
      <c r="A194" t="s">
        <v>211</v>
      </c>
      <c r="B194" t="s">
        <v>250</v>
      </c>
      <c r="C194">
        <v>144</v>
      </c>
      <c r="D194">
        <v>263</v>
      </c>
      <c r="E194">
        <v>46</v>
      </c>
      <c r="F194">
        <v>0.185</v>
      </c>
      <c r="G194">
        <v>1.8080000000000001</v>
      </c>
      <c r="H194">
        <v>46.6</v>
      </c>
      <c r="I194">
        <v>0.18099999999999999</v>
      </c>
    </row>
    <row r="195" spans="1:9" x14ac:dyDescent="0.25">
      <c r="A195" t="s">
        <v>212</v>
      </c>
      <c r="B195" t="s">
        <v>250</v>
      </c>
      <c r="C195">
        <v>153</v>
      </c>
      <c r="D195">
        <v>280</v>
      </c>
      <c r="E195">
        <v>49</v>
      </c>
      <c r="F195">
        <v>0.16500000000000001</v>
      </c>
      <c r="G195">
        <v>2.0790000000000002</v>
      </c>
      <c r="H195">
        <v>49.6</v>
      </c>
      <c r="I195">
        <v>0.20799999999999999</v>
      </c>
    </row>
    <row r="196" spans="1:9" x14ac:dyDescent="0.25">
      <c r="A196" t="s">
        <v>213</v>
      </c>
      <c r="B196" t="s">
        <v>250</v>
      </c>
      <c r="C196">
        <v>162</v>
      </c>
      <c r="D196">
        <v>297</v>
      </c>
      <c r="E196">
        <v>52</v>
      </c>
      <c r="F196">
        <v>0.23100000000000001</v>
      </c>
      <c r="G196">
        <v>2.5640000000000001</v>
      </c>
      <c r="H196">
        <v>52.5</v>
      </c>
      <c r="I196">
        <v>0.25600000000000001</v>
      </c>
    </row>
    <row r="197" spans="1:9" x14ac:dyDescent="0.25">
      <c r="A197" t="s">
        <v>214</v>
      </c>
      <c r="B197" t="s">
        <v>250</v>
      </c>
      <c r="C197">
        <v>171</v>
      </c>
      <c r="D197">
        <v>314</v>
      </c>
      <c r="E197">
        <v>54</v>
      </c>
      <c r="F197">
        <v>0.39500000000000002</v>
      </c>
      <c r="G197">
        <v>2.6549999999999998</v>
      </c>
      <c r="H197">
        <v>55.3</v>
      </c>
      <c r="I197">
        <v>0.26500000000000001</v>
      </c>
    </row>
    <row r="198" spans="1:9" x14ac:dyDescent="0.25">
      <c r="A198" t="s">
        <v>216</v>
      </c>
      <c r="B198" t="s">
        <v>250</v>
      </c>
      <c r="C198">
        <v>180</v>
      </c>
      <c r="D198">
        <v>331</v>
      </c>
      <c r="E198">
        <v>58</v>
      </c>
      <c r="F198">
        <v>0.32400000000000001</v>
      </c>
      <c r="G198">
        <v>2.6960000000000002</v>
      </c>
      <c r="H198">
        <v>58.7</v>
      </c>
      <c r="I198">
        <v>0.27</v>
      </c>
    </row>
    <row r="199" spans="1:9" x14ac:dyDescent="0.25">
      <c r="A199" t="s">
        <v>215</v>
      </c>
      <c r="B199" t="s">
        <v>250</v>
      </c>
      <c r="C199">
        <v>81</v>
      </c>
      <c r="D199">
        <v>144</v>
      </c>
      <c r="E199">
        <v>25</v>
      </c>
      <c r="F199">
        <v>6.5000000000000002E-2</v>
      </c>
      <c r="G199">
        <v>0.76100000000000001</v>
      </c>
      <c r="H199">
        <v>25.9</v>
      </c>
      <c r="I199">
        <v>7.5999999999999998E-2</v>
      </c>
    </row>
    <row r="200" spans="1:9" x14ac:dyDescent="0.25">
      <c r="A200" t="s">
        <v>12</v>
      </c>
      <c r="B200" t="s">
        <v>250</v>
      </c>
      <c r="C200">
        <v>74</v>
      </c>
      <c r="D200">
        <v>301</v>
      </c>
      <c r="E200">
        <v>11</v>
      </c>
      <c r="F200">
        <v>6.3E-2</v>
      </c>
      <c r="G200">
        <v>0.73299999999999998</v>
      </c>
      <c r="H200">
        <v>11</v>
      </c>
      <c r="I200">
        <v>7.2999999999999995E-2</v>
      </c>
    </row>
    <row r="201" spans="1:9" x14ac:dyDescent="0.25">
      <c r="A201" t="s">
        <v>11</v>
      </c>
      <c r="B201" t="s">
        <v>250</v>
      </c>
      <c r="C201">
        <v>77</v>
      </c>
      <c r="D201">
        <v>254</v>
      </c>
      <c r="E201">
        <v>10</v>
      </c>
      <c r="F201">
        <v>5.2999999999999999E-2</v>
      </c>
      <c r="G201">
        <v>0.66300000000000003</v>
      </c>
      <c r="H201">
        <v>10</v>
      </c>
      <c r="I201">
        <v>6.6000000000000003E-2</v>
      </c>
    </row>
    <row r="202" spans="1:9" x14ac:dyDescent="0.25">
      <c r="A202" t="s">
        <v>23</v>
      </c>
      <c r="B202" t="s">
        <v>250</v>
      </c>
      <c r="C202">
        <v>2000</v>
      </c>
      <c r="D202">
        <v>5893</v>
      </c>
      <c r="E202">
        <v>75</v>
      </c>
      <c r="F202">
        <v>14.599</v>
      </c>
      <c r="G202">
        <v>148.416</v>
      </c>
      <c r="H202">
        <v>75</v>
      </c>
      <c r="I202">
        <v>14.842000000000001</v>
      </c>
    </row>
    <row r="203" spans="1:9" x14ac:dyDescent="0.25">
      <c r="A203" t="s">
        <v>19</v>
      </c>
      <c r="B203" t="s">
        <v>250</v>
      </c>
      <c r="C203">
        <v>500</v>
      </c>
      <c r="D203">
        <v>993</v>
      </c>
      <c r="E203">
        <v>16</v>
      </c>
      <c r="F203">
        <v>1.097</v>
      </c>
      <c r="G203">
        <v>11.231</v>
      </c>
      <c r="H203">
        <v>16</v>
      </c>
      <c r="I203">
        <v>1.123</v>
      </c>
    </row>
    <row r="204" spans="1:9" x14ac:dyDescent="0.25">
      <c r="A204" t="s">
        <v>18</v>
      </c>
      <c r="B204" t="s">
        <v>250</v>
      </c>
      <c r="C204">
        <v>105</v>
      </c>
      <c r="D204">
        <v>441</v>
      </c>
      <c r="E204">
        <v>15</v>
      </c>
      <c r="F204">
        <v>0.107</v>
      </c>
      <c r="G204">
        <v>1.3580000000000001</v>
      </c>
      <c r="H204">
        <v>15</v>
      </c>
      <c r="I204">
        <v>0.13600000000000001</v>
      </c>
    </row>
    <row r="205" spans="1:9" x14ac:dyDescent="0.25">
      <c r="A205" t="s">
        <v>25</v>
      </c>
      <c r="B205" t="s">
        <v>250</v>
      </c>
      <c r="C205">
        <v>4941</v>
      </c>
      <c r="D205">
        <v>6594</v>
      </c>
      <c r="E205">
        <v>1932</v>
      </c>
      <c r="F205">
        <v>215.65100000000001</v>
      </c>
      <c r="G205">
        <v>1385.1220000000001</v>
      </c>
      <c r="H205">
        <v>1939.8</v>
      </c>
      <c r="I205">
        <v>138.512</v>
      </c>
    </row>
    <row r="206" spans="1:9" x14ac:dyDescent="0.25">
      <c r="A206" t="s">
        <v>234</v>
      </c>
      <c r="B206" t="s">
        <v>250</v>
      </c>
      <c r="C206">
        <v>100</v>
      </c>
      <c r="D206">
        <v>273</v>
      </c>
      <c r="E206">
        <v>24</v>
      </c>
      <c r="F206">
        <v>0.11899999999999999</v>
      </c>
      <c r="G206">
        <v>1.1759999999999999</v>
      </c>
      <c r="H206">
        <v>24.7</v>
      </c>
      <c r="I206">
        <v>0.11799999999999999</v>
      </c>
    </row>
    <row r="207" spans="1:9" x14ac:dyDescent="0.25">
      <c r="A207" t="s">
        <v>235</v>
      </c>
      <c r="B207" t="s">
        <v>250</v>
      </c>
      <c r="C207">
        <v>100</v>
      </c>
      <c r="D207">
        <v>302</v>
      </c>
      <c r="E207">
        <v>25</v>
      </c>
      <c r="F207">
        <v>9.8000000000000004E-2</v>
      </c>
      <c r="G207">
        <v>1.417</v>
      </c>
      <c r="H207">
        <v>25</v>
      </c>
      <c r="I207">
        <v>0.14199999999999999</v>
      </c>
    </row>
    <row r="208" spans="1:9" x14ac:dyDescent="0.25">
      <c r="A208" t="s">
        <v>236</v>
      </c>
      <c r="B208" t="s">
        <v>250</v>
      </c>
      <c r="C208">
        <v>100</v>
      </c>
      <c r="D208">
        <v>228</v>
      </c>
      <c r="E208">
        <v>28</v>
      </c>
      <c r="F208">
        <v>9.0999999999999998E-2</v>
      </c>
      <c r="G208">
        <v>1.288</v>
      </c>
      <c r="H208">
        <v>28.1</v>
      </c>
      <c r="I208">
        <v>0.129</v>
      </c>
    </row>
    <row r="209" spans="1:9" x14ac:dyDescent="0.25">
      <c r="A209" t="s">
        <v>237</v>
      </c>
      <c r="B209" t="s">
        <v>250</v>
      </c>
      <c r="C209">
        <v>100</v>
      </c>
      <c r="D209">
        <v>262</v>
      </c>
      <c r="E209">
        <v>24</v>
      </c>
      <c r="F209">
        <v>0.17799999999999999</v>
      </c>
      <c r="G209">
        <v>1.236</v>
      </c>
      <c r="H209">
        <v>24.8</v>
      </c>
      <c r="I209">
        <v>0.124</v>
      </c>
    </row>
    <row r="210" spans="1:9" x14ac:dyDescent="0.25">
      <c r="A210" t="s">
        <v>238</v>
      </c>
      <c r="B210" t="s">
        <v>250</v>
      </c>
      <c r="C210">
        <v>100</v>
      </c>
      <c r="D210">
        <v>242</v>
      </c>
      <c r="E210">
        <v>27</v>
      </c>
      <c r="F210">
        <v>8.7999999999999995E-2</v>
      </c>
      <c r="G210">
        <v>1.1379999999999999</v>
      </c>
      <c r="H210">
        <v>27.8</v>
      </c>
      <c r="I210">
        <v>0.114</v>
      </c>
    </row>
    <row r="211" spans="1:9" x14ac:dyDescent="0.25">
      <c r="A211" t="s">
        <v>244</v>
      </c>
      <c r="B211" t="s">
        <v>250</v>
      </c>
      <c r="C211">
        <v>1000</v>
      </c>
      <c r="D211">
        <v>5344</v>
      </c>
      <c r="E211">
        <v>159</v>
      </c>
      <c r="F211">
        <v>7.9859999999999998</v>
      </c>
      <c r="G211">
        <v>59.706000000000003</v>
      </c>
      <c r="H211">
        <v>161.5</v>
      </c>
      <c r="I211">
        <v>5.9710000000000001</v>
      </c>
    </row>
    <row r="212" spans="1:9" x14ac:dyDescent="0.25">
      <c r="A212" t="s">
        <v>246</v>
      </c>
      <c r="B212" t="s">
        <v>250</v>
      </c>
      <c r="C212">
        <v>1000</v>
      </c>
      <c r="D212">
        <v>5414</v>
      </c>
      <c r="E212">
        <v>155</v>
      </c>
      <c r="F212">
        <v>4.2039999999999997</v>
      </c>
      <c r="G212">
        <v>55.515000000000001</v>
      </c>
      <c r="H212">
        <v>158.30000000000001</v>
      </c>
      <c r="I212">
        <v>5.5510000000000002</v>
      </c>
    </row>
    <row r="213" spans="1:9" x14ac:dyDescent="0.25">
      <c r="A213" t="s">
        <v>247</v>
      </c>
      <c r="B213" t="s">
        <v>250</v>
      </c>
      <c r="C213">
        <v>1000</v>
      </c>
      <c r="D213">
        <v>14568</v>
      </c>
      <c r="E213">
        <v>64</v>
      </c>
      <c r="F213">
        <v>5.9390000000000001</v>
      </c>
      <c r="G213">
        <v>57.884999999999998</v>
      </c>
      <c r="H213">
        <v>64.900000000000006</v>
      </c>
      <c r="I213">
        <v>5.7889999999999997</v>
      </c>
    </row>
    <row r="214" spans="1:9" x14ac:dyDescent="0.25">
      <c r="A214" t="s">
        <v>245</v>
      </c>
      <c r="B214" t="s">
        <v>250</v>
      </c>
      <c r="C214">
        <v>1000</v>
      </c>
      <c r="D214">
        <v>14340</v>
      </c>
      <c r="E214">
        <v>64</v>
      </c>
      <c r="F214">
        <v>4.6260000000000003</v>
      </c>
      <c r="G214">
        <v>53.494999999999997</v>
      </c>
      <c r="H214">
        <v>65.599999999999994</v>
      </c>
      <c r="I214">
        <v>5.3490000000000002</v>
      </c>
    </row>
    <row r="215" spans="1:9" x14ac:dyDescent="0.25">
      <c r="A215" t="s">
        <v>242</v>
      </c>
      <c r="B215" t="s">
        <v>250</v>
      </c>
      <c r="C215">
        <v>500</v>
      </c>
      <c r="D215">
        <v>2390</v>
      </c>
      <c r="E215">
        <v>85</v>
      </c>
      <c r="F215">
        <v>3.7029999999999998</v>
      </c>
      <c r="G215">
        <v>18.885999999999999</v>
      </c>
      <c r="H215">
        <v>86.5</v>
      </c>
      <c r="I215">
        <v>1.889</v>
      </c>
    </row>
    <row r="216" spans="1:9" x14ac:dyDescent="0.25">
      <c r="A216" t="s">
        <v>243</v>
      </c>
      <c r="B216" t="s">
        <v>250</v>
      </c>
      <c r="C216">
        <v>500</v>
      </c>
      <c r="D216">
        <v>2309</v>
      </c>
      <c r="E216">
        <v>85</v>
      </c>
      <c r="F216">
        <v>2.4980000000000002</v>
      </c>
      <c r="G216">
        <v>20.94</v>
      </c>
      <c r="H216">
        <v>86.5</v>
      </c>
      <c r="I216">
        <v>2.0939999999999999</v>
      </c>
    </row>
    <row r="217" spans="1:9" x14ac:dyDescent="0.25">
      <c r="A217" t="s">
        <v>249</v>
      </c>
      <c r="B217" t="s">
        <v>250</v>
      </c>
      <c r="C217">
        <v>500</v>
      </c>
      <c r="D217">
        <v>3717</v>
      </c>
      <c r="E217">
        <v>58</v>
      </c>
      <c r="F217">
        <v>1.2649999999999999</v>
      </c>
      <c r="G217">
        <v>18.818000000000001</v>
      </c>
      <c r="H217">
        <v>58.8</v>
      </c>
      <c r="I217">
        <v>1.8819999999999999</v>
      </c>
    </row>
    <row r="218" spans="1:9" x14ac:dyDescent="0.25">
      <c r="A218" t="s">
        <v>248</v>
      </c>
      <c r="B218" t="s">
        <v>250</v>
      </c>
      <c r="C218">
        <v>500</v>
      </c>
      <c r="D218">
        <v>3509</v>
      </c>
      <c r="E218">
        <v>60</v>
      </c>
      <c r="F218">
        <v>1.234</v>
      </c>
      <c r="G218">
        <v>14.089</v>
      </c>
      <c r="H218">
        <v>60.4</v>
      </c>
      <c r="I218">
        <v>1.409</v>
      </c>
    </row>
    <row r="219" spans="1:9" x14ac:dyDescent="0.25">
      <c r="A219" t="s">
        <v>251</v>
      </c>
      <c r="B219" t="s">
        <v>250</v>
      </c>
      <c r="C219">
        <v>800</v>
      </c>
      <c r="D219">
        <v>3421</v>
      </c>
      <c r="E219">
        <v>154</v>
      </c>
      <c r="F219">
        <v>3.6419999999999999</v>
      </c>
      <c r="G219">
        <v>46.744</v>
      </c>
      <c r="H219">
        <v>156.30000000000001</v>
      </c>
      <c r="I219">
        <v>4.6740000000000004</v>
      </c>
    </row>
    <row r="220" spans="1:9" x14ac:dyDescent="0.25">
      <c r="A220" t="s">
        <v>253</v>
      </c>
      <c r="B220" t="s">
        <v>250</v>
      </c>
      <c r="C220">
        <v>800</v>
      </c>
      <c r="D220">
        <v>3385</v>
      </c>
      <c r="E220">
        <v>150</v>
      </c>
      <c r="F220">
        <v>4.4640000000000004</v>
      </c>
      <c r="G220">
        <v>38.996000000000002</v>
      </c>
      <c r="H220">
        <v>152.9</v>
      </c>
      <c r="I220">
        <v>3.9</v>
      </c>
    </row>
    <row r="221" spans="1:9" x14ac:dyDescent="0.25">
      <c r="A221" t="s">
        <v>252</v>
      </c>
      <c r="B221" t="s">
        <v>250</v>
      </c>
      <c r="C221">
        <v>800</v>
      </c>
      <c r="D221">
        <v>9412</v>
      </c>
      <c r="E221">
        <v>63</v>
      </c>
      <c r="F221">
        <v>2.8279999999999998</v>
      </c>
      <c r="G221">
        <v>33.372</v>
      </c>
      <c r="H221">
        <v>63.2</v>
      </c>
      <c r="I221">
        <v>3.3370000000000002</v>
      </c>
    </row>
    <row r="222" spans="1:9" x14ac:dyDescent="0.25">
      <c r="A222" t="s">
        <v>254</v>
      </c>
      <c r="B222" t="s">
        <v>250</v>
      </c>
      <c r="C222">
        <v>800</v>
      </c>
      <c r="D222">
        <v>9035</v>
      </c>
      <c r="E222">
        <v>63</v>
      </c>
      <c r="F222">
        <v>2.6829999999999998</v>
      </c>
      <c r="G222">
        <v>35.046999999999997</v>
      </c>
      <c r="H222">
        <v>64</v>
      </c>
      <c r="I222">
        <v>3.5049999999999999</v>
      </c>
    </row>
    <row r="223" spans="1:9" x14ac:dyDescent="0.25">
      <c r="A223" t="s">
        <v>14</v>
      </c>
      <c r="B223" t="s">
        <v>250</v>
      </c>
      <c r="C223">
        <v>34</v>
      </c>
      <c r="D223">
        <v>78</v>
      </c>
      <c r="E223">
        <v>4</v>
      </c>
      <c r="F223">
        <v>1.4999999999999999E-2</v>
      </c>
      <c r="G223">
        <v>0.20699999999999999</v>
      </c>
      <c r="H223">
        <v>4</v>
      </c>
      <c r="I223">
        <v>2.1000000000000001E-2</v>
      </c>
    </row>
  </sheetData>
  <conditionalFormatting sqref="A2:A223">
    <cfRule type="duplicateValues" dxfId="5" priority="369"/>
  </conditionalFormatting>
  <conditionalFormatting sqref="G2:G223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4F6D-3B4F-4D64-8A18-CE88DD3EBF9A}">
  <dimension ref="A1:I245"/>
  <sheetViews>
    <sheetView topLeftCell="A209" workbookViewId="0">
      <selection activeCell="C240" sqref="C240"/>
    </sheetView>
  </sheetViews>
  <sheetFormatPr defaultRowHeight="15" x14ac:dyDescent="0.25"/>
  <cols>
    <col min="1" max="1" width="24" bestFit="1" customWidth="1"/>
    <col min="2" max="2" width="12.5703125" customWidth="1"/>
    <col min="3" max="3" width="10.5703125" customWidth="1"/>
    <col min="6" max="6" width="12.5703125" customWidth="1"/>
    <col min="7" max="7" width="12.85546875" customWidth="1"/>
    <col min="8" max="8" width="11.42578125" customWidth="1"/>
    <col min="9" max="9" width="11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17</v>
      </c>
      <c r="B2">
        <v>2</v>
      </c>
      <c r="C2">
        <v>112</v>
      </c>
      <c r="D2">
        <v>425</v>
      </c>
      <c r="E2">
        <v>39</v>
      </c>
      <c r="F2">
        <v>0.22500000000000001</v>
      </c>
      <c r="G2">
        <v>2.468</v>
      </c>
      <c r="H2">
        <v>39.6</v>
      </c>
      <c r="I2">
        <v>0.247</v>
      </c>
    </row>
    <row r="3" spans="1:9" x14ac:dyDescent="0.25">
      <c r="A3" t="s">
        <v>16</v>
      </c>
      <c r="B3">
        <v>2</v>
      </c>
      <c r="C3">
        <v>138</v>
      </c>
      <c r="D3">
        <v>493</v>
      </c>
      <c r="E3">
        <v>47</v>
      </c>
      <c r="F3">
        <v>0.23200000000000001</v>
      </c>
      <c r="G3">
        <v>2.8969999999999998</v>
      </c>
      <c r="H3">
        <v>47.1</v>
      </c>
      <c r="I3">
        <v>0.28999999999999998</v>
      </c>
    </row>
    <row r="4" spans="1:9" x14ac:dyDescent="0.25">
      <c r="A4" t="s">
        <v>13</v>
      </c>
      <c r="B4">
        <v>2</v>
      </c>
      <c r="C4">
        <v>87</v>
      </c>
      <c r="D4">
        <v>406</v>
      </c>
      <c r="E4">
        <v>26</v>
      </c>
      <c r="F4">
        <v>0.16300000000000001</v>
      </c>
      <c r="G4">
        <v>1.738</v>
      </c>
      <c r="H4">
        <v>26</v>
      </c>
      <c r="I4">
        <v>0.17399999999999999</v>
      </c>
    </row>
    <row r="5" spans="1:9" x14ac:dyDescent="0.25">
      <c r="A5" t="s">
        <v>9</v>
      </c>
      <c r="B5">
        <v>2</v>
      </c>
      <c r="C5">
        <v>62</v>
      </c>
      <c r="D5">
        <v>159</v>
      </c>
      <c r="E5">
        <v>27</v>
      </c>
      <c r="F5">
        <v>6.2E-2</v>
      </c>
      <c r="G5">
        <v>0.69499999999999995</v>
      </c>
      <c r="H5">
        <v>27</v>
      </c>
      <c r="I5">
        <v>6.9000000000000006E-2</v>
      </c>
    </row>
    <row r="6" spans="1:9" x14ac:dyDescent="0.25">
      <c r="A6" t="s">
        <v>26</v>
      </c>
      <c r="B6">
        <v>2</v>
      </c>
      <c r="C6">
        <v>40</v>
      </c>
      <c r="D6">
        <v>60</v>
      </c>
      <c r="E6">
        <v>18</v>
      </c>
      <c r="F6">
        <v>1.6E-2</v>
      </c>
      <c r="G6">
        <v>0.254</v>
      </c>
      <c r="H6">
        <v>18</v>
      </c>
      <c r="I6">
        <v>2.5000000000000001E-2</v>
      </c>
    </row>
    <row r="7" spans="1:9" x14ac:dyDescent="0.25">
      <c r="A7" t="s">
        <v>29</v>
      </c>
      <c r="B7">
        <v>2</v>
      </c>
      <c r="C7">
        <v>400</v>
      </c>
      <c r="D7">
        <v>600</v>
      </c>
      <c r="E7">
        <v>194</v>
      </c>
      <c r="F7">
        <v>0.79900000000000004</v>
      </c>
      <c r="G7">
        <v>8.6929999999999996</v>
      </c>
      <c r="H7">
        <v>194.8</v>
      </c>
      <c r="I7">
        <v>0.86899999999999999</v>
      </c>
    </row>
    <row r="8" spans="1:9" x14ac:dyDescent="0.25">
      <c r="A8" t="s">
        <v>27</v>
      </c>
      <c r="B8">
        <v>2</v>
      </c>
      <c r="C8">
        <v>60</v>
      </c>
      <c r="D8">
        <v>90</v>
      </c>
      <c r="E8">
        <v>27</v>
      </c>
      <c r="F8">
        <v>3.2000000000000001E-2</v>
      </c>
      <c r="G8">
        <v>0.47499999999999998</v>
      </c>
      <c r="H8">
        <v>27</v>
      </c>
      <c r="I8">
        <v>4.8000000000000001E-2</v>
      </c>
    </row>
    <row r="9" spans="1:9" x14ac:dyDescent="0.25">
      <c r="A9" t="s">
        <v>28</v>
      </c>
      <c r="B9">
        <v>2</v>
      </c>
      <c r="C9">
        <v>80</v>
      </c>
      <c r="D9">
        <v>120</v>
      </c>
      <c r="E9">
        <v>36</v>
      </c>
      <c r="F9">
        <v>5.8000000000000003E-2</v>
      </c>
      <c r="G9">
        <v>0.81799999999999995</v>
      </c>
      <c r="H9">
        <v>36.299999999999997</v>
      </c>
      <c r="I9">
        <v>8.2000000000000003E-2</v>
      </c>
    </row>
    <row r="10" spans="1:9" x14ac:dyDescent="0.25">
      <c r="A10" t="s">
        <v>30</v>
      </c>
      <c r="B10">
        <v>2</v>
      </c>
      <c r="C10">
        <v>100</v>
      </c>
      <c r="D10">
        <v>150</v>
      </c>
      <c r="E10">
        <v>46</v>
      </c>
      <c r="F10">
        <v>8.4000000000000005E-2</v>
      </c>
      <c r="G10">
        <v>1.04</v>
      </c>
      <c r="H10">
        <v>46.4</v>
      </c>
      <c r="I10">
        <v>0.104</v>
      </c>
    </row>
    <row r="11" spans="1:9" x14ac:dyDescent="0.25">
      <c r="A11" t="s">
        <v>31</v>
      </c>
      <c r="B11">
        <v>2</v>
      </c>
      <c r="C11">
        <v>120</v>
      </c>
      <c r="D11">
        <v>180</v>
      </c>
      <c r="E11">
        <v>55</v>
      </c>
      <c r="F11">
        <v>0.14399999999999999</v>
      </c>
      <c r="G11">
        <v>1.4490000000000001</v>
      </c>
      <c r="H11">
        <v>55.9</v>
      </c>
      <c r="I11">
        <v>0.14499999999999999</v>
      </c>
    </row>
    <row r="12" spans="1:9" x14ac:dyDescent="0.25">
      <c r="A12" t="s">
        <v>32</v>
      </c>
      <c r="B12">
        <v>2</v>
      </c>
      <c r="C12">
        <v>140</v>
      </c>
      <c r="D12">
        <v>210</v>
      </c>
      <c r="E12">
        <v>64</v>
      </c>
      <c r="F12">
        <v>0.19900000000000001</v>
      </c>
      <c r="G12">
        <v>1.883</v>
      </c>
      <c r="H12">
        <v>65.3</v>
      </c>
      <c r="I12">
        <v>0.188</v>
      </c>
    </row>
    <row r="13" spans="1:9" x14ac:dyDescent="0.25">
      <c r="A13" t="s">
        <v>33</v>
      </c>
      <c r="B13">
        <v>2</v>
      </c>
      <c r="C13">
        <v>160</v>
      </c>
      <c r="D13">
        <v>240</v>
      </c>
      <c r="E13">
        <v>75</v>
      </c>
      <c r="F13">
        <v>0.19500000000000001</v>
      </c>
      <c r="G13">
        <v>2.3879999999999999</v>
      </c>
      <c r="H13">
        <v>75.7</v>
      </c>
      <c r="I13">
        <v>0.23899999999999999</v>
      </c>
    </row>
    <row r="14" spans="1:9" x14ac:dyDescent="0.25">
      <c r="A14" t="s">
        <v>34</v>
      </c>
      <c r="B14">
        <v>2</v>
      </c>
      <c r="C14">
        <v>180</v>
      </c>
      <c r="D14">
        <v>270</v>
      </c>
      <c r="E14">
        <v>83</v>
      </c>
      <c r="F14">
        <v>0.28899999999999998</v>
      </c>
      <c r="G14">
        <v>2.6190000000000002</v>
      </c>
      <c r="H14">
        <v>85.1</v>
      </c>
      <c r="I14">
        <v>0.26200000000000001</v>
      </c>
    </row>
    <row r="15" spans="1:9" x14ac:dyDescent="0.25">
      <c r="A15" t="s">
        <v>35</v>
      </c>
      <c r="B15">
        <v>2</v>
      </c>
      <c r="C15">
        <v>20</v>
      </c>
      <c r="D15">
        <v>30</v>
      </c>
      <c r="E15">
        <v>9</v>
      </c>
      <c r="F15">
        <v>0</v>
      </c>
      <c r="G15">
        <v>9.9000000000000005E-2</v>
      </c>
      <c r="H15">
        <v>9</v>
      </c>
      <c r="I15">
        <v>0.01</v>
      </c>
    </row>
    <row r="16" spans="1:9" x14ac:dyDescent="0.25">
      <c r="A16" t="s">
        <v>36</v>
      </c>
      <c r="B16">
        <v>2</v>
      </c>
      <c r="C16">
        <v>200</v>
      </c>
      <c r="D16">
        <v>300</v>
      </c>
      <c r="E16">
        <v>94</v>
      </c>
      <c r="F16">
        <v>0.36199999999999999</v>
      </c>
      <c r="G16">
        <v>3.472</v>
      </c>
      <c r="H16">
        <v>95.1</v>
      </c>
      <c r="I16">
        <v>0.34699999999999998</v>
      </c>
    </row>
    <row r="17" spans="1:9" x14ac:dyDescent="0.25">
      <c r="A17" t="s">
        <v>37</v>
      </c>
      <c r="B17">
        <v>2</v>
      </c>
      <c r="C17">
        <v>220</v>
      </c>
      <c r="D17">
        <v>330</v>
      </c>
      <c r="E17">
        <v>104</v>
      </c>
      <c r="F17">
        <v>0.39900000000000002</v>
      </c>
      <c r="G17">
        <v>4.0910000000000002</v>
      </c>
      <c r="H17">
        <v>105.1</v>
      </c>
      <c r="I17">
        <v>0.40899999999999997</v>
      </c>
    </row>
    <row r="18" spans="1:9" x14ac:dyDescent="0.25">
      <c r="A18" t="s">
        <v>38</v>
      </c>
      <c r="B18">
        <v>2</v>
      </c>
      <c r="C18">
        <v>240</v>
      </c>
      <c r="D18">
        <v>360</v>
      </c>
      <c r="E18">
        <v>113</v>
      </c>
      <c r="F18">
        <v>0.67</v>
      </c>
      <c r="G18">
        <v>4.9409999999999998</v>
      </c>
      <c r="H18">
        <v>115</v>
      </c>
      <c r="I18">
        <v>0.49399999999999999</v>
      </c>
    </row>
    <row r="19" spans="1:9" x14ac:dyDescent="0.25">
      <c r="A19" t="s">
        <v>39</v>
      </c>
      <c r="B19">
        <v>2</v>
      </c>
      <c r="C19">
        <v>260</v>
      </c>
      <c r="D19">
        <v>390</v>
      </c>
      <c r="E19">
        <v>124</v>
      </c>
      <c r="F19">
        <v>0.38400000000000001</v>
      </c>
      <c r="G19">
        <v>5.3460000000000001</v>
      </c>
      <c r="H19">
        <v>124.5</v>
      </c>
      <c r="I19">
        <v>0.53500000000000003</v>
      </c>
    </row>
    <row r="20" spans="1:9" x14ac:dyDescent="0.25">
      <c r="A20" t="s">
        <v>40</v>
      </c>
      <c r="B20">
        <v>2</v>
      </c>
      <c r="C20">
        <v>280</v>
      </c>
      <c r="D20">
        <v>420</v>
      </c>
      <c r="E20">
        <v>133</v>
      </c>
      <c r="F20">
        <v>0.40600000000000003</v>
      </c>
      <c r="G20">
        <v>5.4260000000000002</v>
      </c>
      <c r="H20">
        <v>134.6</v>
      </c>
      <c r="I20">
        <v>0.54300000000000004</v>
      </c>
    </row>
    <row r="21" spans="1:9" x14ac:dyDescent="0.25">
      <c r="A21" t="s">
        <v>41</v>
      </c>
      <c r="B21">
        <v>2</v>
      </c>
      <c r="C21">
        <v>300</v>
      </c>
      <c r="D21">
        <v>450</v>
      </c>
      <c r="E21">
        <v>142</v>
      </c>
      <c r="F21">
        <v>0.90600000000000003</v>
      </c>
      <c r="G21">
        <v>7.2969999999999997</v>
      </c>
      <c r="H21">
        <v>144.69999999999999</v>
      </c>
      <c r="I21">
        <v>0.73</v>
      </c>
    </row>
    <row r="22" spans="1:9" x14ac:dyDescent="0.25">
      <c r="A22" t="s">
        <v>42</v>
      </c>
      <c r="B22">
        <v>2</v>
      </c>
      <c r="C22">
        <v>320</v>
      </c>
      <c r="D22">
        <v>480</v>
      </c>
      <c r="E22">
        <v>153</v>
      </c>
      <c r="F22">
        <v>0.55700000000000005</v>
      </c>
      <c r="G22">
        <v>7.2619999999999996</v>
      </c>
      <c r="H22">
        <v>154.80000000000001</v>
      </c>
      <c r="I22">
        <v>0.72599999999999998</v>
      </c>
    </row>
    <row r="23" spans="1:9" x14ac:dyDescent="0.25">
      <c r="A23" t="s">
        <v>43</v>
      </c>
      <c r="B23">
        <v>2</v>
      </c>
      <c r="C23">
        <v>340</v>
      </c>
      <c r="D23">
        <v>510</v>
      </c>
      <c r="E23">
        <v>164</v>
      </c>
      <c r="F23">
        <v>0.59399999999999997</v>
      </c>
      <c r="G23">
        <v>7.1020000000000003</v>
      </c>
      <c r="H23">
        <v>164.4</v>
      </c>
      <c r="I23">
        <v>0.71</v>
      </c>
    </row>
    <row r="24" spans="1:9" x14ac:dyDescent="0.25">
      <c r="A24" t="s">
        <v>44</v>
      </c>
      <c r="B24">
        <v>2</v>
      </c>
      <c r="C24">
        <v>360</v>
      </c>
      <c r="D24">
        <v>540</v>
      </c>
      <c r="E24">
        <v>173</v>
      </c>
      <c r="F24">
        <v>1.4810000000000001</v>
      </c>
      <c r="G24">
        <v>9.2100000000000009</v>
      </c>
      <c r="H24">
        <v>174.5</v>
      </c>
      <c r="I24">
        <v>0.92100000000000004</v>
      </c>
    </row>
    <row r="25" spans="1:9" x14ac:dyDescent="0.25">
      <c r="A25" t="s">
        <v>48</v>
      </c>
      <c r="B25">
        <v>2</v>
      </c>
      <c r="C25">
        <v>380</v>
      </c>
      <c r="D25">
        <v>570</v>
      </c>
      <c r="E25">
        <v>183</v>
      </c>
      <c r="F25">
        <v>1.3120000000000001</v>
      </c>
      <c r="G25">
        <v>9.7100000000000009</v>
      </c>
      <c r="H25">
        <v>184.4</v>
      </c>
      <c r="I25">
        <v>0.97099999999999997</v>
      </c>
    </row>
    <row r="26" spans="1:9" x14ac:dyDescent="0.25">
      <c r="A26" t="s">
        <v>15</v>
      </c>
      <c r="B26">
        <v>2</v>
      </c>
      <c r="C26">
        <v>115</v>
      </c>
      <c r="D26">
        <v>613</v>
      </c>
      <c r="E26">
        <v>24</v>
      </c>
      <c r="F26">
        <v>0.17</v>
      </c>
      <c r="G26">
        <v>1.9370000000000001</v>
      </c>
      <c r="H26">
        <v>24.3</v>
      </c>
      <c r="I26">
        <v>0.19400000000000001</v>
      </c>
    </row>
    <row r="27" spans="1:9" x14ac:dyDescent="0.25">
      <c r="A27" t="s">
        <v>24</v>
      </c>
      <c r="B27">
        <v>2</v>
      </c>
      <c r="C27">
        <v>2000</v>
      </c>
      <c r="D27">
        <v>5343</v>
      </c>
      <c r="E27">
        <v>1036</v>
      </c>
      <c r="F27">
        <v>15.125999999999999</v>
      </c>
      <c r="G27">
        <v>308.517</v>
      </c>
      <c r="H27">
        <v>1040.2</v>
      </c>
      <c r="I27">
        <v>30.852</v>
      </c>
    </row>
    <row r="28" spans="1:9" x14ac:dyDescent="0.25">
      <c r="A28" t="s">
        <v>20</v>
      </c>
      <c r="B28">
        <v>2</v>
      </c>
      <c r="C28">
        <v>500</v>
      </c>
      <c r="D28">
        <v>1006</v>
      </c>
      <c r="E28">
        <v>303</v>
      </c>
      <c r="F28">
        <v>2.0009999999999999</v>
      </c>
      <c r="G28">
        <v>18.393000000000001</v>
      </c>
      <c r="H28">
        <v>304</v>
      </c>
      <c r="I28">
        <v>1.839</v>
      </c>
    </row>
    <row r="29" spans="1:9" x14ac:dyDescent="0.25">
      <c r="A29" t="s">
        <v>45</v>
      </c>
      <c r="B29">
        <v>2</v>
      </c>
      <c r="C29">
        <v>100</v>
      </c>
      <c r="D29">
        <v>180</v>
      </c>
      <c r="E29">
        <v>44</v>
      </c>
      <c r="F29">
        <v>0.114</v>
      </c>
      <c r="G29">
        <v>1.226</v>
      </c>
      <c r="H29">
        <v>45</v>
      </c>
      <c r="I29">
        <v>0.123</v>
      </c>
    </row>
    <row r="30" spans="1:9" x14ac:dyDescent="0.25">
      <c r="A30" t="s">
        <v>46</v>
      </c>
      <c r="B30">
        <v>2</v>
      </c>
      <c r="C30">
        <v>110</v>
      </c>
      <c r="D30">
        <v>199</v>
      </c>
      <c r="E30">
        <v>49</v>
      </c>
      <c r="F30">
        <v>0.11799999999999999</v>
      </c>
      <c r="G30">
        <v>1.24</v>
      </c>
      <c r="H30">
        <v>49.8</v>
      </c>
      <c r="I30">
        <v>0.124</v>
      </c>
    </row>
    <row r="31" spans="1:9" x14ac:dyDescent="0.25">
      <c r="A31" t="s">
        <v>47</v>
      </c>
      <c r="B31">
        <v>2</v>
      </c>
      <c r="C31">
        <v>120</v>
      </c>
      <c r="D31">
        <v>218</v>
      </c>
      <c r="E31">
        <v>54</v>
      </c>
      <c r="F31">
        <v>0.109</v>
      </c>
      <c r="G31">
        <v>1.341</v>
      </c>
      <c r="H31">
        <v>54.6</v>
      </c>
      <c r="I31">
        <v>0.13400000000000001</v>
      </c>
    </row>
    <row r="32" spans="1:9" x14ac:dyDescent="0.25">
      <c r="A32" t="s">
        <v>49</v>
      </c>
      <c r="B32">
        <v>2</v>
      </c>
      <c r="C32">
        <v>130</v>
      </c>
      <c r="D32">
        <v>237</v>
      </c>
      <c r="E32">
        <v>58</v>
      </c>
      <c r="F32">
        <v>0.23699999999999999</v>
      </c>
      <c r="G32">
        <v>1.6379999999999999</v>
      </c>
      <c r="H32">
        <v>59</v>
      </c>
      <c r="I32">
        <v>0.16400000000000001</v>
      </c>
    </row>
    <row r="33" spans="1:9" x14ac:dyDescent="0.25">
      <c r="A33" t="s">
        <v>50</v>
      </c>
      <c r="B33">
        <v>2</v>
      </c>
      <c r="C33">
        <v>140</v>
      </c>
      <c r="D33">
        <v>256</v>
      </c>
      <c r="E33">
        <v>61</v>
      </c>
      <c r="F33">
        <v>0.23</v>
      </c>
      <c r="G33">
        <v>1.9810000000000001</v>
      </c>
      <c r="H33">
        <v>63.4</v>
      </c>
      <c r="I33">
        <v>0.19800000000000001</v>
      </c>
    </row>
    <row r="34" spans="1:9" x14ac:dyDescent="0.25">
      <c r="A34" t="s">
        <v>51</v>
      </c>
      <c r="B34">
        <v>2</v>
      </c>
      <c r="C34">
        <v>150</v>
      </c>
      <c r="D34">
        <v>275</v>
      </c>
      <c r="E34">
        <v>67</v>
      </c>
      <c r="F34">
        <v>0.15</v>
      </c>
      <c r="G34">
        <v>2.34</v>
      </c>
      <c r="H34">
        <v>67.900000000000006</v>
      </c>
      <c r="I34">
        <v>0.23400000000000001</v>
      </c>
    </row>
    <row r="35" spans="1:9" x14ac:dyDescent="0.25">
      <c r="A35" t="s">
        <v>52</v>
      </c>
      <c r="B35">
        <v>2</v>
      </c>
      <c r="C35">
        <v>160</v>
      </c>
      <c r="D35">
        <v>294</v>
      </c>
      <c r="E35">
        <v>72</v>
      </c>
      <c r="F35">
        <v>0.16800000000000001</v>
      </c>
      <c r="G35">
        <v>2.2130000000000001</v>
      </c>
      <c r="H35">
        <v>72.900000000000006</v>
      </c>
      <c r="I35">
        <v>0.221</v>
      </c>
    </row>
    <row r="36" spans="1:9" x14ac:dyDescent="0.25">
      <c r="A36" t="s">
        <v>53</v>
      </c>
      <c r="B36">
        <v>2</v>
      </c>
      <c r="C36">
        <v>170</v>
      </c>
      <c r="D36">
        <v>313</v>
      </c>
      <c r="E36">
        <v>75</v>
      </c>
      <c r="F36">
        <v>0.40300000000000002</v>
      </c>
      <c r="G36">
        <v>2.4630000000000001</v>
      </c>
      <c r="H36">
        <v>77.3</v>
      </c>
      <c r="I36">
        <v>0.246</v>
      </c>
    </row>
    <row r="37" spans="1:9" x14ac:dyDescent="0.25">
      <c r="A37" t="s">
        <v>54</v>
      </c>
      <c r="B37">
        <v>2</v>
      </c>
      <c r="C37">
        <v>180</v>
      </c>
      <c r="D37">
        <v>332</v>
      </c>
      <c r="E37">
        <v>80</v>
      </c>
      <c r="F37">
        <v>0.48</v>
      </c>
      <c r="G37">
        <v>2.883</v>
      </c>
      <c r="H37">
        <v>82.2</v>
      </c>
      <c r="I37">
        <v>0.28799999999999998</v>
      </c>
    </row>
    <row r="38" spans="1:9" x14ac:dyDescent="0.25">
      <c r="A38" t="s">
        <v>55</v>
      </c>
      <c r="B38">
        <v>2</v>
      </c>
      <c r="C38">
        <v>190</v>
      </c>
      <c r="D38">
        <v>351</v>
      </c>
      <c r="E38">
        <v>86</v>
      </c>
      <c r="F38">
        <v>0.35299999999999998</v>
      </c>
      <c r="G38">
        <v>3.306</v>
      </c>
      <c r="H38">
        <v>86.8</v>
      </c>
      <c r="I38">
        <v>0.33100000000000002</v>
      </c>
    </row>
    <row r="39" spans="1:9" x14ac:dyDescent="0.25">
      <c r="A39" t="s">
        <v>56</v>
      </c>
      <c r="B39">
        <v>2</v>
      </c>
      <c r="C39">
        <v>200</v>
      </c>
      <c r="D39">
        <v>370</v>
      </c>
      <c r="E39">
        <v>90</v>
      </c>
      <c r="F39">
        <v>0.42399999999999999</v>
      </c>
      <c r="G39">
        <v>2.9510000000000001</v>
      </c>
      <c r="H39">
        <v>91.5</v>
      </c>
      <c r="I39">
        <v>0.29499999999999998</v>
      </c>
    </row>
    <row r="40" spans="1:9" x14ac:dyDescent="0.25">
      <c r="A40" t="s">
        <v>57</v>
      </c>
      <c r="B40">
        <v>2</v>
      </c>
      <c r="C40">
        <v>121</v>
      </c>
      <c r="D40">
        <v>220</v>
      </c>
      <c r="E40">
        <v>54</v>
      </c>
      <c r="F40">
        <v>0.104</v>
      </c>
      <c r="G40">
        <v>1.3759999999999999</v>
      </c>
      <c r="H40">
        <v>54.9</v>
      </c>
      <c r="I40">
        <v>0.13800000000000001</v>
      </c>
    </row>
    <row r="41" spans="1:9" x14ac:dyDescent="0.25">
      <c r="A41" t="s">
        <v>58</v>
      </c>
      <c r="B41">
        <v>2</v>
      </c>
      <c r="C41">
        <v>132</v>
      </c>
      <c r="D41">
        <v>241</v>
      </c>
      <c r="E41">
        <v>59</v>
      </c>
      <c r="F41">
        <v>0.16800000000000001</v>
      </c>
      <c r="G41">
        <v>1.56</v>
      </c>
      <c r="H41">
        <v>59.9</v>
      </c>
      <c r="I41">
        <v>0.156</v>
      </c>
    </row>
    <row r="42" spans="1:9" x14ac:dyDescent="0.25">
      <c r="A42" t="s">
        <v>59</v>
      </c>
      <c r="B42">
        <v>2</v>
      </c>
      <c r="C42">
        <v>143</v>
      </c>
      <c r="D42">
        <v>262</v>
      </c>
      <c r="E42">
        <v>64</v>
      </c>
      <c r="F42">
        <v>0.218</v>
      </c>
      <c r="G42">
        <v>2.0169999999999999</v>
      </c>
      <c r="H42">
        <v>64.900000000000006</v>
      </c>
      <c r="I42">
        <v>0.20200000000000001</v>
      </c>
    </row>
    <row r="43" spans="1:9" x14ac:dyDescent="0.25">
      <c r="A43" t="s">
        <v>60</v>
      </c>
      <c r="B43">
        <v>2</v>
      </c>
      <c r="C43">
        <v>154</v>
      </c>
      <c r="D43">
        <v>283</v>
      </c>
      <c r="E43">
        <v>69</v>
      </c>
      <c r="F43">
        <v>0.182</v>
      </c>
      <c r="G43">
        <v>2.8370000000000002</v>
      </c>
      <c r="H43">
        <v>69.8</v>
      </c>
      <c r="I43">
        <v>0.28399999999999997</v>
      </c>
    </row>
    <row r="44" spans="1:9" x14ac:dyDescent="0.25">
      <c r="A44" t="s">
        <v>61</v>
      </c>
      <c r="B44">
        <v>2</v>
      </c>
      <c r="C44">
        <v>165</v>
      </c>
      <c r="D44">
        <v>304</v>
      </c>
      <c r="E44">
        <v>74</v>
      </c>
      <c r="F44">
        <v>0.22600000000000001</v>
      </c>
      <c r="G44">
        <v>2.4020000000000001</v>
      </c>
      <c r="H44">
        <v>75</v>
      </c>
      <c r="I44">
        <v>0.24</v>
      </c>
    </row>
    <row r="45" spans="1:9" x14ac:dyDescent="0.25">
      <c r="A45" t="s">
        <v>62</v>
      </c>
      <c r="B45">
        <v>2</v>
      </c>
      <c r="C45">
        <v>176</v>
      </c>
      <c r="D45">
        <v>325</v>
      </c>
      <c r="E45">
        <v>79</v>
      </c>
      <c r="F45">
        <v>0.30499999999999999</v>
      </c>
      <c r="G45">
        <v>2.8079999999999998</v>
      </c>
      <c r="H45">
        <v>80.3</v>
      </c>
      <c r="I45">
        <v>0.28100000000000003</v>
      </c>
    </row>
    <row r="46" spans="1:9" x14ac:dyDescent="0.25">
      <c r="A46" t="s">
        <v>63</v>
      </c>
      <c r="B46">
        <v>2</v>
      </c>
      <c r="C46">
        <v>187</v>
      </c>
      <c r="D46">
        <v>346</v>
      </c>
      <c r="E46">
        <v>85</v>
      </c>
      <c r="F46">
        <v>0.25700000000000001</v>
      </c>
      <c r="G46">
        <v>3.157</v>
      </c>
      <c r="H46">
        <v>85.4</v>
      </c>
      <c r="I46">
        <v>0.316</v>
      </c>
    </row>
    <row r="47" spans="1:9" x14ac:dyDescent="0.25">
      <c r="A47" t="s">
        <v>64</v>
      </c>
      <c r="B47">
        <v>2</v>
      </c>
      <c r="C47">
        <v>198</v>
      </c>
      <c r="D47">
        <v>367</v>
      </c>
      <c r="E47">
        <v>88</v>
      </c>
      <c r="F47">
        <v>0.56699999999999995</v>
      </c>
      <c r="G47">
        <v>3.3490000000000002</v>
      </c>
      <c r="H47">
        <v>90.4</v>
      </c>
      <c r="I47">
        <v>0.33500000000000002</v>
      </c>
    </row>
    <row r="48" spans="1:9" x14ac:dyDescent="0.25">
      <c r="A48" t="s">
        <v>65</v>
      </c>
      <c r="B48">
        <v>2</v>
      </c>
      <c r="C48">
        <v>209</v>
      </c>
      <c r="D48">
        <v>388</v>
      </c>
      <c r="E48">
        <v>95</v>
      </c>
      <c r="F48">
        <v>0.26200000000000001</v>
      </c>
      <c r="G48">
        <v>3.956</v>
      </c>
      <c r="H48">
        <v>95.7</v>
      </c>
      <c r="I48">
        <v>0.39600000000000002</v>
      </c>
    </row>
    <row r="49" spans="1:9" x14ac:dyDescent="0.25">
      <c r="A49" t="s">
        <v>67</v>
      </c>
      <c r="B49">
        <v>2</v>
      </c>
      <c r="C49">
        <v>220</v>
      </c>
      <c r="D49">
        <v>409</v>
      </c>
      <c r="E49">
        <v>100</v>
      </c>
      <c r="F49">
        <v>0.28299999999999997</v>
      </c>
      <c r="G49">
        <v>4.0259999999999998</v>
      </c>
      <c r="H49">
        <v>100.5</v>
      </c>
      <c r="I49">
        <v>0.40300000000000002</v>
      </c>
    </row>
    <row r="50" spans="1:9" x14ac:dyDescent="0.25">
      <c r="A50" t="s">
        <v>66</v>
      </c>
      <c r="B50">
        <v>2</v>
      </c>
      <c r="C50">
        <v>144</v>
      </c>
      <c r="D50">
        <v>264</v>
      </c>
      <c r="E50">
        <v>64</v>
      </c>
      <c r="F50">
        <v>0.152</v>
      </c>
      <c r="G50">
        <v>1.609</v>
      </c>
      <c r="H50">
        <v>65.5</v>
      </c>
      <c r="I50">
        <v>0.161</v>
      </c>
    </row>
    <row r="51" spans="1:9" x14ac:dyDescent="0.25">
      <c r="A51" t="s">
        <v>68</v>
      </c>
      <c r="B51">
        <v>2</v>
      </c>
      <c r="C51">
        <v>156</v>
      </c>
      <c r="D51">
        <v>287</v>
      </c>
      <c r="E51">
        <v>70</v>
      </c>
      <c r="F51">
        <v>0.186</v>
      </c>
      <c r="G51">
        <v>2.1150000000000002</v>
      </c>
      <c r="H51">
        <v>71.2</v>
      </c>
      <c r="I51">
        <v>0.21199999999999999</v>
      </c>
    </row>
    <row r="52" spans="1:9" x14ac:dyDescent="0.25">
      <c r="A52" t="s">
        <v>69</v>
      </c>
      <c r="B52">
        <v>2</v>
      </c>
      <c r="C52">
        <v>168</v>
      </c>
      <c r="D52">
        <v>310</v>
      </c>
      <c r="E52">
        <v>75</v>
      </c>
      <c r="F52">
        <v>0.308</v>
      </c>
      <c r="G52">
        <v>2.39</v>
      </c>
      <c r="H52">
        <v>76.7</v>
      </c>
      <c r="I52">
        <v>0.23899999999999999</v>
      </c>
    </row>
    <row r="53" spans="1:9" x14ac:dyDescent="0.25">
      <c r="A53" t="s">
        <v>70</v>
      </c>
      <c r="B53">
        <v>2</v>
      </c>
      <c r="C53">
        <v>180</v>
      </c>
      <c r="D53">
        <v>333</v>
      </c>
      <c r="E53">
        <v>81</v>
      </c>
      <c r="F53">
        <v>0.41899999999999998</v>
      </c>
      <c r="G53">
        <v>2.7789999999999999</v>
      </c>
      <c r="H53">
        <v>82.2</v>
      </c>
      <c r="I53">
        <v>0.27800000000000002</v>
      </c>
    </row>
    <row r="54" spans="1:9" x14ac:dyDescent="0.25">
      <c r="A54" t="s">
        <v>71</v>
      </c>
      <c r="B54">
        <v>2</v>
      </c>
      <c r="C54">
        <v>192</v>
      </c>
      <c r="D54">
        <v>356</v>
      </c>
      <c r="E54">
        <v>87</v>
      </c>
      <c r="F54">
        <v>0.314</v>
      </c>
      <c r="G54">
        <v>3.2450000000000001</v>
      </c>
      <c r="H54">
        <v>87.8</v>
      </c>
      <c r="I54">
        <v>0.32500000000000001</v>
      </c>
    </row>
    <row r="55" spans="1:9" x14ac:dyDescent="0.25">
      <c r="A55" t="s">
        <v>72</v>
      </c>
      <c r="B55">
        <v>2</v>
      </c>
      <c r="C55">
        <v>204</v>
      </c>
      <c r="D55">
        <v>379</v>
      </c>
      <c r="E55">
        <v>91</v>
      </c>
      <c r="F55">
        <v>0.51800000000000002</v>
      </c>
      <c r="G55">
        <v>3.5840000000000001</v>
      </c>
      <c r="H55">
        <v>93.4</v>
      </c>
      <c r="I55">
        <v>0.35799999999999998</v>
      </c>
    </row>
    <row r="56" spans="1:9" x14ac:dyDescent="0.25">
      <c r="A56" t="s">
        <v>73</v>
      </c>
      <c r="B56">
        <v>2</v>
      </c>
      <c r="C56">
        <v>216</v>
      </c>
      <c r="D56">
        <v>402</v>
      </c>
      <c r="E56">
        <v>97</v>
      </c>
      <c r="F56">
        <v>0.47899999999999998</v>
      </c>
      <c r="G56">
        <v>4.2080000000000002</v>
      </c>
      <c r="H56">
        <v>98.7</v>
      </c>
      <c r="I56">
        <v>0.42099999999999999</v>
      </c>
    </row>
    <row r="57" spans="1:9" x14ac:dyDescent="0.25">
      <c r="A57" t="s">
        <v>74</v>
      </c>
      <c r="B57">
        <v>2</v>
      </c>
      <c r="C57">
        <v>228</v>
      </c>
      <c r="D57">
        <v>425</v>
      </c>
      <c r="E57">
        <v>102</v>
      </c>
      <c r="F57">
        <v>0.497</v>
      </c>
      <c r="G57">
        <v>3.8849999999999998</v>
      </c>
      <c r="H57">
        <v>104</v>
      </c>
      <c r="I57">
        <v>0.38800000000000001</v>
      </c>
    </row>
    <row r="58" spans="1:9" x14ac:dyDescent="0.25">
      <c r="A58" t="s">
        <v>75</v>
      </c>
      <c r="B58">
        <v>2</v>
      </c>
      <c r="C58">
        <v>240</v>
      </c>
      <c r="D58">
        <v>448</v>
      </c>
      <c r="E58">
        <v>109</v>
      </c>
      <c r="F58">
        <v>0.57099999999999995</v>
      </c>
      <c r="G58">
        <v>4.2590000000000003</v>
      </c>
      <c r="H58">
        <v>110.2</v>
      </c>
      <c r="I58">
        <v>0.42599999999999999</v>
      </c>
    </row>
    <row r="59" spans="1:9" x14ac:dyDescent="0.25">
      <c r="A59" t="s">
        <v>76</v>
      </c>
      <c r="B59">
        <v>2</v>
      </c>
      <c r="C59">
        <v>169</v>
      </c>
      <c r="D59">
        <v>312</v>
      </c>
      <c r="E59">
        <v>76</v>
      </c>
      <c r="F59">
        <v>0.22700000000000001</v>
      </c>
      <c r="G59">
        <v>2.415</v>
      </c>
      <c r="H59">
        <v>77</v>
      </c>
      <c r="I59">
        <v>0.24099999999999999</v>
      </c>
    </row>
    <row r="60" spans="1:9" x14ac:dyDescent="0.25">
      <c r="A60" t="s">
        <v>77</v>
      </c>
      <c r="B60">
        <v>2</v>
      </c>
      <c r="C60">
        <v>182</v>
      </c>
      <c r="D60">
        <v>337</v>
      </c>
      <c r="E60">
        <v>82</v>
      </c>
      <c r="F60">
        <v>0.23499999999999999</v>
      </c>
      <c r="G60">
        <v>3.153</v>
      </c>
      <c r="H60">
        <v>82.6</v>
      </c>
      <c r="I60">
        <v>0.315</v>
      </c>
    </row>
    <row r="61" spans="1:9" x14ac:dyDescent="0.25">
      <c r="A61" t="s">
        <v>78</v>
      </c>
      <c r="B61">
        <v>2</v>
      </c>
      <c r="C61">
        <v>195</v>
      </c>
      <c r="D61">
        <v>362</v>
      </c>
      <c r="E61">
        <v>88</v>
      </c>
      <c r="F61">
        <v>0.245</v>
      </c>
      <c r="G61">
        <v>2.988</v>
      </c>
      <c r="H61">
        <v>88.8</v>
      </c>
      <c r="I61">
        <v>0.29899999999999999</v>
      </c>
    </row>
    <row r="62" spans="1:9" x14ac:dyDescent="0.25">
      <c r="A62" t="s">
        <v>79</v>
      </c>
      <c r="B62">
        <v>2</v>
      </c>
      <c r="C62">
        <v>208</v>
      </c>
      <c r="D62">
        <v>387</v>
      </c>
      <c r="E62">
        <v>95</v>
      </c>
      <c r="F62">
        <v>0.29599999999999999</v>
      </c>
      <c r="G62">
        <v>3.3639999999999999</v>
      </c>
      <c r="H62">
        <v>95.5</v>
      </c>
      <c r="I62">
        <v>0.33600000000000002</v>
      </c>
    </row>
    <row r="63" spans="1:9" x14ac:dyDescent="0.25">
      <c r="A63" t="s">
        <v>80</v>
      </c>
      <c r="B63">
        <v>2</v>
      </c>
      <c r="C63">
        <v>221</v>
      </c>
      <c r="D63">
        <v>412</v>
      </c>
      <c r="E63">
        <v>100</v>
      </c>
      <c r="F63">
        <v>0.307</v>
      </c>
      <c r="G63">
        <v>3.996</v>
      </c>
      <c r="H63">
        <v>100.8</v>
      </c>
      <c r="I63">
        <v>0.4</v>
      </c>
    </row>
    <row r="64" spans="1:9" x14ac:dyDescent="0.25">
      <c r="A64" t="s">
        <v>81</v>
      </c>
      <c r="B64">
        <v>2</v>
      </c>
      <c r="C64">
        <v>234</v>
      </c>
      <c r="D64">
        <v>437</v>
      </c>
      <c r="E64">
        <v>106</v>
      </c>
      <c r="F64">
        <v>0.34</v>
      </c>
      <c r="G64">
        <v>4.38</v>
      </c>
      <c r="H64">
        <v>106.9</v>
      </c>
      <c r="I64">
        <v>0.438</v>
      </c>
    </row>
    <row r="65" spans="1:9" x14ac:dyDescent="0.25">
      <c r="A65" t="s">
        <v>82</v>
      </c>
      <c r="B65">
        <v>2</v>
      </c>
      <c r="C65">
        <v>247</v>
      </c>
      <c r="D65">
        <v>462</v>
      </c>
      <c r="E65">
        <v>109</v>
      </c>
      <c r="F65">
        <v>0.51500000000000001</v>
      </c>
      <c r="G65">
        <v>5.3109999999999999</v>
      </c>
      <c r="H65">
        <v>112.5</v>
      </c>
      <c r="I65">
        <v>0.53100000000000003</v>
      </c>
    </row>
    <row r="66" spans="1:9" x14ac:dyDescent="0.25">
      <c r="A66" t="s">
        <v>83</v>
      </c>
      <c r="B66">
        <v>2</v>
      </c>
      <c r="C66">
        <v>260</v>
      </c>
      <c r="D66">
        <v>487</v>
      </c>
      <c r="E66">
        <v>118</v>
      </c>
      <c r="F66">
        <v>0.372</v>
      </c>
      <c r="G66">
        <v>4.9050000000000002</v>
      </c>
      <c r="H66">
        <v>119.4</v>
      </c>
      <c r="I66">
        <v>0.49099999999999999</v>
      </c>
    </row>
    <row r="67" spans="1:9" x14ac:dyDescent="0.25">
      <c r="A67" t="s">
        <v>84</v>
      </c>
      <c r="B67">
        <v>2</v>
      </c>
      <c r="C67">
        <v>196</v>
      </c>
      <c r="D67">
        <v>364</v>
      </c>
      <c r="E67">
        <v>88</v>
      </c>
      <c r="F67">
        <v>0.24099999999999999</v>
      </c>
      <c r="G67">
        <v>3.09</v>
      </c>
      <c r="H67">
        <v>89.4</v>
      </c>
      <c r="I67">
        <v>0.309</v>
      </c>
    </row>
    <row r="68" spans="1:9" x14ac:dyDescent="0.25">
      <c r="A68" t="s">
        <v>85</v>
      </c>
      <c r="B68">
        <v>2</v>
      </c>
      <c r="C68">
        <v>210</v>
      </c>
      <c r="D68">
        <v>391</v>
      </c>
      <c r="E68">
        <v>95</v>
      </c>
      <c r="F68">
        <v>0.40300000000000002</v>
      </c>
      <c r="G68">
        <v>3.7949999999999999</v>
      </c>
      <c r="H68">
        <v>95.8</v>
      </c>
      <c r="I68">
        <v>0.38</v>
      </c>
    </row>
    <row r="69" spans="1:9" x14ac:dyDescent="0.25">
      <c r="A69" t="s">
        <v>86</v>
      </c>
      <c r="B69">
        <v>2</v>
      </c>
      <c r="C69">
        <v>224</v>
      </c>
      <c r="D69">
        <v>418</v>
      </c>
      <c r="E69">
        <v>102</v>
      </c>
      <c r="F69">
        <v>0.28299999999999997</v>
      </c>
      <c r="G69">
        <v>3.7879999999999998</v>
      </c>
      <c r="H69">
        <v>102.4</v>
      </c>
      <c r="I69">
        <v>0.379</v>
      </c>
    </row>
    <row r="70" spans="1:9" x14ac:dyDescent="0.25">
      <c r="A70" t="s">
        <v>87</v>
      </c>
      <c r="B70">
        <v>2</v>
      </c>
      <c r="C70">
        <v>238</v>
      </c>
      <c r="D70">
        <v>445</v>
      </c>
      <c r="E70">
        <v>107</v>
      </c>
      <c r="F70">
        <v>0.36799999999999999</v>
      </c>
      <c r="G70">
        <v>4.1970000000000001</v>
      </c>
      <c r="H70">
        <v>108.6</v>
      </c>
      <c r="I70">
        <v>0.42</v>
      </c>
    </row>
    <row r="71" spans="1:9" x14ac:dyDescent="0.25">
      <c r="A71" t="s">
        <v>88</v>
      </c>
      <c r="B71">
        <v>2</v>
      </c>
      <c r="C71">
        <v>252</v>
      </c>
      <c r="D71">
        <v>472</v>
      </c>
      <c r="E71">
        <v>112</v>
      </c>
      <c r="F71">
        <v>0.432</v>
      </c>
      <c r="G71">
        <v>4.3390000000000004</v>
      </c>
      <c r="H71">
        <v>115.3</v>
      </c>
      <c r="I71">
        <v>0.434</v>
      </c>
    </row>
    <row r="72" spans="1:9" x14ac:dyDescent="0.25">
      <c r="A72" t="s">
        <v>89</v>
      </c>
      <c r="B72">
        <v>2</v>
      </c>
      <c r="C72">
        <v>266</v>
      </c>
      <c r="D72">
        <v>499</v>
      </c>
      <c r="E72">
        <v>120</v>
      </c>
      <c r="F72">
        <v>0.63100000000000001</v>
      </c>
      <c r="G72">
        <v>4.444</v>
      </c>
      <c r="H72">
        <v>121.8</v>
      </c>
      <c r="I72">
        <v>0.44400000000000001</v>
      </c>
    </row>
    <row r="73" spans="1:9" x14ac:dyDescent="0.25">
      <c r="A73" t="s">
        <v>90</v>
      </c>
      <c r="B73">
        <v>2</v>
      </c>
      <c r="C73">
        <v>280</v>
      </c>
      <c r="D73">
        <v>526</v>
      </c>
      <c r="E73">
        <v>128</v>
      </c>
      <c r="F73">
        <v>0.48299999999999998</v>
      </c>
      <c r="G73">
        <v>5.2450000000000001</v>
      </c>
      <c r="H73">
        <v>128.6</v>
      </c>
      <c r="I73">
        <v>0.52400000000000002</v>
      </c>
    </row>
    <row r="74" spans="1:9" x14ac:dyDescent="0.25">
      <c r="A74" t="s">
        <v>91</v>
      </c>
      <c r="B74">
        <v>2</v>
      </c>
      <c r="C74">
        <v>225</v>
      </c>
      <c r="D74">
        <v>420</v>
      </c>
      <c r="E74">
        <v>101</v>
      </c>
      <c r="F74">
        <v>0.33500000000000002</v>
      </c>
      <c r="G74">
        <v>3.617</v>
      </c>
      <c r="H74">
        <v>102.8</v>
      </c>
      <c r="I74">
        <v>0.36199999999999999</v>
      </c>
    </row>
    <row r="75" spans="1:9" x14ac:dyDescent="0.25">
      <c r="A75" t="s">
        <v>92</v>
      </c>
      <c r="B75">
        <v>2</v>
      </c>
      <c r="C75">
        <v>240</v>
      </c>
      <c r="D75">
        <v>449</v>
      </c>
      <c r="E75">
        <v>109</v>
      </c>
      <c r="F75">
        <v>0.69099999999999995</v>
      </c>
      <c r="G75">
        <v>4.423</v>
      </c>
      <c r="H75">
        <v>110.1</v>
      </c>
      <c r="I75">
        <v>0.442</v>
      </c>
    </row>
    <row r="76" spans="1:9" x14ac:dyDescent="0.25">
      <c r="A76" t="s">
        <v>93</v>
      </c>
      <c r="B76">
        <v>2</v>
      </c>
      <c r="C76">
        <v>255</v>
      </c>
      <c r="D76">
        <v>478</v>
      </c>
      <c r="E76">
        <v>116</v>
      </c>
      <c r="F76">
        <v>0.54300000000000004</v>
      </c>
      <c r="G76">
        <v>5.2969999999999997</v>
      </c>
      <c r="H76">
        <v>116.9</v>
      </c>
      <c r="I76">
        <v>0.53</v>
      </c>
    </row>
    <row r="77" spans="1:9" x14ac:dyDescent="0.25">
      <c r="A77" t="s">
        <v>94</v>
      </c>
      <c r="B77">
        <v>2</v>
      </c>
      <c r="C77">
        <v>270</v>
      </c>
      <c r="D77">
        <v>507</v>
      </c>
      <c r="E77">
        <v>122</v>
      </c>
      <c r="F77">
        <v>0.44400000000000001</v>
      </c>
      <c r="G77">
        <v>5.5119999999999996</v>
      </c>
      <c r="H77">
        <v>123.4</v>
      </c>
      <c r="I77">
        <v>0.55100000000000005</v>
      </c>
    </row>
    <row r="78" spans="1:9" x14ac:dyDescent="0.25">
      <c r="A78" t="s">
        <v>95</v>
      </c>
      <c r="B78">
        <v>2</v>
      </c>
      <c r="C78">
        <v>285</v>
      </c>
      <c r="D78">
        <v>536</v>
      </c>
      <c r="E78">
        <v>129</v>
      </c>
      <c r="F78">
        <v>0.77300000000000002</v>
      </c>
      <c r="G78">
        <v>6.8010000000000002</v>
      </c>
      <c r="H78">
        <v>130.5</v>
      </c>
      <c r="I78">
        <v>0.68</v>
      </c>
    </row>
    <row r="79" spans="1:9" x14ac:dyDescent="0.25">
      <c r="A79" t="s">
        <v>96</v>
      </c>
      <c r="B79">
        <v>2</v>
      </c>
      <c r="C79">
        <v>300</v>
      </c>
      <c r="D79">
        <v>565</v>
      </c>
      <c r="E79">
        <v>137</v>
      </c>
      <c r="F79">
        <v>0.45400000000000001</v>
      </c>
      <c r="G79">
        <v>5.8849999999999998</v>
      </c>
      <c r="H79">
        <v>137.69999999999999</v>
      </c>
      <c r="I79">
        <v>0.58899999999999997</v>
      </c>
    </row>
    <row r="80" spans="1:9" x14ac:dyDescent="0.25">
      <c r="A80" t="s">
        <v>97</v>
      </c>
      <c r="B80">
        <v>2</v>
      </c>
      <c r="C80">
        <v>256</v>
      </c>
      <c r="D80">
        <v>480</v>
      </c>
      <c r="E80">
        <v>116</v>
      </c>
      <c r="F80">
        <v>0.42499999999999999</v>
      </c>
      <c r="G80">
        <v>4.7359999999999998</v>
      </c>
      <c r="H80">
        <v>117.7</v>
      </c>
      <c r="I80">
        <v>0.47399999999999998</v>
      </c>
    </row>
    <row r="81" spans="1:9" x14ac:dyDescent="0.25">
      <c r="A81" t="s">
        <v>98</v>
      </c>
      <c r="B81">
        <v>2</v>
      </c>
      <c r="C81">
        <v>272</v>
      </c>
      <c r="D81">
        <v>511</v>
      </c>
      <c r="E81">
        <v>123</v>
      </c>
      <c r="F81">
        <v>0.89200000000000002</v>
      </c>
      <c r="G81">
        <v>6.266</v>
      </c>
      <c r="H81">
        <v>124.5</v>
      </c>
      <c r="I81">
        <v>0.627</v>
      </c>
    </row>
    <row r="82" spans="1:9" x14ac:dyDescent="0.25">
      <c r="A82" t="s">
        <v>99</v>
      </c>
      <c r="B82">
        <v>2</v>
      </c>
      <c r="C82">
        <v>288</v>
      </c>
      <c r="D82">
        <v>542</v>
      </c>
      <c r="E82">
        <v>132</v>
      </c>
      <c r="F82">
        <v>0.432</v>
      </c>
      <c r="G82">
        <v>5.4279999999999999</v>
      </c>
      <c r="H82">
        <v>132.69999999999999</v>
      </c>
      <c r="I82">
        <v>0.54300000000000004</v>
      </c>
    </row>
    <row r="83" spans="1:9" x14ac:dyDescent="0.25">
      <c r="A83" t="s">
        <v>100</v>
      </c>
      <c r="B83">
        <v>2</v>
      </c>
      <c r="C83">
        <v>304</v>
      </c>
      <c r="D83">
        <v>573</v>
      </c>
      <c r="E83">
        <v>137</v>
      </c>
      <c r="F83">
        <v>0.60199999999999998</v>
      </c>
      <c r="G83">
        <v>5.9370000000000003</v>
      </c>
      <c r="H83">
        <v>139.6</v>
      </c>
      <c r="I83">
        <v>0.59399999999999997</v>
      </c>
    </row>
    <row r="84" spans="1:9" x14ac:dyDescent="0.25">
      <c r="A84" t="s">
        <v>101</v>
      </c>
      <c r="B84">
        <v>2</v>
      </c>
      <c r="C84">
        <v>320</v>
      </c>
      <c r="D84">
        <v>604</v>
      </c>
      <c r="E84">
        <v>145</v>
      </c>
      <c r="F84">
        <v>0.82799999999999996</v>
      </c>
      <c r="G84">
        <v>8.8800000000000008</v>
      </c>
      <c r="H84">
        <v>146.5</v>
      </c>
      <c r="I84">
        <v>0.88800000000000001</v>
      </c>
    </row>
    <row r="85" spans="1:9" x14ac:dyDescent="0.25">
      <c r="A85" t="s">
        <v>102</v>
      </c>
      <c r="B85">
        <v>2</v>
      </c>
      <c r="C85">
        <v>289</v>
      </c>
      <c r="D85">
        <v>544</v>
      </c>
      <c r="E85">
        <v>131</v>
      </c>
      <c r="F85">
        <v>0.83099999999999996</v>
      </c>
      <c r="G85">
        <v>6.5129999999999999</v>
      </c>
      <c r="H85">
        <v>132.19999999999999</v>
      </c>
      <c r="I85">
        <v>0.65100000000000002</v>
      </c>
    </row>
    <row r="86" spans="1:9" x14ac:dyDescent="0.25">
      <c r="A86" t="s">
        <v>103</v>
      </c>
      <c r="B86">
        <v>2</v>
      </c>
      <c r="C86">
        <v>306</v>
      </c>
      <c r="D86">
        <v>577</v>
      </c>
      <c r="E86">
        <v>139</v>
      </c>
      <c r="F86">
        <v>0.76</v>
      </c>
      <c r="G86">
        <v>6.5990000000000002</v>
      </c>
      <c r="H86">
        <v>140.5</v>
      </c>
      <c r="I86">
        <v>0.66</v>
      </c>
    </row>
    <row r="87" spans="1:9" x14ac:dyDescent="0.25">
      <c r="A87" t="s">
        <v>104</v>
      </c>
      <c r="B87">
        <v>2</v>
      </c>
      <c r="C87">
        <v>323</v>
      </c>
      <c r="D87">
        <v>610</v>
      </c>
      <c r="E87">
        <v>146</v>
      </c>
      <c r="F87">
        <v>0.96399999999999997</v>
      </c>
      <c r="G87">
        <v>6.944</v>
      </c>
      <c r="H87">
        <v>148.4</v>
      </c>
      <c r="I87">
        <v>0.69399999999999995</v>
      </c>
    </row>
    <row r="88" spans="1:9" x14ac:dyDescent="0.25">
      <c r="A88" t="s">
        <v>105</v>
      </c>
      <c r="B88">
        <v>2</v>
      </c>
      <c r="C88">
        <v>340</v>
      </c>
      <c r="D88">
        <v>643</v>
      </c>
      <c r="E88">
        <v>154</v>
      </c>
      <c r="F88">
        <v>0.97</v>
      </c>
      <c r="G88">
        <v>8.7509999999999994</v>
      </c>
      <c r="H88">
        <v>156.19999999999999</v>
      </c>
      <c r="I88">
        <v>0.875</v>
      </c>
    </row>
    <row r="89" spans="1:9" x14ac:dyDescent="0.25">
      <c r="A89" t="s">
        <v>106</v>
      </c>
      <c r="B89">
        <v>2</v>
      </c>
      <c r="C89">
        <v>324</v>
      </c>
      <c r="D89">
        <v>612</v>
      </c>
      <c r="E89">
        <v>148</v>
      </c>
      <c r="F89">
        <v>0.57499999999999996</v>
      </c>
      <c r="G89">
        <v>8.1769999999999996</v>
      </c>
      <c r="H89">
        <v>148.80000000000001</v>
      </c>
      <c r="I89">
        <v>0.81799999999999995</v>
      </c>
    </row>
    <row r="90" spans="1:9" x14ac:dyDescent="0.25">
      <c r="A90" t="s">
        <v>107</v>
      </c>
      <c r="B90">
        <v>2</v>
      </c>
      <c r="C90">
        <v>342</v>
      </c>
      <c r="D90">
        <v>647</v>
      </c>
      <c r="E90">
        <v>155</v>
      </c>
      <c r="F90">
        <v>0.63600000000000001</v>
      </c>
      <c r="G90">
        <v>7.8860000000000001</v>
      </c>
      <c r="H90">
        <v>157.5</v>
      </c>
      <c r="I90">
        <v>0.78900000000000003</v>
      </c>
    </row>
    <row r="91" spans="1:9" x14ac:dyDescent="0.25">
      <c r="A91" t="s">
        <v>108</v>
      </c>
      <c r="B91">
        <v>2</v>
      </c>
      <c r="C91">
        <v>360</v>
      </c>
      <c r="D91">
        <v>682</v>
      </c>
      <c r="E91">
        <v>165</v>
      </c>
      <c r="F91">
        <v>0.66900000000000004</v>
      </c>
      <c r="G91">
        <v>9.0410000000000004</v>
      </c>
      <c r="H91">
        <v>165.9</v>
      </c>
      <c r="I91">
        <v>0.90400000000000003</v>
      </c>
    </row>
    <row r="92" spans="1:9" x14ac:dyDescent="0.25">
      <c r="A92" t="s">
        <v>109</v>
      </c>
      <c r="B92">
        <v>2</v>
      </c>
      <c r="C92">
        <v>361</v>
      </c>
      <c r="D92">
        <v>684</v>
      </c>
      <c r="E92">
        <v>164</v>
      </c>
      <c r="F92">
        <v>0.72099999999999997</v>
      </c>
      <c r="G92">
        <v>9.625</v>
      </c>
      <c r="H92">
        <v>165.9</v>
      </c>
      <c r="I92">
        <v>0.96299999999999997</v>
      </c>
    </row>
    <row r="93" spans="1:9" x14ac:dyDescent="0.25">
      <c r="A93" t="s">
        <v>110</v>
      </c>
      <c r="B93">
        <v>2</v>
      </c>
      <c r="C93">
        <v>380</v>
      </c>
      <c r="D93">
        <v>721</v>
      </c>
      <c r="E93">
        <v>173</v>
      </c>
      <c r="F93">
        <v>1.206</v>
      </c>
      <c r="G93">
        <v>10.577</v>
      </c>
      <c r="H93">
        <v>174.9</v>
      </c>
      <c r="I93">
        <v>1.0580000000000001</v>
      </c>
    </row>
    <row r="94" spans="1:9" x14ac:dyDescent="0.25">
      <c r="A94" t="s">
        <v>120</v>
      </c>
      <c r="B94">
        <v>2</v>
      </c>
      <c r="C94">
        <v>400</v>
      </c>
      <c r="D94">
        <v>760</v>
      </c>
      <c r="E94">
        <v>182</v>
      </c>
      <c r="F94">
        <v>0.755</v>
      </c>
      <c r="G94">
        <v>11.004</v>
      </c>
      <c r="H94">
        <v>183.7</v>
      </c>
      <c r="I94">
        <v>1.1000000000000001</v>
      </c>
    </row>
    <row r="95" spans="1:9" x14ac:dyDescent="0.25">
      <c r="A95" t="s">
        <v>111</v>
      </c>
      <c r="B95">
        <v>2</v>
      </c>
      <c r="C95">
        <v>30</v>
      </c>
      <c r="D95">
        <v>47</v>
      </c>
      <c r="E95">
        <v>14</v>
      </c>
      <c r="F95">
        <v>3.0000000000000001E-3</v>
      </c>
      <c r="G95">
        <v>0.159</v>
      </c>
      <c r="H95">
        <v>14</v>
      </c>
      <c r="I95">
        <v>1.6E-2</v>
      </c>
    </row>
    <row r="96" spans="1:9" x14ac:dyDescent="0.25">
      <c r="A96" t="s">
        <v>112</v>
      </c>
      <c r="B96">
        <v>2</v>
      </c>
      <c r="C96">
        <v>33</v>
      </c>
      <c r="D96">
        <v>52</v>
      </c>
      <c r="E96">
        <v>15</v>
      </c>
      <c r="F96">
        <v>8.0000000000000002E-3</v>
      </c>
      <c r="G96">
        <v>0.224</v>
      </c>
      <c r="H96">
        <v>15</v>
      </c>
      <c r="I96">
        <v>2.1999999999999999E-2</v>
      </c>
    </row>
    <row r="97" spans="1:9" x14ac:dyDescent="0.25">
      <c r="A97" t="s">
        <v>113</v>
      </c>
      <c r="B97">
        <v>2</v>
      </c>
      <c r="C97">
        <v>36</v>
      </c>
      <c r="D97">
        <v>57</v>
      </c>
      <c r="E97">
        <v>16</v>
      </c>
      <c r="F97">
        <v>1.6E-2</v>
      </c>
      <c r="G97">
        <v>0.27100000000000002</v>
      </c>
      <c r="H97">
        <v>16.399999999999999</v>
      </c>
      <c r="I97">
        <v>2.7E-2</v>
      </c>
    </row>
    <row r="98" spans="1:9" x14ac:dyDescent="0.25">
      <c r="A98" t="s">
        <v>114</v>
      </c>
      <c r="B98">
        <v>2</v>
      </c>
      <c r="C98">
        <v>39</v>
      </c>
      <c r="D98">
        <v>62</v>
      </c>
      <c r="E98">
        <v>18</v>
      </c>
      <c r="F98">
        <v>1.4999999999999999E-2</v>
      </c>
      <c r="G98">
        <v>0.25800000000000001</v>
      </c>
      <c r="H98">
        <v>18</v>
      </c>
      <c r="I98">
        <v>2.5999999999999999E-2</v>
      </c>
    </row>
    <row r="99" spans="1:9" x14ac:dyDescent="0.25">
      <c r="A99" t="s">
        <v>115</v>
      </c>
      <c r="B99">
        <v>2</v>
      </c>
      <c r="C99">
        <v>42</v>
      </c>
      <c r="D99">
        <v>67</v>
      </c>
      <c r="E99">
        <v>19</v>
      </c>
      <c r="F99">
        <v>2.7E-2</v>
      </c>
      <c r="G99">
        <v>0.35299999999999998</v>
      </c>
      <c r="H99">
        <v>19.399999999999999</v>
      </c>
      <c r="I99">
        <v>3.5000000000000003E-2</v>
      </c>
    </row>
    <row r="100" spans="1:9" x14ac:dyDescent="0.25">
      <c r="A100" t="s">
        <v>116</v>
      </c>
      <c r="B100">
        <v>2</v>
      </c>
      <c r="C100">
        <v>45</v>
      </c>
      <c r="D100">
        <v>72</v>
      </c>
      <c r="E100">
        <v>20</v>
      </c>
      <c r="F100">
        <v>4.7E-2</v>
      </c>
      <c r="G100">
        <v>0.33200000000000002</v>
      </c>
      <c r="H100">
        <v>20.8</v>
      </c>
      <c r="I100">
        <v>3.3000000000000002E-2</v>
      </c>
    </row>
    <row r="101" spans="1:9" x14ac:dyDescent="0.25">
      <c r="A101" t="s">
        <v>117</v>
      </c>
      <c r="B101">
        <v>2</v>
      </c>
      <c r="C101">
        <v>48</v>
      </c>
      <c r="D101">
        <v>77</v>
      </c>
      <c r="E101">
        <v>22</v>
      </c>
      <c r="F101">
        <v>3.1E-2</v>
      </c>
      <c r="G101">
        <v>0.39900000000000002</v>
      </c>
      <c r="H101">
        <v>22.2</v>
      </c>
      <c r="I101">
        <v>0.04</v>
      </c>
    </row>
    <row r="102" spans="1:9" x14ac:dyDescent="0.25">
      <c r="A102" t="s">
        <v>118</v>
      </c>
      <c r="B102">
        <v>2</v>
      </c>
      <c r="C102">
        <v>51</v>
      </c>
      <c r="D102">
        <v>82</v>
      </c>
      <c r="E102">
        <v>24</v>
      </c>
      <c r="F102">
        <v>2.5000000000000001E-2</v>
      </c>
      <c r="G102">
        <v>0.35499999999999998</v>
      </c>
      <c r="H102">
        <v>24</v>
      </c>
      <c r="I102">
        <v>3.5000000000000003E-2</v>
      </c>
    </row>
    <row r="103" spans="1:9" x14ac:dyDescent="0.25">
      <c r="A103" t="s">
        <v>119</v>
      </c>
      <c r="B103">
        <v>2</v>
      </c>
      <c r="C103">
        <v>54</v>
      </c>
      <c r="D103">
        <v>87</v>
      </c>
      <c r="E103">
        <v>24</v>
      </c>
      <c r="F103">
        <v>7.8E-2</v>
      </c>
      <c r="G103">
        <v>0.44700000000000001</v>
      </c>
      <c r="H103">
        <v>24.9</v>
      </c>
      <c r="I103">
        <v>4.4999999999999998E-2</v>
      </c>
    </row>
    <row r="104" spans="1:9" x14ac:dyDescent="0.25">
      <c r="A104" t="s">
        <v>121</v>
      </c>
      <c r="B104">
        <v>2</v>
      </c>
      <c r="C104">
        <v>57</v>
      </c>
      <c r="D104">
        <v>92</v>
      </c>
      <c r="E104">
        <v>26</v>
      </c>
      <c r="F104">
        <v>3.2000000000000001E-2</v>
      </c>
      <c r="G104">
        <v>0.48299999999999998</v>
      </c>
      <c r="H104">
        <v>26.4</v>
      </c>
      <c r="I104">
        <v>4.8000000000000001E-2</v>
      </c>
    </row>
    <row r="105" spans="1:9" x14ac:dyDescent="0.25">
      <c r="A105" t="s">
        <v>122</v>
      </c>
      <c r="B105">
        <v>2</v>
      </c>
      <c r="C105">
        <v>60</v>
      </c>
      <c r="D105">
        <v>97</v>
      </c>
      <c r="E105">
        <v>28</v>
      </c>
      <c r="F105">
        <v>3.4000000000000002E-2</v>
      </c>
      <c r="G105">
        <v>0.49</v>
      </c>
      <c r="H105">
        <v>28</v>
      </c>
      <c r="I105">
        <v>4.9000000000000002E-2</v>
      </c>
    </row>
    <row r="106" spans="1:9" x14ac:dyDescent="0.25">
      <c r="A106" t="s">
        <v>123</v>
      </c>
      <c r="B106">
        <v>2</v>
      </c>
      <c r="C106">
        <v>9</v>
      </c>
      <c r="D106">
        <v>12</v>
      </c>
      <c r="E106">
        <v>4</v>
      </c>
      <c r="F106">
        <v>0</v>
      </c>
      <c r="G106">
        <v>3.4000000000000002E-2</v>
      </c>
      <c r="H106">
        <v>4</v>
      </c>
      <c r="I106">
        <v>3.0000000000000001E-3</v>
      </c>
    </row>
    <row r="107" spans="1:9" x14ac:dyDescent="0.25">
      <c r="A107" t="s">
        <v>124</v>
      </c>
      <c r="B107">
        <v>2</v>
      </c>
      <c r="C107">
        <v>12</v>
      </c>
      <c r="D107">
        <v>17</v>
      </c>
      <c r="E107">
        <v>6</v>
      </c>
      <c r="F107">
        <v>0</v>
      </c>
      <c r="G107">
        <v>7.2999999999999995E-2</v>
      </c>
      <c r="H107">
        <v>6</v>
      </c>
      <c r="I107">
        <v>7.0000000000000001E-3</v>
      </c>
    </row>
    <row r="108" spans="1:9" x14ac:dyDescent="0.25">
      <c r="A108" t="s">
        <v>125</v>
      </c>
      <c r="B108">
        <v>2</v>
      </c>
      <c r="C108">
        <v>15</v>
      </c>
      <c r="D108">
        <v>22</v>
      </c>
      <c r="E108">
        <v>7</v>
      </c>
      <c r="F108">
        <v>0</v>
      </c>
      <c r="G108">
        <v>8.5000000000000006E-2</v>
      </c>
      <c r="H108">
        <v>7</v>
      </c>
      <c r="I108">
        <v>8.9999999999999993E-3</v>
      </c>
    </row>
    <row r="109" spans="1:9" x14ac:dyDescent="0.25">
      <c r="A109" t="s">
        <v>126</v>
      </c>
      <c r="B109">
        <v>2</v>
      </c>
      <c r="C109">
        <v>18</v>
      </c>
      <c r="D109">
        <v>27</v>
      </c>
      <c r="E109">
        <v>8</v>
      </c>
      <c r="F109">
        <v>0</v>
      </c>
      <c r="G109">
        <v>0.10199999999999999</v>
      </c>
      <c r="H109">
        <v>8</v>
      </c>
      <c r="I109">
        <v>0.01</v>
      </c>
    </row>
    <row r="110" spans="1:9" x14ac:dyDescent="0.25">
      <c r="A110" t="s">
        <v>127</v>
      </c>
      <c r="B110">
        <v>2</v>
      </c>
      <c r="C110">
        <v>21</v>
      </c>
      <c r="D110">
        <v>32</v>
      </c>
      <c r="E110">
        <v>10</v>
      </c>
      <c r="F110">
        <v>0</v>
      </c>
      <c r="G110">
        <v>0.11</v>
      </c>
      <c r="H110">
        <v>10</v>
      </c>
      <c r="I110">
        <v>1.0999999999999999E-2</v>
      </c>
    </row>
    <row r="111" spans="1:9" x14ac:dyDescent="0.25">
      <c r="A111" t="s">
        <v>128</v>
      </c>
      <c r="B111">
        <v>2</v>
      </c>
      <c r="C111">
        <v>24</v>
      </c>
      <c r="D111">
        <v>37</v>
      </c>
      <c r="E111">
        <v>11</v>
      </c>
      <c r="F111">
        <v>0</v>
      </c>
      <c r="G111">
        <v>0.13300000000000001</v>
      </c>
      <c r="H111">
        <v>11</v>
      </c>
      <c r="I111">
        <v>1.2999999999999999E-2</v>
      </c>
    </row>
    <row r="112" spans="1:9" x14ac:dyDescent="0.25">
      <c r="A112" t="s">
        <v>129</v>
      </c>
      <c r="B112">
        <v>2</v>
      </c>
      <c r="C112">
        <v>27</v>
      </c>
      <c r="D112">
        <v>42</v>
      </c>
      <c r="E112">
        <v>12</v>
      </c>
      <c r="F112">
        <v>1.4999999999999999E-2</v>
      </c>
      <c r="G112">
        <v>0.16700000000000001</v>
      </c>
      <c r="H112">
        <v>12</v>
      </c>
      <c r="I112">
        <v>1.7000000000000001E-2</v>
      </c>
    </row>
    <row r="113" spans="1:9" x14ac:dyDescent="0.25">
      <c r="A113" t="s">
        <v>130</v>
      </c>
      <c r="B113">
        <v>2</v>
      </c>
      <c r="C113">
        <v>40</v>
      </c>
      <c r="D113">
        <v>66</v>
      </c>
      <c r="E113">
        <v>19</v>
      </c>
      <c r="F113">
        <v>0.01</v>
      </c>
      <c r="G113">
        <v>0.26500000000000001</v>
      </c>
      <c r="H113">
        <v>19</v>
      </c>
      <c r="I113">
        <v>2.7E-2</v>
      </c>
    </row>
    <row r="114" spans="1:9" x14ac:dyDescent="0.25">
      <c r="A114" t="s">
        <v>131</v>
      </c>
      <c r="B114">
        <v>2</v>
      </c>
      <c r="C114">
        <v>44</v>
      </c>
      <c r="D114">
        <v>73</v>
      </c>
      <c r="E114">
        <v>20</v>
      </c>
      <c r="F114">
        <v>3.3000000000000002E-2</v>
      </c>
      <c r="G114">
        <v>0.32</v>
      </c>
      <c r="H114">
        <v>20.8</v>
      </c>
      <c r="I114">
        <v>3.2000000000000001E-2</v>
      </c>
    </row>
    <row r="115" spans="1:9" x14ac:dyDescent="0.25">
      <c r="A115" t="s">
        <v>132</v>
      </c>
      <c r="B115">
        <v>2</v>
      </c>
      <c r="C115">
        <v>48</v>
      </c>
      <c r="D115">
        <v>80</v>
      </c>
      <c r="E115">
        <v>22</v>
      </c>
      <c r="F115">
        <v>3.1E-2</v>
      </c>
      <c r="G115">
        <v>0.42099999999999999</v>
      </c>
      <c r="H115">
        <v>22.3</v>
      </c>
      <c r="I115">
        <v>4.2000000000000003E-2</v>
      </c>
    </row>
    <row r="116" spans="1:9" x14ac:dyDescent="0.25">
      <c r="A116" t="s">
        <v>133</v>
      </c>
      <c r="B116">
        <v>2</v>
      </c>
      <c r="C116">
        <v>52</v>
      </c>
      <c r="D116">
        <v>87</v>
      </c>
      <c r="E116">
        <v>24</v>
      </c>
      <c r="F116">
        <v>3.2000000000000001E-2</v>
      </c>
      <c r="G116">
        <v>0.46800000000000003</v>
      </c>
      <c r="H116">
        <v>24.1</v>
      </c>
      <c r="I116">
        <v>4.7E-2</v>
      </c>
    </row>
    <row r="117" spans="1:9" x14ac:dyDescent="0.25">
      <c r="A117" t="s">
        <v>134</v>
      </c>
      <c r="B117">
        <v>2</v>
      </c>
      <c r="C117">
        <v>56</v>
      </c>
      <c r="D117">
        <v>94</v>
      </c>
      <c r="E117">
        <v>26</v>
      </c>
      <c r="F117">
        <v>3.1E-2</v>
      </c>
      <c r="G117">
        <v>0.45500000000000002</v>
      </c>
      <c r="H117">
        <v>26.1</v>
      </c>
      <c r="I117">
        <v>4.4999999999999998E-2</v>
      </c>
    </row>
    <row r="118" spans="1:9" x14ac:dyDescent="0.25">
      <c r="A118" t="s">
        <v>135</v>
      </c>
      <c r="B118">
        <v>2</v>
      </c>
      <c r="C118">
        <v>60</v>
      </c>
      <c r="D118">
        <v>101</v>
      </c>
      <c r="E118">
        <v>28</v>
      </c>
      <c r="F118">
        <v>3.6999999999999998E-2</v>
      </c>
      <c r="G118">
        <v>0.57299999999999995</v>
      </c>
      <c r="H118">
        <v>28</v>
      </c>
      <c r="I118">
        <v>5.7000000000000002E-2</v>
      </c>
    </row>
    <row r="119" spans="1:9" x14ac:dyDescent="0.25">
      <c r="A119" t="s">
        <v>136</v>
      </c>
      <c r="B119">
        <v>2</v>
      </c>
      <c r="C119">
        <v>64</v>
      </c>
      <c r="D119">
        <v>108</v>
      </c>
      <c r="E119">
        <v>30</v>
      </c>
      <c r="F119">
        <v>4.2999999999999997E-2</v>
      </c>
      <c r="G119">
        <v>0.60899999999999999</v>
      </c>
      <c r="H119">
        <v>30</v>
      </c>
      <c r="I119">
        <v>6.0999999999999999E-2</v>
      </c>
    </row>
    <row r="120" spans="1:9" x14ac:dyDescent="0.25">
      <c r="A120" t="s">
        <v>137</v>
      </c>
      <c r="B120">
        <v>2</v>
      </c>
      <c r="C120">
        <v>68</v>
      </c>
      <c r="D120">
        <v>115</v>
      </c>
      <c r="E120">
        <v>31</v>
      </c>
      <c r="F120">
        <v>4.9000000000000002E-2</v>
      </c>
      <c r="G120">
        <v>0.51500000000000001</v>
      </c>
      <c r="H120">
        <v>31.9</v>
      </c>
      <c r="I120">
        <v>5.1999999999999998E-2</v>
      </c>
    </row>
    <row r="121" spans="1:9" x14ac:dyDescent="0.25">
      <c r="A121" t="s">
        <v>138</v>
      </c>
      <c r="B121">
        <v>2</v>
      </c>
      <c r="C121">
        <v>72</v>
      </c>
      <c r="D121">
        <v>122</v>
      </c>
      <c r="E121">
        <v>34</v>
      </c>
      <c r="F121">
        <v>4.9000000000000002E-2</v>
      </c>
      <c r="G121">
        <v>0.60299999999999998</v>
      </c>
      <c r="H121">
        <v>34</v>
      </c>
      <c r="I121">
        <v>0.06</v>
      </c>
    </row>
    <row r="122" spans="1:9" x14ac:dyDescent="0.25">
      <c r="A122" t="s">
        <v>139</v>
      </c>
      <c r="B122">
        <v>2</v>
      </c>
      <c r="C122">
        <v>76</v>
      </c>
      <c r="D122">
        <v>129</v>
      </c>
      <c r="E122">
        <v>35</v>
      </c>
      <c r="F122">
        <v>8.8999999999999996E-2</v>
      </c>
      <c r="G122">
        <v>0.72299999999999998</v>
      </c>
      <c r="H122">
        <v>35.700000000000003</v>
      </c>
      <c r="I122">
        <v>7.1999999999999995E-2</v>
      </c>
    </row>
    <row r="123" spans="1:9" x14ac:dyDescent="0.25">
      <c r="A123" t="s">
        <v>141</v>
      </c>
      <c r="B123">
        <v>2</v>
      </c>
      <c r="C123">
        <v>80</v>
      </c>
      <c r="D123">
        <v>136</v>
      </c>
      <c r="E123">
        <v>37</v>
      </c>
      <c r="F123">
        <v>8.7999999999999995E-2</v>
      </c>
      <c r="G123">
        <v>0.67500000000000004</v>
      </c>
      <c r="H123">
        <v>37.799999999999997</v>
      </c>
      <c r="I123">
        <v>6.8000000000000005E-2</v>
      </c>
    </row>
    <row r="124" spans="1:9" x14ac:dyDescent="0.25">
      <c r="A124" t="s">
        <v>140</v>
      </c>
      <c r="B124">
        <v>2</v>
      </c>
      <c r="C124">
        <v>16</v>
      </c>
      <c r="D124">
        <v>24</v>
      </c>
      <c r="E124">
        <v>8</v>
      </c>
      <c r="F124">
        <v>0</v>
      </c>
      <c r="G124">
        <v>9.5000000000000001E-2</v>
      </c>
      <c r="H124">
        <v>8</v>
      </c>
      <c r="I124">
        <v>8.9999999999999993E-3</v>
      </c>
    </row>
    <row r="125" spans="1:9" x14ac:dyDescent="0.25">
      <c r="A125" t="s">
        <v>142</v>
      </c>
      <c r="B125">
        <v>2</v>
      </c>
      <c r="C125">
        <v>20</v>
      </c>
      <c r="D125">
        <v>31</v>
      </c>
      <c r="E125">
        <v>10</v>
      </c>
      <c r="F125">
        <v>0</v>
      </c>
      <c r="G125">
        <v>0.11600000000000001</v>
      </c>
      <c r="H125">
        <v>10</v>
      </c>
      <c r="I125">
        <v>1.2E-2</v>
      </c>
    </row>
    <row r="126" spans="1:9" x14ac:dyDescent="0.25">
      <c r="A126" t="s">
        <v>143</v>
      </c>
      <c r="B126">
        <v>2</v>
      </c>
      <c r="C126">
        <v>24</v>
      </c>
      <c r="D126">
        <v>38</v>
      </c>
      <c r="E126">
        <v>12</v>
      </c>
      <c r="F126">
        <v>0</v>
      </c>
      <c r="G126">
        <v>0.14399999999999999</v>
      </c>
      <c r="H126">
        <v>12</v>
      </c>
      <c r="I126">
        <v>1.4E-2</v>
      </c>
    </row>
    <row r="127" spans="1:9" x14ac:dyDescent="0.25">
      <c r="A127" t="s">
        <v>144</v>
      </c>
      <c r="B127">
        <v>2</v>
      </c>
      <c r="C127">
        <v>28</v>
      </c>
      <c r="D127">
        <v>45</v>
      </c>
      <c r="E127">
        <v>13</v>
      </c>
      <c r="F127">
        <v>4.0000000000000001E-3</v>
      </c>
      <c r="G127">
        <v>0.187</v>
      </c>
      <c r="H127">
        <v>13</v>
      </c>
      <c r="I127">
        <v>1.9E-2</v>
      </c>
    </row>
    <row r="128" spans="1:9" x14ac:dyDescent="0.25">
      <c r="A128" t="s">
        <v>145</v>
      </c>
      <c r="B128">
        <v>2</v>
      </c>
      <c r="C128">
        <v>32</v>
      </c>
      <c r="D128">
        <v>52</v>
      </c>
      <c r="E128">
        <v>15</v>
      </c>
      <c r="F128">
        <v>6.0000000000000001E-3</v>
      </c>
      <c r="G128">
        <v>0.21199999999999999</v>
      </c>
      <c r="H128">
        <v>15</v>
      </c>
      <c r="I128">
        <v>2.1000000000000001E-2</v>
      </c>
    </row>
    <row r="129" spans="1:9" x14ac:dyDescent="0.25">
      <c r="A129" t="s">
        <v>146</v>
      </c>
      <c r="B129">
        <v>2</v>
      </c>
      <c r="C129">
        <v>36</v>
      </c>
      <c r="D129">
        <v>59</v>
      </c>
      <c r="E129">
        <v>17</v>
      </c>
      <c r="F129">
        <v>1.2999999999999999E-2</v>
      </c>
      <c r="G129">
        <v>0.23200000000000001</v>
      </c>
      <c r="H129">
        <v>17</v>
      </c>
      <c r="I129">
        <v>2.3E-2</v>
      </c>
    </row>
    <row r="130" spans="1:9" x14ac:dyDescent="0.25">
      <c r="A130" t="s">
        <v>147</v>
      </c>
      <c r="B130">
        <v>2</v>
      </c>
      <c r="C130">
        <v>50</v>
      </c>
      <c r="D130">
        <v>85</v>
      </c>
      <c r="E130">
        <v>23</v>
      </c>
      <c r="F130">
        <v>2.5999999999999999E-2</v>
      </c>
      <c r="G130">
        <v>0.33600000000000002</v>
      </c>
      <c r="H130">
        <v>23</v>
      </c>
      <c r="I130">
        <v>3.4000000000000002E-2</v>
      </c>
    </row>
    <row r="131" spans="1:9" x14ac:dyDescent="0.25">
      <c r="A131" t="s">
        <v>148</v>
      </c>
      <c r="B131">
        <v>2</v>
      </c>
      <c r="C131">
        <v>55</v>
      </c>
      <c r="D131">
        <v>94</v>
      </c>
      <c r="E131">
        <v>25</v>
      </c>
      <c r="F131">
        <v>3.3000000000000002E-2</v>
      </c>
      <c r="G131">
        <v>0.48699999999999999</v>
      </c>
      <c r="H131">
        <v>25</v>
      </c>
      <c r="I131">
        <v>4.9000000000000002E-2</v>
      </c>
    </row>
    <row r="132" spans="1:9" x14ac:dyDescent="0.25">
      <c r="A132" t="s">
        <v>149</v>
      </c>
      <c r="B132">
        <v>2</v>
      </c>
      <c r="C132">
        <v>60</v>
      </c>
      <c r="D132">
        <v>103</v>
      </c>
      <c r="E132">
        <v>27</v>
      </c>
      <c r="F132">
        <v>3.2000000000000001E-2</v>
      </c>
      <c r="G132">
        <v>0.55000000000000004</v>
      </c>
      <c r="H132">
        <v>27.3</v>
      </c>
      <c r="I132">
        <v>5.5E-2</v>
      </c>
    </row>
    <row r="133" spans="1:9" x14ac:dyDescent="0.25">
      <c r="A133" t="s">
        <v>150</v>
      </c>
      <c r="B133">
        <v>2</v>
      </c>
      <c r="C133">
        <v>65</v>
      </c>
      <c r="D133">
        <v>112</v>
      </c>
      <c r="E133">
        <v>29</v>
      </c>
      <c r="F133">
        <v>6.5000000000000002E-2</v>
      </c>
      <c r="G133">
        <v>0.56599999999999995</v>
      </c>
      <c r="H133">
        <v>29.8</v>
      </c>
      <c r="I133">
        <v>5.7000000000000002E-2</v>
      </c>
    </row>
    <row r="134" spans="1:9" x14ac:dyDescent="0.25">
      <c r="A134" t="s">
        <v>151</v>
      </c>
      <c r="B134">
        <v>2</v>
      </c>
      <c r="C134">
        <v>70</v>
      </c>
      <c r="D134">
        <v>121</v>
      </c>
      <c r="E134">
        <v>32</v>
      </c>
      <c r="F134">
        <v>0.05</v>
      </c>
      <c r="G134">
        <v>0.65600000000000003</v>
      </c>
      <c r="H134">
        <v>32</v>
      </c>
      <c r="I134">
        <v>6.6000000000000003E-2</v>
      </c>
    </row>
    <row r="135" spans="1:9" x14ac:dyDescent="0.25">
      <c r="A135" t="s">
        <v>152</v>
      </c>
      <c r="B135">
        <v>2</v>
      </c>
      <c r="C135">
        <v>75</v>
      </c>
      <c r="D135">
        <v>130</v>
      </c>
      <c r="E135">
        <v>34</v>
      </c>
      <c r="F135">
        <v>5.5E-2</v>
      </c>
      <c r="G135">
        <v>0.72499999999999998</v>
      </c>
      <c r="H135">
        <v>34.5</v>
      </c>
      <c r="I135">
        <v>7.1999999999999995E-2</v>
      </c>
    </row>
    <row r="136" spans="1:9" x14ac:dyDescent="0.25">
      <c r="A136" t="s">
        <v>153</v>
      </c>
      <c r="B136">
        <v>2</v>
      </c>
      <c r="C136">
        <v>80</v>
      </c>
      <c r="D136">
        <v>139</v>
      </c>
      <c r="E136">
        <v>36</v>
      </c>
      <c r="F136">
        <v>7.9000000000000001E-2</v>
      </c>
      <c r="G136">
        <v>0.747</v>
      </c>
      <c r="H136">
        <v>36.799999999999997</v>
      </c>
      <c r="I136">
        <v>7.4999999999999997E-2</v>
      </c>
    </row>
    <row r="137" spans="1:9" x14ac:dyDescent="0.25">
      <c r="A137" t="s">
        <v>154</v>
      </c>
      <c r="B137">
        <v>2</v>
      </c>
      <c r="C137">
        <v>85</v>
      </c>
      <c r="D137">
        <v>148</v>
      </c>
      <c r="E137">
        <v>39</v>
      </c>
      <c r="F137">
        <v>5.8000000000000003E-2</v>
      </c>
      <c r="G137">
        <v>0.85299999999999998</v>
      </c>
      <c r="H137">
        <v>39.200000000000003</v>
      </c>
      <c r="I137">
        <v>8.5000000000000006E-2</v>
      </c>
    </row>
    <row r="138" spans="1:9" x14ac:dyDescent="0.25">
      <c r="A138" t="s">
        <v>155</v>
      </c>
      <c r="B138">
        <v>2</v>
      </c>
      <c r="C138">
        <v>90</v>
      </c>
      <c r="D138">
        <v>157</v>
      </c>
      <c r="E138">
        <v>41</v>
      </c>
      <c r="F138">
        <v>7.6999999999999999E-2</v>
      </c>
      <c r="G138">
        <v>0.98499999999999999</v>
      </c>
      <c r="H138">
        <v>41.3</v>
      </c>
      <c r="I138">
        <v>9.9000000000000005E-2</v>
      </c>
    </row>
    <row r="139" spans="1:9" x14ac:dyDescent="0.25">
      <c r="A139" t="s">
        <v>156</v>
      </c>
      <c r="B139">
        <v>2</v>
      </c>
      <c r="C139">
        <v>95</v>
      </c>
      <c r="D139">
        <v>166</v>
      </c>
      <c r="E139">
        <v>43</v>
      </c>
      <c r="F139">
        <v>0.128</v>
      </c>
      <c r="G139">
        <v>1.1539999999999999</v>
      </c>
      <c r="H139">
        <v>43.7</v>
      </c>
      <c r="I139">
        <v>0.115</v>
      </c>
    </row>
    <row r="140" spans="1:9" x14ac:dyDescent="0.25">
      <c r="A140" t="s">
        <v>158</v>
      </c>
      <c r="B140">
        <v>2</v>
      </c>
      <c r="C140">
        <v>100</v>
      </c>
      <c r="D140">
        <v>175</v>
      </c>
      <c r="E140">
        <v>45</v>
      </c>
      <c r="F140">
        <v>0.125</v>
      </c>
      <c r="G140">
        <v>1.1379999999999999</v>
      </c>
      <c r="H140">
        <v>46.4</v>
      </c>
      <c r="I140">
        <v>0.114</v>
      </c>
    </row>
    <row r="141" spans="1:9" x14ac:dyDescent="0.25">
      <c r="A141" t="s">
        <v>157</v>
      </c>
      <c r="B141">
        <v>2</v>
      </c>
      <c r="C141">
        <v>25</v>
      </c>
      <c r="D141">
        <v>40</v>
      </c>
      <c r="E141">
        <v>11</v>
      </c>
      <c r="F141">
        <v>5.0000000000000001E-3</v>
      </c>
      <c r="G141">
        <v>0.16200000000000001</v>
      </c>
      <c r="H141">
        <v>11</v>
      </c>
      <c r="I141">
        <v>1.6E-2</v>
      </c>
    </row>
    <row r="142" spans="1:9" x14ac:dyDescent="0.25">
      <c r="A142" t="s">
        <v>159</v>
      </c>
      <c r="B142">
        <v>2</v>
      </c>
      <c r="C142">
        <v>30</v>
      </c>
      <c r="D142">
        <v>49</v>
      </c>
      <c r="E142">
        <v>14</v>
      </c>
      <c r="F142">
        <v>6.0000000000000001E-3</v>
      </c>
      <c r="G142">
        <v>0.185</v>
      </c>
      <c r="H142">
        <v>14</v>
      </c>
      <c r="I142">
        <v>1.7999999999999999E-2</v>
      </c>
    </row>
    <row r="143" spans="1:9" x14ac:dyDescent="0.25">
      <c r="A143" t="s">
        <v>160</v>
      </c>
      <c r="B143">
        <v>2</v>
      </c>
      <c r="C143">
        <v>35</v>
      </c>
      <c r="D143">
        <v>58</v>
      </c>
      <c r="E143">
        <v>16</v>
      </c>
      <c r="F143">
        <v>1.4E-2</v>
      </c>
      <c r="G143">
        <v>0.224</v>
      </c>
      <c r="H143">
        <v>16</v>
      </c>
      <c r="I143">
        <v>2.1999999999999999E-2</v>
      </c>
    </row>
    <row r="144" spans="1:9" x14ac:dyDescent="0.25">
      <c r="A144" t="s">
        <v>161</v>
      </c>
      <c r="B144">
        <v>2</v>
      </c>
      <c r="C144">
        <v>40</v>
      </c>
      <c r="D144">
        <v>67</v>
      </c>
      <c r="E144">
        <v>18</v>
      </c>
      <c r="F144">
        <v>1.4999999999999999E-2</v>
      </c>
      <c r="G144">
        <v>0.29499999999999998</v>
      </c>
      <c r="H144">
        <v>18</v>
      </c>
      <c r="I144">
        <v>2.9000000000000001E-2</v>
      </c>
    </row>
    <row r="145" spans="1:9" x14ac:dyDescent="0.25">
      <c r="A145" t="s">
        <v>162</v>
      </c>
      <c r="B145">
        <v>2</v>
      </c>
      <c r="C145">
        <v>45</v>
      </c>
      <c r="D145">
        <v>76</v>
      </c>
      <c r="E145">
        <v>20</v>
      </c>
      <c r="F145">
        <v>3.1E-2</v>
      </c>
      <c r="G145">
        <v>0.37</v>
      </c>
      <c r="H145">
        <v>20.3</v>
      </c>
      <c r="I145">
        <v>3.6999999999999998E-2</v>
      </c>
    </row>
    <row r="146" spans="1:9" x14ac:dyDescent="0.25">
      <c r="A146" t="s">
        <v>163</v>
      </c>
      <c r="B146">
        <v>2</v>
      </c>
      <c r="C146">
        <v>60</v>
      </c>
      <c r="D146">
        <v>104</v>
      </c>
      <c r="E146">
        <v>27</v>
      </c>
      <c r="F146">
        <v>0.04</v>
      </c>
      <c r="G146">
        <v>0.51100000000000001</v>
      </c>
      <c r="H146">
        <v>27.6</v>
      </c>
      <c r="I146">
        <v>5.0999999999999997E-2</v>
      </c>
    </row>
    <row r="147" spans="1:9" x14ac:dyDescent="0.25">
      <c r="A147" t="s">
        <v>164</v>
      </c>
      <c r="B147">
        <v>2</v>
      </c>
      <c r="C147">
        <v>66</v>
      </c>
      <c r="D147">
        <v>115</v>
      </c>
      <c r="E147">
        <v>30</v>
      </c>
      <c r="F147">
        <v>4.7E-2</v>
      </c>
      <c r="G147">
        <v>0.64900000000000002</v>
      </c>
      <c r="H147">
        <v>30</v>
      </c>
      <c r="I147">
        <v>6.5000000000000002E-2</v>
      </c>
    </row>
    <row r="148" spans="1:9" x14ac:dyDescent="0.25">
      <c r="A148" t="s">
        <v>165</v>
      </c>
      <c r="B148">
        <v>2</v>
      </c>
      <c r="C148">
        <v>72</v>
      </c>
      <c r="D148">
        <v>126</v>
      </c>
      <c r="E148">
        <v>33</v>
      </c>
      <c r="F148">
        <v>4.7E-2</v>
      </c>
      <c r="G148">
        <v>0.56799999999999995</v>
      </c>
      <c r="H148">
        <v>33</v>
      </c>
      <c r="I148">
        <v>5.7000000000000002E-2</v>
      </c>
    </row>
    <row r="149" spans="1:9" x14ac:dyDescent="0.25">
      <c r="A149" t="s">
        <v>166</v>
      </c>
      <c r="B149">
        <v>2</v>
      </c>
      <c r="C149">
        <v>78</v>
      </c>
      <c r="D149">
        <v>137</v>
      </c>
      <c r="E149">
        <v>35</v>
      </c>
      <c r="F149">
        <v>7.0999999999999994E-2</v>
      </c>
      <c r="G149">
        <v>0.72</v>
      </c>
      <c r="H149">
        <v>35.799999999999997</v>
      </c>
      <c r="I149">
        <v>7.1999999999999995E-2</v>
      </c>
    </row>
    <row r="150" spans="1:9" x14ac:dyDescent="0.25">
      <c r="A150" t="s">
        <v>167</v>
      </c>
      <c r="B150">
        <v>2</v>
      </c>
      <c r="C150">
        <v>84</v>
      </c>
      <c r="D150">
        <v>148</v>
      </c>
      <c r="E150">
        <v>38</v>
      </c>
      <c r="F150">
        <v>7.8E-2</v>
      </c>
      <c r="G150">
        <v>0.80900000000000005</v>
      </c>
      <c r="H150">
        <v>38.700000000000003</v>
      </c>
      <c r="I150">
        <v>8.1000000000000003E-2</v>
      </c>
    </row>
    <row r="151" spans="1:9" x14ac:dyDescent="0.25">
      <c r="A151" t="s">
        <v>168</v>
      </c>
      <c r="B151">
        <v>2</v>
      </c>
      <c r="C151">
        <v>90</v>
      </c>
      <c r="D151">
        <v>159</v>
      </c>
      <c r="E151">
        <v>41</v>
      </c>
      <c r="F151">
        <v>9.2999999999999999E-2</v>
      </c>
      <c r="G151">
        <v>1.0229999999999999</v>
      </c>
      <c r="H151">
        <v>41.3</v>
      </c>
      <c r="I151">
        <v>0.10199999999999999</v>
      </c>
    </row>
    <row r="152" spans="1:9" x14ac:dyDescent="0.25">
      <c r="A152" t="s">
        <v>169</v>
      </c>
      <c r="B152">
        <v>2</v>
      </c>
      <c r="C152">
        <v>96</v>
      </c>
      <c r="D152">
        <v>170</v>
      </c>
      <c r="E152">
        <v>44</v>
      </c>
      <c r="F152">
        <v>8.6999999999999994E-2</v>
      </c>
      <c r="G152">
        <v>1.0900000000000001</v>
      </c>
      <c r="H152">
        <v>44.1</v>
      </c>
      <c r="I152">
        <v>0.109</v>
      </c>
    </row>
    <row r="153" spans="1:9" x14ac:dyDescent="0.25">
      <c r="A153" t="s">
        <v>170</v>
      </c>
      <c r="B153">
        <v>2</v>
      </c>
      <c r="C153">
        <v>102</v>
      </c>
      <c r="D153">
        <v>181</v>
      </c>
      <c r="E153">
        <v>46</v>
      </c>
      <c r="F153">
        <v>9.9000000000000005E-2</v>
      </c>
      <c r="G153">
        <v>1.2250000000000001</v>
      </c>
      <c r="H153">
        <v>46.8</v>
      </c>
      <c r="I153">
        <v>0.123</v>
      </c>
    </row>
    <row r="154" spans="1:9" x14ac:dyDescent="0.25">
      <c r="A154" t="s">
        <v>171</v>
      </c>
      <c r="B154">
        <v>2</v>
      </c>
      <c r="C154">
        <v>108</v>
      </c>
      <c r="D154">
        <v>192</v>
      </c>
      <c r="E154">
        <v>49</v>
      </c>
      <c r="F154">
        <v>8.5000000000000006E-2</v>
      </c>
      <c r="G154">
        <v>1.228</v>
      </c>
      <c r="H154">
        <v>49.7</v>
      </c>
      <c r="I154">
        <v>0.123</v>
      </c>
    </row>
    <row r="155" spans="1:9" x14ac:dyDescent="0.25">
      <c r="A155" t="s">
        <v>172</v>
      </c>
      <c r="B155">
        <v>2</v>
      </c>
      <c r="C155">
        <v>114</v>
      </c>
      <c r="D155">
        <v>203</v>
      </c>
      <c r="E155">
        <v>52</v>
      </c>
      <c r="F155">
        <v>0.16500000000000001</v>
      </c>
      <c r="G155">
        <v>1.2410000000000001</v>
      </c>
      <c r="H155">
        <v>52.8</v>
      </c>
      <c r="I155">
        <v>0.124</v>
      </c>
    </row>
    <row r="156" spans="1:9" x14ac:dyDescent="0.25">
      <c r="A156" t="s">
        <v>174</v>
      </c>
      <c r="B156">
        <v>2</v>
      </c>
      <c r="C156">
        <v>120</v>
      </c>
      <c r="D156">
        <v>214</v>
      </c>
      <c r="E156">
        <v>55</v>
      </c>
      <c r="F156">
        <v>0.15</v>
      </c>
      <c r="G156">
        <v>1.403</v>
      </c>
      <c r="H156">
        <v>55.7</v>
      </c>
      <c r="I156">
        <v>0.14000000000000001</v>
      </c>
    </row>
    <row r="157" spans="1:9" x14ac:dyDescent="0.25">
      <c r="A157" t="s">
        <v>173</v>
      </c>
      <c r="B157">
        <v>2</v>
      </c>
      <c r="C157">
        <v>36</v>
      </c>
      <c r="D157">
        <v>60</v>
      </c>
      <c r="E157">
        <v>16</v>
      </c>
      <c r="F157">
        <v>1.9E-2</v>
      </c>
      <c r="G157">
        <v>0.28399999999999997</v>
      </c>
      <c r="H157">
        <v>16.2</v>
      </c>
      <c r="I157">
        <v>2.8000000000000001E-2</v>
      </c>
    </row>
    <row r="158" spans="1:9" x14ac:dyDescent="0.25">
      <c r="A158" t="s">
        <v>175</v>
      </c>
      <c r="B158">
        <v>2</v>
      </c>
      <c r="C158">
        <v>42</v>
      </c>
      <c r="D158">
        <v>71</v>
      </c>
      <c r="E158">
        <v>19</v>
      </c>
      <c r="F158">
        <v>2.4E-2</v>
      </c>
      <c r="G158">
        <v>0.32200000000000001</v>
      </c>
      <c r="H158">
        <v>19</v>
      </c>
      <c r="I158">
        <v>3.2000000000000001E-2</v>
      </c>
    </row>
    <row r="159" spans="1:9" x14ac:dyDescent="0.25">
      <c r="A159" t="s">
        <v>176</v>
      </c>
      <c r="B159">
        <v>2</v>
      </c>
      <c r="C159">
        <v>48</v>
      </c>
      <c r="D159">
        <v>82</v>
      </c>
      <c r="E159">
        <v>22</v>
      </c>
      <c r="F159">
        <v>2.9000000000000001E-2</v>
      </c>
      <c r="G159">
        <v>0.33600000000000002</v>
      </c>
      <c r="H159">
        <v>22</v>
      </c>
      <c r="I159">
        <v>3.4000000000000002E-2</v>
      </c>
    </row>
    <row r="160" spans="1:9" x14ac:dyDescent="0.25">
      <c r="A160" t="s">
        <v>177</v>
      </c>
      <c r="B160">
        <v>2</v>
      </c>
      <c r="C160">
        <v>54</v>
      </c>
      <c r="D160">
        <v>93</v>
      </c>
      <c r="E160">
        <v>24</v>
      </c>
      <c r="F160">
        <v>5.0999999999999997E-2</v>
      </c>
      <c r="G160">
        <v>0.40400000000000003</v>
      </c>
      <c r="H160">
        <v>24.8</v>
      </c>
      <c r="I160">
        <v>0.04</v>
      </c>
    </row>
    <row r="161" spans="1:9" x14ac:dyDescent="0.25">
      <c r="A161" t="s">
        <v>178</v>
      </c>
      <c r="B161">
        <v>2</v>
      </c>
      <c r="C161">
        <v>70</v>
      </c>
      <c r="D161">
        <v>123</v>
      </c>
      <c r="E161">
        <v>31</v>
      </c>
      <c r="F161">
        <v>0.05</v>
      </c>
      <c r="G161">
        <v>0.63600000000000001</v>
      </c>
      <c r="H161">
        <v>31.6</v>
      </c>
      <c r="I161">
        <v>6.4000000000000001E-2</v>
      </c>
    </row>
    <row r="162" spans="1:9" x14ac:dyDescent="0.25">
      <c r="A162" t="s">
        <v>179</v>
      </c>
      <c r="B162">
        <v>2</v>
      </c>
      <c r="C162">
        <v>77</v>
      </c>
      <c r="D162">
        <v>136</v>
      </c>
      <c r="E162">
        <v>34</v>
      </c>
      <c r="F162">
        <v>6.5000000000000002E-2</v>
      </c>
      <c r="G162">
        <v>0.76400000000000001</v>
      </c>
      <c r="H162">
        <v>34.9</v>
      </c>
      <c r="I162">
        <v>7.5999999999999998E-2</v>
      </c>
    </row>
    <row r="163" spans="1:9" x14ac:dyDescent="0.25">
      <c r="A163" t="s">
        <v>180</v>
      </c>
      <c r="B163">
        <v>2</v>
      </c>
      <c r="C163">
        <v>84</v>
      </c>
      <c r="D163">
        <v>149</v>
      </c>
      <c r="E163">
        <v>37</v>
      </c>
      <c r="F163">
        <v>0.16300000000000001</v>
      </c>
      <c r="G163">
        <v>0.94</v>
      </c>
      <c r="H163">
        <v>38.1</v>
      </c>
      <c r="I163">
        <v>9.4E-2</v>
      </c>
    </row>
    <row r="164" spans="1:9" x14ac:dyDescent="0.25">
      <c r="A164" t="s">
        <v>181</v>
      </c>
      <c r="B164">
        <v>2</v>
      </c>
      <c r="C164">
        <v>91</v>
      </c>
      <c r="D164">
        <v>162</v>
      </c>
      <c r="E164">
        <v>41</v>
      </c>
      <c r="F164">
        <v>0.09</v>
      </c>
      <c r="G164">
        <v>0.92200000000000004</v>
      </c>
      <c r="H164">
        <v>41.3</v>
      </c>
      <c r="I164">
        <v>9.1999999999999998E-2</v>
      </c>
    </row>
    <row r="165" spans="1:9" x14ac:dyDescent="0.25">
      <c r="A165" t="s">
        <v>182</v>
      </c>
      <c r="B165">
        <v>2</v>
      </c>
      <c r="C165">
        <v>98</v>
      </c>
      <c r="D165">
        <v>175</v>
      </c>
      <c r="E165">
        <v>44</v>
      </c>
      <c r="F165">
        <v>0.09</v>
      </c>
      <c r="G165">
        <v>1.0349999999999999</v>
      </c>
      <c r="H165">
        <v>44.6</v>
      </c>
      <c r="I165">
        <v>0.10299999999999999</v>
      </c>
    </row>
    <row r="166" spans="1:9" x14ac:dyDescent="0.25">
      <c r="A166" t="s">
        <v>183</v>
      </c>
      <c r="B166">
        <v>2</v>
      </c>
      <c r="C166">
        <v>105</v>
      </c>
      <c r="D166">
        <v>188</v>
      </c>
      <c r="E166">
        <v>47</v>
      </c>
      <c r="F166">
        <v>9.4E-2</v>
      </c>
      <c r="G166">
        <v>1.05</v>
      </c>
      <c r="H166">
        <v>48</v>
      </c>
      <c r="I166">
        <v>0.105</v>
      </c>
    </row>
    <row r="167" spans="1:9" x14ac:dyDescent="0.25">
      <c r="A167" t="s">
        <v>184</v>
      </c>
      <c r="B167">
        <v>2</v>
      </c>
      <c r="C167">
        <v>112</v>
      </c>
      <c r="D167">
        <v>201</v>
      </c>
      <c r="E167">
        <v>50</v>
      </c>
      <c r="F167">
        <v>0.13800000000000001</v>
      </c>
      <c r="G167">
        <v>1.3140000000000001</v>
      </c>
      <c r="H167">
        <v>50.8</v>
      </c>
      <c r="I167">
        <v>0.13100000000000001</v>
      </c>
    </row>
    <row r="168" spans="1:9" x14ac:dyDescent="0.25">
      <c r="A168" t="s">
        <v>185</v>
      </c>
      <c r="B168">
        <v>2</v>
      </c>
      <c r="C168">
        <v>119</v>
      </c>
      <c r="D168">
        <v>214</v>
      </c>
      <c r="E168">
        <v>54</v>
      </c>
      <c r="F168">
        <v>0.125</v>
      </c>
      <c r="G168">
        <v>1.349</v>
      </c>
      <c r="H168">
        <v>54.7</v>
      </c>
      <c r="I168">
        <v>0.13500000000000001</v>
      </c>
    </row>
    <row r="169" spans="1:9" x14ac:dyDescent="0.25">
      <c r="A169" t="s">
        <v>186</v>
      </c>
      <c r="B169">
        <v>2</v>
      </c>
      <c r="C169">
        <v>126</v>
      </c>
      <c r="D169">
        <v>227</v>
      </c>
      <c r="E169">
        <v>56</v>
      </c>
      <c r="F169">
        <v>0.24199999999999999</v>
      </c>
      <c r="G169">
        <v>1.627</v>
      </c>
      <c r="H169">
        <v>57.6</v>
      </c>
      <c r="I169">
        <v>0.16300000000000001</v>
      </c>
    </row>
    <row r="170" spans="1:9" x14ac:dyDescent="0.25">
      <c r="A170" t="s">
        <v>187</v>
      </c>
      <c r="B170">
        <v>2</v>
      </c>
      <c r="C170">
        <v>133</v>
      </c>
      <c r="D170">
        <v>240</v>
      </c>
      <c r="E170">
        <v>61</v>
      </c>
      <c r="F170">
        <v>0.127</v>
      </c>
      <c r="G170">
        <v>1.623</v>
      </c>
      <c r="H170">
        <v>61.1</v>
      </c>
      <c r="I170">
        <v>0.16200000000000001</v>
      </c>
    </row>
    <row r="171" spans="1:9" x14ac:dyDescent="0.25">
      <c r="A171" t="s">
        <v>190</v>
      </c>
      <c r="B171">
        <v>2</v>
      </c>
      <c r="C171">
        <v>140</v>
      </c>
      <c r="D171">
        <v>253</v>
      </c>
      <c r="E171">
        <v>63</v>
      </c>
      <c r="F171">
        <v>0.24</v>
      </c>
      <c r="G171">
        <v>1.9570000000000001</v>
      </c>
      <c r="H171">
        <v>64.3</v>
      </c>
      <c r="I171">
        <v>0.19600000000000001</v>
      </c>
    </row>
    <row r="172" spans="1:9" x14ac:dyDescent="0.25">
      <c r="A172" t="s">
        <v>188</v>
      </c>
      <c r="B172">
        <v>2</v>
      </c>
      <c r="C172">
        <v>49</v>
      </c>
      <c r="D172">
        <v>84</v>
      </c>
      <c r="E172">
        <v>21</v>
      </c>
      <c r="F172">
        <v>3.1E-2</v>
      </c>
      <c r="G172">
        <v>0.39800000000000002</v>
      </c>
      <c r="H172">
        <v>21.7</v>
      </c>
      <c r="I172">
        <v>0.04</v>
      </c>
    </row>
    <row r="173" spans="1:9" x14ac:dyDescent="0.25">
      <c r="A173" t="s">
        <v>189</v>
      </c>
      <c r="B173">
        <v>2</v>
      </c>
      <c r="C173">
        <v>56</v>
      </c>
      <c r="D173">
        <v>97</v>
      </c>
      <c r="E173">
        <v>25</v>
      </c>
      <c r="F173">
        <v>0.03</v>
      </c>
      <c r="G173">
        <v>0.46800000000000003</v>
      </c>
      <c r="H173">
        <v>25.3</v>
      </c>
      <c r="I173">
        <v>4.7E-2</v>
      </c>
    </row>
    <row r="174" spans="1:9" x14ac:dyDescent="0.25">
      <c r="A174" t="s">
        <v>191</v>
      </c>
      <c r="B174">
        <v>2</v>
      </c>
      <c r="C174">
        <v>63</v>
      </c>
      <c r="D174">
        <v>110</v>
      </c>
      <c r="E174">
        <v>28</v>
      </c>
      <c r="F174">
        <v>5.6000000000000001E-2</v>
      </c>
      <c r="G174">
        <v>0.49</v>
      </c>
      <c r="H174">
        <v>28.7</v>
      </c>
      <c r="I174">
        <v>4.9000000000000002E-2</v>
      </c>
    </row>
    <row r="175" spans="1:9" x14ac:dyDescent="0.25">
      <c r="A175" t="s">
        <v>192</v>
      </c>
      <c r="B175">
        <v>2</v>
      </c>
      <c r="C175">
        <v>80</v>
      </c>
      <c r="D175">
        <v>142</v>
      </c>
      <c r="E175">
        <v>36</v>
      </c>
      <c r="F175">
        <v>6.3E-2</v>
      </c>
      <c r="G175">
        <v>0.76700000000000002</v>
      </c>
      <c r="H175">
        <v>36.200000000000003</v>
      </c>
      <c r="I175">
        <v>7.6999999999999999E-2</v>
      </c>
    </row>
    <row r="176" spans="1:9" x14ac:dyDescent="0.25">
      <c r="A176" t="s">
        <v>193</v>
      </c>
      <c r="B176">
        <v>2</v>
      </c>
      <c r="C176">
        <v>88</v>
      </c>
      <c r="D176">
        <v>157</v>
      </c>
      <c r="E176">
        <v>39</v>
      </c>
      <c r="F176">
        <v>0.106</v>
      </c>
      <c r="G176">
        <v>1.075</v>
      </c>
      <c r="H176">
        <v>39.700000000000003</v>
      </c>
      <c r="I176">
        <v>0.108</v>
      </c>
    </row>
    <row r="177" spans="1:9" x14ac:dyDescent="0.25">
      <c r="A177" t="s">
        <v>194</v>
      </c>
      <c r="B177">
        <v>2</v>
      </c>
      <c r="C177">
        <v>96</v>
      </c>
      <c r="D177">
        <v>172</v>
      </c>
      <c r="E177">
        <v>43</v>
      </c>
      <c r="F177">
        <v>9.7000000000000003E-2</v>
      </c>
      <c r="G177">
        <v>0.92700000000000005</v>
      </c>
      <c r="H177">
        <v>43.6</v>
      </c>
      <c r="I177">
        <v>9.2999999999999999E-2</v>
      </c>
    </row>
    <row r="178" spans="1:9" x14ac:dyDescent="0.25">
      <c r="A178" t="s">
        <v>195</v>
      </c>
      <c r="B178">
        <v>2</v>
      </c>
      <c r="C178">
        <v>104</v>
      </c>
      <c r="D178">
        <v>187</v>
      </c>
      <c r="E178">
        <v>47</v>
      </c>
      <c r="F178">
        <v>8.4000000000000005E-2</v>
      </c>
      <c r="G178">
        <v>1.1459999999999999</v>
      </c>
      <c r="H178">
        <v>47.4</v>
      </c>
      <c r="I178">
        <v>0.115</v>
      </c>
    </row>
    <row r="179" spans="1:9" x14ac:dyDescent="0.25">
      <c r="A179" t="s">
        <v>196</v>
      </c>
      <c r="B179">
        <v>2</v>
      </c>
      <c r="C179">
        <v>112</v>
      </c>
      <c r="D179">
        <v>202</v>
      </c>
      <c r="E179">
        <v>49</v>
      </c>
      <c r="F179">
        <v>0.115</v>
      </c>
      <c r="G179">
        <v>1.46</v>
      </c>
      <c r="H179">
        <v>50.6</v>
      </c>
      <c r="I179">
        <v>0.14599999999999999</v>
      </c>
    </row>
    <row r="180" spans="1:9" x14ac:dyDescent="0.25">
      <c r="A180" t="s">
        <v>197</v>
      </c>
      <c r="B180">
        <v>2</v>
      </c>
      <c r="C180">
        <v>120</v>
      </c>
      <c r="D180">
        <v>217</v>
      </c>
      <c r="E180">
        <v>53</v>
      </c>
      <c r="F180">
        <v>0.22800000000000001</v>
      </c>
      <c r="G180">
        <v>1.38</v>
      </c>
      <c r="H180">
        <v>54.7</v>
      </c>
      <c r="I180">
        <v>0.13800000000000001</v>
      </c>
    </row>
    <row r="181" spans="1:9" x14ac:dyDescent="0.25">
      <c r="A181" t="s">
        <v>198</v>
      </c>
      <c r="B181">
        <v>2</v>
      </c>
      <c r="C181">
        <v>128</v>
      </c>
      <c r="D181">
        <v>232</v>
      </c>
      <c r="E181">
        <v>58</v>
      </c>
      <c r="F181">
        <v>0.13200000000000001</v>
      </c>
      <c r="G181">
        <v>1.486</v>
      </c>
      <c r="H181">
        <v>58.4</v>
      </c>
      <c r="I181">
        <v>0.14899999999999999</v>
      </c>
    </row>
    <row r="182" spans="1:9" x14ac:dyDescent="0.25">
      <c r="A182" t="s">
        <v>199</v>
      </c>
      <c r="B182">
        <v>2</v>
      </c>
      <c r="C182">
        <v>136</v>
      </c>
      <c r="D182">
        <v>247</v>
      </c>
      <c r="E182">
        <v>61</v>
      </c>
      <c r="F182">
        <v>0.20300000000000001</v>
      </c>
      <c r="G182">
        <v>1.7529999999999999</v>
      </c>
      <c r="H182">
        <v>62.1</v>
      </c>
      <c r="I182">
        <v>0.17499999999999999</v>
      </c>
    </row>
    <row r="183" spans="1:9" x14ac:dyDescent="0.25">
      <c r="A183" t="s">
        <v>200</v>
      </c>
      <c r="B183">
        <v>2</v>
      </c>
      <c r="C183">
        <v>144</v>
      </c>
      <c r="D183">
        <v>262</v>
      </c>
      <c r="E183">
        <v>66</v>
      </c>
      <c r="F183">
        <v>0.14499999999999999</v>
      </c>
      <c r="G183">
        <v>1.7410000000000001</v>
      </c>
      <c r="H183">
        <v>66.099999999999994</v>
      </c>
      <c r="I183">
        <v>0.17399999999999999</v>
      </c>
    </row>
    <row r="184" spans="1:9" x14ac:dyDescent="0.25">
      <c r="A184" t="s">
        <v>201</v>
      </c>
      <c r="B184">
        <v>2</v>
      </c>
      <c r="C184">
        <v>152</v>
      </c>
      <c r="D184">
        <v>277</v>
      </c>
      <c r="E184">
        <v>69</v>
      </c>
      <c r="F184">
        <v>0.16800000000000001</v>
      </c>
      <c r="G184">
        <v>2.1560000000000001</v>
      </c>
      <c r="H184">
        <v>69.7</v>
      </c>
      <c r="I184">
        <v>0.216</v>
      </c>
    </row>
    <row r="185" spans="1:9" x14ac:dyDescent="0.25">
      <c r="A185" t="s">
        <v>202</v>
      </c>
      <c r="B185">
        <v>2</v>
      </c>
      <c r="C185">
        <v>160</v>
      </c>
      <c r="D185">
        <v>292</v>
      </c>
      <c r="E185">
        <v>73</v>
      </c>
      <c r="F185">
        <v>0.17</v>
      </c>
      <c r="G185">
        <v>2.3239999999999998</v>
      </c>
      <c r="H185">
        <v>73.400000000000006</v>
      </c>
      <c r="I185">
        <v>0.23200000000000001</v>
      </c>
    </row>
    <row r="186" spans="1:9" x14ac:dyDescent="0.25">
      <c r="A186" t="s">
        <v>203</v>
      </c>
      <c r="B186">
        <v>2</v>
      </c>
      <c r="C186">
        <v>64</v>
      </c>
      <c r="D186">
        <v>112</v>
      </c>
      <c r="E186">
        <v>29</v>
      </c>
      <c r="F186">
        <v>4.5999999999999999E-2</v>
      </c>
      <c r="G186">
        <v>0.51900000000000002</v>
      </c>
      <c r="H186">
        <v>29</v>
      </c>
      <c r="I186">
        <v>5.1999999999999998E-2</v>
      </c>
    </row>
    <row r="187" spans="1:9" x14ac:dyDescent="0.25">
      <c r="A187" t="s">
        <v>204</v>
      </c>
      <c r="B187">
        <v>2</v>
      </c>
      <c r="C187">
        <v>72</v>
      </c>
      <c r="D187">
        <v>127</v>
      </c>
      <c r="E187">
        <v>32</v>
      </c>
      <c r="F187">
        <v>5.1999999999999998E-2</v>
      </c>
      <c r="G187">
        <v>0.65600000000000003</v>
      </c>
      <c r="H187">
        <v>32.5</v>
      </c>
      <c r="I187">
        <v>6.6000000000000003E-2</v>
      </c>
    </row>
    <row r="188" spans="1:9" x14ac:dyDescent="0.25">
      <c r="A188" t="s">
        <v>205</v>
      </c>
      <c r="B188">
        <v>2</v>
      </c>
      <c r="C188">
        <v>90</v>
      </c>
      <c r="D188">
        <v>161</v>
      </c>
      <c r="E188">
        <v>40</v>
      </c>
      <c r="F188">
        <v>7.8E-2</v>
      </c>
      <c r="G188">
        <v>0.90800000000000003</v>
      </c>
      <c r="H188">
        <v>40.799999999999997</v>
      </c>
      <c r="I188">
        <v>9.0999999999999998E-2</v>
      </c>
    </row>
    <row r="189" spans="1:9" x14ac:dyDescent="0.25">
      <c r="A189" t="s">
        <v>206</v>
      </c>
      <c r="B189">
        <v>2</v>
      </c>
      <c r="C189">
        <v>99</v>
      </c>
      <c r="D189">
        <v>178</v>
      </c>
      <c r="E189">
        <v>44</v>
      </c>
      <c r="F189">
        <v>9.5000000000000001E-2</v>
      </c>
      <c r="G189">
        <v>1.1990000000000001</v>
      </c>
      <c r="H189">
        <v>44.7</v>
      </c>
      <c r="I189">
        <v>0.12</v>
      </c>
    </row>
    <row r="190" spans="1:9" x14ac:dyDescent="0.25">
      <c r="A190" t="s">
        <v>207</v>
      </c>
      <c r="B190">
        <v>2</v>
      </c>
      <c r="C190">
        <v>108</v>
      </c>
      <c r="D190">
        <v>195</v>
      </c>
      <c r="E190">
        <v>48</v>
      </c>
      <c r="F190">
        <v>0.14699999999999999</v>
      </c>
      <c r="G190">
        <v>1.3089999999999999</v>
      </c>
      <c r="H190">
        <v>48.9</v>
      </c>
      <c r="I190">
        <v>0.13100000000000001</v>
      </c>
    </row>
    <row r="191" spans="1:9" x14ac:dyDescent="0.25">
      <c r="A191" t="s">
        <v>208</v>
      </c>
      <c r="B191">
        <v>2</v>
      </c>
      <c r="C191">
        <v>117</v>
      </c>
      <c r="D191">
        <v>212</v>
      </c>
      <c r="E191">
        <v>52</v>
      </c>
      <c r="F191">
        <v>0.109</v>
      </c>
      <c r="G191">
        <v>1.593</v>
      </c>
      <c r="H191">
        <v>52.8</v>
      </c>
      <c r="I191">
        <v>0.159</v>
      </c>
    </row>
    <row r="192" spans="1:9" x14ac:dyDescent="0.25">
      <c r="A192" t="s">
        <v>209</v>
      </c>
      <c r="B192">
        <v>2</v>
      </c>
      <c r="C192">
        <v>126</v>
      </c>
      <c r="D192">
        <v>229</v>
      </c>
      <c r="E192">
        <v>56</v>
      </c>
      <c r="F192">
        <v>0.27800000000000002</v>
      </c>
      <c r="G192">
        <v>1.528</v>
      </c>
      <c r="H192">
        <v>57.2</v>
      </c>
      <c r="I192">
        <v>0.153</v>
      </c>
    </row>
    <row r="193" spans="1:9" x14ac:dyDescent="0.25">
      <c r="A193" t="s">
        <v>210</v>
      </c>
      <c r="B193">
        <v>2</v>
      </c>
      <c r="C193">
        <v>135</v>
      </c>
      <c r="D193">
        <v>246</v>
      </c>
      <c r="E193">
        <v>61</v>
      </c>
      <c r="F193">
        <v>0.17100000000000001</v>
      </c>
      <c r="G193">
        <v>1.871</v>
      </c>
      <c r="H193">
        <v>61.6</v>
      </c>
      <c r="I193">
        <v>0.187</v>
      </c>
    </row>
    <row r="194" spans="1:9" x14ac:dyDescent="0.25">
      <c r="A194" t="s">
        <v>211</v>
      </c>
      <c r="B194">
        <v>2</v>
      </c>
      <c r="C194">
        <v>144</v>
      </c>
      <c r="D194">
        <v>263</v>
      </c>
      <c r="E194">
        <v>65</v>
      </c>
      <c r="F194">
        <v>0.21</v>
      </c>
      <c r="G194">
        <v>2.1160000000000001</v>
      </c>
      <c r="H194">
        <v>65.599999999999994</v>
      </c>
      <c r="I194">
        <v>0.21199999999999999</v>
      </c>
    </row>
    <row r="195" spans="1:9" x14ac:dyDescent="0.25">
      <c r="A195" t="s">
        <v>212</v>
      </c>
      <c r="B195">
        <v>2</v>
      </c>
      <c r="C195">
        <v>153</v>
      </c>
      <c r="D195">
        <v>280</v>
      </c>
      <c r="E195">
        <v>69</v>
      </c>
      <c r="F195">
        <v>0.156</v>
      </c>
      <c r="G195">
        <v>1.988</v>
      </c>
      <c r="H195">
        <v>69.8</v>
      </c>
      <c r="I195">
        <v>0.19900000000000001</v>
      </c>
    </row>
    <row r="196" spans="1:9" x14ac:dyDescent="0.25">
      <c r="A196" t="s">
        <v>213</v>
      </c>
      <c r="B196">
        <v>2</v>
      </c>
      <c r="C196">
        <v>162</v>
      </c>
      <c r="D196">
        <v>297</v>
      </c>
      <c r="E196">
        <v>72</v>
      </c>
      <c r="F196">
        <v>0.39900000000000002</v>
      </c>
      <c r="G196">
        <v>2.4980000000000002</v>
      </c>
      <c r="H196">
        <v>73.8</v>
      </c>
      <c r="I196">
        <v>0.25</v>
      </c>
    </row>
    <row r="197" spans="1:9" x14ac:dyDescent="0.25">
      <c r="A197" t="s">
        <v>214</v>
      </c>
      <c r="B197">
        <v>2</v>
      </c>
      <c r="C197">
        <v>171</v>
      </c>
      <c r="D197">
        <v>314</v>
      </c>
      <c r="E197">
        <v>76</v>
      </c>
      <c r="F197">
        <v>0.35</v>
      </c>
      <c r="G197">
        <v>2.6589999999999998</v>
      </c>
      <c r="H197">
        <v>78.099999999999994</v>
      </c>
      <c r="I197">
        <v>0.26600000000000001</v>
      </c>
    </row>
    <row r="198" spans="1:9" x14ac:dyDescent="0.25">
      <c r="A198" t="s">
        <v>216</v>
      </c>
      <c r="B198">
        <v>2</v>
      </c>
      <c r="C198">
        <v>180</v>
      </c>
      <c r="D198">
        <v>331</v>
      </c>
      <c r="E198">
        <v>81</v>
      </c>
      <c r="F198">
        <v>0.22500000000000001</v>
      </c>
      <c r="G198">
        <v>2.617</v>
      </c>
      <c r="H198">
        <v>82.4</v>
      </c>
      <c r="I198">
        <v>0.26200000000000001</v>
      </c>
    </row>
    <row r="199" spans="1:9" x14ac:dyDescent="0.25">
      <c r="A199" t="s">
        <v>215</v>
      </c>
      <c r="B199">
        <v>2</v>
      </c>
      <c r="C199">
        <v>81</v>
      </c>
      <c r="D199">
        <v>144</v>
      </c>
      <c r="E199">
        <v>36</v>
      </c>
      <c r="F199">
        <v>7.0999999999999994E-2</v>
      </c>
      <c r="G199">
        <v>0.76900000000000002</v>
      </c>
      <c r="H199">
        <v>36.700000000000003</v>
      </c>
      <c r="I199">
        <v>7.6999999999999999E-2</v>
      </c>
    </row>
    <row r="200" spans="1:9" x14ac:dyDescent="0.25">
      <c r="A200" t="s">
        <v>21</v>
      </c>
      <c r="B200">
        <v>2</v>
      </c>
      <c r="C200">
        <v>561</v>
      </c>
      <c r="D200">
        <v>1628</v>
      </c>
      <c r="E200">
        <v>323</v>
      </c>
      <c r="F200">
        <v>2.3580000000000001</v>
      </c>
      <c r="G200">
        <v>24.617999999999999</v>
      </c>
      <c r="H200">
        <v>323.7</v>
      </c>
      <c r="I200">
        <v>2.4620000000000002</v>
      </c>
    </row>
    <row r="201" spans="1:9" x14ac:dyDescent="0.25">
      <c r="A201" t="s">
        <v>12</v>
      </c>
      <c r="B201">
        <v>2</v>
      </c>
      <c r="C201">
        <v>74</v>
      </c>
      <c r="D201">
        <v>301</v>
      </c>
      <c r="E201">
        <v>21</v>
      </c>
      <c r="F201">
        <v>0.106</v>
      </c>
      <c r="G201">
        <v>1.218</v>
      </c>
      <c r="H201">
        <v>21</v>
      </c>
      <c r="I201">
        <v>0.122</v>
      </c>
    </row>
    <row r="202" spans="1:9" x14ac:dyDescent="0.25">
      <c r="A202" t="s">
        <v>11</v>
      </c>
      <c r="B202">
        <v>2</v>
      </c>
      <c r="C202">
        <v>77</v>
      </c>
      <c r="D202">
        <v>254</v>
      </c>
      <c r="E202">
        <v>33</v>
      </c>
      <c r="F202">
        <v>0.09</v>
      </c>
      <c r="G202">
        <v>1.06</v>
      </c>
      <c r="H202">
        <v>33</v>
      </c>
      <c r="I202">
        <v>0.106</v>
      </c>
    </row>
    <row r="203" spans="1:9" x14ac:dyDescent="0.25">
      <c r="A203" t="s">
        <v>22</v>
      </c>
      <c r="B203">
        <v>2</v>
      </c>
      <c r="C203">
        <v>1589</v>
      </c>
      <c r="D203">
        <v>2742</v>
      </c>
      <c r="E203">
        <v>933</v>
      </c>
      <c r="F203">
        <v>14.189</v>
      </c>
      <c r="G203">
        <v>143.01499999999999</v>
      </c>
      <c r="H203">
        <v>938.2</v>
      </c>
      <c r="I203">
        <v>14.301</v>
      </c>
    </row>
    <row r="204" spans="1:9" x14ac:dyDescent="0.25">
      <c r="A204" t="s">
        <v>23</v>
      </c>
      <c r="B204">
        <v>2</v>
      </c>
      <c r="C204">
        <v>2000</v>
      </c>
      <c r="D204">
        <v>5893</v>
      </c>
      <c r="E204">
        <v>879</v>
      </c>
      <c r="F204">
        <v>18.814</v>
      </c>
      <c r="G204">
        <v>239.852</v>
      </c>
      <c r="H204">
        <v>891</v>
      </c>
      <c r="I204">
        <v>23.984999999999999</v>
      </c>
    </row>
    <row r="205" spans="1:9" x14ac:dyDescent="0.25">
      <c r="A205" t="s">
        <v>19</v>
      </c>
      <c r="B205">
        <v>2</v>
      </c>
      <c r="C205">
        <v>500</v>
      </c>
      <c r="D205">
        <v>993</v>
      </c>
      <c r="E205">
        <v>266</v>
      </c>
      <c r="F205">
        <v>2.0099999999999998</v>
      </c>
      <c r="G205">
        <v>17.963000000000001</v>
      </c>
      <c r="H205">
        <v>268.89999999999998</v>
      </c>
      <c r="I205">
        <v>1.796</v>
      </c>
    </row>
    <row r="206" spans="1:9" x14ac:dyDescent="0.25">
      <c r="A206" t="s">
        <v>18</v>
      </c>
      <c r="B206">
        <v>2</v>
      </c>
      <c r="C206">
        <v>105</v>
      </c>
      <c r="D206">
        <v>441</v>
      </c>
      <c r="E206">
        <v>24</v>
      </c>
      <c r="F206">
        <v>0.29699999999999999</v>
      </c>
      <c r="G206">
        <v>2.5779999999999998</v>
      </c>
      <c r="H206">
        <v>25.6</v>
      </c>
      <c r="I206">
        <v>0.25800000000000001</v>
      </c>
    </row>
    <row r="207" spans="1:9" x14ac:dyDescent="0.25">
      <c r="A207" t="s">
        <v>25</v>
      </c>
      <c r="B207">
        <v>2</v>
      </c>
      <c r="C207">
        <v>4941</v>
      </c>
      <c r="D207">
        <v>6594</v>
      </c>
      <c r="E207">
        <v>3002</v>
      </c>
      <c r="F207">
        <v>101.791</v>
      </c>
      <c r="G207">
        <v>1404.134</v>
      </c>
      <c r="H207">
        <v>3007.7</v>
      </c>
      <c r="I207">
        <v>140.41300000000001</v>
      </c>
    </row>
    <row r="208" spans="1:9" x14ac:dyDescent="0.25">
      <c r="A208" t="s">
        <v>218</v>
      </c>
      <c r="B208">
        <v>2</v>
      </c>
      <c r="C208">
        <v>100</v>
      </c>
      <c r="D208">
        <v>134</v>
      </c>
      <c r="E208">
        <v>58</v>
      </c>
      <c r="F208">
        <v>0.14299999999999999</v>
      </c>
      <c r="G208">
        <v>1.109</v>
      </c>
      <c r="H208">
        <v>58.7</v>
      </c>
      <c r="I208">
        <v>0.111</v>
      </c>
    </row>
    <row r="209" spans="1:9" x14ac:dyDescent="0.25">
      <c r="A209" t="s">
        <v>219</v>
      </c>
      <c r="B209">
        <v>2</v>
      </c>
      <c r="C209">
        <v>100</v>
      </c>
      <c r="D209">
        <v>177</v>
      </c>
      <c r="E209">
        <v>48</v>
      </c>
      <c r="F209">
        <v>0.22500000000000001</v>
      </c>
      <c r="G209">
        <v>1.1919999999999999</v>
      </c>
      <c r="H209">
        <v>49.2</v>
      </c>
      <c r="I209">
        <v>0.11899999999999999</v>
      </c>
    </row>
    <row r="210" spans="1:9" x14ac:dyDescent="0.25">
      <c r="A210" t="s">
        <v>222</v>
      </c>
      <c r="B210">
        <v>2</v>
      </c>
      <c r="C210">
        <v>100</v>
      </c>
      <c r="D210">
        <v>235</v>
      </c>
      <c r="E210">
        <v>41</v>
      </c>
      <c r="F210">
        <v>0.17399999999999999</v>
      </c>
      <c r="G210">
        <v>1.643</v>
      </c>
      <c r="H210">
        <v>42.1</v>
      </c>
      <c r="I210">
        <v>0.16400000000000001</v>
      </c>
    </row>
    <row r="211" spans="1:9" x14ac:dyDescent="0.25">
      <c r="A211" t="s">
        <v>223</v>
      </c>
      <c r="B211">
        <v>2</v>
      </c>
      <c r="C211">
        <v>100</v>
      </c>
      <c r="D211">
        <v>291</v>
      </c>
      <c r="E211">
        <v>35</v>
      </c>
      <c r="F211">
        <v>0.152</v>
      </c>
      <c r="G211">
        <v>1.488</v>
      </c>
      <c r="H211">
        <v>36</v>
      </c>
      <c r="I211">
        <v>0.14899999999999999</v>
      </c>
    </row>
    <row r="212" spans="1:9" x14ac:dyDescent="0.25">
      <c r="A212" t="s">
        <v>220</v>
      </c>
      <c r="B212">
        <v>2</v>
      </c>
      <c r="C212">
        <v>1000</v>
      </c>
      <c r="D212">
        <v>1446</v>
      </c>
      <c r="E212">
        <v>578</v>
      </c>
      <c r="F212">
        <v>4.3760000000000003</v>
      </c>
      <c r="G212">
        <v>51.997</v>
      </c>
      <c r="H212">
        <v>581.5</v>
      </c>
      <c r="I212">
        <v>5.2</v>
      </c>
    </row>
    <row r="213" spans="1:9" x14ac:dyDescent="0.25">
      <c r="A213" t="s">
        <v>221</v>
      </c>
      <c r="B213">
        <v>2</v>
      </c>
      <c r="C213">
        <v>1000</v>
      </c>
      <c r="D213">
        <v>1936</v>
      </c>
      <c r="E213">
        <v>495</v>
      </c>
      <c r="F213">
        <v>3.9849999999999999</v>
      </c>
      <c r="G213">
        <v>60.026000000000003</v>
      </c>
      <c r="H213">
        <v>498.7</v>
      </c>
      <c r="I213">
        <v>6.0030000000000001</v>
      </c>
    </row>
    <row r="214" spans="1:9" x14ac:dyDescent="0.25">
      <c r="A214" t="s">
        <v>217</v>
      </c>
      <c r="B214">
        <v>2</v>
      </c>
      <c r="C214">
        <v>1000</v>
      </c>
      <c r="D214">
        <v>2448</v>
      </c>
      <c r="E214">
        <v>430</v>
      </c>
      <c r="F214">
        <v>4.7140000000000004</v>
      </c>
      <c r="G214">
        <v>66.19</v>
      </c>
      <c r="H214">
        <v>433.1</v>
      </c>
      <c r="I214">
        <v>6.6189999999999998</v>
      </c>
    </row>
    <row r="215" spans="1:9" x14ac:dyDescent="0.25">
      <c r="A215" t="s">
        <v>232</v>
      </c>
      <c r="B215">
        <v>2</v>
      </c>
      <c r="C215">
        <v>1000</v>
      </c>
      <c r="D215">
        <v>2968</v>
      </c>
      <c r="E215">
        <v>391</v>
      </c>
      <c r="F215">
        <v>6.867</v>
      </c>
      <c r="G215">
        <v>64.984999999999999</v>
      </c>
      <c r="H215">
        <v>392.6</v>
      </c>
      <c r="I215">
        <v>6.4980000000000002</v>
      </c>
    </row>
    <row r="216" spans="1:9" x14ac:dyDescent="0.25">
      <c r="A216" t="s">
        <v>224</v>
      </c>
      <c r="B216">
        <v>2</v>
      </c>
      <c r="C216">
        <v>250</v>
      </c>
      <c r="D216">
        <v>359</v>
      </c>
      <c r="E216">
        <v>138</v>
      </c>
      <c r="F216">
        <v>0.98599999999999999</v>
      </c>
      <c r="G216">
        <v>5.0330000000000004</v>
      </c>
      <c r="H216">
        <v>139.1</v>
      </c>
      <c r="I216">
        <v>0.503</v>
      </c>
    </row>
    <row r="217" spans="1:9" x14ac:dyDescent="0.25">
      <c r="A217" t="s">
        <v>225</v>
      </c>
      <c r="B217">
        <v>2</v>
      </c>
      <c r="C217">
        <v>250</v>
      </c>
      <c r="D217">
        <v>483</v>
      </c>
      <c r="E217">
        <v>117</v>
      </c>
      <c r="F217">
        <v>0.83</v>
      </c>
      <c r="G217">
        <v>6.0670000000000002</v>
      </c>
      <c r="H217">
        <v>118.4</v>
      </c>
      <c r="I217">
        <v>0.60699999999999998</v>
      </c>
    </row>
    <row r="218" spans="1:9" x14ac:dyDescent="0.25">
      <c r="A218" t="s">
        <v>226</v>
      </c>
      <c r="B218">
        <v>2</v>
      </c>
      <c r="C218">
        <v>250</v>
      </c>
      <c r="D218">
        <v>607</v>
      </c>
      <c r="E218">
        <v>103</v>
      </c>
      <c r="F218">
        <v>0.39100000000000001</v>
      </c>
      <c r="G218">
        <v>5.5540000000000003</v>
      </c>
      <c r="H218">
        <v>103.7</v>
      </c>
      <c r="I218">
        <v>0.55500000000000005</v>
      </c>
    </row>
    <row r="219" spans="1:9" x14ac:dyDescent="0.25">
      <c r="A219" t="s">
        <v>227</v>
      </c>
      <c r="B219">
        <v>2</v>
      </c>
      <c r="C219">
        <v>250</v>
      </c>
      <c r="D219">
        <v>729</v>
      </c>
      <c r="E219">
        <v>92</v>
      </c>
      <c r="F219">
        <v>0.64100000000000001</v>
      </c>
      <c r="G219">
        <v>7.2290000000000001</v>
      </c>
      <c r="H219">
        <v>93.4</v>
      </c>
      <c r="I219">
        <v>0.72299999999999998</v>
      </c>
    </row>
    <row r="220" spans="1:9" x14ac:dyDescent="0.25">
      <c r="A220" t="s">
        <v>228</v>
      </c>
      <c r="B220">
        <v>2</v>
      </c>
      <c r="C220">
        <v>500</v>
      </c>
      <c r="D220">
        <v>796</v>
      </c>
      <c r="E220">
        <v>274</v>
      </c>
      <c r="F220">
        <v>1.5549999999999999</v>
      </c>
      <c r="G220">
        <v>17.873000000000001</v>
      </c>
      <c r="H220">
        <v>274.89999999999998</v>
      </c>
      <c r="I220">
        <v>1.7869999999999999</v>
      </c>
    </row>
    <row r="221" spans="1:9" x14ac:dyDescent="0.25">
      <c r="A221" t="s">
        <v>229</v>
      </c>
      <c r="B221">
        <v>2</v>
      </c>
      <c r="C221">
        <v>500</v>
      </c>
      <c r="D221">
        <v>1068</v>
      </c>
      <c r="E221">
        <v>228</v>
      </c>
      <c r="F221">
        <v>1.22</v>
      </c>
      <c r="G221">
        <v>17.742999999999999</v>
      </c>
      <c r="H221">
        <v>230.3</v>
      </c>
      <c r="I221">
        <v>1.774</v>
      </c>
    </row>
    <row r="222" spans="1:9" x14ac:dyDescent="0.25">
      <c r="A222" t="s">
        <v>230</v>
      </c>
      <c r="B222">
        <v>2</v>
      </c>
      <c r="C222">
        <v>500</v>
      </c>
      <c r="D222">
        <v>1339</v>
      </c>
      <c r="E222">
        <v>200</v>
      </c>
      <c r="F222">
        <v>1.7989999999999999</v>
      </c>
      <c r="G222">
        <v>16.469000000000001</v>
      </c>
      <c r="H222">
        <v>202.9</v>
      </c>
      <c r="I222">
        <v>1.647</v>
      </c>
    </row>
    <row r="223" spans="1:9" x14ac:dyDescent="0.25">
      <c r="A223" t="s">
        <v>231</v>
      </c>
      <c r="B223">
        <v>2</v>
      </c>
      <c r="C223">
        <v>500</v>
      </c>
      <c r="D223">
        <v>1588</v>
      </c>
      <c r="E223">
        <v>180</v>
      </c>
      <c r="F223">
        <v>1.5129999999999999</v>
      </c>
      <c r="G223">
        <v>18.568000000000001</v>
      </c>
      <c r="H223">
        <v>182.5</v>
      </c>
      <c r="I223">
        <v>1.857</v>
      </c>
    </row>
    <row r="224" spans="1:9" x14ac:dyDescent="0.25">
      <c r="A224" t="s">
        <v>233</v>
      </c>
      <c r="B224">
        <v>2</v>
      </c>
      <c r="C224">
        <v>800</v>
      </c>
      <c r="D224">
        <v>1201</v>
      </c>
      <c r="E224">
        <v>450</v>
      </c>
      <c r="F224">
        <v>7.3289999999999997</v>
      </c>
      <c r="G224">
        <v>40.216999999999999</v>
      </c>
      <c r="H224">
        <v>453.7</v>
      </c>
      <c r="I224">
        <v>4.0220000000000002</v>
      </c>
    </row>
    <row r="225" spans="1:9" x14ac:dyDescent="0.25">
      <c r="A225" t="s">
        <v>239</v>
      </c>
      <c r="B225">
        <v>2</v>
      </c>
      <c r="C225">
        <v>800</v>
      </c>
      <c r="D225">
        <v>1636</v>
      </c>
      <c r="E225">
        <v>383</v>
      </c>
      <c r="F225">
        <v>4.8209999999999997</v>
      </c>
      <c r="G225">
        <v>40.950000000000003</v>
      </c>
      <c r="H225">
        <v>386.1</v>
      </c>
      <c r="I225">
        <v>4.0949999999999998</v>
      </c>
    </row>
    <row r="226" spans="1:9" x14ac:dyDescent="0.25">
      <c r="A226" t="s">
        <v>240</v>
      </c>
      <c r="B226">
        <v>2</v>
      </c>
      <c r="C226">
        <v>800</v>
      </c>
      <c r="D226">
        <v>2059</v>
      </c>
      <c r="E226">
        <v>339</v>
      </c>
      <c r="F226">
        <v>4.75</v>
      </c>
      <c r="G226">
        <v>42.082999999999998</v>
      </c>
      <c r="H226">
        <v>341.3</v>
      </c>
      <c r="I226">
        <v>4.2080000000000002</v>
      </c>
    </row>
    <row r="227" spans="1:9" x14ac:dyDescent="0.25">
      <c r="A227" t="s">
        <v>241</v>
      </c>
      <c r="B227">
        <v>2</v>
      </c>
      <c r="C227">
        <v>800</v>
      </c>
      <c r="D227">
        <v>2461</v>
      </c>
      <c r="E227">
        <v>301</v>
      </c>
      <c r="F227">
        <v>7.0919999999999996</v>
      </c>
      <c r="G227">
        <v>50.091000000000001</v>
      </c>
      <c r="H227">
        <v>303.7</v>
      </c>
      <c r="I227">
        <v>5.0090000000000003</v>
      </c>
    </row>
    <row r="228" spans="1:9" x14ac:dyDescent="0.25">
      <c r="A228" t="s">
        <v>234</v>
      </c>
      <c r="B228">
        <v>2</v>
      </c>
      <c r="C228">
        <v>100</v>
      </c>
      <c r="D228">
        <v>273</v>
      </c>
      <c r="E228">
        <v>35</v>
      </c>
      <c r="F228">
        <v>0.104</v>
      </c>
      <c r="G228">
        <v>1.349</v>
      </c>
      <c r="H228">
        <v>35.299999999999997</v>
      </c>
      <c r="I228">
        <v>0.13500000000000001</v>
      </c>
    </row>
    <row r="229" spans="1:9" x14ac:dyDescent="0.25">
      <c r="A229" t="s">
        <v>235</v>
      </c>
      <c r="B229">
        <v>2</v>
      </c>
      <c r="C229">
        <v>100</v>
      </c>
      <c r="D229">
        <v>302</v>
      </c>
      <c r="E229">
        <v>35</v>
      </c>
      <c r="F229">
        <v>0.13100000000000001</v>
      </c>
      <c r="G229">
        <v>1.6459999999999999</v>
      </c>
      <c r="H229">
        <v>35.700000000000003</v>
      </c>
      <c r="I229">
        <v>0.16500000000000001</v>
      </c>
    </row>
    <row r="230" spans="1:9" x14ac:dyDescent="0.25">
      <c r="A230" t="s">
        <v>236</v>
      </c>
      <c r="B230">
        <v>2</v>
      </c>
      <c r="C230">
        <v>100</v>
      </c>
      <c r="D230">
        <v>228</v>
      </c>
      <c r="E230">
        <v>38</v>
      </c>
      <c r="F230">
        <v>9.9000000000000005E-2</v>
      </c>
      <c r="G230">
        <v>1.2529999999999999</v>
      </c>
      <c r="H230">
        <v>38.700000000000003</v>
      </c>
      <c r="I230">
        <v>0.125</v>
      </c>
    </row>
    <row r="231" spans="1:9" x14ac:dyDescent="0.25">
      <c r="A231" t="s">
        <v>237</v>
      </c>
      <c r="B231">
        <v>2</v>
      </c>
      <c r="C231">
        <v>100</v>
      </c>
      <c r="D231">
        <v>262</v>
      </c>
      <c r="E231">
        <v>36</v>
      </c>
      <c r="F231">
        <v>0.13300000000000001</v>
      </c>
      <c r="G231">
        <v>1.5720000000000001</v>
      </c>
      <c r="H231">
        <v>36.799999999999997</v>
      </c>
      <c r="I231">
        <v>0.157</v>
      </c>
    </row>
    <row r="232" spans="1:9" x14ac:dyDescent="0.25">
      <c r="A232" t="s">
        <v>238</v>
      </c>
      <c r="B232">
        <v>2</v>
      </c>
      <c r="C232">
        <v>100</v>
      </c>
      <c r="D232">
        <v>242</v>
      </c>
      <c r="E232">
        <v>38</v>
      </c>
      <c r="F232">
        <v>0.14499999999999999</v>
      </c>
      <c r="G232">
        <v>1.5960000000000001</v>
      </c>
      <c r="H232">
        <v>38.299999999999997</v>
      </c>
      <c r="I232">
        <v>0.16</v>
      </c>
    </row>
    <row r="233" spans="1:9" x14ac:dyDescent="0.25">
      <c r="A233" t="s">
        <v>244</v>
      </c>
      <c r="B233">
        <v>2</v>
      </c>
      <c r="C233">
        <v>1000</v>
      </c>
      <c r="D233">
        <v>5344</v>
      </c>
      <c r="E233">
        <v>227</v>
      </c>
      <c r="F233">
        <v>10.994999999999999</v>
      </c>
      <c r="G233">
        <v>70.072999999999993</v>
      </c>
      <c r="H233">
        <v>229</v>
      </c>
      <c r="I233">
        <v>7.0069999999999997</v>
      </c>
    </row>
    <row r="234" spans="1:9" x14ac:dyDescent="0.25">
      <c r="A234" t="s">
        <v>246</v>
      </c>
      <c r="B234">
        <v>2</v>
      </c>
      <c r="C234">
        <v>1000</v>
      </c>
      <c r="D234">
        <v>5414</v>
      </c>
      <c r="E234">
        <v>229</v>
      </c>
      <c r="F234">
        <v>9.343</v>
      </c>
      <c r="G234">
        <v>71.557000000000002</v>
      </c>
      <c r="H234">
        <v>230.5</v>
      </c>
      <c r="I234">
        <v>7.1559999999999997</v>
      </c>
    </row>
    <row r="235" spans="1:9" x14ac:dyDescent="0.25">
      <c r="A235" t="s">
        <v>247</v>
      </c>
      <c r="B235">
        <v>2</v>
      </c>
      <c r="C235">
        <v>1000</v>
      </c>
      <c r="D235">
        <v>14568</v>
      </c>
      <c r="E235">
        <v>97</v>
      </c>
      <c r="F235">
        <v>8.1890000000000001</v>
      </c>
      <c r="G235">
        <v>93.716999999999999</v>
      </c>
      <c r="H235">
        <v>98.1</v>
      </c>
      <c r="I235">
        <v>9.3719999999999999</v>
      </c>
    </row>
    <row r="236" spans="1:9" x14ac:dyDescent="0.25">
      <c r="A236" t="s">
        <v>245</v>
      </c>
      <c r="B236">
        <v>2</v>
      </c>
      <c r="C236">
        <v>1000</v>
      </c>
      <c r="D236">
        <v>14340</v>
      </c>
      <c r="E236">
        <v>98</v>
      </c>
      <c r="F236">
        <v>10.222</v>
      </c>
      <c r="G236">
        <v>92.072000000000003</v>
      </c>
      <c r="H236">
        <v>98.7</v>
      </c>
      <c r="I236">
        <v>9.2070000000000007</v>
      </c>
    </row>
    <row r="237" spans="1:9" x14ac:dyDescent="0.25">
      <c r="A237" t="s">
        <v>242</v>
      </c>
      <c r="B237">
        <v>2</v>
      </c>
      <c r="C237">
        <v>500</v>
      </c>
      <c r="D237">
        <v>2390</v>
      </c>
      <c r="E237">
        <v>125</v>
      </c>
      <c r="F237">
        <v>1.5309999999999999</v>
      </c>
      <c r="G237">
        <v>25.379000000000001</v>
      </c>
      <c r="H237">
        <v>125.8</v>
      </c>
      <c r="I237">
        <v>2.5379999999999998</v>
      </c>
    </row>
    <row r="238" spans="1:9" x14ac:dyDescent="0.25">
      <c r="A238" t="s">
        <v>243</v>
      </c>
      <c r="B238">
        <v>2</v>
      </c>
      <c r="C238">
        <v>500</v>
      </c>
      <c r="D238">
        <v>2309</v>
      </c>
      <c r="E238">
        <v>124</v>
      </c>
      <c r="F238">
        <v>2.9380000000000002</v>
      </c>
      <c r="G238">
        <v>22.74</v>
      </c>
      <c r="H238">
        <v>125.2</v>
      </c>
      <c r="I238">
        <v>2.274</v>
      </c>
    </row>
    <row r="239" spans="1:9" x14ac:dyDescent="0.25">
      <c r="A239" t="s">
        <v>249</v>
      </c>
      <c r="B239">
        <v>2</v>
      </c>
      <c r="C239">
        <v>500</v>
      </c>
      <c r="D239">
        <v>3717</v>
      </c>
      <c r="E239">
        <v>85</v>
      </c>
      <c r="F239">
        <v>3.78</v>
      </c>
      <c r="G239">
        <v>24.768000000000001</v>
      </c>
      <c r="H239">
        <v>87</v>
      </c>
      <c r="I239">
        <v>2.4769999999999999</v>
      </c>
    </row>
    <row r="240" spans="1:9" x14ac:dyDescent="0.25">
      <c r="A240" t="s">
        <v>248</v>
      </c>
      <c r="B240">
        <v>2</v>
      </c>
      <c r="C240">
        <v>500</v>
      </c>
      <c r="D240">
        <v>3509</v>
      </c>
      <c r="E240">
        <v>87</v>
      </c>
      <c r="F240">
        <v>2.4620000000000002</v>
      </c>
      <c r="G240">
        <v>24.692</v>
      </c>
      <c r="H240">
        <v>88.6</v>
      </c>
      <c r="I240">
        <v>2.4689999999999999</v>
      </c>
    </row>
    <row r="241" spans="1:9" x14ac:dyDescent="0.25">
      <c r="A241" t="s">
        <v>251</v>
      </c>
      <c r="B241">
        <v>2</v>
      </c>
      <c r="C241">
        <v>800</v>
      </c>
      <c r="D241">
        <v>3421</v>
      </c>
      <c r="E241">
        <v>217</v>
      </c>
      <c r="F241">
        <v>4.7759999999999998</v>
      </c>
      <c r="G241">
        <v>46.722000000000001</v>
      </c>
      <c r="H241">
        <v>219.5</v>
      </c>
      <c r="I241">
        <v>4.6719999999999997</v>
      </c>
    </row>
    <row r="242" spans="1:9" x14ac:dyDescent="0.25">
      <c r="A242" t="s">
        <v>253</v>
      </c>
      <c r="B242">
        <v>2</v>
      </c>
      <c r="C242">
        <v>800</v>
      </c>
      <c r="D242">
        <v>3385</v>
      </c>
      <c r="E242">
        <v>217</v>
      </c>
      <c r="F242">
        <v>6.6879999999999997</v>
      </c>
      <c r="G242">
        <v>50.82</v>
      </c>
      <c r="H242">
        <v>220.2</v>
      </c>
      <c r="I242">
        <v>5.0819999999999999</v>
      </c>
    </row>
    <row r="243" spans="1:9" x14ac:dyDescent="0.25">
      <c r="A243" t="s">
        <v>252</v>
      </c>
      <c r="B243">
        <v>2</v>
      </c>
      <c r="C243">
        <v>800</v>
      </c>
      <c r="D243">
        <v>9412</v>
      </c>
      <c r="E243">
        <v>94</v>
      </c>
      <c r="F243">
        <v>5.7649999999999997</v>
      </c>
      <c r="G243">
        <v>67.816000000000003</v>
      </c>
      <c r="H243">
        <v>94.7</v>
      </c>
      <c r="I243">
        <v>6.782</v>
      </c>
    </row>
    <row r="244" spans="1:9" x14ac:dyDescent="0.25">
      <c r="A244" t="s">
        <v>254</v>
      </c>
      <c r="B244">
        <v>2</v>
      </c>
      <c r="C244">
        <v>800</v>
      </c>
      <c r="D244">
        <v>9035</v>
      </c>
      <c r="E244">
        <v>95</v>
      </c>
      <c r="F244">
        <v>4.7919999999999998</v>
      </c>
      <c r="G244">
        <v>60.713999999999999</v>
      </c>
      <c r="H244">
        <v>96.1</v>
      </c>
      <c r="I244">
        <v>6.0709999999999997</v>
      </c>
    </row>
    <row r="245" spans="1:9" x14ac:dyDescent="0.25">
      <c r="A245" t="s">
        <v>14</v>
      </c>
      <c r="B245">
        <v>2</v>
      </c>
      <c r="C245">
        <v>34</v>
      </c>
      <c r="D245">
        <v>78</v>
      </c>
      <c r="E245">
        <v>12</v>
      </c>
      <c r="F245">
        <v>1.4999999999999999E-2</v>
      </c>
      <c r="G245">
        <v>0.27200000000000002</v>
      </c>
      <c r="H245">
        <v>12</v>
      </c>
      <c r="I245">
        <v>2.7E-2</v>
      </c>
    </row>
  </sheetData>
  <phoneticPr fontId="1" type="noConversion"/>
  <conditionalFormatting sqref="A1:A245">
    <cfRule type="duplicateValues" dxfId="4" priority="372"/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308EF-AE2E-4845-804B-CE397C2D581F}">
  <dimension ref="A1:I245"/>
  <sheetViews>
    <sheetView workbookViewId="0">
      <selection activeCell="M232" sqref="M232"/>
    </sheetView>
  </sheetViews>
  <sheetFormatPr defaultRowHeight="15" x14ac:dyDescent="0.25"/>
  <cols>
    <col min="1" max="1" width="24" bestFit="1" customWidth="1"/>
    <col min="2" max="2" width="12.5703125" customWidth="1"/>
    <col min="3" max="3" width="10.5703125" customWidth="1"/>
    <col min="6" max="6" width="12.5703125" customWidth="1"/>
    <col min="7" max="7" width="12.85546875" customWidth="1"/>
    <col min="8" max="8" width="11.42578125" customWidth="1"/>
    <col min="9" max="9" width="11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17</v>
      </c>
      <c r="B2" t="s">
        <v>255</v>
      </c>
      <c r="C2">
        <v>112</v>
      </c>
      <c r="D2">
        <v>425</v>
      </c>
      <c r="E2">
        <v>32</v>
      </c>
      <c r="F2">
        <v>20.079999999999998</v>
      </c>
      <c r="G2">
        <v>168.63800000000001</v>
      </c>
      <c r="H2">
        <v>33.6</v>
      </c>
      <c r="I2">
        <v>16.864000000000001</v>
      </c>
    </row>
    <row r="3" spans="1:9" x14ac:dyDescent="0.25">
      <c r="A3" t="s">
        <v>16</v>
      </c>
      <c r="B3" t="s">
        <v>255</v>
      </c>
      <c r="C3">
        <v>138</v>
      </c>
      <c r="D3">
        <v>493</v>
      </c>
      <c r="E3">
        <v>42</v>
      </c>
      <c r="F3">
        <v>36.366999999999997</v>
      </c>
      <c r="G3">
        <v>329.27</v>
      </c>
      <c r="H3">
        <v>42.8</v>
      </c>
      <c r="I3">
        <v>32.927</v>
      </c>
    </row>
    <row r="4" spans="1:9" x14ac:dyDescent="0.25">
      <c r="A4" t="s">
        <v>13</v>
      </c>
      <c r="B4" t="s">
        <v>255</v>
      </c>
      <c r="C4">
        <v>87</v>
      </c>
      <c r="D4">
        <v>406</v>
      </c>
      <c r="E4">
        <v>24</v>
      </c>
      <c r="F4">
        <v>8.5359999999999996</v>
      </c>
      <c r="G4">
        <v>90.025999999999996</v>
      </c>
      <c r="H4">
        <v>24</v>
      </c>
      <c r="I4">
        <v>9.0030000000000001</v>
      </c>
    </row>
    <row r="5" spans="1:9" x14ac:dyDescent="0.25">
      <c r="A5" t="s">
        <v>9</v>
      </c>
      <c r="B5" t="s">
        <v>255</v>
      </c>
      <c r="C5">
        <v>62</v>
      </c>
      <c r="D5">
        <v>159</v>
      </c>
      <c r="E5">
        <v>22</v>
      </c>
      <c r="F5">
        <v>1.0249999999999999</v>
      </c>
      <c r="G5">
        <v>10.64</v>
      </c>
      <c r="H5">
        <v>22</v>
      </c>
      <c r="I5">
        <v>1.0640000000000001</v>
      </c>
    </row>
    <row r="6" spans="1:9" x14ac:dyDescent="0.25">
      <c r="A6" t="s">
        <v>26</v>
      </c>
      <c r="B6" t="s">
        <v>255</v>
      </c>
      <c r="C6">
        <v>40</v>
      </c>
      <c r="D6">
        <v>60</v>
      </c>
      <c r="E6">
        <v>16</v>
      </c>
      <c r="F6">
        <v>0.14099999999999999</v>
      </c>
      <c r="G6">
        <v>1.6060000000000001</v>
      </c>
      <c r="H6">
        <v>16</v>
      </c>
      <c r="I6">
        <v>0.161</v>
      </c>
    </row>
    <row r="7" spans="1:9" x14ac:dyDescent="0.25">
      <c r="A7" t="s">
        <v>29</v>
      </c>
      <c r="B7" t="s">
        <v>255</v>
      </c>
      <c r="C7">
        <v>400</v>
      </c>
      <c r="D7">
        <v>600</v>
      </c>
      <c r="E7">
        <v>175</v>
      </c>
      <c r="F7">
        <v>4.5110000000000001</v>
      </c>
      <c r="G7">
        <v>48.142000000000003</v>
      </c>
      <c r="H7">
        <v>175.3</v>
      </c>
      <c r="I7">
        <v>4.8140000000000001</v>
      </c>
    </row>
    <row r="8" spans="1:9" x14ac:dyDescent="0.25">
      <c r="A8" t="s">
        <v>27</v>
      </c>
      <c r="B8" t="s">
        <v>255</v>
      </c>
      <c r="C8">
        <v>60</v>
      </c>
      <c r="D8">
        <v>90</v>
      </c>
      <c r="E8">
        <v>24</v>
      </c>
      <c r="F8">
        <v>0.23400000000000001</v>
      </c>
      <c r="G8">
        <v>2.5790000000000002</v>
      </c>
      <c r="H8">
        <v>24.7</v>
      </c>
      <c r="I8">
        <v>0.25800000000000001</v>
      </c>
    </row>
    <row r="9" spans="1:9" x14ac:dyDescent="0.25">
      <c r="A9" t="s">
        <v>28</v>
      </c>
      <c r="B9" t="s">
        <v>255</v>
      </c>
      <c r="C9">
        <v>80</v>
      </c>
      <c r="D9">
        <v>120</v>
      </c>
      <c r="E9">
        <v>33</v>
      </c>
      <c r="F9">
        <v>0.375</v>
      </c>
      <c r="G9">
        <v>4.4050000000000002</v>
      </c>
      <c r="H9">
        <v>33.200000000000003</v>
      </c>
      <c r="I9">
        <v>0.441</v>
      </c>
    </row>
    <row r="10" spans="1:9" x14ac:dyDescent="0.25">
      <c r="A10" t="s">
        <v>30</v>
      </c>
      <c r="B10" t="s">
        <v>255</v>
      </c>
      <c r="C10">
        <v>100</v>
      </c>
      <c r="D10">
        <v>150</v>
      </c>
      <c r="E10">
        <v>41</v>
      </c>
      <c r="F10">
        <v>0.69299999999999995</v>
      </c>
      <c r="G10">
        <v>5.7729999999999997</v>
      </c>
      <c r="H10">
        <v>41.9</v>
      </c>
      <c r="I10">
        <v>0.57699999999999996</v>
      </c>
    </row>
    <row r="11" spans="1:9" x14ac:dyDescent="0.25">
      <c r="A11" t="s">
        <v>31</v>
      </c>
      <c r="B11" t="s">
        <v>255</v>
      </c>
      <c r="C11">
        <v>120</v>
      </c>
      <c r="D11">
        <v>180</v>
      </c>
      <c r="E11">
        <v>50</v>
      </c>
      <c r="F11">
        <v>0.68700000000000006</v>
      </c>
      <c r="G11">
        <v>7.2789999999999999</v>
      </c>
      <c r="H11">
        <v>50.7</v>
      </c>
      <c r="I11">
        <v>0.72799999999999998</v>
      </c>
    </row>
    <row r="12" spans="1:9" x14ac:dyDescent="0.25">
      <c r="A12" t="s">
        <v>32</v>
      </c>
      <c r="B12" t="s">
        <v>255</v>
      </c>
      <c r="C12">
        <v>140</v>
      </c>
      <c r="D12">
        <v>210</v>
      </c>
      <c r="E12">
        <v>59</v>
      </c>
      <c r="F12">
        <v>0.67200000000000004</v>
      </c>
      <c r="G12">
        <v>8.8879999999999999</v>
      </c>
      <c r="H12">
        <v>59.4</v>
      </c>
      <c r="I12">
        <v>0.88900000000000001</v>
      </c>
    </row>
    <row r="13" spans="1:9" x14ac:dyDescent="0.25">
      <c r="A13" t="s">
        <v>33</v>
      </c>
      <c r="B13" t="s">
        <v>255</v>
      </c>
      <c r="C13">
        <v>160</v>
      </c>
      <c r="D13">
        <v>240</v>
      </c>
      <c r="E13">
        <v>67</v>
      </c>
      <c r="F13">
        <v>0.84399999999999997</v>
      </c>
      <c r="G13">
        <v>11.163</v>
      </c>
      <c r="H13">
        <v>68.2</v>
      </c>
      <c r="I13">
        <v>1.1160000000000001</v>
      </c>
    </row>
    <row r="14" spans="1:9" x14ac:dyDescent="0.25">
      <c r="A14" t="s">
        <v>34</v>
      </c>
      <c r="B14" t="s">
        <v>255</v>
      </c>
      <c r="C14">
        <v>180</v>
      </c>
      <c r="D14">
        <v>270</v>
      </c>
      <c r="E14">
        <v>76</v>
      </c>
      <c r="F14">
        <v>1.2989999999999999</v>
      </c>
      <c r="G14">
        <v>13.35</v>
      </c>
      <c r="H14">
        <v>77</v>
      </c>
      <c r="I14">
        <v>1.335</v>
      </c>
    </row>
    <row r="15" spans="1:9" x14ac:dyDescent="0.25">
      <c r="A15" t="s">
        <v>35</v>
      </c>
      <c r="B15" t="s">
        <v>255</v>
      </c>
      <c r="C15">
        <v>20</v>
      </c>
      <c r="D15">
        <v>30</v>
      </c>
      <c r="E15">
        <v>8</v>
      </c>
      <c r="F15">
        <v>6.2E-2</v>
      </c>
      <c r="G15">
        <v>0.67400000000000004</v>
      </c>
      <c r="H15">
        <v>8</v>
      </c>
      <c r="I15">
        <v>6.7000000000000004E-2</v>
      </c>
    </row>
    <row r="16" spans="1:9" x14ac:dyDescent="0.25">
      <c r="A16" t="s">
        <v>36</v>
      </c>
      <c r="B16" t="s">
        <v>255</v>
      </c>
      <c r="C16">
        <v>200</v>
      </c>
      <c r="D16">
        <v>300</v>
      </c>
      <c r="E16">
        <v>85</v>
      </c>
      <c r="F16">
        <v>2.8690000000000002</v>
      </c>
      <c r="G16">
        <v>13.515000000000001</v>
      </c>
      <c r="H16">
        <v>86.2</v>
      </c>
      <c r="I16">
        <v>1.3520000000000001</v>
      </c>
    </row>
    <row r="17" spans="1:9" x14ac:dyDescent="0.25">
      <c r="A17" t="s">
        <v>37</v>
      </c>
      <c r="B17" t="s">
        <v>255</v>
      </c>
      <c r="C17">
        <v>220</v>
      </c>
      <c r="D17">
        <v>330</v>
      </c>
      <c r="E17">
        <v>94</v>
      </c>
      <c r="F17">
        <v>1.548</v>
      </c>
      <c r="G17">
        <v>17.192</v>
      </c>
      <c r="H17">
        <v>94.7</v>
      </c>
      <c r="I17">
        <v>1.7190000000000001</v>
      </c>
    </row>
    <row r="18" spans="1:9" x14ac:dyDescent="0.25">
      <c r="A18" t="s">
        <v>38</v>
      </c>
      <c r="B18" t="s">
        <v>255</v>
      </c>
      <c r="C18">
        <v>240</v>
      </c>
      <c r="D18">
        <v>360</v>
      </c>
      <c r="E18">
        <v>103</v>
      </c>
      <c r="F18">
        <v>1.575</v>
      </c>
      <c r="G18">
        <v>18.984000000000002</v>
      </c>
      <c r="H18">
        <v>103.8</v>
      </c>
      <c r="I18">
        <v>1.8979999999999999</v>
      </c>
    </row>
    <row r="19" spans="1:9" x14ac:dyDescent="0.25">
      <c r="A19" t="s">
        <v>39</v>
      </c>
      <c r="B19" t="s">
        <v>255</v>
      </c>
      <c r="C19">
        <v>260</v>
      </c>
      <c r="D19">
        <v>390</v>
      </c>
      <c r="E19">
        <v>112</v>
      </c>
      <c r="F19">
        <v>1.522</v>
      </c>
      <c r="G19">
        <v>19.050999999999998</v>
      </c>
      <c r="H19">
        <v>112.7</v>
      </c>
      <c r="I19">
        <v>1.905</v>
      </c>
    </row>
    <row r="20" spans="1:9" x14ac:dyDescent="0.25">
      <c r="A20" t="s">
        <v>40</v>
      </c>
      <c r="B20" t="s">
        <v>255</v>
      </c>
      <c r="C20">
        <v>280</v>
      </c>
      <c r="D20">
        <v>420</v>
      </c>
      <c r="E20">
        <v>121</v>
      </c>
      <c r="F20">
        <v>2.2509999999999999</v>
      </c>
      <c r="G20">
        <v>23.98</v>
      </c>
      <c r="H20">
        <v>121.6</v>
      </c>
      <c r="I20">
        <v>2.3980000000000001</v>
      </c>
    </row>
    <row r="21" spans="1:9" x14ac:dyDescent="0.25">
      <c r="A21" t="s">
        <v>41</v>
      </c>
      <c r="B21" t="s">
        <v>255</v>
      </c>
      <c r="C21">
        <v>300</v>
      </c>
      <c r="D21">
        <v>450</v>
      </c>
      <c r="E21">
        <v>129</v>
      </c>
      <c r="F21">
        <v>4.2539999999999996</v>
      </c>
      <c r="G21">
        <v>25.655999999999999</v>
      </c>
      <c r="H21">
        <v>130.5</v>
      </c>
      <c r="I21">
        <v>2.5659999999999998</v>
      </c>
    </row>
    <row r="22" spans="1:9" x14ac:dyDescent="0.25">
      <c r="A22" t="s">
        <v>42</v>
      </c>
      <c r="B22" t="s">
        <v>255</v>
      </c>
      <c r="C22">
        <v>320</v>
      </c>
      <c r="D22">
        <v>480</v>
      </c>
      <c r="E22">
        <v>139</v>
      </c>
      <c r="F22">
        <v>2.758</v>
      </c>
      <c r="G22">
        <v>26.914999999999999</v>
      </c>
      <c r="H22">
        <v>139.80000000000001</v>
      </c>
      <c r="I22">
        <v>2.6920000000000002</v>
      </c>
    </row>
    <row r="23" spans="1:9" x14ac:dyDescent="0.25">
      <c r="A23" t="s">
        <v>43</v>
      </c>
      <c r="B23" t="s">
        <v>255</v>
      </c>
      <c r="C23">
        <v>340</v>
      </c>
      <c r="D23">
        <v>510</v>
      </c>
      <c r="E23">
        <v>148</v>
      </c>
      <c r="F23">
        <v>2.298</v>
      </c>
      <c r="G23">
        <v>26.675000000000001</v>
      </c>
      <c r="H23">
        <v>148.4</v>
      </c>
      <c r="I23">
        <v>2.6680000000000001</v>
      </c>
    </row>
    <row r="24" spans="1:9" x14ac:dyDescent="0.25">
      <c r="A24" t="s">
        <v>44</v>
      </c>
      <c r="B24" t="s">
        <v>255</v>
      </c>
      <c r="C24">
        <v>360</v>
      </c>
      <c r="D24">
        <v>540</v>
      </c>
      <c r="E24">
        <v>156</v>
      </c>
      <c r="F24">
        <v>2.82</v>
      </c>
      <c r="G24">
        <v>33.19</v>
      </c>
      <c r="H24">
        <v>157.19999999999999</v>
      </c>
      <c r="I24">
        <v>3.319</v>
      </c>
    </row>
    <row r="25" spans="1:9" x14ac:dyDescent="0.25">
      <c r="A25" t="s">
        <v>48</v>
      </c>
      <c r="B25" t="s">
        <v>255</v>
      </c>
      <c r="C25">
        <v>380</v>
      </c>
      <c r="D25">
        <v>570</v>
      </c>
      <c r="E25">
        <v>165</v>
      </c>
      <c r="F25">
        <v>4.6120000000000001</v>
      </c>
      <c r="G25">
        <v>38.820999999999998</v>
      </c>
      <c r="H25">
        <v>166.2</v>
      </c>
      <c r="I25">
        <v>3.8820000000000001</v>
      </c>
    </row>
    <row r="26" spans="1:9" x14ac:dyDescent="0.25">
      <c r="A26" t="s">
        <v>15</v>
      </c>
      <c r="B26" t="s">
        <v>255</v>
      </c>
      <c r="C26">
        <v>115</v>
      </c>
      <c r="D26">
        <v>613</v>
      </c>
      <c r="E26">
        <v>18</v>
      </c>
      <c r="F26">
        <v>3.4460000000000002</v>
      </c>
      <c r="G26">
        <v>39.314</v>
      </c>
      <c r="H26">
        <v>18.399999999999999</v>
      </c>
      <c r="I26">
        <v>3.931</v>
      </c>
    </row>
    <row r="27" spans="1:9" x14ac:dyDescent="0.25">
      <c r="A27" t="s">
        <v>24</v>
      </c>
      <c r="B27" t="s">
        <v>255</v>
      </c>
      <c r="C27">
        <v>2000</v>
      </c>
      <c r="D27">
        <v>5343</v>
      </c>
      <c r="E27">
        <v>949</v>
      </c>
      <c r="F27">
        <v>101.42100000000001</v>
      </c>
      <c r="G27">
        <v>1012.415</v>
      </c>
      <c r="H27">
        <v>955.4</v>
      </c>
      <c r="I27">
        <v>101.242</v>
      </c>
    </row>
    <row r="28" spans="1:9" x14ac:dyDescent="0.25">
      <c r="A28" t="s">
        <v>20</v>
      </c>
      <c r="B28" t="s">
        <v>255</v>
      </c>
      <c r="C28">
        <v>500</v>
      </c>
      <c r="D28">
        <v>1006</v>
      </c>
      <c r="E28">
        <v>274</v>
      </c>
      <c r="F28">
        <v>52.406999999999996</v>
      </c>
      <c r="G28">
        <v>699.928</v>
      </c>
      <c r="H28">
        <v>274.5</v>
      </c>
      <c r="I28">
        <v>69.992999999999995</v>
      </c>
    </row>
    <row r="29" spans="1:9" x14ac:dyDescent="0.25">
      <c r="A29" t="s">
        <v>45</v>
      </c>
      <c r="B29" t="s">
        <v>255</v>
      </c>
      <c r="C29">
        <v>100</v>
      </c>
      <c r="D29">
        <v>180</v>
      </c>
      <c r="E29">
        <v>38</v>
      </c>
      <c r="F29">
        <v>0.65600000000000003</v>
      </c>
      <c r="G29">
        <v>7.1310000000000002</v>
      </c>
      <c r="H29">
        <v>38.6</v>
      </c>
      <c r="I29">
        <v>0.71299999999999997</v>
      </c>
    </row>
    <row r="30" spans="1:9" x14ac:dyDescent="0.25">
      <c r="A30" t="s">
        <v>46</v>
      </c>
      <c r="B30" t="s">
        <v>255</v>
      </c>
      <c r="C30">
        <v>110</v>
      </c>
      <c r="D30">
        <v>199</v>
      </c>
      <c r="E30">
        <v>42</v>
      </c>
      <c r="F30">
        <v>0.63600000000000001</v>
      </c>
      <c r="G30">
        <v>7.9820000000000002</v>
      </c>
      <c r="H30">
        <v>42.6</v>
      </c>
      <c r="I30">
        <v>0.79800000000000004</v>
      </c>
    </row>
    <row r="31" spans="1:9" x14ac:dyDescent="0.25">
      <c r="A31" t="s">
        <v>47</v>
      </c>
      <c r="B31" t="s">
        <v>255</v>
      </c>
      <c r="C31">
        <v>120</v>
      </c>
      <c r="D31">
        <v>218</v>
      </c>
      <c r="E31">
        <v>46</v>
      </c>
      <c r="F31">
        <v>0.70299999999999996</v>
      </c>
      <c r="G31">
        <v>8.6880000000000006</v>
      </c>
      <c r="H31">
        <v>46.7</v>
      </c>
      <c r="I31">
        <v>0.86899999999999999</v>
      </c>
    </row>
    <row r="32" spans="1:9" x14ac:dyDescent="0.25">
      <c r="A32" t="s">
        <v>49</v>
      </c>
      <c r="B32" t="s">
        <v>255</v>
      </c>
      <c r="C32">
        <v>130</v>
      </c>
      <c r="D32">
        <v>237</v>
      </c>
      <c r="E32">
        <v>49</v>
      </c>
      <c r="F32">
        <v>1.9359999999999999</v>
      </c>
      <c r="G32">
        <v>12.2</v>
      </c>
      <c r="H32">
        <v>50.2</v>
      </c>
      <c r="I32">
        <v>1.22</v>
      </c>
    </row>
    <row r="33" spans="1:9" x14ac:dyDescent="0.25">
      <c r="A33" t="s">
        <v>50</v>
      </c>
      <c r="B33" t="s">
        <v>255</v>
      </c>
      <c r="C33">
        <v>140</v>
      </c>
      <c r="D33">
        <v>256</v>
      </c>
      <c r="E33">
        <v>54</v>
      </c>
      <c r="F33">
        <v>1.2010000000000001</v>
      </c>
      <c r="G33">
        <v>11.367000000000001</v>
      </c>
      <c r="H33">
        <v>54.7</v>
      </c>
      <c r="I33">
        <v>1.137</v>
      </c>
    </row>
    <row r="34" spans="1:9" x14ac:dyDescent="0.25">
      <c r="A34" t="s">
        <v>51</v>
      </c>
      <c r="B34" t="s">
        <v>255</v>
      </c>
      <c r="C34">
        <v>150</v>
      </c>
      <c r="D34">
        <v>275</v>
      </c>
      <c r="E34">
        <v>58</v>
      </c>
      <c r="F34">
        <v>0.92900000000000005</v>
      </c>
      <c r="G34">
        <v>13.672000000000001</v>
      </c>
      <c r="H34">
        <v>58.2</v>
      </c>
      <c r="I34">
        <v>1.367</v>
      </c>
    </row>
    <row r="35" spans="1:9" x14ac:dyDescent="0.25">
      <c r="A35" t="s">
        <v>52</v>
      </c>
      <c r="B35" t="s">
        <v>255</v>
      </c>
      <c r="C35">
        <v>160</v>
      </c>
      <c r="D35">
        <v>294</v>
      </c>
      <c r="E35">
        <v>62</v>
      </c>
      <c r="F35">
        <v>1.141</v>
      </c>
      <c r="G35">
        <v>13.912000000000001</v>
      </c>
      <c r="H35">
        <v>62.3</v>
      </c>
      <c r="I35">
        <v>1.391</v>
      </c>
    </row>
    <row r="36" spans="1:9" x14ac:dyDescent="0.25">
      <c r="A36" t="s">
        <v>53</v>
      </c>
      <c r="B36" t="s">
        <v>255</v>
      </c>
      <c r="C36">
        <v>170</v>
      </c>
      <c r="D36">
        <v>313</v>
      </c>
      <c r="E36">
        <v>66</v>
      </c>
      <c r="F36">
        <v>1.141</v>
      </c>
      <c r="G36">
        <v>14.807</v>
      </c>
      <c r="H36">
        <v>66.5</v>
      </c>
      <c r="I36">
        <v>1.4810000000000001</v>
      </c>
    </row>
    <row r="37" spans="1:9" x14ac:dyDescent="0.25">
      <c r="A37" t="s">
        <v>54</v>
      </c>
      <c r="B37" t="s">
        <v>255</v>
      </c>
      <c r="C37">
        <v>180</v>
      </c>
      <c r="D37">
        <v>332</v>
      </c>
      <c r="E37">
        <v>69</v>
      </c>
      <c r="F37">
        <v>2.5459999999999998</v>
      </c>
      <c r="G37">
        <v>17.885000000000002</v>
      </c>
      <c r="H37">
        <v>70.5</v>
      </c>
      <c r="I37">
        <v>1.7889999999999999</v>
      </c>
    </row>
    <row r="38" spans="1:9" x14ac:dyDescent="0.25">
      <c r="A38" t="s">
        <v>55</v>
      </c>
      <c r="B38" t="s">
        <v>255</v>
      </c>
      <c r="C38">
        <v>190</v>
      </c>
      <c r="D38">
        <v>351</v>
      </c>
      <c r="E38">
        <v>74</v>
      </c>
      <c r="F38">
        <v>1.6719999999999999</v>
      </c>
      <c r="G38">
        <v>17.873999999999999</v>
      </c>
      <c r="H38">
        <v>74.5</v>
      </c>
      <c r="I38">
        <v>1.7869999999999999</v>
      </c>
    </row>
    <row r="39" spans="1:9" x14ac:dyDescent="0.25">
      <c r="A39" t="s">
        <v>56</v>
      </c>
      <c r="B39" t="s">
        <v>255</v>
      </c>
      <c r="C39">
        <v>200</v>
      </c>
      <c r="D39">
        <v>370</v>
      </c>
      <c r="E39">
        <v>78</v>
      </c>
      <c r="F39">
        <v>1.4139999999999999</v>
      </c>
      <c r="G39">
        <v>17.565000000000001</v>
      </c>
      <c r="H39">
        <v>78.400000000000006</v>
      </c>
      <c r="I39">
        <v>1.7569999999999999</v>
      </c>
    </row>
    <row r="40" spans="1:9" x14ac:dyDescent="0.25">
      <c r="A40" t="s">
        <v>57</v>
      </c>
      <c r="B40" t="s">
        <v>255</v>
      </c>
      <c r="C40">
        <v>121</v>
      </c>
      <c r="D40">
        <v>220</v>
      </c>
      <c r="E40">
        <v>46</v>
      </c>
      <c r="F40">
        <v>0.76100000000000001</v>
      </c>
      <c r="G40">
        <v>10.467000000000001</v>
      </c>
      <c r="H40">
        <v>46.7</v>
      </c>
      <c r="I40">
        <v>1.0469999999999999</v>
      </c>
    </row>
    <row r="41" spans="1:9" x14ac:dyDescent="0.25">
      <c r="A41" t="s">
        <v>58</v>
      </c>
      <c r="B41" t="s">
        <v>255</v>
      </c>
      <c r="C41">
        <v>132</v>
      </c>
      <c r="D41">
        <v>241</v>
      </c>
      <c r="E41">
        <v>50</v>
      </c>
      <c r="F41">
        <v>1.907</v>
      </c>
      <c r="G41">
        <v>10.651</v>
      </c>
      <c r="H41">
        <v>51.1</v>
      </c>
      <c r="I41">
        <v>1.0649999999999999</v>
      </c>
    </row>
    <row r="42" spans="1:9" x14ac:dyDescent="0.25">
      <c r="A42" t="s">
        <v>59</v>
      </c>
      <c r="B42" t="s">
        <v>255</v>
      </c>
      <c r="C42">
        <v>143</v>
      </c>
      <c r="D42">
        <v>262</v>
      </c>
      <c r="E42">
        <v>55</v>
      </c>
      <c r="F42">
        <v>0.98699999999999999</v>
      </c>
      <c r="G42">
        <v>11.438000000000001</v>
      </c>
      <c r="H42">
        <v>55.7</v>
      </c>
      <c r="I42">
        <v>1.1439999999999999</v>
      </c>
    </row>
    <row r="43" spans="1:9" x14ac:dyDescent="0.25">
      <c r="A43" t="s">
        <v>60</v>
      </c>
      <c r="B43" t="s">
        <v>255</v>
      </c>
      <c r="C43">
        <v>154</v>
      </c>
      <c r="D43">
        <v>283</v>
      </c>
      <c r="E43">
        <v>59</v>
      </c>
      <c r="F43">
        <v>1.196</v>
      </c>
      <c r="G43">
        <v>12.397</v>
      </c>
      <c r="H43">
        <v>60.2</v>
      </c>
      <c r="I43">
        <v>1.24</v>
      </c>
    </row>
    <row r="44" spans="1:9" x14ac:dyDescent="0.25">
      <c r="A44" t="s">
        <v>61</v>
      </c>
      <c r="B44" t="s">
        <v>255</v>
      </c>
      <c r="C44">
        <v>165</v>
      </c>
      <c r="D44">
        <v>304</v>
      </c>
      <c r="E44">
        <v>63</v>
      </c>
      <c r="F44">
        <v>1.2689999999999999</v>
      </c>
      <c r="G44">
        <v>14.385999999999999</v>
      </c>
      <c r="H44">
        <v>64.3</v>
      </c>
      <c r="I44">
        <v>1.4390000000000001</v>
      </c>
    </row>
    <row r="45" spans="1:9" x14ac:dyDescent="0.25">
      <c r="A45" t="s">
        <v>62</v>
      </c>
      <c r="B45" t="s">
        <v>255</v>
      </c>
      <c r="C45">
        <v>176</v>
      </c>
      <c r="D45">
        <v>325</v>
      </c>
      <c r="E45">
        <v>68</v>
      </c>
      <c r="F45">
        <v>1.141</v>
      </c>
      <c r="G45">
        <v>14.397</v>
      </c>
      <c r="H45">
        <v>68.599999999999994</v>
      </c>
      <c r="I45">
        <v>1.44</v>
      </c>
    </row>
    <row r="46" spans="1:9" x14ac:dyDescent="0.25">
      <c r="A46" t="s">
        <v>63</v>
      </c>
      <c r="B46" t="s">
        <v>255</v>
      </c>
      <c r="C46">
        <v>187</v>
      </c>
      <c r="D46">
        <v>346</v>
      </c>
      <c r="E46">
        <v>72</v>
      </c>
      <c r="F46">
        <v>1.4059999999999999</v>
      </c>
      <c r="G46">
        <v>17.712</v>
      </c>
      <c r="H46">
        <v>72.900000000000006</v>
      </c>
      <c r="I46">
        <v>1.7709999999999999</v>
      </c>
    </row>
    <row r="47" spans="1:9" x14ac:dyDescent="0.25">
      <c r="A47" t="s">
        <v>64</v>
      </c>
      <c r="B47" t="s">
        <v>255</v>
      </c>
      <c r="C47">
        <v>198</v>
      </c>
      <c r="D47">
        <v>367</v>
      </c>
      <c r="E47">
        <v>77</v>
      </c>
      <c r="F47">
        <v>1.323</v>
      </c>
      <c r="G47">
        <v>19.962</v>
      </c>
      <c r="H47">
        <v>77.400000000000006</v>
      </c>
      <c r="I47">
        <v>1.996</v>
      </c>
    </row>
    <row r="48" spans="1:9" x14ac:dyDescent="0.25">
      <c r="A48" t="s">
        <v>65</v>
      </c>
      <c r="B48" t="s">
        <v>255</v>
      </c>
      <c r="C48">
        <v>209</v>
      </c>
      <c r="D48">
        <v>388</v>
      </c>
      <c r="E48">
        <v>80</v>
      </c>
      <c r="F48">
        <v>2.359</v>
      </c>
      <c r="G48">
        <v>19.983000000000001</v>
      </c>
      <c r="H48">
        <v>81.900000000000006</v>
      </c>
      <c r="I48">
        <v>1.998</v>
      </c>
    </row>
    <row r="49" spans="1:9" x14ac:dyDescent="0.25">
      <c r="A49" t="s">
        <v>67</v>
      </c>
      <c r="B49" t="s">
        <v>255</v>
      </c>
      <c r="C49">
        <v>220</v>
      </c>
      <c r="D49">
        <v>409</v>
      </c>
      <c r="E49">
        <v>86</v>
      </c>
      <c r="F49">
        <v>1.5880000000000001</v>
      </c>
      <c r="G49">
        <v>19.943999999999999</v>
      </c>
      <c r="H49">
        <v>86.6</v>
      </c>
      <c r="I49">
        <v>1.994</v>
      </c>
    </row>
    <row r="50" spans="1:9" x14ac:dyDescent="0.25">
      <c r="A50" t="s">
        <v>66</v>
      </c>
      <c r="B50" t="s">
        <v>255</v>
      </c>
      <c r="C50">
        <v>144</v>
      </c>
      <c r="D50">
        <v>264</v>
      </c>
      <c r="E50">
        <v>55</v>
      </c>
      <c r="F50">
        <v>1.484</v>
      </c>
      <c r="G50">
        <v>11.621</v>
      </c>
      <c r="H50">
        <v>56.1</v>
      </c>
      <c r="I50">
        <v>1.1619999999999999</v>
      </c>
    </row>
    <row r="51" spans="1:9" x14ac:dyDescent="0.25">
      <c r="A51" t="s">
        <v>68</v>
      </c>
      <c r="B51" t="s">
        <v>255</v>
      </c>
      <c r="C51">
        <v>156</v>
      </c>
      <c r="D51">
        <v>287</v>
      </c>
      <c r="E51">
        <v>60</v>
      </c>
      <c r="F51">
        <v>1.0309999999999999</v>
      </c>
      <c r="G51">
        <v>14.047000000000001</v>
      </c>
      <c r="H51">
        <v>60.6</v>
      </c>
      <c r="I51">
        <v>1.405</v>
      </c>
    </row>
    <row r="52" spans="1:9" x14ac:dyDescent="0.25">
      <c r="A52" t="s">
        <v>69</v>
      </c>
      <c r="B52" t="s">
        <v>255</v>
      </c>
      <c r="C52">
        <v>168</v>
      </c>
      <c r="D52">
        <v>310</v>
      </c>
      <c r="E52">
        <v>64</v>
      </c>
      <c r="F52">
        <v>1.1559999999999999</v>
      </c>
      <c r="G52">
        <v>16.510000000000002</v>
      </c>
      <c r="H52">
        <v>65.3</v>
      </c>
      <c r="I52">
        <v>1.651</v>
      </c>
    </row>
    <row r="53" spans="1:9" x14ac:dyDescent="0.25">
      <c r="A53" t="s">
        <v>70</v>
      </c>
      <c r="B53" t="s">
        <v>255</v>
      </c>
      <c r="C53">
        <v>180</v>
      </c>
      <c r="D53">
        <v>333</v>
      </c>
      <c r="E53">
        <v>70</v>
      </c>
      <c r="F53">
        <v>1.39</v>
      </c>
      <c r="G53">
        <v>16.12</v>
      </c>
      <c r="H53">
        <v>70.5</v>
      </c>
      <c r="I53">
        <v>1.6120000000000001</v>
      </c>
    </row>
    <row r="54" spans="1:9" x14ac:dyDescent="0.25">
      <c r="A54" t="s">
        <v>71</v>
      </c>
      <c r="B54" t="s">
        <v>255</v>
      </c>
      <c r="C54">
        <v>192</v>
      </c>
      <c r="D54">
        <v>356</v>
      </c>
      <c r="E54">
        <v>74</v>
      </c>
      <c r="F54">
        <v>2.0329999999999999</v>
      </c>
      <c r="G54">
        <v>20.071999999999999</v>
      </c>
      <c r="H54">
        <v>75</v>
      </c>
      <c r="I54">
        <v>2.0070000000000001</v>
      </c>
    </row>
    <row r="55" spans="1:9" x14ac:dyDescent="0.25">
      <c r="A55" t="s">
        <v>72</v>
      </c>
      <c r="B55" t="s">
        <v>255</v>
      </c>
      <c r="C55">
        <v>204</v>
      </c>
      <c r="D55">
        <v>379</v>
      </c>
      <c r="E55">
        <v>80</v>
      </c>
      <c r="F55">
        <v>1.472</v>
      </c>
      <c r="G55">
        <v>18.207999999999998</v>
      </c>
      <c r="H55">
        <v>80.3</v>
      </c>
      <c r="I55">
        <v>1.821</v>
      </c>
    </row>
    <row r="56" spans="1:9" x14ac:dyDescent="0.25">
      <c r="A56" t="s">
        <v>73</v>
      </c>
      <c r="B56" t="s">
        <v>255</v>
      </c>
      <c r="C56">
        <v>216</v>
      </c>
      <c r="D56">
        <v>402</v>
      </c>
      <c r="E56">
        <v>84</v>
      </c>
      <c r="F56">
        <v>1.7809999999999999</v>
      </c>
      <c r="G56">
        <v>18.361999999999998</v>
      </c>
      <c r="H56">
        <v>84.8</v>
      </c>
      <c r="I56">
        <v>1.8360000000000001</v>
      </c>
    </row>
    <row r="57" spans="1:9" x14ac:dyDescent="0.25">
      <c r="A57" t="s">
        <v>74</v>
      </c>
      <c r="B57" t="s">
        <v>255</v>
      </c>
      <c r="C57">
        <v>228</v>
      </c>
      <c r="D57">
        <v>425</v>
      </c>
      <c r="E57">
        <v>89</v>
      </c>
      <c r="F57">
        <v>1.639</v>
      </c>
      <c r="G57">
        <v>19.082000000000001</v>
      </c>
      <c r="H57">
        <v>89.9</v>
      </c>
      <c r="I57">
        <v>1.9079999999999999</v>
      </c>
    </row>
    <row r="58" spans="1:9" x14ac:dyDescent="0.25">
      <c r="A58" t="s">
        <v>75</v>
      </c>
      <c r="B58" t="s">
        <v>255</v>
      </c>
      <c r="C58">
        <v>240</v>
      </c>
      <c r="D58">
        <v>448</v>
      </c>
      <c r="E58">
        <v>93</v>
      </c>
      <c r="F58">
        <v>2.637</v>
      </c>
      <c r="G58">
        <v>26.032</v>
      </c>
      <c r="H58">
        <v>94.5</v>
      </c>
      <c r="I58">
        <v>2.6030000000000002</v>
      </c>
    </row>
    <row r="59" spans="1:9" x14ac:dyDescent="0.25">
      <c r="A59" t="s">
        <v>76</v>
      </c>
      <c r="B59" t="s">
        <v>255</v>
      </c>
      <c r="C59">
        <v>169</v>
      </c>
      <c r="D59">
        <v>312</v>
      </c>
      <c r="E59">
        <v>65</v>
      </c>
      <c r="F59">
        <v>1.0780000000000001</v>
      </c>
      <c r="G59">
        <v>14.395</v>
      </c>
      <c r="H59">
        <v>66</v>
      </c>
      <c r="I59">
        <v>1.44</v>
      </c>
    </row>
    <row r="60" spans="1:9" x14ac:dyDescent="0.25">
      <c r="A60" t="s">
        <v>77</v>
      </c>
      <c r="B60" t="s">
        <v>255</v>
      </c>
      <c r="C60">
        <v>182</v>
      </c>
      <c r="D60">
        <v>337</v>
      </c>
      <c r="E60">
        <v>70</v>
      </c>
      <c r="F60">
        <v>1.9870000000000001</v>
      </c>
      <c r="G60">
        <v>20.013999999999999</v>
      </c>
      <c r="H60">
        <v>70.900000000000006</v>
      </c>
      <c r="I60">
        <v>2.0009999999999999</v>
      </c>
    </row>
    <row r="61" spans="1:9" x14ac:dyDescent="0.25">
      <c r="A61" t="s">
        <v>78</v>
      </c>
      <c r="B61" t="s">
        <v>255</v>
      </c>
      <c r="C61">
        <v>195</v>
      </c>
      <c r="D61">
        <v>362</v>
      </c>
      <c r="E61">
        <v>73</v>
      </c>
      <c r="F61">
        <v>1.7450000000000001</v>
      </c>
      <c r="G61">
        <v>18.12</v>
      </c>
      <c r="H61">
        <v>76.099999999999994</v>
      </c>
      <c r="I61">
        <v>1.8120000000000001</v>
      </c>
    </row>
    <row r="62" spans="1:9" x14ac:dyDescent="0.25">
      <c r="A62" t="s">
        <v>79</v>
      </c>
      <c r="B62" t="s">
        <v>255</v>
      </c>
      <c r="C62">
        <v>208</v>
      </c>
      <c r="D62">
        <v>387</v>
      </c>
      <c r="E62">
        <v>81</v>
      </c>
      <c r="F62">
        <v>1.7190000000000001</v>
      </c>
      <c r="G62">
        <v>19.626000000000001</v>
      </c>
      <c r="H62">
        <v>81.7</v>
      </c>
      <c r="I62">
        <v>1.9630000000000001</v>
      </c>
    </row>
    <row r="63" spans="1:9" x14ac:dyDescent="0.25">
      <c r="A63" t="s">
        <v>80</v>
      </c>
      <c r="B63" t="s">
        <v>255</v>
      </c>
      <c r="C63">
        <v>221</v>
      </c>
      <c r="D63">
        <v>412</v>
      </c>
      <c r="E63">
        <v>85</v>
      </c>
      <c r="F63">
        <v>2.8149999999999999</v>
      </c>
      <c r="G63">
        <v>19.777000000000001</v>
      </c>
      <c r="H63">
        <v>86.5</v>
      </c>
      <c r="I63">
        <v>1.978</v>
      </c>
    </row>
    <row r="64" spans="1:9" x14ac:dyDescent="0.25">
      <c r="A64" t="s">
        <v>81</v>
      </c>
      <c r="B64" t="s">
        <v>255</v>
      </c>
      <c r="C64">
        <v>234</v>
      </c>
      <c r="D64">
        <v>437</v>
      </c>
      <c r="E64">
        <v>90</v>
      </c>
      <c r="F64">
        <v>3.302</v>
      </c>
      <c r="G64">
        <v>24.059000000000001</v>
      </c>
      <c r="H64">
        <v>91.7</v>
      </c>
      <c r="I64">
        <v>2.4060000000000001</v>
      </c>
    </row>
    <row r="65" spans="1:9" x14ac:dyDescent="0.25">
      <c r="A65" t="s">
        <v>82</v>
      </c>
      <c r="B65" t="s">
        <v>255</v>
      </c>
      <c r="C65">
        <v>247</v>
      </c>
      <c r="D65">
        <v>462</v>
      </c>
      <c r="E65">
        <v>97</v>
      </c>
      <c r="F65">
        <v>1.7989999999999999</v>
      </c>
      <c r="G65">
        <v>23.853999999999999</v>
      </c>
      <c r="H65">
        <v>97.5</v>
      </c>
      <c r="I65">
        <v>2.3849999999999998</v>
      </c>
    </row>
    <row r="66" spans="1:9" x14ac:dyDescent="0.25">
      <c r="A66" t="s">
        <v>83</v>
      </c>
      <c r="B66" t="s">
        <v>255</v>
      </c>
      <c r="C66">
        <v>260</v>
      </c>
      <c r="D66">
        <v>487</v>
      </c>
      <c r="E66">
        <v>100</v>
      </c>
      <c r="F66">
        <v>2.3929999999999998</v>
      </c>
      <c r="G66">
        <v>23.83</v>
      </c>
      <c r="H66">
        <v>102.5</v>
      </c>
      <c r="I66">
        <v>2.383</v>
      </c>
    </row>
    <row r="67" spans="1:9" x14ac:dyDescent="0.25">
      <c r="A67" t="s">
        <v>84</v>
      </c>
      <c r="B67" t="s">
        <v>255</v>
      </c>
      <c r="C67">
        <v>196</v>
      </c>
      <c r="D67">
        <v>364</v>
      </c>
      <c r="E67">
        <v>76</v>
      </c>
      <c r="F67">
        <v>1.4119999999999999</v>
      </c>
      <c r="G67">
        <v>16.965</v>
      </c>
      <c r="H67">
        <v>76.5</v>
      </c>
      <c r="I67">
        <v>1.696</v>
      </c>
    </row>
    <row r="68" spans="1:9" x14ac:dyDescent="0.25">
      <c r="A68" t="s">
        <v>85</v>
      </c>
      <c r="B68" t="s">
        <v>255</v>
      </c>
      <c r="C68">
        <v>210</v>
      </c>
      <c r="D68">
        <v>391</v>
      </c>
      <c r="E68">
        <v>82</v>
      </c>
      <c r="F68">
        <v>1.5529999999999999</v>
      </c>
      <c r="G68">
        <v>17.242999999999999</v>
      </c>
      <c r="H68">
        <v>82.7</v>
      </c>
      <c r="I68">
        <v>1.724</v>
      </c>
    </row>
    <row r="69" spans="1:9" x14ac:dyDescent="0.25">
      <c r="A69" t="s">
        <v>86</v>
      </c>
      <c r="B69" t="s">
        <v>255</v>
      </c>
      <c r="C69">
        <v>224</v>
      </c>
      <c r="D69">
        <v>418</v>
      </c>
      <c r="E69">
        <v>86</v>
      </c>
      <c r="F69">
        <v>2.298</v>
      </c>
      <c r="G69">
        <v>24.495000000000001</v>
      </c>
      <c r="H69">
        <v>87.7</v>
      </c>
      <c r="I69">
        <v>2.4500000000000002</v>
      </c>
    </row>
    <row r="70" spans="1:9" x14ac:dyDescent="0.25">
      <c r="A70" t="s">
        <v>87</v>
      </c>
      <c r="B70" t="s">
        <v>255</v>
      </c>
      <c r="C70">
        <v>238</v>
      </c>
      <c r="D70">
        <v>445</v>
      </c>
      <c r="E70">
        <v>93</v>
      </c>
      <c r="F70">
        <v>2.3079999999999998</v>
      </c>
      <c r="G70">
        <v>24.587</v>
      </c>
      <c r="H70">
        <v>93.6</v>
      </c>
      <c r="I70">
        <v>2.4590000000000001</v>
      </c>
    </row>
    <row r="71" spans="1:9" x14ac:dyDescent="0.25">
      <c r="A71" t="s">
        <v>88</v>
      </c>
      <c r="B71" t="s">
        <v>255</v>
      </c>
      <c r="C71">
        <v>252</v>
      </c>
      <c r="D71">
        <v>472</v>
      </c>
      <c r="E71">
        <v>98</v>
      </c>
      <c r="F71">
        <v>2.0169999999999999</v>
      </c>
      <c r="G71">
        <v>23.111000000000001</v>
      </c>
      <c r="H71">
        <v>99.3</v>
      </c>
      <c r="I71">
        <v>2.3109999999999999</v>
      </c>
    </row>
    <row r="72" spans="1:9" x14ac:dyDescent="0.25">
      <c r="A72" t="s">
        <v>89</v>
      </c>
      <c r="B72" t="s">
        <v>255</v>
      </c>
      <c r="C72">
        <v>266</v>
      </c>
      <c r="D72">
        <v>499</v>
      </c>
      <c r="E72">
        <v>104</v>
      </c>
      <c r="F72">
        <v>2.0289999999999999</v>
      </c>
      <c r="G72">
        <v>32.270000000000003</v>
      </c>
      <c r="H72">
        <v>104.5</v>
      </c>
      <c r="I72">
        <v>3.2269999999999999</v>
      </c>
    </row>
    <row r="73" spans="1:9" x14ac:dyDescent="0.25">
      <c r="A73" t="s">
        <v>90</v>
      </c>
      <c r="B73" t="s">
        <v>255</v>
      </c>
      <c r="C73">
        <v>280</v>
      </c>
      <c r="D73">
        <v>526</v>
      </c>
      <c r="E73">
        <v>109</v>
      </c>
      <c r="F73">
        <v>3.198</v>
      </c>
      <c r="G73">
        <v>32.732999999999997</v>
      </c>
      <c r="H73">
        <v>110.4</v>
      </c>
      <c r="I73">
        <v>3.2730000000000001</v>
      </c>
    </row>
    <row r="74" spans="1:9" x14ac:dyDescent="0.25">
      <c r="A74" t="s">
        <v>91</v>
      </c>
      <c r="B74" t="s">
        <v>255</v>
      </c>
      <c r="C74">
        <v>225</v>
      </c>
      <c r="D74">
        <v>420</v>
      </c>
      <c r="E74">
        <v>88</v>
      </c>
      <c r="F74">
        <v>1.9950000000000001</v>
      </c>
      <c r="G74">
        <v>18.736000000000001</v>
      </c>
      <c r="H74">
        <v>88.8</v>
      </c>
      <c r="I74">
        <v>1.8740000000000001</v>
      </c>
    </row>
    <row r="75" spans="1:9" x14ac:dyDescent="0.25">
      <c r="A75" t="s">
        <v>92</v>
      </c>
      <c r="B75" t="s">
        <v>255</v>
      </c>
      <c r="C75">
        <v>240</v>
      </c>
      <c r="D75">
        <v>449</v>
      </c>
      <c r="E75">
        <v>94</v>
      </c>
      <c r="F75">
        <v>2.9380000000000002</v>
      </c>
      <c r="G75">
        <v>29.404</v>
      </c>
      <c r="H75">
        <v>94.4</v>
      </c>
      <c r="I75">
        <v>2.94</v>
      </c>
    </row>
    <row r="76" spans="1:9" x14ac:dyDescent="0.25">
      <c r="A76" t="s">
        <v>93</v>
      </c>
      <c r="B76" t="s">
        <v>255</v>
      </c>
      <c r="C76">
        <v>255</v>
      </c>
      <c r="D76">
        <v>478</v>
      </c>
      <c r="E76">
        <v>100</v>
      </c>
      <c r="F76">
        <v>2.2120000000000002</v>
      </c>
      <c r="G76">
        <v>27.478000000000002</v>
      </c>
      <c r="H76">
        <v>100.5</v>
      </c>
      <c r="I76">
        <v>2.7480000000000002</v>
      </c>
    </row>
    <row r="77" spans="1:9" x14ac:dyDescent="0.25">
      <c r="A77" t="s">
        <v>94</v>
      </c>
      <c r="B77" t="s">
        <v>255</v>
      </c>
      <c r="C77">
        <v>270</v>
      </c>
      <c r="D77">
        <v>507</v>
      </c>
      <c r="E77">
        <v>106</v>
      </c>
      <c r="F77">
        <v>2.1480000000000001</v>
      </c>
      <c r="G77">
        <v>30.378</v>
      </c>
      <c r="H77">
        <v>106.4</v>
      </c>
      <c r="I77">
        <v>3.0379999999999998</v>
      </c>
    </row>
    <row r="78" spans="1:9" x14ac:dyDescent="0.25">
      <c r="A78" t="s">
        <v>95</v>
      </c>
      <c r="B78" t="s">
        <v>255</v>
      </c>
      <c r="C78">
        <v>285</v>
      </c>
      <c r="D78">
        <v>536</v>
      </c>
      <c r="E78">
        <v>111</v>
      </c>
      <c r="F78">
        <v>2.9980000000000002</v>
      </c>
      <c r="G78">
        <v>27.609000000000002</v>
      </c>
      <c r="H78">
        <v>112.5</v>
      </c>
      <c r="I78">
        <v>2.7610000000000001</v>
      </c>
    </row>
    <row r="79" spans="1:9" x14ac:dyDescent="0.25">
      <c r="A79" t="s">
        <v>96</v>
      </c>
      <c r="B79" t="s">
        <v>255</v>
      </c>
      <c r="C79">
        <v>300</v>
      </c>
      <c r="D79">
        <v>565</v>
      </c>
      <c r="E79">
        <v>116</v>
      </c>
      <c r="F79">
        <v>3.5369999999999999</v>
      </c>
      <c r="G79">
        <v>34.871000000000002</v>
      </c>
      <c r="H79">
        <v>118.2</v>
      </c>
      <c r="I79">
        <v>3.4870000000000001</v>
      </c>
    </row>
    <row r="80" spans="1:9" x14ac:dyDescent="0.25">
      <c r="A80" t="s">
        <v>97</v>
      </c>
      <c r="B80" t="s">
        <v>255</v>
      </c>
      <c r="C80">
        <v>256</v>
      </c>
      <c r="D80">
        <v>480</v>
      </c>
      <c r="E80">
        <v>100</v>
      </c>
      <c r="F80">
        <v>2.4740000000000002</v>
      </c>
      <c r="G80">
        <v>26.553999999999998</v>
      </c>
      <c r="H80">
        <v>100.7</v>
      </c>
      <c r="I80">
        <v>2.6549999999999998</v>
      </c>
    </row>
    <row r="81" spans="1:9" x14ac:dyDescent="0.25">
      <c r="A81" t="s">
        <v>98</v>
      </c>
      <c r="B81" t="s">
        <v>255</v>
      </c>
      <c r="C81">
        <v>272</v>
      </c>
      <c r="D81">
        <v>511</v>
      </c>
      <c r="E81">
        <v>105</v>
      </c>
      <c r="F81">
        <v>3.786</v>
      </c>
      <c r="G81">
        <v>35.889000000000003</v>
      </c>
      <c r="H81">
        <v>106.7</v>
      </c>
      <c r="I81">
        <v>3.589</v>
      </c>
    </row>
    <row r="82" spans="1:9" x14ac:dyDescent="0.25">
      <c r="A82" t="s">
        <v>99</v>
      </c>
      <c r="B82" t="s">
        <v>255</v>
      </c>
      <c r="C82">
        <v>288</v>
      </c>
      <c r="D82">
        <v>542</v>
      </c>
      <c r="E82">
        <v>112</v>
      </c>
      <c r="F82">
        <v>5.2210000000000001</v>
      </c>
      <c r="G82">
        <v>30.658000000000001</v>
      </c>
      <c r="H82">
        <v>113.7</v>
      </c>
      <c r="I82">
        <v>3.0659999999999998</v>
      </c>
    </row>
    <row r="83" spans="1:9" x14ac:dyDescent="0.25">
      <c r="A83" t="s">
        <v>100</v>
      </c>
      <c r="B83" t="s">
        <v>255</v>
      </c>
      <c r="C83">
        <v>304</v>
      </c>
      <c r="D83">
        <v>573</v>
      </c>
      <c r="E83">
        <v>119</v>
      </c>
      <c r="F83">
        <v>2.4049999999999998</v>
      </c>
      <c r="G83">
        <v>33.875</v>
      </c>
      <c r="H83">
        <v>119.9</v>
      </c>
      <c r="I83">
        <v>3.3879999999999999</v>
      </c>
    </row>
    <row r="84" spans="1:9" x14ac:dyDescent="0.25">
      <c r="A84" t="s">
        <v>101</v>
      </c>
      <c r="B84" t="s">
        <v>255</v>
      </c>
      <c r="C84">
        <v>320</v>
      </c>
      <c r="D84">
        <v>604</v>
      </c>
      <c r="E84">
        <v>124</v>
      </c>
      <c r="F84">
        <v>4.3029999999999999</v>
      </c>
      <c r="G84">
        <v>44.832000000000001</v>
      </c>
      <c r="H84">
        <v>125.9</v>
      </c>
      <c r="I84">
        <v>4.4829999999999997</v>
      </c>
    </row>
    <row r="85" spans="1:9" x14ac:dyDescent="0.25">
      <c r="A85" t="s">
        <v>102</v>
      </c>
      <c r="B85" t="s">
        <v>255</v>
      </c>
      <c r="C85">
        <v>289</v>
      </c>
      <c r="D85">
        <v>544</v>
      </c>
      <c r="E85">
        <v>113</v>
      </c>
      <c r="F85">
        <v>2.3279999999999998</v>
      </c>
      <c r="G85">
        <v>31.811</v>
      </c>
      <c r="H85">
        <v>114</v>
      </c>
      <c r="I85">
        <v>3.181</v>
      </c>
    </row>
    <row r="86" spans="1:9" x14ac:dyDescent="0.25">
      <c r="A86" t="s">
        <v>103</v>
      </c>
      <c r="B86" t="s">
        <v>255</v>
      </c>
      <c r="C86">
        <v>306</v>
      </c>
      <c r="D86">
        <v>577</v>
      </c>
      <c r="E86">
        <v>120</v>
      </c>
      <c r="F86">
        <v>3.1619999999999999</v>
      </c>
      <c r="G86">
        <v>33.880000000000003</v>
      </c>
      <c r="H86">
        <v>121</v>
      </c>
      <c r="I86">
        <v>3.3879999999999999</v>
      </c>
    </row>
    <row r="87" spans="1:9" x14ac:dyDescent="0.25">
      <c r="A87" t="s">
        <v>104</v>
      </c>
      <c r="B87" t="s">
        <v>255</v>
      </c>
      <c r="C87">
        <v>323</v>
      </c>
      <c r="D87">
        <v>610</v>
      </c>
      <c r="E87">
        <v>127</v>
      </c>
      <c r="F87">
        <v>3.0790000000000002</v>
      </c>
      <c r="G87">
        <v>32.493000000000002</v>
      </c>
      <c r="H87">
        <v>128</v>
      </c>
      <c r="I87">
        <v>3.2490000000000001</v>
      </c>
    </row>
    <row r="88" spans="1:9" x14ac:dyDescent="0.25">
      <c r="A88" t="s">
        <v>105</v>
      </c>
      <c r="B88" t="s">
        <v>255</v>
      </c>
      <c r="C88">
        <v>340</v>
      </c>
      <c r="D88">
        <v>643</v>
      </c>
      <c r="E88">
        <v>133</v>
      </c>
      <c r="F88">
        <v>5.4210000000000003</v>
      </c>
      <c r="G88">
        <v>41.902000000000001</v>
      </c>
      <c r="H88">
        <v>134.30000000000001</v>
      </c>
      <c r="I88">
        <v>4.1900000000000004</v>
      </c>
    </row>
    <row r="89" spans="1:9" x14ac:dyDescent="0.25">
      <c r="A89" t="s">
        <v>106</v>
      </c>
      <c r="B89" t="s">
        <v>255</v>
      </c>
      <c r="C89">
        <v>324</v>
      </c>
      <c r="D89">
        <v>612</v>
      </c>
      <c r="E89">
        <v>126</v>
      </c>
      <c r="F89">
        <v>2.9750000000000001</v>
      </c>
      <c r="G89">
        <v>38.433</v>
      </c>
      <c r="H89">
        <v>127.8</v>
      </c>
      <c r="I89">
        <v>3.843</v>
      </c>
    </row>
    <row r="90" spans="1:9" x14ac:dyDescent="0.25">
      <c r="A90" t="s">
        <v>107</v>
      </c>
      <c r="B90" t="s">
        <v>255</v>
      </c>
      <c r="C90">
        <v>342</v>
      </c>
      <c r="D90">
        <v>647</v>
      </c>
      <c r="E90">
        <v>135</v>
      </c>
      <c r="F90">
        <v>3.355</v>
      </c>
      <c r="G90">
        <v>33.695999999999998</v>
      </c>
      <c r="H90">
        <v>135.69999999999999</v>
      </c>
      <c r="I90">
        <v>3.37</v>
      </c>
    </row>
    <row r="91" spans="1:9" x14ac:dyDescent="0.25">
      <c r="A91" t="s">
        <v>108</v>
      </c>
      <c r="B91" t="s">
        <v>255</v>
      </c>
      <c r="C91">
        <v>360</v>
      </c>
      <c r="D91">
        <v>682</v>
      </c>
      <c r="E91">
        <v>141</v>
      </c>
      <c r="F91">
        <v>4.1180000000000003</v>
      </c>
      <c r="G91">
        <v>38.305</v>
      </c>
      <c r="H91">
        <v>142.9</v>
      </c>
      <c r="I91">
        <v>3.83</v>
      </c>
    </row>
    <row r="92" spans="1:9" x14ac:dyDescent="0.25">
      <c r="A92" t="s">
        <v>109</v>
      </c>
      <c r="B92" t="s">
        <v>255</v>
      </c>
      <c r="C92">
        <v>361</v>
      </c>
      <c r="D92">
        <v>684</v>
      </c>
      <c r="E92">
        <v>141</v>
      </c>
      <c r="F92">
        <v>9.31</v>
      </c>
      <c r="G92">
        <v>51.470999999999997</v>
      </c>
      <c r="H92">
        <v>142.9</v>
      </c>
      <c r="I92">
        <v>5.1470000000000002</v>
      </c>
    </row>
    <row r="93" spans="1:9" x14ac:dyDescent="0.25">
      <c r="A93" t="s">
        <v>110</v>
      </c>
      <c r="B93" t="s">
        <v>255</v>
      </c>
      <c r="C93">
        <v>380</v>
      </c>
      <c r="D93">
        <v>721</v>
      </c>
      <c r="E93">
        <v>149</v>
      </c>
      <c r="F93">
        <v>3.3079999999999998</v>
      </c>
      <c r="G93">
        <v>51.445</v>
      </c>
      <c r="H93">
        <v>150.30000000000001</v>
      </c>
      <c r="I93">
        <v>5.1440000000000001</v>
      </c>
    </row>
    <row r="94" spans="1:9" x14ac:dyDescent="0.25">
      <c r="A94" t="s">
        <v>120</v>
      </c>
      <c r="B94" t="s">
        <v>255</v>
      </c>
      <c r="C94">
        <v>400</v>
      </c>
      <c r="D94">
        <v>760</v>
      </c>
      <c r="E94">
        <v>157</v>
      </c>
      <c r="F94">
        <v>9.8569999999999993</v>
      </c>
      <c r="G94">
        <v>56.32</v>
      </c>
      <c r="H94">
        <v>158.80000000000001</v>
      </c>
      <c r="I94">
        <v>5.6319999999999997</v>
      </c>
    </row>
    <row r="95" spans="1:9" x14ac:dyDescent="0.25">
      <c r="A95" t="s">
        <v>111</v>
      </c>
      <c r="B95" t="s">
        <v>255</v>
      </c>
      <c r="C95">
        <v>30</v>
      </c>
      <c r="D95">
        <v>47</v>
      </c>
      <c r="E95">
        <v>12</v>
      </c>
      <c r="F95">
        <v>0.1</v>
      </c>
      <c r="G95">
        <v>1.107</v>
      </c>
      <c r="H95">
        <v>12</v>
      </c>
      <c r="I95">
        <v>0.111</v>
      </c>
    </row>
    <row r="96" spans="1:9" x14ac:dyDescent="0.25">
      <c r="A96" t="s">
        <v>112</v>
      </c>
      <c r="B96" t="s">
        <v>255</v>
      </c>
      <c r="C96">
        <v>33</v>
      </c>
      <c r="D96">
        <v>52</v>
      </c>
      <c r="E96">
        <v>13</v>
      </c>
      <c r="F96">
        <v>0.10299999999999999</v>
      </c>
      <c r="G96">
        <v>1.175</v>
      </c>
      <c r="H96">
        <v>13</v>
      </c>
      <c r="I96">
        <v>0.11799999999999999</v>
      </c>
    </row>
    <row r="97" spans="1:9" x14ac:dyDescent="0.25">
      <c r="A97" t="s">
        <v>113</v>
      </c>
      <c r="B97" t="s">
        <v>255</v>
      </c>
      <c r="C97">
        <v>36</v>
      </c>
      <c r="D97">
        <v>57</v>
      </c>
      <c r="E97">
        <v>14</v>
      </c>
      <c r="F97">
        <v>0.125</v>
      </c>
      <c r="G97">
        <v>1.335</v>
      </c>
      <c r="H97">
        <v>14</v>
      </c>
      <c r="I97">
        <v>0.13400000000000001</v>
      </c>
    </row>
    <row r="98" spans="1:9" x14ac:dyDescent="0.25">
      <c r="A98" t="s">
        <v>114</v>
      </c>
      <c r="B98" t="s">
        <v>255</v>
      </c>
      <c r="C98">
        <v>39</v>
      </c>
      <c r="D98">
        <v>62</v>
      </c>
      <c r="E98">
        <v>15</v>
      </c>
      <c r="F98">
        <v>0.13100000000000001</v>
      </c>
      <c r="G98">
        <v>1.736</v>
      </c>
      <c r="H98">
        <v>15</v>
      </c>
      <c r="I98">
        <v>0.17399999999999999</v>
      </c>
    </row>
    <row r="99" spans="1:9" x14ac:dyDescent="0.25">
      <c r="A99" t="s">
        <v>115</v>
      </c>
      <c r="B99" t="s">
        <v>255</v>
      </c>
      <c r="C99">
        <v>42</v>
      </c>
      <c r="D99">
        <v>67</v>
      </c>
      <c r="E99">
        <v>16</v>
      </c>
      <c r="F99">
        <v>0.14799999999999999</v>
      </c>
      <c r="G99">
        <v>1.8959999999999999</v>
      </c>
      <c r="H99">
        <v>16</v>
      </c>
      <c r="I99">
        <v>0.19</v>
      </c>
    </row>
    <row r="100" spans="1:9" x14ac:dyDescent="0.25">
      <c r="A100" t="s">
        <v>116</v>
      </c>
      <c r="B100" t="s">
        <v>255</v>
      </c>
      <c r="C100">
        <v>45</v>
      </c>
      <c r="D100">
        <v>72</v>
      </c>
      <c r="E100">
        <v>17</v>
      </c>
      <c r="F100">
        <v>0.219</v>
      </c>
      <c r="G100">
        <v>2.464</v>
      </c>
      <c r="H100">
        <v>17.2</v>
      </c>
      <c r="I100">
        <v>0.246</v>
      </c>
    </row>
    <row r="101" spans="1:9" x14ac:dyDescent="0.25">
      <c r="A101" t="s">
        <v>117</v>
      </c>
      <c r="B101" t="s">
        <v>255</v>
      </c>
      <c r="C101">
        <v>48</v>
      </c>
      <c r="D101">
        <v>77</v>
      </c>
      <c r="E101">
        <v>18</v>
      </c>
      <c r="F101">
        <v>0.25</v>
      </c>
      <c r="G101">
        <v>2.129</v>
      </c>
      <c r="H101">
        <v>18.8</v>
      </c>
      <c r="I101">
        <v>0.21299999999999999</v>
      </c>
    </row>
    <row r="102" spans="1:9" x14ac:dyDescent="0.25">
      <c r="A102" t="s">
        <v>118</v>
      </c>
      <c r="B102" t="s">
        <v>255</v>
      </c>
      <c r="C102">
        <v>51</v>
      </c>
      <c r="D102">
        <v>82</v>
      </c>
      <c r="E102">
        <v>19</v>
      </c>
      <c r="F102">
        <v>0.29199999999999998</v>
      </c>
      <c r="G102">
        <v>2.7349999999999999</v>
      </c>
      <c r="H102">
        <v>19.7</v>
      </c>
      <c r="I102">
        <v>0.27300000000000002</v>
      </c>
    </row>
    <row r="103" spans="1:9" x14ac:dyDescent="0.25">
      <c r="A103" t="s">
        <v>119</v>
      </c>
      <c r="B103" t="s">
        <v>255</v>
      </c>
      <c r="C103">
        <v>54</v>
      </c>
      <c r="D103">
        <v>87</v>
      </c>
      <c r="E103">
        <v>20</v>
      </c>
      <c r="F103">
        <v>0.318</v>
      </c>
      <c r="G103">
        <v>2.855</v>
      </c>
      <c r="H103">
        <v>20.9</v>
      </c>
      <c r="I103">
        <v>0.28499999999999998</v>
      </c>
    </row>
    <row r="104" spans="1:9" x14ac:dyDescent="0.25">
      <c r="A104" t="s">
        <v>121</v>
      </c>
      <c r="B104" t="s">
        <v>255</v>
      </c>
      <c r="C104">
        <v>57</v>
      </c>
      <c r="D104">
        <v>92</v>
      </c>
      <c r="E104">
        <v>22</v>
      </c>
      <c r="F104">
        <v>0.26300000000000001</v>
      </c>
      <c r="G104">
        <v>3.1619999999999999</v>
      </c>
      <c r="H104">
        <v>22.1</v>
      </c>
      <c r="I104">
        <v>0.316</v>
      </c>
    </row>
    <row r="105" spans="1:9" x14ac:dyDescent="0.25">
      <c r="A105" t="s">
        <v>122</v>
      </c>
      <c r="B105" t="s">
        <v>255</v>
      </c>
      <c r="C105">
        <v>60</v>
      </c>
      <c r="D105">
        <v>97</v>
      </c>
      <c r="E105">
        <v>23</v>
      </c>
      <c r="F105">
        <v>0.34200000000000003</v>
      </c>
      <c r="G105">
        <v>2.8559999999999999</v>
      </c>
      <c r="H105">
        <v>23.7</v>
      </c>
      <c r="I105">
        <v>0.28599999999999998</v>
      </c>
    </row>
    <row r="106" spans="1:9" x14ac:dyDescent="0.25">
      <c r="A106" t="s">
        <v>123</v>
      </c>
      <c r="B106" t="s">
        <v>255</v>
      </c>
      <c r="C106">
        <v>9</v>
      </c>
      <c r="D106">
        <v>12</v>
      </c>
      <c r="E106">
        <v>4</v>
      </c>
      <c r="F106">
        <v>0.01</v>
      </c>
      <c r="G106">
        <v>0.23</v>
      </c>
      <c r="H106">
        <v>4</v>
      </c>
      <c r="I106">
        <v>2.3E-2</v>
      </c>
    </row>
    <row r="107" spans="1:9" x14ac:dyDescent="0.25">
      <c r="A107" t="s">
        <v>124</v>
      </c>
      <c r="B107" t="s">
        <v>255</v>
      </c>
      <c r="C107">
        <v>12</v>
      </c>
      <c r="D107">
        <v>17</v>
      </c>
      <c r="E107">
        <v>5</v>
      </c>
      <c r="F107">
        <v>2.7E-2</v>
      </c>
      <c r="G107">
        <v>0.34799999999999998</v>
      </c>
      <c r="H107">
        <v>5</v>
      </c>
      <c r="I107">
        <v>3.5000000000000003E-2</v>
      </c>
    </row>
    <row r="108" spans="1:9" x14ac:dyDescent="0.25">
      <c r="A108" t="s">
        <v>125</v>
      </c>
      <c r="B108" t="s">
        <v>255</v>
      </c>
      <c r="C108">
        <v>15</v>
      </c>
      <c r="D108">
        <v>22</v>
      </c>
      <c r="E108">
        <v>6</v>
      </c>
      <c r="F108">
        <v>0.03</v>
      </c>
      <c r="G108">
        <v>0.42499999999999999</v>
      </c>
      <c r="H108">
        <v>6</v>
      </c>
      <c r="I108">
        <v>4.2000000000000003E-2</v>
      </c>
    </row>
    <row r="109" spans="1:9" x14ac:dyDescent="0.25">
      <c r="A109" t="s">
        <v>126</v>
      </c>
      <c r="B109" t="s">
        <v>255</v>
      </c>
      <c r="C109">
        <v>18</v>
      </c>
      <c r="D109">
        <v>27</v>
      </c>
      <c r="E109">
        <v>7</v>
      </c>
      <c r="F109">
        <v>4.2000000000000003E-2</v>
      </c>
      <c r="G109">
        <v>0.56899999999999995</v>
      </c>
      <c r="H109">
        <v>7</v>
      </c>
      <c r="I109">
        <v>5.7000000000000002E-2</v>
      </c>
    </row>
    <row r="110" spans="1:9" x14ac:dyDescent="0.25">
      <c r="A110" t="s">
        <v>127</v>
      </c>
      <c r="B110" t="s">
        <v>255</v>
      </c>
      <c r="C110">
        <v>21</v>
      </c>
      <c r="D110">
        <v>32</v>
      </c>
      <c r="E110">
        <v>8</v>
      </c>
      <c r="F110">
        <v>6.6000000000000003E-2</v>
      </c>
      <c r="G110">
        <v>0.84199999999999997</v>
      </c>
      <c r="H110">
        <v>8</v>
      </c>
      <c r="I110">
        <v>8.4000000000000005E-2</v>
      </c>
    </row>
    <row r="111" spans="1:9" x14ac:dyDescent="0.25">
      <c r="A111" t="s">
        <v>128</v>
      </c>
      <c r="B111" t="s">
        <v>255</v>
      </c>
      <c r="C111">
        <v>24</v>
      </c>
      <c r="D111">
        <v>37</v>
      </c>
      <c r="E111">
        <v>10</v>
      </c>
      <c r="F111">
        <v>7.0999999999999994E-2</v>
      </c>
      <c r="G111">
        <v>0.871</v>
      </c>
      <c r="H111">
        <v>10</v>
      </c>
      <c r="I111">
        <v>8.6999999999999994E-2</v>
      </c>
    </row>
    <row r="112" spans="1:9" x14ac:dyDescent="0.25">
      <c r="A112" t="s">
        <v>129</v>
      </c>
      <c r="B112" t="s">
        <v>255</v>
      </c>
      <c r="C112">
        <v>27</v>
      </c>
      <c r="D112">
        <v>42</v>
      </c>
      <c r="E112">
        <v>10</v>
      </c>
      <c r="F112">
        <v>9.9000000000000005E-2</v>
      </c>
      <c r="G112">
        <v>1.218</v>
      </c>
      <c r="H112">
        <v>10.1</v>
      </c>
      <c r="I112">
        <v>0.122</v>
      </c>
    </row>
    <row r="113" spans="1:9" x14ac:dyDescent="0.25">
      <c r="A113" t="s">
        <v>130</v>
      </c>
      <c r="B113" t="s">
        <v>255</v>
      </c>
      <c r="C113">
        <v>40</v>
      </c>
      <c r="D113">
        <v>66</v>
      </c>
      <c r="E113">
        <v>15</v>
      </c>
      <c r="F113">
        <v>0.159</v>
      </c>
      <c r="G113">
        <v>2.0539999999999998</v>
      </c>
      <c r="H113">
        <v>15</v>
      </c>
      <c r="I113">
        <v>0.20499999999999999</v>
      </c>
    </row>
    <row r="114" spans="1:9" x14ac:dyDescent="0.25">
      <c r="A114" t="s">
        <v>131</v>
      </c>
      <c r="B114" t="s">
        <v>255</v>
      </c>
      <c r="C114">
        <v>44</v>
      </c>
      <c r="D114">
        <v>73</v>
      </c>
      <c r="E114">
        <v>16</v>
      </c>
      <c r="F114">
        <v>0.24399999999999999</v>
      </c>
      <c r="G114">
        <v>2.395</v>
      </c>
      <c r="H114">
        <v>16.600000000000001</v>
      </c>
      <c r="I114">
        <v>0.23899999999999999</v>
      </c>
    </row>
    <row r="115" spans="1:9" x14ac:dyDescent="0.25">
      <c r="A115" t="s">
        <v>132</v>
      </c>
      <c r="B115" t="s">
        <v>255</v>
      </c>
      <c r="C115">
        <v>48</v>
      </c>
      <c r="D115">
        <v>80</v>
      </c>
      <c r="E115">
        <v>18</v>
      </c>
      <c r="F115">
        <v>0.219</v>
      </c>
      <c r="G115">
        <v>2.383</v>
      </c>
      <c r="H115">
        <v>18.399999999999999</v>
      </c>
      <c r="I115">
        <v>0.23799999999999999</v>
      </c>
    </row>
    <row r="116" spans="1:9" x14ac:dyDescent="0.25">
      <c r="A116" t="s">
        <v>133</v>
      </c>
      <c r="B116" t="s">
        <v>255</v>
      </c>
      <c r="C116">
        <v>52</v>
      </c>
      <c r="D116">
        <v>87</v>
      </c>
      <c r="E116">
        <v>19</v>
      </c>
      <c r="F116">
        <v>0.27400000000000002</v>
      </c>
      <c r="G116">
        <v>2.5529999999999999</v>
      </c>
      <c r="H116">
        <v>19.899999999999999</v>
      </c>
      <c r="I116">
        <v>0.255</v>
      </c>
    </row>
    <row r="117" spans="1:9" x14ac:dyDescent="0.25">
      <c r="A117" t="s">
        <v>134</v>
      </c>
      <c r="B117" t="s">
        <v>255</v>
      </c>
      <c r="C117">
        <v>56</v>
      </c>
      <c r="D117">
        <v>94</v>
      </c>
      <c r="E117">
        <v>21</v>
      </c>
      <c r="F117">
        <v>0.26500000000000001</v>
      </c>
      <c r="G117">
        <v>2.8260000000000001</v>
      </c>
      <c r="H117">
        <v>21.8</v>
      </c>
      <c r="I117">
        <v>0.28299999999999997</v>
      </c>
    </row>
    <row r="118" spans="1:9" x14ac:dyDescent="0.25">
      <c r="A118" t="s">
        <v>135</v>
      </c>
      <c r="B118" t="s">
        <v>255</v>
      </c>
      <c r="C118">
        <v>60</v>
      </c>
      <c r="D118">
        <v>101</v>
      </c>
      <c r="E118">
        <v>23</v>
      </c>
      <c r="F118">
        <v>0.27</v>
      </c>
      <c r="G118">
        <v>3.3719999999999999</v>
      </c>
      <c r="H118">
        <v>23.1</v>
      </c>
      <c r="I118">
        <v>0.33700000000000002</v>
      </c>
    </row>
    <row r="119" spans="1:9" x14ac:dyDescent="0.25">
      <c r="A119" t="s">
        <v>136</v>
      </c>
      <c r="B119" t="s">
        <v>255</v>
      </c>
      <c r="C119">
        <v>64</v>
      </c>
      <c r="D119">
        <v>108</v>
      </c>
      <c r="E119">
        <v>24</v>
      </c>
      <c r="F119">
        <v>0.42</v>
      </c>
      <c r="G119">
        <v>4.1840000000000002</v>
      </c>
      <c r="H119">
        <v>24.5</v>
      </c>
      <c r="I119">
        <v>0.41799999999999998</v>
      </c>
    </row>
    <row r="120" spans="1:9" x14ac:dyDescent="0.25">
      <c r="A120" t="s">
        <v>137</v>
      </c>
      <c r="B120" t="s">
        <v>255</v>
      </c>
      <c r="C120">
        <v>68</v>
      </c>
      <c r="D120">
        <v>115</v>
      </c>
      <c r="E120">
        <v>26</v>
      </c>
      <c r="F120">
        <v>0.33</v>
      </c>
      <c r="G120">
        <v>4.38</v>
      </c>
      <c r="H120">
        <v>26.1</v>
      </c>
      <c r="I120">
        <v>0.438</v>
      </c>
    </row>
    <row r="121" spans="1:9" x14ac:dyDescent="0.25">
      <c r="A121" t="s">
        <v>138</v>
      </c>
      <c r="B121" t="s">
        <v>255</v>
      </c>
      <c r="C121">
        <v>72</v>
      </c>
      <c r="D121">
        <v>122</v>
      </c>
      <c r="E121">
        <v>27</v>
      </c>
      <c r="F121">
        <v>0.441</v>
      </c>
      <c r="G121">
        <v>4.9960000000000004</v>
      </c>
      <c r="H121">
        <v>27.8</v>
      </c>
      <c r="I121">
        <v>0.5</v>
      </c>
    </row>
    <row r="122" spans="1:9" x14ac:dyDescent="0.25">
      <c r="A122" t="s">
        <v>139</v>
      </c>
      <c r="B122" t="s">
        <v>255</v>
      </c>
      <c r="C122">
        <v>76</v>
      </c>
      <c r="D122">
        <v>129</v>
      </c>
      <c r="E122">
        <v>29</v>
      </c>
      <c r="F122">
        <v>0.36699999999999999</v>
      </c>
      <c r="G122">
        <v>4.2469999999999999</v>
      </c>
      <c r="H122">
        <v>29.5</v>
      </c>
      <c r="I122">
        <v>0.42499999999999999</v>
      </c>
    </row>
    <row r="123" spans="1:9" x14ac:dyDescent="0.25">
      <c r="A123" t="s">
        <v>141</v>
      </c>
      <c r="B123" t="s">
        <v>255</v>
      </c>
      <c r="C123">
        <v>80</v>
      </c>
      <c r="D123">
        <v>136</v>
      </c>
      <c r="E123">
        <v>30</v>
      </c>
      <c r="F123">
        <v>0.67</v>
      </c>
      <c r="G123">
        <v>5.5449999999999999</v>
      </c>
      <c r="H123">
        <v>30.8</v>
      </c>
      <c r="I123">
        <v>0.55400000000000005</v>
      </c>
    </row>
    <row r="124" spans="1:9" x14ac:dyDescent="0.25">
      <c r="A124" t="s">
        <v>140</v>
      </c>
      <c r="B124" t="s">
        <v>255</v>
      </c>
      <c r="C124">
        <v>16</v>
      </c>
      <c r="D124">
        <v>24</v>
      </c>
      <c r="E124">
        <v>7</v>
      </c>
      <c r="F124">
        <v>4.5999999999999999E-2</v>
      </c>
      <c r="G124">
        <v>0.499</v>
      </c>
      <c r="H124">
        <v>7</v>
      </c>
      <c r="I124">
        <v>0.05</v>
      </c>
    </row>
    <row r="125" spans="1:9" x14ac:dyDescent="0.25">
      <c r="A125" t="s">
        <v>142</v>
      </c>
      <c r="B125" t="s">
        <v>255</v>
      </c>
      <c r="C125">
        <v>20</v>
      </c>
      <c r="D125">
        <v>31</v>
      </c>
      <c r="E125">
        <v>8</v>
      </c>
      <c r="F125">
        <v>6.2E-2</v>
      </c>
      <c r="G125">
        <v>0.68300000000000005</v>
      </c>
      <c r="H125">
        <v>8</v>
      </c>
      <c r="I125">
        <v>6.8000000000000005E-2</v>
      </c>
    </row>
    <row r="126" spans="1:9" x14ac:dyDescent="0.25">
      <c r="A126" t="s">
        <v>143</v>
      </c>
      <c r="B126" t="s">
        <v>255</v>
      </c>
      <c r="C126">
        <v>24</v>
      </c>
      <c r="D126">
        <v>38</v>
      </c>
      <c r="E126">
        <v>9</v>
      </c>
      <c r="F126">
        <v>7.9000000000000001E-2</v>
      </c>
      <c r="G126">
        <v>0.96799999999999997</v>
      </c>
      <c r="H126">
        <v>9</v>
      </c>
      <c r="I126">
        <v>9.7000000000000003E-2</v>
      </c>
    </row>
    <row r="127" spans="1:9" x14ac:dyDescent="0.25">
      <c r="A127" t="s">
        <v>144</v>
      </c>
      <c r="B127" t="s">
        <v>255</v>
      </c>
      <c r="C127">
        <v>28</v>
      </c>
      <c r="D127">
        <v>45</v>
      </c>
      <c r="E127">
        <v>11</v>
      </c>
      <c r="F127">
        <v>9.5000000000000001E-2</v>
      </c>
      <c r="G127">
        <v>1.0609999999999999</v>
      </c>
      <c r="H127">
        <v>11</v>
      </c>
      <c r="I127">
        <v>0.106</v>
      </c>
    </row>
    <row r="128" spans="1:9" x14ac:dyDescent="0.25">
      <c r="A128" t="s">
        <v>145</v>
      </c>
      <c r="B128" t="s">
        <v>255</v>
      </c>
      <c r="C128">
        <v>32</v>
      </c>
      <c r="D128">
        <v>52</v>
      </c>
      <c r="E128">
        <v>12</v>
      </c>
      <c r="F128">
        <v>0.11899999999999999</v>
      </c>
      <c r="G128">
        <v>1.528</v>
      </c>
      <c r="H128">
        <v>12</v>
      </c>
      <c r="I128">
        <v>0.153</v>
      </c>
    </row>
    <row r="129" spans="1:9" x14ac:dyDescent="0.25">
      <c r="A129" t="s">
        <v>146</v>
      </c>
      <c r="B129" t="s">
        <v>255</v>
      </c>
      <c r="C129">
        <v>36</v>
      </c>
      <c r="D129">
        <v>59</v>
      </c>
      <c r="E129">
        <v>13</v>
      </c>
      <c r="F129">
        <v>0.17199999999999999</v>
      </c>
      <c r="G129">
        <v>1.5369999999999999</v>
      </c>
      <c r="H129">
        <v>13.7</v>
      </c>
      <c r="I129">
        <v>0.154</v>
      </c>
    </row>
    <row r="130" spans="1:9" x14ac:dyDescent="0.25">
      <c r="A130" t="s">
        <v>147</v>
      </c>
      <c r="B130" t="s">
        <v>255</v>
      </c>
      <c r="C130">
        <v>50</v>
      </c>
      <c r="D130">
        <v>85</v>
      </c>
      <c r="E130">
        <v>18</v>
      </c>
      <c r="F130">
        <v>0.31</v>
      </c>
      <c r="G130">
        <v>2.8180000000000001</v>
      </c>
      <c r="H130">
        <v>18.899999999999999</v>
      </c>
      <c r="I130">
        <v>0.28199999999999997</v>
      </c>
    </row>
    <row r="131" spans="1:9" x14ac:dyDescent="0.25">
      <c r="A131" t="s">
        <v>148</v>
      </c>
      <c r="B131" t="s">
        <v>255</v>
      </c>
      <c r="C131">
        <v>55</v>
      </c>
      <c r="D131">
        <v>94</v>
      </c>
      <c r="E131">
        <v>21</v>
      </c>
      <c r="F131">
        <v>0.24</v>
      </c>
      <c r="G131">
        <v>2.8279999999999998</v>
      </c>
      <c r="H131">
        <v>21</v>
      </c>
      <c r="I131">
        <v>0.28299999999999997</v>
      </c>
    </row>
    <row r="132" spans="1:9" x14ac:dyDescent="0.25">
      <c r="A132" t="s">
        <v>149</v>
      </c>
      <c r="B132" t="s">
        <v>255</v>
      </c>
      <c r="C132">
        <v>60</v>
      </c>
      <c r="D132">
        <v>103</v>
      </c>
      <c r="E132">
        <v>23</v>
      </c>
      <c r="F132">
        <v>0.27800000000000002</v>
      </c>
      <c r="G132">
        <v>3.327</v>
      </c>
      <c r="H132">
        <v>23.1</v>
      </c>
      <c r="I132">
        <v>0.33300000000000002</v>
      </c>
    </row>
    <row r="133" spans="1:9" x14ac:dyDescent="0.25">
      <c r="A133" t="s">
        <v>150</v>
      </c>
      <c r="B133" t="s">
        <v>255</v>
      </c>
      <c r="C133">
        <v>65</v>
      </c>
      <c r="D133">
        <v>112</v>
      </c>
      <c r="E133">
        <v>24</v>
      </c>
      <c r="F133">
        <v>0.36699999999999999</v>
      </c>
      <c r="G133">
        <v>3.7480000000000002</v>
      </c>
      <c r="H133">
        <v>24.9</v>
      </c>
      <c r="I133">
        <v>0.375</v>
      </c>
    </row>
    <row r="134" spans="1:9" x14ac:dyDescent="0.25">
      <c r="A134" t="s">
        <v>151</v>
      </c>
      <c r="B134" t="s">
        <v>255</v>
      </c>
      <c r="C134">
        <v>70</v>
      </c>
      <c r="D134">
        <v>121</v>
      </c>
      <c r="E134">
        <v>26</v>
      </c>
      <c r="F134">
        <v>0.62</v>
      </c>
      <c r="G134">
        <v>4.5439999999999996</v>
      </c>
      <c r="H134">
        <v>26.9</v>
      </c>
      <c r="I134">
        <v>0.45400000000000001</v>
      </c>
    </row>
    <row r="135" spans="1:9" x14ac:dyDescent="0.25">
      <c r="A135" t="s">
        <v>152</v>
      </c>
      <c r="B135" t="s">
        <v>255</v>
      </c>
      <c r="C135">
        <v>75</v>
      </c>
      <c r="D135">
        <v>130</v>
      </c>
      <c r="E135">
        <v>28</v>
      </c>
      <c r="F135">
        <v>0.55500000000000005</v>
      </c>
      <c r="G135">
        <v>4.3559999999999999</v>
      </c>
      <c r="H135">
        <v>29</v>
      </c>
      <c r="I135">
        <v>0.436</v>
      </c>
    </row>
    <row r="136" spans="1:9" x14ac:dyDescent="0.25">
      <c r="A136" t="s">
        <v>153</v>
      </c>
      <c r="B136" t="s">
        <v>255</v>
      </c>
      <c r="C136">
        <v>80</v>
      </c>
      <c r="D136">
        <v>139</v>
      </c>
      <c r="E136">
        <v>30</v>
      </c>
      <c r="F136">
        <v>0.751</v>
      </c>
      <c r="G136">
        <v>4.6470000000000002</v>
      </c>
      <c r="H136">
        <v>31</v>
      </c>
      <c r="I136">
        <v>0.46500000000000002</v>
      </c>
    </row>
    <row r="137" spans="1:9" x14ac:dyDescent="0.25">
      <c r="A137" t="s">
        <v>154</v>
      </c>
      <c r="B137" t="s">
        <v>255</v>
      </c>
      <c r="C137">
        <v>85</v>
      </c>
      <c r="D137">
        <v>148</v>
      </c>
      <c r="E137">
        <v>32</v>
      </c>
      <c r="F137">
        <v>0.63</v>
      </c>
      <c r="G137">
        <v>6.1829999999999998</v>
      </c>
      <c r="H137">
        <v>32.700000000000003</v>
      </c>
      <c r="I137">
        <v>0.61799999999999999</v>
      </c>
    </row>
    <row r="138" spans="1:9" x14ac:dyDescent="0.25">
      <c r="A138" t="s">
        <v>155</v>
      </c>
      <c r="B138" t="s">
        <v>255</v>
      </c>
      <c r="C138">
        <v>90</v>
      </c>
      <c r="D138">
        <v>157</v>
      </c>
      <c r="E138">
        <v>34</v>
      </c>
      <c r="F138">
        <v>0.91800000000000004</v>
      </c>
      <c r="G138">
        <v>5.7510000000000003</v>
      </c>
      <c r="H138">
        <v>35.1</v>
      </c>
      <c r="I138">
        <v>0.57499999999999996</v>
      </c>
    </row>
    <row r="139" spans="1:9" x14ac:dyDescent="0.25">
      <c r="A139" t="s">
        <v>156</v>
      </c>
      <c r="B139" t="s">
        <v>255</v>
      </c>
      <c r="C139">
        <v>95</v>
      </c>
      <c r="D139">
        <v>166</v>
      </c>
      <c r="E139">
        <v>36</v>
      </c>
      <c r="F139">
        <v>0.58799999999999997</v>
      </c>
      <c r="G139">
        <v>6.5780000000000003</v>
      </c>
      <c r="H139">
        <v>36.9</v>
      </c>
      <c r="I139">
        <v>0.65800000000000003</v>
      </c>
    </row>
    <row r="140" spans="1:9" x14ac:dyDescent="0.25">
      <c r="A140" t="s">
        <v>158</v>
      </c>
      <c r="B140" t="s">
        <v>255</v>
      </c>
      <c r="C140">
        <v>100</v>
      </c>
      <c r="D140">
        <v>175</v>
      </c>
      <c r="E140">
        <v>38</v>
      </c>
      <c r="F140">
        <v>0.77400000000000002</v>
      </c>
      <c r="G140">
        <v>6.992</v>
      </c>
      <c r="H140">
        <v>38.9</v>
      </c>
      <c r="I140">
        <v>0.69899999999999995</v>
      </c>
    </row>
    <row r="141" spans="1:9" x14ac:dyDescent="0.25">
      <c r="A141" t="s">
        <v>157</v>
      </c>
      <c r="B141" t="s">
        <v>255</v>
      </c>
      <c r="C141">
        <v>25</v>
      </c>
      <c r="D141">
        <v>40</v>
      </c>
      <c r="E141">
        <v>9</v>
      </c>
      <c r="F141">
        <v>9.7000000000000003E-2</v>
      </c>
      <c r="G141">
        <v>1.0920000000000001</v>
      </c>
      <c r="H141">
        <v>9</v>
      </c>
      <c r="I141">
        <v>0.109</v>
      </c>
    </row>
    <row r="142" spans="1:9" x14ac:dyDescent="0.25">
      <c r="A142" t="s">
        <v>159</v>
      </c>
      <c r="B142" t="s">
        <v>255</v>
      </c>
      <c r="C142">
        <v>30</v>
      </c>
      <c r="D142">
        <v>49</v>
      </c>
      <c r="E142">
        <v>11</v>
      </c>
      <c r="F142">
        <v>0.125</v>
      </c>
      <c r="G142">
        <v>1.407</v>
      </c>
      <c r="H142">
        <v>11</v>
      </c>
      <c r="I142">
        <v>0.14099999999999999</v>
      </c>
    </row>
    <row r="143" spans="1:9" x14ac:dyDescent="0.25">
      <c r="A143" t="s">
        <v>160</v>
      </c>
      <c r="B143" t="s">
        <v>255</v>
      </c>
      <c r="C143">
        <v>35</v>
      </c>
      <c r="D143">
        <v>58</v>
      </c>
      <c r="E143">
        <v>13</v>
      </c>
      <c r="F143">
        <v>0.156</v>
      </c>
      <c r="G143">
        <v>1.7370000000000001</v>
      </c>
      <c r="H143">
        <v>13</v>
      </c>
      <c r="I143">
        <v>0.17399999999999999</v>
      </c>
    </row>
    <row r="144" spans="1:9" x14ac:dyDescent="0.25">
      <c r="A144" t="s">
        <v>161</v>
      </c>
      <c r="B144" t="s">
        <v>255</v>
      </c>
      <c r="C144">
        <v>40</v>
      </c>
      <c r="D144">
        <v>67</v>
      </c>
      <c r="E144">
        <v>14</v>
      </c>
      <c r="F144">
        <v>0.18</v>
      </c>
      <c r="G144">
        <v>1.8640000000000001</v>
      </c>
      <c r="H144">
        <v>14.9</v>
      </c>
      <c r="I144">
        <v>0.186</v>
      </c>
    </row>
    <row r="145" spans="1:9" x14ac:dyDescent="0.25">
      <c r="A145" t="s">
        <v>162</v>
      </c>
      <c r="B145" t="s">
        <v>255</v>
      </c>
      <c r="C145">
        <v>45</v>
      </c>
      <c r="D145">
        <v>76</v>
      </c>
      <c r="E145">
        <v>16</v>
      </c>
      <c r="F145">
        <v>0.26600000000000001</v>
      </c>
      <c r="G145">
        <v>2.2010000000000001</v>
      </c>
      <c r="H145">
        <v>16.8</v>
      </c>
      <c r="I145">
        <v>0.22</v>
      </c>
    </row>
    <row r="146" spans="1:9" x14ac:dyDescent="0.25">
      <c r="A146" t="s">
        <v>163</v>
      </c>
      <c r="B146" t="s">
        <v>255</v>
      </c>
      <c r="C146">
        <v>60</v>
      </c>
      <c r="D146">
        <v>104</v>
      </c>
      <c r="E146">
        <v>22</v>
      </c>
      <c r="F146">
        <v>0.52300000000000002</v>
      </c>
      <c r="G146">
        <v>3.6440000000000001</v>
      </c>
      <c r="H146">
        <v>22.8</v>
      </c>
      <c r="I146">
        <v>0.36399999999999999</v>
      </c>
    </row>
    <row r="147" spans="1:9" x14ac:dyDescent="0.25">
      <c r="A147" t="s">
        <v>164</v>
      </c>
      <c r="B147" t="s">
        <v>255</v>
      </c>
      <c r="C147">
        <v>66</v>
      </c>
      <c r="D147">
        <v>115</v>
      </c>
      <c r="E147">
        <v>25</v>
      </c>
      <c r="F147">
        <v>0.33</v>
      </c>
      <c r="G147">
        <v>4.1989999999999998</v>
      </c>
      <c r="H147">
        <v>25.3</v>
      </c>
      <c r="I147">
        <v>0.42</v>
      </c>
    </row>
    <row r="148" spans="1:9" x14ac:dyDescent="0.25">
      <c r="A148" t="s">
        <v>165</v>
      </c>
      <c r="B148" t="s">
        <v>255</v>
      </c>
      <c r="C148">
        <v>72</v>
      </c>
      <c r="D148">
        <v>126</v>
      </c>
      <c r="E148">
        <v>27</v>
      </c>
      <c r="F148">
        <v>0.40200000000000002</v>
      </c>
      <c r="G148">
        <v>4.4850000000000003</v>
      </c>
      <c r="H148">
        <v>27.4</v>
      </c>
      <c r="I148">
        <v>0.44900000000000001</v>
      </c>
    </row>
    <row r="149" spans="1:9" x14ac:dyDescent="0.25">
      <c r="A149" t="s">
        <v>166</v>
      </c>
      <c r="B149" t="s">
        <v>255</v>
      </c>
      <c r="C149">
        <v>78</v>
      </c>
      <c r="D149">
        <v>137</v>
      </c>
      <c r="E149">
        <v>29</v>
      </c>
      <c r="F149">
        <v>0.47499999999999998</v>
      </c>
      <c r="G149">
        <v>4.6429999999999998</v>
      </c>
      <c r="H149">
        <v>29.9</v>
      </c>
      <c r="I149">
        <v>0.46400000000000002</v>
      </c>
    </row>
    <row r="150" spans="1:9" x14ac:dyDescent="0.25">
      <c r="A150" t="s">
        <v>167</v>
      </c>
      <c r="B150" t="s">
        <v>255</v>
      </c>
      <c r="C150">
        <v>84</v>
      </c>
      <c r="D150">
        <v>148</v>
      </c>
      <c r="E150">
        <v>32</v>
      </c>
      <c r="F150">
        <v>0.434</v>
      </c>
      <c r="G150">
        <v>5.38</v>
      </c>
      <c r="H150">
        <v>32.4</v>
      </c>
      <c r="I150">
        <v>0.53800000000000003</v>
      </c>
    </row>
    <row r="151" spans="1:9" x14ac:dyDescent="0.25">
      <c r="A151" t="s">
        <v>168</v>
      </c>
      <c r="B151" t="s">
        <v>255</v>
      </c>
      <c r="C151">
        <v>90</v>
      </c>
      <c r="D151">
        <v>159</v>
      </c>
      <c r="E151">
        <v>34</v>
      </c>
      <c r="F151">
        <v>0.72899999999999998</v>
      </c>
      <c r="G151">
        <v>6.3719999999999999</v>
      </c>
      <c r="H151">
        <v>34.700000000000003</v>
      </c>
      <c r="I151">
        <v>0.63700000000000001</v>
      </c>
    </row>
    <row r="152" spans="1:9" x14ac:dyDescent="0.25">
      <c r="A152" t="s">
        <v>169</v>
      </c>
      <c r="B152" t="s">
        <v>255</v>
      </c>
      <c r="C152">
        <v>96</v>
      </c>
      <c r="D152">
        <v>170</v>
      </c>
      <c r="E152">
        <v>35</v>
      </c>
      <c r="F152">
        <v>0.52200000000000002</v>
      </c>
      <c r="G152">
        <v>7.7510000000000003</v>
      </c>
      <c r="H152">
        <v>36.700000000000003</v>
      </c>
      <c r="I152">
        <v>0.77500000000000002</v>
      </c>
    </row>
    <row r="153" spans="1:9" x14ac:dyDescent="0.25">
      <c r="A153" t="s">
        <v>170</v>
      </c>
      <c r="B153" t="s">
        <v>255</v>
      </c>
      <c r="C153">
        <v>102</v>
      </c>
      <c r="D153">
        <v>181</v>
      </c>
      <c r="E153">
        <v>39</v>
      </c>
      <c r="F153">
        <v>0.58399999999999996</v>
      </c>
      <c r="G153">
        <v>7.2060000000000004</v>
      </c>
      <c r="H153">
        <v>39.4</v>
      </c>
      <c r="I153">
        <v>0.72099999999999997</v>
      </c>
    </row>
    <row r="154" spans="1:9" x14ac:dyDescent="0.25">
      <c r="A154" t="s">
        <v>171</v>
      </c>
      <c r="B154" t="s">
        <v>255</v>
      </c>
      <c r="C154">
        <v>108</v>
      </c>
      <c r="D154">
        <v>192</v>
      </c>
      <c r="E154">
        <v>41</v>
      </c>
      <c r="F154">
        <v>0.76500000000000001</v>
      </c>
      <c r="G154">
        <v>8.2970000000000006</v>
      </c>
      <c r="H154">
        <v>41.8</v>
      </c>
      <c r="I154">
        <v>0.83</v>
      </c>
    </row>
    <row r="155" spans="1:9" x14ac:dyDescent="0.25">
      <c r="A155" t="s">
        <v>172</v>
      </c>
      <c r="B155" t="s">
        <v>255</v>
      </c>
      <c r="C155">
        <v>114</v>
      </c>
      <c r="D155">
        <v>203</v>
      </c>
      <c r="E155">
        <v>43</v>
      </c>
      <c r="F155">
        <v>1.024</v>
      </c>
      <c r="G155">
        <v>8.8719999999999999</v>
      </c>
      <c r="H155">
        <v>44.3</v>
      </c>
      <c r="I155">
        <v>0.88700000000000001</v>
      </c>
    </row>
    <row r="156" spans="1:9" x14ac:dyDescent="0.25">
      <c r="A156" t="s">
        <v>174</v>
      </c>
      <c r="B156" t="s">
        <v>255</v>
      </c>
      <c r="C156">
        <v>120</v>
      </c>
      <c r="D156">
        <v>214</v>
      </c>
      <c r="E156">
        <v>46</v>
      </c>
      <c r="F156">
        <v>0.85399999999999998</v>
      </c>
      <c r="G156">
        <v>9.0389999999999997</v>
      </c>
      <c r="H156">
        <v>46.8</v>
      </c>
      <c r="I156">
        <v>0.90400000000000003</v>
      </c>
    </row>
    <row r="157" spans="1:9" x14ac:dyDescent="0.25">
      <c r="A157" t="s">
        <v>173</v>
      </c>
      <c r="B157" t="s">
        <v>255</v>
      </c>
      <c r="C157">
        <v>36</v>
      </c>
      <c r="D157">
        <v>60</v>
      </c>
      <c r="E157">
        <v>13</v>
      </c>
      <c r="F157">
        <v>0.159</v>
      </c>
      <c r="G157">
        <v>1.901</v>
      </c>
      <c r="H157">
        <v>13.2</v>
      </c>
      <c r="I157">
        <v>0.19</v>
      </c>
    </row>
    <row r="158" spans="1:9" x14ac:dyDescent="0.25">
      <c r="A158" t="s">
        <v>175</v>
      </c>
      <c r="B158" t="s">
        <v>255</v>
      </c>
      <c r="C158">
        <v>42</v>
      </c>
      <c r="D158">
        <v>71</v>
      </c>
      <c r="E158">
        <v>15</v>
      </c>
      <c r="F158">
        <v>0.183</v>
      </c>
      <c r="G158">
        <v>2.1960000000000002</v>
      </c>
      <c r="H158">
        <v>15.6</v>
      </c>
      <c r="I158">
        <v>0.22</v>
      </c>
    </row>
    <row r="159" spans="1:9" x14ac:dyDescent="0.25">
      <c r="A159" t="s">
        <v>176</v>
      </c>
      <c r="B159" t="s">
        <v>255</v>
      </c>
      <c r="C159">
        <v>48</v>
      </c>
      <c r="D159">
        <v>82</v>
      </c>
      <c r="E159">
        <v>18</v>
      </c>
      <c r="F159">
        <v>0.22700000000000001</v>
      </c>
      <c r="G159">
        <v>2.669</v>
      </c>
      <c r="H159">
        <v>18</v>
      </c>
      <c r="I159">
        <v>0.26700000000000002</v>
      </c>
    </row>
    <row r="160" spans="1:9" x14ac:dyDescent="0.25">
      <c r="A160" t="s">
        <v>177</v>
      </c>
      <c r="B160" t="s">
        <v>255</v>
      </c>
      <c r="C160">
        <v>54</v>
      </c>
      <c r="D160">
        <v>93</v>
      </c>
      <c r="E160">
        <v>20</v>
      </c>
      <c r="F160">
        <v>0.372</v>
      </c>
      <c r="G160">
        <v>3.1179999999999999</v>
      </c>
      <c r="H160">
        <v>20.6</v>
      </c>
      <c r="I160">
        <v>0.312</v>
      </c>
    </row>
    <row r="161" spans="1:9" x14ac:dyDescent="0.25">
      <c r="A161" t="s">
        <v>178</v>
      </c>
      <c r="B161" t="s">
        <v>255</v>
      </c>
      <c r="C161">
        <v>70</v>
      </c>
      <c r="D161">
        <v>123</v>
      </c>
      <c r="E161">
        <v>26</v>
      </c>
      <c r="F161">
        <v>0.49099999999999999</v>
      </c>
      <c r="G161">
        <v>4.3109999999999999</v>
      </c>
      <c r="H161">
        <v>26.8</v>
      </c>
      <c r="I161">
        <v>0.43099999999999999</v>
      </c>
    </row>
    <row r="162" spans="1:9" x14ac:dyDescent="0.25">
      <c r="A162" t="s">
        <v>179</v>
      </c>
      <c r="B162" t="s">
        <v>255</v>
      </c>
      <c r="C162">
        <v>77</v>
      </c>
      <c r="D162">
        <v>136</v>
      </c>
      <c r="E162">
        <v>29</v>
      </c>
      <c r="F162">
        <v>0.41799999999999998</v>
      </c>
      <c r="G162">
        <v>4.8680000000000003</v>
      </c>
      <c r="H162">
        <v>29.6</v>
      </c>
      <c r="I162">
        <v>0.48699999999999999</v>
      </c>
    </row>
    <row r="163" spans="1:9" x14ac:dyDescent="0.25">
      <c r="A163" t="s">
        <v>180</v>
      </c>
      <c r="B163" t="s">
        <v>255</v>
      </c>
      <c r="C163">
        <v>84</v>
      </c>
      <c r="D163">
        <v>149</v>
      </c>
      <c r="E163">
        <v>31</v>
      </c>
      <c r="F163">
        <v>0.56399999999999995</v>
      </c>
      <c r="G163">
        <v>6.44</v>
      </c>
      <c r="H163">
        <v>32</v>
      </c>
      <c r="I163">
        <v>0.64400000000000002</v>
      </c>
    </row>
    <row r="164" spans="1:9" x14ac:dyDescent="0.25">
      <c r="A164" t="s">
        <v>181</v>
      </c>
      <c r="B164" t="s">
        <v>255</v>
      </c>
      <c r="C164">
        <v>91</v>
      </c>
      <c r="D164">
        <v>162</v>
      </c>
      <c r="E164">
        <v>34</v>
      </c>
      <c r="F164">
        <v>0.873</v>
      </c>
      <c r="G164">
        <v>7.9619999999999997</v>
      </c>
      <c r="H164">
        <v>34.700000000000003</v>
      </c>
      <c r="I164">
        <v>0.79600000000000004</v>
      </c>
    </row>
    <row r="165" spans="1:9" x14ac:dyDescent="0.25">
      <c r="A165" t="s">
        <v>182</v>
      </c>
      <c r="B165" t="s">
        <v>255</v>
      </c>
      <c r="C165">
        <v>98</v>
      </c>
      <c r="D165">
        <v>175</v>
      </c>
      <c r="E165">
        <v>37</v>
      </c>
      <c r="F165">
        <v>0.59199999999999997</v>
      </c>
      <c r="G165">
        <v>6.6070000000000002</v>
      </c>
      <c r="H165">
        <v>37.9</v>
      </c>
      <c r="I165">
        <v>0.66100000000000003</v>
      </c>
    </row>
    <row r="166" spans="1:9" x14ac:dyDescent="0.25">
      <c r="A166" t="s">
        <v>183</v>
      </c>
      <c r="B166" t="s">
        <v>255</v>
      </c>
      <c r="C166">
        <v>105</v>
      </c>
      <c r="D166">
        <v>188</v>
      </c>
      <c r="E166">
        <v>40</v>
      </c>
      <c r="F166">
        <v>0.626</v>
      </c>
      <c r="G166">
        <v>7.2869999999999999</v>
      </c>
      <c r="H166">
        <v>40.700000000000003</v>
      </c>
      <c r="I166">
        <v>0.72899999999999998</v>
      </c>
    </row>
    <row r="167" spans="1:9" x14ac:dyDescent="0.25">
      <c r="A167" t="s">
        <v>184</v>
      </c>
      <c r="B167" t="s">
        <v>255</v>
      </c>
      <c r="C167">
        <v>112</v>
      </c>
      <c r="D167">
        <v>201</v>
      </c>
      <c r="E167">
        <v>42</v>
      </c>
      <c r="F167">
        <v>1.1020000000000001</v>
      </c>
      <c r="G167">
        <v>8.2430000000000003</v>
      </c>
      <c r="H167">
        <v>43.5</v>
      </c>
      <c r="I167">
        <v>0.82399999999999995</v>
      </c>
    </row>
    <row r="168" spans="1:9" x14ac:dyDescent="0.25">
      <c r="A168" t="s">
        <v>185</v>
      </c>
      <c r="B168" t="s">
        <v>255</v>
      </c>
      <c r="C168">
        <v>119</v>
      </c>
      <c r="D168">
        <v>214</v>
      </c>
      <c r="E168">
        <v>46</v>
      </c>
      <c r="F168">
        <v>0.747</v>
      </c>
      <c r="G168">
        <v>8.7959999999999994</v>
      </c>
      <c r="H168">
        <v>46.4</v>
      </c>
      <c r="I168">
        <v>0.88</v>
      </c>
    </row>
    <row r="169" spans="1:9" x14ac:dyDescent="0.25">
      <c r="A169" t="s">
        <v>186</v>
      </c>
      <c r="B169" t="s">
        <v>255</v>
      </c>
      <c r="C169">
        <v>126</v>
      </c>
      <c r="D169">
        <v>227</v>
      </c>
      <c r="E169">
        <v>48</v>
      </c>
      <c r="F169">
        <v>1.331</v>
      </c>
      <c r="G169">
        <v>10.590999999999999</v>
      </c>
      <c r="H169">
        <v>49</v>
      </c>
      <c r="I169">
        <v>1.0589999999999999</v>
      </c>
    </row>
    <row r="170" spans="1:9" x14ac:dyDescent="0.25">
      <c r="A170" t="s">
        <v>187</v>
      </c>
      <c r="B170" t="s">
        <v>255</v>
      </c>
      <c r="C170">
        <v>133</v>
      </c>
      <c r="D170">
        <v>240</v>
      </c>
      <c r="E170">
        <v>52</v>
      </c>
      <c r="F170">
        <v>0.80700000000000005</v>
      </c>
      <c r="G170">
        <v>9.8040000000000003</v>
      </c>
      <c r="H170">
        <v>52.1</v>
      </c>
      <c r="I170">
        <v>0.98</v>
      </c>
    </row>
    <row r="171" spans="1:9" x14ac:dyDescent="0.25">
      <c r="A171" t="s">
        <v>190</v>
      </c>
      <c r="B171" t="s">
        <v>255</v>
      </c>
      <c r="C171">
        <v>140</v>
      </c>
      <c r="D171">
        <v>253</v>
      </c>
      <c r="E171">
        <v>54</v>
      </c>
      <c r="F171">
        <v>1.2509999999999999</v>
      </c>
      <c r="G171">
        <v>11.042999999999999</v>
      </c>
      <c r="H171">
        <v>54.9</v>
      </c>
      <c r="I171">
        <v>1.1040000000000001</v>
      </c>
    </row>
    <row r="172" spans="1:9" x14ac:dyDescent="0.25">
      <c r="A172" t="s">
        <v>188</v>
      </c>
      <c r="B172" t="s">
        <v>255</v>
      </c>
      <c r="C172">
        <v>49</v>
      </c>
      <c r="D172">
        <v>84</v>
      </c>
      <c r="E172">
        <v>18</v>
      </c>
      <c r="F172">
        <v>0.255</v>
      </c>
      <c r="G172">
        <v>2.794</v>
      </c>
      <c r="H172">
        <v>18.5</v>
      </c>
      <c r="I172">
        <v>0.27900000000000003</v>
      </c>
    </row>
    <row r="173" spans="1:9" x14ac:dyDescent="0.25">
      <c r="A173" t="s">
        <v>189</v>
      </c>
      <c r="B173" t="s">
        <v>255</v>
      </c>
      <c r="C173">
        <v>56</v>
      </c>
      <c r="D173">
        <v>97</v>
      </c>
      <c r="E173">
        <v>21</v>
      </c>
      <c r="F173">
        <v>0.27500000000000002</v>
      </c>
      <c r="G173">
        <v>3.5219999999999998</v>
      </c>
      <c r="H173">
        <v>21.2</v>
      </c>
      <c r="I173">
        <v>0.35199999999999998</v>
      </c>
    </row>
    <row r="174" spans="1:9" x14ac:dyDescent="0.25">
      <c r="A174" t="s">
        <v>191</v>
      </c>
      <c r="B174" t="s">
        <v>255</v>
      </c>
      <c r="C174">
        <v>63</v>
      </c>
      <c r="D174">
        <v>110</v>
      </c>
      <c r="E174">
        <v>24</v>
      </c>
      <c r="F174">
        <v>0.312</v>
      </c>
      <c r="G174">
        <v>3.6789999999999998</v>
      </c>
      <c r="H174">
        <v>24.1</v>
      </c>
      <c r="I174">
        <v>0.36799999999999999</v>
      </c>
    </row>
    <row r="175" spans="1:9" x14ac:dyDescent="0.25">
      <c r="A175" t="s">
        <v>192</v>
      </c>
      <c r="B175" t="s">
        <v>255</v>
      </c>
      <c r="C175">
        <v>80</v>
      </c>
      <c r="D175">
        <v>142</v>
      </c>
      <c r="E175">
        <v>31</v>
      </c>
      <c r="F175">
        <v>0.44800000000000001</v>
      </c>
      <c r="G175">
        <v>5.0259999999999998</v>
      </c>
      <c r="H175">
        <v>31</v>
      </c>
      <c r="I175">
        <v>0.503</v>
      </c>
    </row>
    <row r="176" spans="1:9" x14ac:dyDescent="0.25">
      <c r="A176" t="s">
        <v>193</v>
      </c>
      <c r="B176" t="s">
        <v>255</v>
      </c>
      <c r="C176">
        <v>88</v>
      </c>
      <c r="D176">
        <v>157</v>
      </c>
      <c r="E176">
        <v>34</v>
      </c>
      <c r="F176">
        <v>0.46600000000000003</v>
      </c>
      <c r="G176">
        <v>5.556</v>
      </c>
      <c r="H176">
        <v>34</v>
      </c>
      <c r="I176">
        <v>0.55600000000000005</v>
      </c>
    </row>
    <row r="177" spans="1:9" x14ac:dyDescent="0.25">
      <c r="A177" t="s">
        <v>194</v>
      </c>
      <c r="B177" t="s">
        <v>255</v>
      </c>
      <c r="C177">
        <v>96</v>
      </c>
      <c r="D177">
        <v>172</v>
      </c>
      <c r="E177">
        <v>36</v>
      </c>
      <c r="F177">
        <v>0.52200000000000002</v>
      </c>
      <c r="G177">
        <v>6.9080000000000004</v>
      </c>
      <c r="H177">
        <v>37</v>
      </c>
      <c r="I177">
        <v>0.69099999999999995</v>
      </c>
    </row>
    <row r="178" spans="1:9" x14ac:dyDescent="0.25">
      <c r="A178" t="s">
        <v>195</v>
      </c>
      <c r="B178" t="s">
        <v>255</v>
      </c>
      <c r="C178">
        <v>104</v>
      </c>
      <c r="D178">
        <v>187</v>
      </c>
      <c r="E178">
        <v>39</v>
      </c>
      <c r="F178">
        <v>0.98499999999999999</v>
      </c>
      <c r="G178">
        <v>8.0090000000000003</v>
      </c>
      <c r="H178">
        <v>40.1</v>
      </c>
      <c r="I178">
        <v>0.80100000000000005</v>
      </c>
    </row>
    <row r="179" spans="1:9" x14ac:dyDescent="0.25">
      <c r="A179" t="s">
        <v>196</v>
      </c>
      <c r="B179" t="s">
        <v>255</v>
      </c>
      <c r="C179">
        <v>112</v>
      </c>
      <c r="D179">
        <v>202</v>
      </c>
      <c r="E179">
        <v>43</v>
      </c>
      <c r="F179">
        <v>0.71199999999999997</v>
      </c>
      <c r="G179">
        <v>8.625</v>
      </c>
      <c r="H179">
        <v>43.3</v>
      </c>
      <c r="I179">
        <v>0.86299999999999999</v>
      </c>
    </row>
    <row r="180" spans="1:9" x14ac:dyDescent="0.25">
      <c r="A180" t="s">
        <v>197</v>
      </c>
      <c r="B180" t="s">
        <v>255</v>
      </c>
      <c r="C180">
        <v>120</v>
      </c>
      <c r="D180">
        <v>217</v>
      </c>
      <c r="E180">
        <v>46</v>
      </c>
      <c r="F180">
        <v>0.71399999999999997</v>
      </c>
      <c r="G180">
        <v>8.7230000000000008</v>
      </c>
      <c r="H180">
        <v>46.6</v>
      </c>
      <c r="I180">
        <v>0.872</v>
      </c>
    </row>
    <row r="181" spans="1:9" x14ac:dyDescent="0.25">
      <c r="A181" t="s">
        <v>198</v>
      </c>
      <c r="B181" t="s">
        <v>255</v>
      </c>
      <c r="C181">
        <v>128</v>
      </c>
      <c r="D181">
        <v>232</v>
      </c>
      <c r="E181">
        <v>49</v>
      </c>
      <c r="F181">
        <v>0.79300000000000004</v>
      </c>
      <c r="G181">
        <v>8.7210000000000001</v>
      </c>
      <c r="H181">
        <v>49.8</v>
      </c>
      <c r="I181">
        <v>0.872</v>
      </c>
    </row>
    <row r="182" spans="1:9" x14ac:dyDescent="0.25">
      <c r="A182" t="s">
        <v>199</v>
      </c>
      <c r="B182" t="s">
        <v>255</v>
      </c>
      <c r="C182">
        <v>136</v>
      </c>
      <c r="D182">
        <v>247</v>
      </c>
      <c r="E182">
        <v>51</v>
      </c>
      <c r="F182">
        <v>1.222</v>
      </c>
      <c r="G182">
        <v>11.842000000000001</v>
      </c>
      <c r="H182">
        <v>52.7</v>
      </c>
      <c r="I182">
        <v>1.1839999999999999</v>
      </c>
    </row>
    <row r="183" spans="1:9" x14ac:dyDescent="0.25">
      <c r="A183" t="s">
        <v>200</v>
      </c>
      <c r="B183" t="s">
        <v>255</v>
      </c>
      <c r="C183">
        <v>144</v>
      </c>
      <c r="D183">
        <v>262</v>
      </c>
      <c r="E183">
        <v>55</v>
      </c>
      <c r="F183">
        <v>1.3280000000000001</v>
      </c>
      <c r="G183">
        <v>14.112</v>
      </c>
      <c r="H183">
        <v>55.8</v>
      </c>
      <c r="I183">
        <v>1.411</v>
      </c>
    </row>
    <row r="184" spans="1:9" x14ac:dyDescent="0.25">
      <c r="A184" t="s">
        <v>201</v>
      </c>
      <c r="B184" t="s">
        <v>255</v>
      </c>
      <c r="C184">
        <v>152</v>
      </c>
      <c r="D184">
        <v>277</v>
      </c>
      <c r="E184">
        <v>58</v>
      </c>
      <c r="F184">
        <v>1.1619999999999999</v>
      </c>
      <c r="G184">
        <v>12.702999999999999</v>
      </c>
      <c r="H184">
        <v>59.5</v>
      </c>
      <c r="I184">
        <v>1.27</v>
      </c>
    </row>
    <row r="185" spans="1:9" x14ac:dyDescent="0.25">
      <c r="A185" t="s">
        <v>202</v>
      </c>
      <c r="B185" t="s">
        <v>255</v>
      </c>
      <c r="C185">
        <v>160</v>
      </c>
      <c r="D185">
        <v>292</v>
      </c>
      <c r="E185">
        <v>62</v>
      </c>
      <c r="F185">
        <v>1.1259999999999999</v>
      </c>
      <c r="G185">
        <v>13.234</v>
      </c>
      <c r="H185">
        <v>62.8</v>
      </c>
      <c r="I185">
        <v>1.323</v>
      </c>
    </row>
    <row r="186" spans="1:9" x14ac:dyDescent="0.25">
      <c r="A186" t="s">
        <v>203</v>
      </c>
      <c r="B186" t="s">
        <v>255</v>
      </c>
      <c r="C186">
        <v>64</v>
      </c>
      <c r="D186">
        <v>112</v>
      </c>
      <c r="E186">
        <v>24</v>
      </c>
      <c r="F186">
        <v>0.35799999999999998</v>
      </c>
      <c r="G186">
        <v>3.9510000000000001</v>
      </c>
      <c r="H186">
        <v>24.3</v>
      </c>
      <c r="I186">
        <v>0.39500000000000002</v>
      </c>
    </row>
    <row r="187" spans="1:9" x14ac:dyDescent="0.25">
      <c r="A187" t="s">
        <v>204</v>
      </c>
      <c r="B187" t="s">
        <v>255</v>
      </c>
      <c r="C187">
        <v>72</v>
      </c>
      <c r="D187">
        <v>127</v>
      </c>
      <c r="E187">
        <v>27</v>
      </c>
      <c r="F187">
        <v>0.47799999999999998</v>
      </c>
      <c r="G187">
        <v>4.875</v>
      </c>
      <c r="H187">
        <v>27.5</v>
      </c>
      <c r="I187">
        <v>0.48699999999999999</v>
      </c>
    </row>
    <row r="188" spans="1:9" x14ac:dyDescent="0.25">
      <c r="A188" t="s">
        <v>205</v>
      </c>
      <c r="B188" t="s">
        <v>255</v>
      </c>
      <c r="C188">
        <v>90</v>
      </c>
      <c r="D188">
        <v>161</v>
      </c>
      <c r="E188">
        <v>34</v>
      </c>
      <c r="F188">
        <v>0.47399999999999998</v>
      </c>
      <c r="G188">
        <v>5.4290000000000003</v>
      </c>
      <c r="H188">
        <v>34.700000000000003</v>
      </c>
      <c r="I188">
        <v>0.54300000000000004</v>
      </c>
    </row>
    <row r="189" spans="1:9" x14ac:dyDescent="0.25">
      <c r="A189" t="s">
        <v>206</v>
      </c>
      <c r="B189" t="s">
        <v>255</v>
      </c>
      <c r="C189">
        <v>99</v>
      </c>
      <c r="D189">
        <v>178</v>
      </c>
      <c r="E189">
        <v>37</v>
      </c>
      <c r="F189">
        <v>0.76200000000000001</v>
      </c>
      <c r="G189">
        <v>7.27</v>
      </c>
      <c r="H189">
        <v>38.1</v>
      </c>
      <c r="I189">
        <v>0.72699999999999998</v>
      </c>
    </row>
    <row r="190" spans="1:9" x14ac:dyDescent="0.25">
      <c r="A190" t="s">
        <v>207</v>
      </c>
      <c r="B190" t="s">
        <v>255</v>
      </c>
      <c r="C190">
        <v>108</v>
      </c>
      <c r="D190">
        <v>195</v>
      </c>
      <c r="E190">
        <v>41</v>
      </c>
      <c r="F190">
        <v>0.622</v>
      </c>
      <c r="G190">
        <v>8.173</v>
      </c>
      <c r="H190">
        <v>41.7</v>
      </c>
      <c r="I190">
        <v>0.81699999999999995</v>
      </c>
    </row>
    <row r="191" spans="1:9" x14ac:dyDescent="0.25">
      <c r="A191" t="s">
        <v>208</v>
      </c>
      <c r="B191" t="s">
        <v>255</v>
      </c>
      <c r="C191">
        <v>117</v>
      </c>
      <c r="D191">
        <v>212</v>
      </c>
      <c r="E191">
        <v>44</v>
      </c>
      <c r="F191">
        <v>1.4259999999999999</v>
      </c>
      <c r="G191">
        <v>9.9410000000000007</v>
      </c>
      <c r="H191">
        <v>45</v>
      </c>
      <c r="I191">
        <v>0.99399999999999999</v>
      </c>
    </row>
    <row r="192" spans="1:9" x14ac:dyDescent="0.25">
      <c r="A192" t="s">
        <v>209</v>
      </c>
      <c r="B192" t="s">
        <v>255</v>
      </c>
      <c r="C192">
        <v>126</v>
      </c>
      <c r="D192">
        <v>229</v>
      </c>
      <c r="E192">
        <v>48</v>
      </c>
      <c r="F192">
        <v>0.89500000000000002</v>
      </c>
      <c r="G192">
        <v>10.032999999999999</v>
      </c>
      <c r="H192">
        <v>48.9</v>
      </c>
      <c r="I192">
        <v>1.0029999999999999</v>
      </c>
    </row>
    <row r="193" spans="1:9" x14ac:dyDescent="0.25">
      <c r="A193" t="s">
        <v>210</v>
      </c>
      <c r="B193" t="s">
        <v>255</v>
      </c>
      <c r="C193">
        <v>135</v>
      </c>
      <c r="D193">
        <v>246</v>
      </c>
      <c r="E193">
        <v>52</v>
      </c>
      <c r="F193">
        <v>0.83499999999999996</v>
      </c>
      <c r="G193">
        <v>10.577999999999999</v>
      </c>
      <c r="H193">
        <v>52.6</v>
      </c>
      <c r="I193">
        <v>1.0580000000000001</v>
      </c>
    </row>
    <row r="194" spans="1:9" x14ac:dyDescent="0.25">
      <c r="A194" t="s">
        <v>211</v>
      </c>
      <c r="B194" t="s">
        <v>255</v>
      </c>
      <c r="C194">
        <v>144</v>
      </c>
      <c r="D194">
        <v>263</v>
      </c>
      <c r="E194">
        <v>55</v>
      </c>
      <c r="F194">
        <v>1.012</v>
      </c>
      <c r="G194">
        <v>11.55</v>
      </c>
      <c r="H194">
        <v>56</v>
      </c>
      <c r="I194">
        <v>1.155</v>
      </c>
    </row>
    <row r="195" spans="1:9" x14ac:dyDescent="0.25">
      <c r="A195" t="s">
        <v>212</v>
      </c>
      <c r="B195" t="s">
        <v>255</v>
      </c>
      <c r="C195">
        <v>153</v>
      </c>
      <c r="D195">
        <v>280</v>
      </c>
      <c r="E195">
        <v>60</v>
      </c>
      <c r="F195">
        <v>1.016</v>
      </c>
      <c r="G195">
        <v>12.813000000000001</v>
      </c>
      <c r="H195">
        <v>60.1</v>
      </c>
      <c r="I195">
        <v>1.2809999999999999</v>
      </c>
    </row>
    <row r="196" spans="1:9" x14ac:dyDescent="0.25">
      <c r="A196" t="s">
        <v>213</v>
      </c>
      <c r="B196" t="s">
        <v>255</v>
      </c>
      <c r="C196">
        <v>162</v>
      </c>
      <c r="D196">
        <v>297</v>
      </c>
      <c r="E196">
        <v>63</v>
      </c>
      <c r="F196">
        <v>1.2350000000000001</v>
      </c>
      <c r="G196">
        <v>14.096</v>
      </c>
      <c r="H196">
        <v>63.5</v>
      </c>
      <c r="I196">
        <v>1.41</v>
      </c>
    </row>
    <row r="197" spans="1:9" x14ac:dyDescent="0.25">
      <c r="A197" t="s">
        <v>214</v>
      </c>
      <c r="B197" t="s">
        <v>255</v>
      </c>
      <c r="C197">
        <v>171</v>
      </c>
      <c r="D197">
        <v>314</v>
      </c>
      <c r="E197">
        <v>65</v>
      </c>
      <c r="F197">
        <v>1.754</v>
      </c>
      <c r="G197">
        <v>15.266</v>
      </c>
      <c r="H197">
        <v>66.599999999999994</v>
      </c>
      <c r="I197">
        <v>1.5269999999999999</v>
      </c>
    </row>
    <row r="198" spans="1:9" x14ac:dyDescent="0.25">
      <c r="A198" t="s">
        <v>216</v>
      </c>
      <c r="B198" t="s">
        <v>255</v>
      </c>
      <c r="C198">
        <v>180</v>
      </c>
      <c r="D198">
        <v>331</v>
      </c>
      <c r="E198">
        <v>70</v>
      </c>
      <c r="F198">
        <v>1.3560000000000001</v>
      </c>
      <c r="G198">
        <v>15.339</v>
      </c>
      <c r="H198">
        <v>70.7</v>
      </c>
      <c r="I198">
        <v>1.534</v>
      </c>
    </row>
    <row r="199" spans="1:9" x14ac:dyDescent="0.25">
      <c r="A199" t="s">
        <v>215</v>
      </c>
      <c r="B199" t="s">
        <v>255</v>
      </c>
      <c r="C199">
        <v>81</v>
      </c>
      <c r="D199">
        <v>144</v>
      </c>
      <c r="E199">
        <v>30</v>
      </c>
      <c r="F199">
        <v>0.77</v>
      </c>
      <c r="G199">
        <v>5.6580000000000004</v>
      </c>
      <c r="H199">
        <v>31</v>
      </c>
      <c r="I199">
        <v>0.56599999999999995</v>
      </c>
    </row>
    <row r="200" spans="1:9" x14ac:dyDescent="0.25">
      <c r="A200" t="s">
        <v>21</v>
      </c>
      <c r="B200" t="s">
        <v>255</v>
      </c>
      <c r="C200">
        <v>561</v>
      </c>
      <c r="D200">
        <v>1628</v>
      </c>
      <c r="E200">
        <v>294</v>
      </c>
      <c r="F200">
        <v>101.05200000000001</v>
      </c>
      <c r="G200">
        <v>1010.946</v>
      </c>
      <c r="H200">
        <v>298.2</v>
      </c>
      <c r="I200">
        <v>101.095</v>
      </c>
    </row>
    <row r="201" spans="1:9" x14ac:dyDescent="0.25">
      <c r="A201" t="s">
        <v>12</v>
      </c>
      <c r="B201" t="s">
        <v>255</v>
      </c>
      <c r="C201">
        <v>74</v>
      </c>
      <c r="D201">
        <v>301</v>
      </c>
      <c r="E201">
        <v>15</v>
      </c>
      <c r="F201">
        <v>3.6240000000000001</v>
      </c>
      <c r="G201">
        <v>39.679000000000002</v>
      </c>
      <c r="H201">
        <v>15</v>
      </c>
      <c r="I201">
        <v>3.968</v>
      </c>
    </row>
    <row r="202" spans="1:9" x14ac:dyDescent="0.25">
      <c r="A202" t="s">
        <v>11</v>
      </c>
      <c r="B202" t="s">
        <v>255</v>
      </c>
      <c r="C202">
        <v>77</v>
      </c>
      <c r="D202">
        <v>254</v>
      </c>
      <c r="E202">
        <v>28</v>
      </c>
      <c r="F202">
        <v>4.0410000000000004</v>
      </c>
      <c r="G202">
        <v>44.832000000000001</v>
      </c>
      <c r="H202">
        <v>28.6</v>
      </c>
      <c r="I202">
        <v>4.4829999999999997</v>
      </c>
    </row>
    <row r="203" spans="1:9" x14ac:dyDescent="0.25">
      <c r="A203" t="s">
        <v>22</v>
      </c>
      <c r="B203" t="s">
        <v>255</v>
      </c>
      <c r="C203">
        <v>1589</v>
      </c>
      <c r="D203">
        <v>2742</v>
      </c>
      <c r="E203">
        <v>643</v>
      </c>
      <c r="F203">
        <v>57.472999999999999</v>
      </c>
      <c r="G203">
        <v>649.79700000000003</v>
      </c>
      <c r="H203">
        <v>646.5</v>
      </c>
      <c r="I203">
        <v>64.98</v>
      </c>
    </row>
    <row r="204" spans="1:9" x14ac:dyDescent="0.25">
      <c r="A204" t="s">
        <v>23</v>
      </c>
      <c r="B204" t="s">
        <v>255</v>
      </c>
      <c r="C204">
        <v>2000</v>
      </c>
      <c r="D204">
        <v>5893</v>
      </c>
      <c r="E204">
        <v>853</v>
      </c>
      <c r="F204">
        <v>101.05200000000001</v>
      </c>
      <c r="G204">
        <v>1012.149</v>
      </c>
      <c r="H204">
        <v>863.8</v>
      </c>
      <c r="I204">
        <v>101.215</v>
      </c>
    </row>
    <row r="205" spans="1:9" x14ac:dyDescent="0.25">
      <c r="A205" t="s">
        <v>19</v>
      </c>
      <c r="B205" t="s">
        <v>255</v>
      </c>
      <c r="C205">
        <v>500</v>
      </c>
      <c r="D205">
        <v>993</v>
      </c>
      <c r="E205">
        <v>257</v>
      </c>
      <c r="F205">
        <v>123.072</v>
      </c>
      <c r="G205">
        <v>1555.739</v>
      </c>
      <c r="H205">
        <v>258.60000000000002</v>
      </c>
      <c r="I205">
        <v>155.57400000000001</v>
      </c>
    </row>
    <row r="206" spans="1:9" x14ac:dyDescent="0.25">
      <c r="A206" t="s">
        <v>18</v>
      </c>
      <c r="B206" t="s">
        <v>255</v>
      </c>
      <c r="C206">
        <v>105</v>
      </c>
      <c r="D206">
        <v>441</v>
      </c>
      <c r="E206">
        <v>21</v>
      </c>
      <c r="F206">
        <v>4.5060000000000002</v>
      </c>
      <c r="G206">
        <v>55.183999999999997</v>
      </c>
      <c r="H206">
        <v>21.8</v>
      </c>
      <c r="I206">
        <v>5.5179999999999998</v>
      </c>
    </row>
    <row r="207" spans="1:9" x14ac:dyDescent="0.25">
      <c r="A207" t="s">
        <v>25</v>
      </c>
      <c r="B207" t="s">
        <v>255</v>
      </c>
      <c r="C207">
        <v>4941</v>
      </c>
      <c r="D207">
        <v>6594</v>
      </c>
      <c r="E207">
        <v>2575</v>
      </c>
      <c r="F207">
        <v>101.078</v>
      </c>
      <c r="G207">
        <v>1010.431</v>
      </c>
      <c r="H207">
        <v>2585.1</v>
      </c>
      <c r="I207">
        <v>101.04300000000001</v>
      </c>
    </row>
    <row r="208" spans="1:9" x14ac:dyDescent="0.25">
      <c r="A208" t="s">
        <v>218</v>
      </c>
      <c r="B208" t="s">
        <v>255</v>
      </c>
      <c r="C208">
        <v>100</v>
      </c>
      <c r="D208">
        <v>134</v>
      </c>
      <c r="E208">
        <v>48</v>
      </c>
      <c r="F208">
        <v>1.1060000000000001</v>
      </c>
      <c r="G208">
        <v>11.617000000000001</v>
      </c>
      <c r="H208">
        <v>48.6</v>
      </c>
      <c r="I208">
        <v>1.1619999999999999</v>
      </c>
    </row>
    <row r="209" spans="1:9" x14ac:dyDescent="0.25">
      <c r="A209" t="s">
        <v>219</v>
      </c>
      <c r="B209" t="s">
        <v>255</v>
      </c>
      <c r="C209">
        <v>100</v>
      </c>
      <c r="D209">
        <v>177</v>
      </c>
      <c r="E209">
        <v>41</v>
      </c>
      <c r="F209">
        <v>1.5309999999999999</v>
      </c>
      <c r="G209">
        <v>18.657</v>
      </c>
      <c r="H209">
        <v>41.2</v>
      </c>
      <c r="I209">
        <v>1.8660000000000001</v>
      </c>
    </row>
    <row r="210" spans="1:9" x14ac:dyDescent="0.25">
      <c r="A210" t="s">
        <v>222</v>
      </c>
      <c r="B210" t="s">
        <v>255</v>
      </c>
      <c r="C210">
        <v>100</v>
      </c>
      <c r="D210">
        <v>235</v>
      </c>
      <c r="E210">
        <v>36</v>
      </c>
      <c r="F210">
        <v>2.6909999999999998</v>
      </c>
      <c r="G210">
        <v>35.067999999999998</v>
      </c>
      <c r="H210">
        <v>36.1</v>
      </c>
      <c r="I210">
        <v>3.5070000000000001</v>
      </c>
    </row>
    <row r="211" spans="1:9" x14ac:dyDescent="0.25">
      <c r="A211" t="s">
        <v>223</v>
      </c>
      <c r="B211" t="s">
        <v>255</v>
      </c>
      <c r="C211">
        <v>100</v>
      </c>
      <c r="D211">
        <v>291</v>
      </c>
      <c r="E211">
        <v>31</v>
      </c>
      <c r="F211">
        <v>4.0519999999999996</v>
      </c>
      <c r="G211">
        <v>46.488999999999997</v>
      </c>
      <c r="H211">
        <v>32.1</v>
      </c>
      <c r="I211">
        <v>4.649</v>
      </c>
    </row>
    <row r="212" spans="1:9" x14ac:dyDescent="0.25">
      <c r="A212" t="s">
        <v>220</v>
      </c>
      <c r="B212" t="s">
        <v>255</v>
      </c>
      <c r="C212">
        <v>1000</v>
      </c>
      <c r="D212">
        <v>1446</v>
      </c>
      <c r="E212">
        <v>504</v>
      </c>
      <c r="F212">
        <v>25.085999999999999</v>
      </c>
      <c r="G212">
        <v>414.291</v>
      </c>
      <c r="H212">
        <v>505.5</v>
      </c>
      <c r="I212">
        <v>41.429000000000002</v>
      </c>
    </row>
    <row r="213" spans="1:9" x14ac:dyDescent="0.25">
      <c r="A213" t="s">
        <v>221</v>
      </c>
      <c r="B213" t="s">
        <v>255</v>
      </c>
      <c r="C213">
        <v>1000</v>
      </c>
      <c r="D213">
        <v>1936</v>
      </c>
      <c r="E213">
        <v>434</v>
      </c>
      <c r="F213">
        <v>49.363</v>
      </c>
      <c r="G213">
        <v>910.81899999999996</v>
      </c>
      <c r="H213">
        <v>436</v>
      </c>
      <c r="I213">
        <v>91.081999999999994</v>
      </c>
    </row>
    <row r="214" spans="1:9" x14ac:dyDescent="0.25">
      <c r="A214" t="s">
        <v>217</v>
      </c>
      <c r="B214" t="s">
        <v>255</v>
      </c>
      <c r="C214">
        <v>1000</v>
      </c>
      <c r="D214">
        <v>2448</v>
      </c>
      <c r="E214">
        <v>382</v>
      </c>
      <c r="F214">
        <v>175.63499999999999</v>
      </c>
      <c r="G214">
        <v>1588.0550000000001</v>
      </c>
      <c r="H214">
        <v>385.6</v>
      </c>
      <c r="I214">
        <v>158.80500000000001</v>
      </c>
    </row>
    <row r="215" spans="1:9" x14ac:dyDescent="0.25">
      <c r="A215" t="s">
        <v>232</v>
      </c>
      <c r="B215" t="s">
        <v>255</v>
      </c>
      <c r="C215">
        <v>1000</v>
      </c>
      <c r="D215">
        <v>2968</v>
      </c>
      <c r="E215">
        <v>351</v>
      </c>
      <c r="F215">
        <v>101.05800000000001</v>
      </c>
      <c r="G215">
        <v>1010.2619999999999</v>
      </c>
      <c r="H215">
        <v>352.9</v>
      </c>
      <c r="I215">
        <v>101.026</v>
      </c>
    </row>
    <row r="216" spans="1:9" x14ac:dyDescent="0.25">
      <c r="A216" t="s">
        <v>224</v>
      </c>
      <c r="B216" t="s">
        <v>255</v>
      </c>
      <c r="C216">
        <v>250</v>
      </c>
      <c r="D216">
        <v>359</v>
      </c>
      <c r="E216">
        <v>115</v>
      </c>
      <c r="F216">
        <v>4.0780000000000003</v>
      </c>
      <c r="G216">
        <v>52.037999999999997</v>
      </c>
      <c r="H216">
        <v>116.4</v>
      </c>
      <c r="I216">
        <v>5.2039999999999997</v>
      </c>
    </row>
    <row r="217" spans="1:9" x14ac:dyDescent="0.25">
      <c r="A217" t="s">
        <v>225</v>
      </c>
      <c r="B217" t="s">
        <v>255</v>
      </c>
      <c r="C217">
        <v>250</v>
      </c>
      <c r="D217">
        <v>483</v>
      </c>
      <c r="E217">
        <v>102</v>
      </c>
      <c r="F217">
        <v>8.2560000000000002</v>
      </c>
      <c r="G217">
        <v>95.429000000000002</v>
      </c>
      <c r="H217">
        <v>103.2</v>
      </c>
      <c r="I217">
        <v>9.5429999999999993</v>
      </c>
    </row>
    <row r="218" spans="1:9" x14ac:dyDescent="0.25">
      <c r="A218" t="s">
        <v>226</v>
      </c>
      <c r="B218" t="s">
        <v>255</v>
      </c>
      <c r="C218">
        <v>250</v>
      </c>
      <c r="D218">
        <v>607</v>
      </c>
      <c r="E218">
        <v>91</v>
      </c>
      <c r="F218">
        <v>35.4</v>
      </c>
      <c r="G218">
        <v>168.51</v>
      </c>
      <c r="H218">
        <v>92.5</v>
      </c>
      <c r="I218">
        <v>16.850999999999999</v>
      </c>
    </row>
    <row r="219" spans="1:9" x14ac:dyDescent="0.25">
      <c r="A219" t="s">
        <v>227</v>
      </c>
      <c r="B219" t="s">
        <v>255</v>
      </c>
      <c r="C219">
        <v>250</v>
      </c>
      <c r="D219">
        <v>729</v>
      </c>
      <c r="E219">
        <v>82</v>
      </c>
      <c r="F219">
        <v>38.831000000000003</v>
      </c>
      <c r="G219">
        <v>300.57400000000001</v>
      </c>
      <c r="H219">
        <v>83.9</v>
      </c>
      <c r="I219">
        <v>30.056999999999999</v>
      </c>
    </row>
    <row r="220" spans="1:9" x14ac:dyDescent="0.25">
      <c r="A220" t="s">
        <v>228</v>
      </c>
      <c r="B220" t="s">
        <v>255</v>
      </c>
      <c r="C220">
        <v>500</v>
      </c>
      <c r="D220">
        <v>796</v>
      </c>
      <c r="E220">
        <v>234</v>
      </c>
      <c r="F220">
        <v>11.361000000000001</v>
      </c>
      <c r="G220">
        <v>162.31899999999999</v>
      </c>
      <c r="H220">
        <v>236.4</v>
      </c>
      <c r="I220">
        <v>16.231999999999999</v>
      </c>
    </row>
    <row r="221" spans="1:9" x14ac:dyDescent="0.25">
      <c r="A221" t="s">
        <v>229</v>
      </c>
      <c r="B221" t="s">
        <v>255</v>
      </c>
      <c r="C221">
        <v>500</v>
      </c>
      <c r="D221">
        <v>1068</v>
      </c>
      <c r="E221">
        <v>202</v>
      </c>
      <c r="F221">
        <v>31.655000000000001</v>
      </c>
      <c r="G221">
        <v>353.52100000000002</v>
      </c>
      <c r="H221">
        <v>203.1</v>
      </c>
      <c r="I221">
        <v>35.351999999999997</v>
      </c>
    </row>
    <row r="222" spans="1:9" x14ac:dyDescent="0.25">
      <c r="A222" t="s">
        <v>230</v>
      </c>
      <c r="B222" t="s">
        <v>255</v>
      </c>
      <c r="C222">
        <v>500</v>
      </c>
      <c r="D222">
        <v>1339</v>
      </c>
      <c r="E222">
        <v>179</v>
      </c>
      <c r="F222">
        <v>67.606999999999999</v>
      </c>
      <c r="G222">
        <v>564.70500000000004</v>
      </c>
      <c r="H222">
        <v>180.7</v>
      </c>
      <c r="I222">
        <v>56.470999999999997</v>
      </c>
    </row>
    <row r="223" spans="1:9" x14ac:dyDescent="0.25">
      <c r="A223" t="s">
        <v>231</v>
      </c>
      <c r="B223" t="s">
        <v>255</v>
      </c>
      <c r="C223">
        <v>500</v>
      </c>
      <c r="D223">
        <v>1588</v>
      </c>
      <c r="E223">
        <v>162</v>
      </c>
      <c r="F223">
        <v>156.43899999999999</v>
      </c>
      <c r="G223">
        <v>1116.787</v>
      </c>
      <c r="H223">
        <v>164</v>
      </c>
      <c r="I223">
        <v>111.679</v>
      </c>
    </row>
    <row r="224" spans="1:9" x14ac:dyDescent="0.25">
      <c r="A224" t="s">
        <v>233</v>
      </c>
      <c r="B224" t="s">
        <v>255</v>
      </c>
      <c r="C224">
        <v>800</v>
      </c>
      <c r="D224">
        <v>1201</v>
      </c>
      <c r="E224">
        <v>387</v>
      </c>
      <c r="F224">
        <v>48.4</v>
      </c>
      <c r="G224">
        <v>342.34300000000002</v>
      </c>
      <c r="H224">
        <v>389.6</v>
      </c>
      <c r="I224">
        <v>34.234000000000002</v>
      </c>
    </row>
    <row r="225" spans="1:9" x14ac:dyDescent="0.25">
      <c r="A225" t="s">
        <v>239</v>
      </c>
      <c r="B225" t="s">
        <v>255</v>
      </c>
      <c r="C225">
        <v>800</v>
      </c>
      <c r="D225">
        <v>1636</v>
      </c>
      <c r="E225">
        <v>336</v>
      </c>
      <c r="F225">
        <v>48.848999999999997</v>
      </c>
      <c r="G225">
        <v>685.66099999999994</v>
      </c>
      <c r="H225">
        <v>338</v>
      </c>
      <c r="I225">
        <v>68.566000000000003</v>
      </c>
    </row>
    <row r="226" spans="1:9" x14ac:dyDescent="0.25">
      <c r="A226" t="s">
        <v>240</v>
      </c>
      <c r="B226" t="s">
        <v>255</v>
      </c>
      <c r="C226">
        <v>800</v>
      </c>
      <c r="D226">
        <v>2059</v>
      </c>
      <c r="E226">
        <v>299</v>
      </c>
      <c r="F226">
        <v>86.426000000000002</v>
      </c>
      <c r="G226">
        <v>1332.9369999999999</v>
      </c>
      <c r="H226">
        <v>301.7</v>
      </c>
      <c r="I226">
        <v>133.29400000000001</v>
      </c>
    </row>
    <row r="227" spans="1:9" x14ac:dyDescent="0.25">
      <c r="A227" t="s">
        <v>241</v>
      </c>
      <c r="B227" t="s">
        <v>255</v>
      </c>
      <c r="C227">
        <v>800</v>
      </c>
      <c r="D227">
        <v>2461</v>
      </c>
      <c r="E227">
        <v>272</v>
      </c>
      <c r="F227">
        <v>101.01300000000001</v>
      </c>
      <c r="G227">
        <v>1010.338</v>
      </c>
      <c r="H227">
        <v>273.3</v>
      </c>
      <c r="I227">
        <v>101.03400000000001</v>
      </c>
    </row>
    <row r="228" spans="1:9" x14ac:dyDescent="0.25">
      <c r="A228" t="s">
        <v>234</v>
      </c>
      <c r="B228" t="s">
        <v>255</v>
      </c>
      <c r="C228">
        <v>100</v>
      </c>
      <c r="D228">
        <v>273</v>
      </c>
      <c r="E228">
        <v>27</v>
      </c>
      <c r="F228">
        <v>0.97699999999999998</v>
      </c>
      <c r="G228">
        <v>10.791</v>
      </c>
      <c r="H228">
        <v>27</v>
      </c>
      <c r="I228">
        <v>1.079</v>
      </c>
    </row>
    <row r="229" spans="1:9" x14ac:dyDescent="0.25">
      <c r="A229" t="s">
        <v>235</v>
      </c>
      <c r="B229" t="s">
        <v>255</v>
      </c>
      <c r="C229">
        <v>100</v>
      </c>
      <c r="D229">
        <v>302</v>
      </c>
      <c r="E229">
        <v>27</v>
      </c>
      <c r="F229">
        <v>1.38</v>
      </c>
      <c r="G229">
        <v>16.771000000000001</v>
      </c>
      <c r="H229">
        <v>27</v>
      </c>
      <c r="I229">
        <v>1.677</v>
      </c>
    </row>
    <row r="230" spans="1:9" x14ac:dyDescent="0.25">
      <c r="A230" t="s">
        <v>236</v>
      </c>
      <c r="B230" t="s">
        <v>255</v>
      </c>
      <c r="C230">
        <v>100</v>
      </c>
      <c r="D230">
        <v>228</v>
      </c>
      <c r="E230">
        <v>28</v>
      </c>
      <c r="F230">
        <v>0.94</v>
      </c>
      <c r="G230">
        <v>9.8759999999999994</v>
      </c>
      <c r="H230">
        <v>28.8</v>
      </c>
      <c r="I230">
        <v>0.98799999999999999</v>
      </c>
    </row>
    <row r="231" spans="1:9" x14ac:dyDescent="0.25">
      <c r="A231" t="s">
        <v>237</v>
      </c>
      <c r="B231" t="s">
        <v>255</v>
      </c>
      <c r="C231">
        <v>100</v>
      </c>
      <c r="D231">
        <v>262</v>
      </c>
      <c r="E231">
        <v>27</v>
      </c>
      <c r="F231">
        <v>0.95299999999999996</v>
      </c>
      <c r="G231">
        <v>11.863</v>
      </c>
      <c r="H231">
        <v>27.3</v>
      </c>
      <c r="I231">
        <v>1.1859999999999999</v>
      </c>
    </row>
    <row r="232" spans="1:9" x14ac:dyDescent="0.25">
      <c r="A232" t="s">
        <v>238</v>
      </c>
      <c r="B232" t="s">
        <v>255</v>
      </c>
      <c r="C232">
        <v>100</v>
      </c>
      <c r="D232">
        <v>242</v>
      </c>
      <c r="E232">
        <v>28</v>
      </c>
      <c r="F232">
        <v>1.157</v>
      </c>
      <c r="G232">
        <v>11.66</v>
      </c>
      <c r="H232">
        <v>28.6</v>
      </c>
      <c r="I232">
        <v>1.1659999999999999</v>
      </c>
    </row>
    <row r="233" spans="1:9" x14ac:dyDescent="0.25">
      <c r="A233" t="s">
        <v>244</v>
      </c>
      <c r="B233" t="s">
        <v>255</v>
      </c>
      <c r="C233">
        <v>1000</v>
      </c>
      <c r="D233">
        <v>5344</v>
      </c>
      <c r="E233">
        <v>176</v>
      </c>
      <c r="F233">
        <v>69.117999999999995</v>
      </c>
      <c r="G233">
        <v>765.85199999999998</v>
      </c>
      <c r="H233">
        <v>177.4</v>
      </c>
      <c r="I233">
        <v>76.584999999999994</v>
      </c>
    </row>
    <row r="234" spans="1:9" x14ac:dyDescent="0.25">
      <c r="A234" t="s">
        <v>246</v>
      </c>
      <c r="B234" t="s">
        <v>255</v>
      </c>
      <c r="C234">
        <v>1000</v>
      </c>
      <c r="D234">
        <v>5414</v>
      </c>
      <c r="E234">
        <v>177</v>
      </c>
      <c r="F234">
        <v>86.707999999999998</v>
      </c>
      <c r="G234">
        <v>767.80700000000002</v>
      </c>
      <c r="H234">
        <v>178.9</v>
      </c>
      <c r="I234">
        <v>76.781000000000006</v>
      </c>
    </row>
    <row r="235" spans="1:9" x14ac:dyDescent="0.25">
      <c r="A235" t="s">
        <v>247</v>
      </c>
      <c r="B235" t="s">
        <v>255</v>
      </c>
      <c r="C235">
        <v>1000</v>
      </c>
      <c r="D235">
        <v>14568</v>
      </c>
      <c r="E235">
        <v>76</v>
      </c>
      <c r="F235">
        <v>101.083</v>
      </c>
      <c r="G235">
        <v>1010.528</v>
      </c>
      <c r="H235">
        <v>78</v>
      </c>
      <c r="I235">
        <v>101.053</v>
      </c>
    </row>
    <row r="236" spans="1:9" x14ac:dyDescent="0.25">
      <c r="A236" t="s">
        <v>245</v>
      </c>
      <c r="B236" t="s">
        <v>255</v>
      </c>
      <c r="C236">
        <v>1000</v>
      </c>
      <c r="D236">
        <v>14340</v>
      </c>
      <c r="E236">
        <v>77</v>
      </c>
      <c r="F236">
        <v>101.104</v>
      </c>
      <c r="G236">
        <v>1010.431</v>
      </c>
      <c r="H236">
        <v>78.3</v>
      </c>
      <c r="I236">
        <v>101.04300000000001</v>
      </c>
    </row>
    <row r="237" spans="1:9" x14ac:dyDescent="0.25">
      <c r="A237" t="s">
        <v>242</v>
      </c>
      <c r="B237" t="s">
        <v>255</v>
      </c>
      <c r="C237">
        <v>500</v>
      </c>
      <c r="D237">
        <v>2390</v>
      </c>
      <c r="E237">
        <v>94</v>
      </c>
      <c r="F237">
        <v>46.771000000000001</v>
      </c>
      <c r="G237">
        <v>319.91800000000001</v>
      </c>
      <c r="H237">
        <v>95.7</v>
      </c>
      <c r="I237">
        <v>31.992000000000001</v>
      </c>
    </row>
    <row r="238" spans="1:9" x14ac:dyDescent="0.25">
      <c r="A238" t="s">
        <v>243</v>
      </c>
      <c r="B238" t="s">
        <v>255</v>
      </c>
      <c r="C238">
        <v>500</v>
      </c>
      <c r="D238">
        <v>2309</v>
      </c>
      <c r="E238">
        <v>96</v>
      </c>
      <c r="F238">
        <v>17.401</v>
      </c>
      <c r="G238">
        <v>211.90199999999999</v>
      </c>
      <c r="H238">
        <v>96.6</v>
      </c>
      <c r="I238">
        <v>21.19</v>
      </c>
    </row>
    <row r="239" spans="1:9" x14ac:dyDescent="0.25">
      <c r="A239" t="s">
        <v>249</v>
      </c>
      <c r="B239" t="s">
        <v>255</v>
      </c>
      <c r="C239">
        <v>500</v>
      </c>
      <c r="D239">
        <v>3717</v>
      </c>
      <c r="E239">
        <v>67</v>
      </c>
      <c r="F239">
        <v>53.62</v>
      </c>
      <c r="G239">
        <v>463.02800000000002</v>
      </c>
      <c r="H239">
        <v>68.5</v>
      </c>
      <c r="I239">
        <v>46.302999999999997</v>
      </c>
    </row>
    <row r="240" spans="1:9" x14ac:dyDescent="0.25">
      <c r="A240" t="s">
        <v>248</v>
      </c>
      <c r="B240" t="s">
        <v>255</v>
      </c>
      <c r="C240">
        <v>500</v>
      </c>
      <c r="D240">
        <v>3509</v>
      </c>
      <c r="E240">
        <v>68</v>
      </c>
      <c r="F240">
        <v>31.277999999999999</v>
      </c>
      <c r="G240">
        <v>338.54399999999998</v>
      </c>
      <c r="H240">
        <v>68.900000000000006</v>
      </c>
      <c r="I240">
        <v>33.853999999999999</v>
      </c>
    </row>
    <row r="241" spans="1:9" x14ac:dyDescent="0.25">
      <c r="A241" t="s">
        <v>251</v>
      </c>
      <c r="B241" t="s">
        <v>255</v>
      </c>
      <c r="C241">
        <v>800</v>
      </c>
      <c r="D241">
        <v>3421</v>
      </c>
      <c r="E241">
        <v>166</v>
      </c>
      <c r="F241">
        <v>50.582000000000001</v>
      </c>
      <c r="G241">
        <v>493.99400000000003</v>
      </c>
      <c r="H241">
        <v>167.3</v>
      </c>
      <c r="I241">
        <v>49.399000000000001</v>
      </c>
    </row>
    <row r="242" spans="1:9" x14ac:dyDescent="0.25">
      <c r="A242" t="s">
        <v>253</v>
      </c>
      <c r="B242" t="s">
        <v>255</v>
      </c>
      <c r="C242">
        <v>800</v>
      </c>
      <c r="D242">
        <v>3385</v>
      </c>
      <c r="E242">
        <v>169</v>
      </c>
      <c r="F242">
        <v>47.508000000000003</v>
      </c>
      <c r="G242">
        <v>416.72199999999998</v>
      </c>
      <c r="H242">
        <v>170.5</v>
      </c>
      <c r="I242">
        <v>41.671999999999997</v>
      </c>
    </row>
    <row r="243" spans="1:9" x14ac:dyDescent="0.25">
      <c r="A243" t="s">
        <v>252</v>
      </c>
      <c r="B243" t="s">
        <v>255</v>
      </c>
      <c r="C243">
        <v>800</v>
      </c>
      <c r="D243">
        <v>9412</v>
      </c>
      <c r="E243">
        <v>74</v>
      </c>
      <c r="F243">
        <v>99.566999999999993</v>
      </c>
      <c r="G243">
        <v>1218.905</v>
      </c>
      <c r="H243">
        <v>74.900000000000006</v>
      </c>
      <c r="I243">
        <v>121.89100000000001</v>
      </c>
    </row>
    <row r="244" spans="1:9" x14ac:dyDescent="0.25">
      <c r="A244" t="s">
        <v>254</v>
      </c>
      <c r="B244" t="s">
        <v>255</v>
      </c>
      <c r="C244">
        <v>800</v>
      </c>
      <c r="D244">
        <v>9035</v>
      </c>
      <c r="E244">
        <v>75</v>
      </c>
      <c r="F244">
        <v>75.674999999999997</v>
      </c>
      <c r="G244">
        <v>1051.8389999999999</v>
      </c>
      <c r="H244">
        <v>75.400000000000006</v>
      </c>
      <c r="I244">
        <v>105.184</v>
      </c>
    </row>
    <row r="245" spans="1:9" x14ac:dyDescent="0.25">
      <c r="A245" t="s">
        <v>14</v>
      </c>
      <c r="B245" t="s">
        <v>255</v>
      </c>
      <c r="C245">
        <v>34</v>
      </c>
      <c r="D245">
        <v>78</v>
      </c>
      <c r="E245">
        <v>9</v>
      </c>
      <c r="F245">
        <v>0.432</v>
      </c>
      <c r="G245">
        <v>4.4939999999999998</v>
      </c>
      <c r="H245">
        <v>9</v>
      </c>
      <c r="I245">
        <v>0.44900000000000001</v>
      </c>
    </row>
  </sheetData>
  <conditionalFormatting sqref="A2:A245">
    <cfRule type="duplicateValues" dxfId="3" priority="352"/>
  </conditionalFormatting>
  <conditionalFormatting sqref="G2:G245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3269-0C58-474E-97EE-2466522F7D72}">
  <dimension ref="A1:G245"/>
  <sheetViews>
    <sheetView workbookViewId="0">
      <selection activeCell="G1" sqref="E1:G1"/>
    </sheetView>
  </sheetViews>
  <sheetFormatPr defaultRowHeight="15" x14ac:dyDescent="0.25"/>
  <cols>
    <col min="1" max="1" width="24" bestFit="1" customWidth="1"/>
    <col min="2" max="2" width="12.5703125" customWidth="1"/>
  </cols>
  <sheetData>
    <row r="1" spans="1:7" x14ac:dyDescent="0.25">
      <c r="A1" t="s">
        <v>256</v>
      </c>
      <c r="B1" t="s">
        <v>1</v>
      </c>
      <c r="C1" t="s">
        <v>257</v>
      </c>
      <c r="D1" t="s">
        <v>258</v>
      </c>
      <c r="E1" t="s">
        <v>279</v>
      </c>
      <c r="F1" t="s">
        <v>280</v>
      </c>
      <c r="G1" t="s">
        <v>281</v>
      </c>
    </row>
    <row r="2" spans="1:7" x14ac:dyDescent="0.25">
      <c r="A2" t="s">
        <v>17</v>
      </c>
      <c r="B2">
        <v>1</v>
      </c>
      <c r="C2">
        <v>18</v>
      </c>
      <c r="D2" t="s">
        <v>259</v>
      </c>
      <c r="E2">
        <v>0</v>
      </c>
      <c r="F2">
        <v>8.0000000000000002E-3</v>
      </c>
      <c r="G2">
        <v>8.0000000000000002E-3</v>
      </c>
    </row>
    <row r="3" spans="1:7" x14ac:dyDescent="0.25">
      <c r="A3" t="s">
        <v>16</v>
      </c>
      <c r="B3">
        <v>1</v>
      </c>
      <c r="C3">
        <v>12</v>
      </c>
      <c r="D3" t="s">
        <v>259</v>
      </c>
      <c r="E3">
        <v>1E-3</v>
      </c>
      <c r="F3">
        <v>4.0000000000000001E-3</v>
      </c>
      <c r="G3">
        <v>5.0000000000000001E-3</v>
      </c>
    </row>
    <row r="4" spans="1:7" x14ac:dyDescent="0.25">
      <c r="A4" t="s">
        <v>13</v>
      </c>
      <c r="B4">
        <v>1</v>
      </c>
      <c r="C4">
        <v>2</v>
      </c>
      <c r="D4" t="s">
        <v>259</v>
      </c>
      <c r="E4">
        <v>1E-3</v>
      </c>
      <c r="F4">
        <v>4.0000000000000001E-3</v>
      </c>
      <c r="G4">
        <v>5.0000000000000001E-3</v>
      </c>
    </row>
    <row r="5" spans="1:7" x14ac:dyDescent="0.25">
      <c r="A5" t="s">
        <v>9</v>
      </c>
      <c r="B5">
        <v>1</v>
      </c>
      <c r="C5">
        <v>14</v>
      </c>
      <c r="D5" t="s">
        <v>259</v>
      </c>
      <c r="E5">
        <v>1E-3</v>
      </c>
      <c r="F5">
        <v>7.0000000000000001E-3</v>
      </c>
      <c r="G5">
        <v>8.0000000000000002E-3</v>
      </c>
    </row>
    <row r="6" spans="1:7" x14ac:dyDescent="0.25">
      <c r="A6" t="s">
        <v>26</v>
      </c>
      <c r="B6">
        <v>1</v>
      </c>
      <c r="C6">
        <v>10</v>
      </c>
      <c r="D6" t="s">
        <v>259</v>
      </c>
    </row>
    <row r="7" spans="1:7" x14ac:dyDescent="0.25">
      <c r="A7" t="s">
        <v>29</v>
      </c>
      <c r="B7">
        <v>1</v>
      </c>
      <c r="C7">
        <v>100</v>
      </c>
      <c r="D7" t="s">
        <v>259</v>
      </c>
    </row>
    <row r="8" spans="1:7" x14ac:dyDescent="0.25">
      <c r="A8" t="s">
        <v>27</v>
      </c>
      <c r="B8">
        <v>1</v>
      </c>
      <c r="C8">
        <v>15</v>
      </c>
      <c r="D8" t="s">
        <v>259</v>
      </c>
    </row>
    <row r="9" spans="1:7" x14ac:dyDescent="0.25">
      <c r="A9" t="s">
        <v>28</v>
      </c>
      <c r="B9">
        <v>1</v>
      </c>
      <c r="C9">
        <v>20</v>
      </c>
      <c r="D9" t="s">
        <v>259</v>
      </c>
    </row>
    <row r="10" spans="1:7" x14ac:dyDescent="0.25">
      <c r="A10" t="s">
        <v>30</v>
      </c>
      <c r="B10">
        <v>1</v>
      </c>
      <c r="C10">
        <v>25</v>
      </c>
      <c r="D10" t="s">
        <v>259</v>
      </c>
    </row>
    <row r="11" spans="1:7" x14ac:dyDescent="0.25">
      <c r="A11" t="s">
        <v>31</v>
      </c>
      <c r="B11">
        <v>1</v>
      </c>
      <c r="C11">
        <v>30</v>
      </c>
      <c r="D11" t="s">
        <v>259</v>
      </c>
    </row>
    <row r="12" spans="1:7" x14ac:dyDescent="0.25">
      <c r="A12" t="s">
        <v>32</v>
      </c>
      <c r="B12">
        <v>1</v>
      </c>
      <c r="C12">
        <v>35</v>
      </c>
      <c r="D12" t="s">
        <v>259</v>
      </c>
    </row>
    <row r="13" spans="1:7" x14ac:dyDescent="0.25">
      <c r="A13" t="s">
        <v>33</v>
      </c>
      <c r="B13">
        <v>1</v>
      </c>
      <c r="C13">
        <v>40</v>
      </c>
      <c r="D13" t="s">
        <v>259</v>
      </c>
    </row>
    <row r="14" spans="1:7" x14ac:dyDescent="0.25">
      <c r="A14" t="s">
        <v>34</v>
      </c>
      <c r="B14">
        <v>1</v>
      </c>
      <c r="C14">
        <v>45</v>
      </c>
      <c r="D14" t="s">
        <v>259</v>
      </c>
    </row>
    <row r="15" spans="1:7" x14ac:dyDescent="0.25">
      <c r="A15" t="s">
        <v>35</v>
      </c>
      <c r="B15">
        <v>1</v>
      </c>
      <c r="C15">
        <v>5</v>
      </c>
      <c r="D15" t="s">
        <v>259</v>
      </c>
    </row>
    <row r="16" spans="1:7" x14ac:dyDescent="0.25">
      <c r="A16" t="s">
        <v>36</v>
      </c>
      <c r="B16">
        <v>1</v>
      </c>
      <c r="C16">
        <v>50</v>
      </c>
      <c r="D16" t="s">
        <v>259</v>
      </c>
    </row>
    <row r="17" spans="1:7" x14ac:dyDescent="0.25">
      <c r="A17" t="s">
        <v>37</v>
      </c>
      <c r="B17">
        <v>1</v>
      </c>
      <c r="C17">
        <v>55</v>
      </c>
      <c r="D17" t="s">
        <v>259</v>
      </c>
    </row>
    <row r="18" spans="1:7" x14ac:dyDescent="0.25">
      <c r="A18" t="s">
        <v>38</v>
      </c>
      <c r="B18">
        <v>1</v>
      </c>
      <c r="C18">
        <v>60</v>
      </c>
      <c r="D18" t="s">
        <v>259</v>
      </c>
    </row>
    <row r="19" spans="1:7" x14ac:dyDescent="0.25">
      <c r="A19" t="s">
        <v>39</v>
      </c>
      <c r="B19">
        <v>1</v>
      </c>
      <c r="C19">
        <v>65</v>
      </c>
      <c r="D19" t="s">
        <v>259</v>
      </c>
    </row>
    <row r="20" spans="1:7" x14ac:dyDescent="0.25">
      <c r="A20" t="s">
        <v>40</v>
      </c>
      <c r="B20">
        <v>1</v>
      </c>
      <c r="C20">
        <v>70</v>
      </c>
      <c r="D20" t="s">
        <v>259</v>
      </c>
    </row>
    <row r="21" spans="1:7" x14ac:dyDescent="0.25">
      <c r="A21" t="s">
        <v>41</v>
      </c>
      <c r="B21">
        <v>1</v>
      </c>
      <c r="C21">
        <v>75</v>
      </c>
      <c r="D21" t="s">
        <v>259</v>
      </c>
    </row>
    <row r="22" spans="1:7" x14ac:dyDescent="0.25">
      <c r="A22" t="s">
        <v>42</v>
      </c>
      <c r="B22">
        <v>1</v>
      </c>
      <c r="C22">
        <v>80</v>
      </c>
      <c r="D22" t="s">
        <v>259</v>
      </c>
    </row>
    <row r="23" spans="1:7" x14ac:dyDescent="0.25">
      <c r="A23" t="s">
        <v>43</v>
      </c>
      <c r="B23">
        <v>1</v>
      </c>
      <c r="C23">
        <v>85</v>
      </c>
      <c r="D23" t="s">
        <v>259</v>
      </c>
    </row>
    <row r="24" spans="1:7" x14ac:dyDescent="0.25">
      <c r="A24" t="s">
        <v>44</v>
      </c>
      <c r="B24">
        <v>1</v>
      </c>
      <c r="C24">
        <v>90</v>
      </c>
      <c r="D24" t="s">
        <v>259</v>
      </c>
    </row>
    <row r="25" spans="1:7" x14ac:dyDescent="0.25">
      <c r="A25" t="s">
        <v>48</v>
      </c>
      <c r="B25">
        <v>1</v>
      </c>
      <c r="C25">
        <v>95</v>
      </c>
      <c r="D25" t="s">
        <v>259</v>
      </c>
    </row>
    <row r="26" spans="1:7" x14ac:dyDescent="0.25">
      <c r="A26" t="s">
        <v>15</v>
      </c>
      <c r="B26">
        <v>1</v>
      </c>
      <c r="C26">
        <v>12</v>
      </c>
      <c r="D26" t="s">
        <v>259</v>
      </c>
      <c r="E26">
        <v>1E-3</v>
      </c>
      <c r="F26">
        <v>9.7000000000000003E-2</v>
      </c>
      <c r="G26">
        <v>9.8000000000000004E-2</v>
      </c>
    </row>
    <row r="27" spans="1:7" x14ac:dyDescent="0.25">
      <c r="A27" t="s">
        <v>24</v>
      </c>
      <c r="B27">
        <v>1</v>
      </c>
      <c r="C27">
        <v>170</v>
      </c>
      <c r="D27" t="s">
        <v>259</v>
      </c>
      <c r="E27">
        <v>2.1000000000000001E-2</v>
      </c>
      <c r="F27">
        <v>1.0999999999999999E-2</v>
      </c>
      <c r="G27">
        <v>3.2000000000000001E-2</v>
      </c>
    </row>
    <row r="28" spans="1:7" x14ac:dyDescent="0.25">
      <c r="A28" t="s">
        <v>20</v>
      </c>
      <c r="B28">
        <v>1</v>
      </c>
      <c r="C28">
        <v>42</v>
      </c>
      <c r="D28" t="s">
        <v>259</v>
      </c>
      <c r="E28">
        <v>3.0000000000000001E-3</v>
      </c>
      <c r="F28">
        <v>7.0000000000000001E-3</v>
      </c>
      <c r="G28">
        <v>0.01</v>
      </c>
    </row>
    <row r="29" spans="1:7" x14ac:dyDescent="0.25">
      <c r="A29" t="s">
        <v>45</v>
      </c>
      <c r="B29">
        <v>1</v>
      </c>
      <c r="C29">
        <v>24</v>
      </c>
      <c r="D29" t="s">
        <v>259</v>
      </c>
    </row>
    <row r="30" spans="1:7" x14ac:dyDescent="0.25">
      <c r="A30" t="s">
        <v>46</v>
      </c>
      <c r="B30">
        <v>1</v>
      </c>
      <c r="C30">
        <v>27</v>
      </c>
      <c r="D30" t="s">
        <v>259</v>
      </c>
    </row>
    <row r="31" spans="1:7" x14ac:dyDescent="0.25">
      <c r="A31" t="s">
        <v>47</v>
      </c>
      <c r="B31">
        <v>1</v>
      </c>
      <c r="C31">
        <v>29</v>
      </c>
      <c r="D31" t="s">
        <v>259</v>
      </c>
    </row>
    <row r="32" spans="1:7" x14ac:dyDescent="0.25">
      <c r="A32" t="s">
        <v>49</v>
      </c>
      <c r="B32">
        <v>1</v>
      </c>
      <c r="C32">
        <v>31</v>
      </c>
      <c r="D32" t="s">
        <v>259</v>
      </c>
    </row>
    <row r="33" spans="1:4" x14ac:dyDescent="0.25">
      <c r="A33" t="s">
        <v>50</v>
      </c>
      <c r="B33">
        <v>1</v>
      </c>
      <c r="C33">
        <v>34</v>
      </c>
      <c r="D33" t="s">
        <v>259</v>
      </c>
    </row>
    <row r="34" spans="1:4" x14ac:dyDescent="0.25">
      <c r="A34" t="s">
        <v>51</v>
      </c>
      <c r="B34">
        <v>1</v>
      </c>
      <c r="C34">
        <v>36</v>
      </c>
      <c r="D34" t="s">
        <v>259</v>
      </c>
    </row>
    <row r="35" spans="1:4" x14ac:dyDescent="0.25">
      <c r="A35" t="s">
        <v>52</v>
      </c>
      <c r="B35">
        <v>1</v>
      </c>
      <c r="C35">
        <v>38</v>
      </c>
      <c r="D35" t="s">
        <v>259</v>
      </c>
    </row>
    <row r="36" spans="1:4" x14ac:dyDescent="0.25">
      <c r="A36" t="s">
        <v>53</v>
      </c>
      <c r="B36">
        <v>1</v>
      </c>
      <c r="C36">
        <v>41</v>
      </c>
      <c r="D36" t="s">
        <v>259</v>
      </c>
    </row>
    <row r="37" spans="1:4" x14ac:dyDescent="0.25">
      <c r="A37" t="s">
        <v>54</v>
      </c>
      <c r="B37">
        <v>1</v>
      </c>
      <c r="C37">
        <v>43</v>
      </c>
      <c r="D37" t="s">
        <v>259</v>
      </c>
    </row>
    <row r="38" spans="1:4" x14ac:dyDescent="0.25">
      <c r="A38" t="s">
        <v>55</v>
      </c>
      <c r="B38">
        <v>1</v>
      </c>
      <c r="C38">
        <v>45</v>
      </c>
      <c r="D38" t="s">
        <v>259</v>
      </c>
    </row>
    <row r="39" spans="1:4" x14ac:dyDescent="0.25">
      <c r="A39" t="s">
        <v>56</v>
      </c>
      <c r="B39">
        <v>1</v>
      </c>
      <c r="C39">
        <v>48</v>
      </c>
      <c r="D39" t="s">
        <v>259</v>
      </c>
    </row>
    <row r="40" spans="1:4" x14ac:dyDescent="0.25">
      <c r="A40" t="s">
        <v>57</v>
      </c>
      <c r="B40">
        <v>1</v>
      </c>
      <c r="C40">
        <v>29</v>
      </c>
      <c r="D40" t="s">
        <v>259</v>
      </c>
    </row>
    <row r="41" spans="1:4" x14ac:dyDescent="0.25">
      <c r="A41" t="s">
        <v>58</v>
      </c>
      <c r="B41">
        <v>1</v>
      </c>
      <c r="C41">
        <v>32</v>
      </c>
      <c r="D41" t="s">
        <v>259</v>
      </c>
    </row>
    <row r="42" spans="1:4" x14ac:dyDescent="0.25">
      <c r="A42" t="s">
        <v>59</v>
      </c>
      <c r="B42">
        <v>1</v>
      </c>
      <c r="C42">
        <v>35</v>
      </c>
      <c r="D42" t="s">
        <v>259</v>
      </c>
    </row>
    <row r="43" spans="1:4" x14ac:dyDescent="0.25">
      <c r="A43" t="s">
        <v>60</v>
      </c>
      <c r="B43">
        <v>1</v>
      </c>
      <c r="C43">
        <v>37</v>
      </c>
      <c r="D43" t="s">
        <v>259</v>
      </c>
    </row>
    <row r="44" spans="1:4" x14ac:dyDescent="0.25">
      <c r="A44" t="s">
        <v>61</v>
      </c>
      <c r="B44">
        <v>1</v>
      </c>
      <c r="C44">
        <v>40</v>
      </c>
      <c r="D44" t="s">
        <v>259</v>
      </c>
    </row>
    <row r="45" spans="1:4" x14ac:dyDescent="0.25">
      <c r="A45" t="s">
        <v>62</v>
      </c>
      <c r="B45">
        <v>1</v>
      </c>
      <c r="C45">
        <v>42</v>
      </c>
      <c r="D45" t="s">
        <v>259</v>
      </c>
    </row>
    <row r="46" spans="1:4" x14ac:dyDescent="0.25">
      <c r="A46" t="s">
        <v>63</v>
      </c>
      <c r="B46">
        <v>1</v>
      </c>
      <c r="C46">
        <v>45</v>
      </c>
      <c r="D46" t="s">
        <v>259</v>
      </c>
    </row>
    <row r="47" spans="1:4" x14ac:dyDescent="0.25">
      <c r="A47" t="s">
        <v>64</v>
      </c>
      <c r="B47">
        <v>1</v>
      </c>
      <c r="C47">
        <v>47</v>
      </c>
      <c r="D47" t="s">
        <v>259</v>
      </c>
    </row>
    <row r="48" spans="1:4" x14ac:dyDescent="0.25">
      <c r="A48" t="s">
        <v>65</v>
      </c>
      <c r="B48">
        <v>1</v>
      </c>
      <c r="C48">
        <v>50</v>
      </c>
      <c r="D48" t="s">
        <v>259</v>
      </c>
    </row>
    <row r="49" spans="1:4" x14ac:dyDescent="0.25">
      <c r="A49" t="s">
        <v>67</v>
      </c>
      <c r="B49">
        <v>1</v>
      </c>
      <c r="C49">
        <v>52</v>
      </c>
      <c r="D49" t="s">
        <v>259</v>
      </c>
    </row>
    <row r="50" spans="1:4" x14ac:dyDescent="0.25">
      <c r="A50" t="s">
        <v>66</v>
      </c>
      <c r="B50">
        <v>1</v>
      </c>
      <c r="C50">
        <v>35</v>
      </c>
      <c r="D50" t="s">
        <v>259</v>
      </c>
    </row>
    <row r="51" spans="1:4" x14ac:dyDescent="0.25">
      <c r="A51" t="s">
        <v>68</v>
      </c>
      <c r="B51">
        <v>1</v>
      </c>
      <c r="C51">
        <v>38</v>
      </c>
      <c r="D51" t="s">
        <v>259</v>
      </c>
    </row>
    <row r="52" spans="1:4" x14ac:dyDescent="0.25">
      <c r="A52" t="s">
        <v>69</v>
      </c>
      <c r="B52">
        <v>1</v>
      </c>
      <c r="C52">
        <v>40</v>
      </c>
      <c r="D52" t="s">
        <v>259</v>
      </c>
    </row>
    <row r="53" spans="1:4" x14ac:dyDescent="0.25">
      <c r="A53" t="s">
        <v>70</v>
      </c>
      <c r="B53">
        <v>1</v>
      </c>
      <c r="C53">
        <v>43</v>
      </c>
      <c r="D53" t="s">
        <v>259</v>
      </c>
    </row>
    <row r="54" spans="1:4" x14ac:dyDescent="0.25">
      <c r="A54" t="s">
        <v>71</v>
      </c>
      <c r="B54">
        <v>1</v>
      </c>
      <c r="C54">
        <v>46</v>
      </c>
      <c r="D54" t="s">
        <v>259</v>
      </c>
    </row>
    <row r="55" spans="1:4" x14ac:dyDescent="0.25">
      <c r="A55" t="s">
        <v>72</v>
      </c>
      <c r="B55">
        <v>1</v>
      </c>
      <c r="C55">
        <v>49</v>
      </c>
      <c r="D55" t="s">
        <v>259</v>
      </c>
    </row>
    <row r="56" spans="1:4" x14ac:dyDescent="0.25">
      <c r="A56" t="s">
        <v>73</v>
      </c>
      <c r="B56">
        <v>1</v>
      </c>
      <c r="C56">
        <v>51</v>
      </c>
      <c r="D56" t="s">
        <v>259</v>
      </c>
    </row>
    <row r="57" spans="1:4" x14ac:dyDescent="0.25">
      <c r="A57" t="s">
        <v>74</v>
      </c>
      <c r="B57">
        <v>1</v>
      </c>
      <c r="C57">
        <v>54</v>
      </c>
      <c r="D57" t="s">
        <v>259</v>
      </c>
    </row>
    <row r="58" spans="1:4" x14ac:dyDescent="0.25">
      <c r="A58" t="s">
        <v>75</v>
      </c>
      <c r="B58">
        <v>1</v>
      </c>
      <c r="C58">
        <v>57</v>
      </c>
      <c r="D58" t="s">
        <v>259</v>
      </c>
    </row>
    <row r="59" spans="1:4" x14ac:dyDescent="0.25">
      <c r="A59" t="s">
        <v>76</v>
      </c>
      <c r="B59">
        <v>1</v>
      </c>
      <c r="C59">
        <v>40</v>
      </c>
      <c r="D59" t="s">
        <v>259</v>
      </c>
    </row>
    <row r="60" spans="1:4" x14ac:dyDescent="0.25">
      <c r="A60" t="s">
        <v>77</v>
      </c>
      <c r="B60">
        <v>1</v>
      </c>
      <c r="C60">
        <v>44</v>
      </c>
      <c r="D60" t="s">
        <v>259</v>
      </c>
    </row>
    <row r="61" spans="1:4" x14ac:dyDescent="0.25">
      <c r="A61" t="s">
        <v>78</v>
      </c>
      <c r="B61">
        <v>1</v>
      </c>
      <c r="C61">
        <v>47</v>
      </c>
      <c r="D61" t="s">
        <v>259</v>
      </c>
    </row>
    <row r="62" spans="1:4" x14ac:dyDescent="0.25">
      <c r="A62" t="s">
        <v>79</v>
      </c>
      <c r="B62">
        <v>1</v>
      </c>
      <c r="C62">
        <v>49</v>
      </c>
      <c r="D62" t="s">
        <v>259</v>
      </c>
    </row>
    <row r="63" spans="1:4" x14ac:dyDescent="0.25">
      <c r="A63" t="s">
        <v>80</v>
      </c>
      <c r="B63">
        <v>1</v>
      </c>
      <c r="C63">
        <v>53</v>
      </c>
      <c r="D63" t="s">
        <v>259</v>
      </c>
    </row>
    <row r="64" spans="1:4" x14ac:dyDescent="0.25">
      <c r="A64" t="s">
        <v>81</v>
      </c>
      <c r="B64">
        <v>1</v>
      </c>
      <c r="C64">
        <v>55</v>
      </c>
      <c r="D64" t="s">
        <v>259</v>
      </c>
    </row>
    <row r="65" spans="1:4" x14ac:dyDescent="0.25">
      <c r="A65" t="s">
        <v>82</v>
      </c>
      <c r="B65">
        <v>1</v>
      </c>
      <c r="C65">
        <v>58</v>
      </c>
      <c r="D65" t="s">
        <v>259</v>
      </c>
    </row>
    <row r="66" spans="1:4" x14ac:dyDescent="0.25">
      <c r="A66" t="s">
        <v>83</v>
      </c>
      <c r="B66">
        <v>1</v>
      </c>
      <c r="C66">
        <v>62</v>
      </c>
      <c r="D66" t="s">
        <v>259</v>
      </c>
    </row>
    <row r="67" spans="1:4" x14ac:dyDescent="0.25">
      <c r="A67" t="s">
        <v>84</v>
      </c>
      <c r="B67">
        <v>1</v>
      </c>
      <c r="C67">
        <v>47</v>
      </c>
      <c r="D67" t="s">
        <v>259</v>
      </c>
    </row>
    <row r="68" spans="1:4" x14ac:dyDescent="0.25">
      <c r="A68" t="s">
        <v>85</v>
      </c>
      <c r="B68">
        <v>1</v>
      </c>
      <c r="C68">
        <v>50</v>
      </c>
      <c r="D68" t="s">
        <v>259</v>
      </c>
    </row>
    <row r="69" spans="1:4" x14ac:dyDescent="0.25">
      <c r="A69" t="s">
        <v>86</v>
      </c>
      <c r="B69">
        <v>1</v>
      </c>
      <c r="C69">
        <v>53</v>
      </c>
      <c r="D69" t="s">
        <v>259</v>
      </c>
    </row>
    <row r="70" spans="1:4" x14ac:dyDescent="0.25">
      <c r="A70" t="s">
        <v>87</v>
      </c>
      <c r="B70">
        <v>1</v>
      </c>
      <c r="C70">
        <v>56</v>
      </c>
      <c r="D70" t="s">
        <v>259</v>
      </c>
    </row>
    <row r="71" spans="1:4" x14ac:dyDescent="0.25">
      <c r="A71" t="s">
        <v>88</v>
      </c>
      <c r="B71">
        <v>1</v>
      </c>
      <c r="C71">
        <v>60</v>
      </c>
      <c r="D71" t="s">
        <v>259</v>
      </c>
    </row>
    <row r="72" spans="1:4" x14ac:dyDescent="0.25">
      <c r="A72" t="s">
        <v>89</v>
      </c>
      <c r="B72">
        <v>1</v>
      </c>
      <c r="C72">
        <v>63</v>
      </c>
      <c r="D72" t="s">
        <v>259</v>
      </c>
    </row>
    <row r="73" spans="1:4" x14ac:dyDescent="0.25">
      <c r="A73" t="s">
        <v>90</v>
      </c>
      <c r="B73">
        <v>1</v>
      </c>
      <c r="C73">
        <v>66</v>
      </c>
      <c r="D73" t="s">
        <v>259</v>
      </c>
    </row>
    <row r="74" spans="1:4" x14ac:dyDescent="0.25">
      <c r="A74" t="s">
        <v>91</v>
      </c>
      <c r="B74">
        <v>1</v>
      </c>
      <c r="C74">
        <v>53</v>
      </c>
      <c r="D74" t="s">
        <v>259</v>
      </c>
    </row>
    <row r="75" spans="1:4" x14ac:dyDescent="0.25">
      <c r="A75" t="s">
        <v>92</v>
      </c>
      <c r="B75">
        <v>1</v>
      </c>
      <c r="C75">
        <v>57</v>
      </c>
      <c r="D75" t="s">
        <v>259</v>
      </c>
    </row>
    <row r="76" spans="1:4" x14ac:dyDescent="0.25">
      <c r="A76" t="s">
        <v>93</v>
      </c>
      <c r="B76">
        <v>1</v>
      </c>
      <c r="C76">
        <v>60</v>
      </c>
      <c r="D76" t="s">
        <v>259</v>
      </c>
    </row>
    <row r="77" spans="1:4" x14ac:dyDescent="0.25">
      <c r="A77" t="s">
        <v>94</v>
      </c>
      <c r="B77">
        <v>1</v>
      </c>
      <c r="C77">
        <v>64</v>
      </c>
      <c r="D77" t="s">
        <v>259</v>
      </c>
    </row>
    <row r="78" spans="1:4" x14ac:dyDescent="0.25">
      <c r="A78" t="s">
        <v>95</v>
      </c>
      <c r="B78">
        <v>1</v>
      </c>
      <c r="C78">
        <v>67</v>
      </c>
      <c r="D78" t="s">
        <v>259</v>
      </c>
    </row>
    <row r="79" spans="1:4" x14ac:dyDescent="0.25">
      <c r="A79" t="s">
        <v>96</v>
      </c>
      <c r="B79">
        <v>1</v>
      </c>
      <c r="C79">
        <v>70</v>
      </c>
      <c r="D79" t="s">
        <v>259</v>
      </c>
    </row>
    <row r="80" spans="1:4" x14ac:dyDescent="0.25">
      <c r="A80" t="s">
        <v>97</v>
      </c>
      <c r="B80">
        <v>1</v>
      </c>
      <c r="C80">
        <v>60</v>
      </c>
      <c r="D80" t="s">
        <v>259</v>
      </c>
    </row>
    <row r="81" spans="1:4" x14ac:dyDescent="0.25">
      <c r="A81" t="s">
        <v>98</v>
      </c>
      <c r="B81">
        <v>1</v>
      </c>
      <c r="C81">
        <v>64</v>
      </c>
      <c r="D81" t="s">
        <v>259</v>
      </c>
    </row>
    <row r="82" spans="1:4" x14ac:dyDescent="0.25">
      <c r="A82" t="s">
        <v>99</v>
      </c>
      <c r="B82">
        <v>1</v>
      </c>
      <c r="C82">
        <v>68</v>
      </c>
      <c r="D82" t="s">
        <v>259</v>
      </c>
    </row>
    <row r="83" spans="1:4" x14ac:dyDescent="0.25">
      <c r="A83" t="s">
        <v>100</v>
      </c>
      <c r="B83">
        <v>1</v>
      </c>
      <c r="C83">
        <v>71</v>
      </c>
      <c r="D83" t="s">
        <v>259</v>
      </c>
    </row>
    <row r="84" spans="1:4" x14ac:dyDescent="0.25">
      <c r="A84" t="s">
        <v>101</v>
      </c>
      <c r="B84">
        <v>1</v>
      </c>
      <c r="C84">
        <v>75</v>
      </c>
      <c r="D84" t="s">
        <v>259</v>
      </c>
    </row>
    <row r="85" spans="1:4" x14ac:dyDescent="0.25">
      <c r="A85" t="s">
        <v>102</v>
      </c>
      <c r="B85">
        <v>1</v>
      </c>
      <c r="C85">
        <v>68</v>
      </c>
      <c r="D85" t="s">
        <v>259</v>
      </c>
    </row>
    <row r="86" spans="1:4" x14ac:dyDescent="0.25">
      <c r="A86" t="s">
        <v>103</v>
      </c>
      <c r="B86">
        <v>1</v>
      </c>
      <c r="C86">
        <v>72</v>
      </c>
      <c r="D86" t="s">
        <v>259</v>
      </c>
    </row>
    <row r="87" spans="1:4" x14ac:dyDescent="0.25">
      <c r="A87" t="s">
        <v>104</v>
      </c>
      <c r="B87">
        <v>1</v>
      </c>
      <c r="C87">
        <v>75</v>
      </c>
      <c r="D87" t="s">
        <v>259</v>
      </c>
    </row>
    <row r="88" spans="1:4" x14ac:dyDescent="0.25">
      <c r="A88" t="s">
        <v>105</v>
      </c>
      <c r="B88">
        <v>1</v>
      </c>
      <c r="C88">
        <v>79</v>
      </c>
      <c r="D88" t="s">
        <v>259</v>
      </c>
    </row>
    <row r="89" spans="1:4" x14ac:dyDescent="0.25">
      <c r="A89" t="s">
        <v>106</v>
      </c>
      <c r="B89">
        <v>1</v>
      </c>
      <c r="C89">
        <v>76</v>
      </c>
      <c r="D89" t="s">
        <v>259</v>
      </c>
    </row>
    <row r="90" spans="1:4" x14ac:dyDescent="0.25">
      <c r="A90" t="s">
        <v>107</v>
      </c>
      <c r="B90">
        <v>1</v>
      </c>
      <c r="C90">
        <v>80</v>
      </c>
      <c r="D90" t="s">
        <v>259</v>
      </c>
    </row>
    <row r="91" spans="1:4" x14ac:dyDescent="0.25">
      <c r="A91" t="s">
        <v>108</v>
      </c>
      <c r="B91">
        <v>1</v>
      </c>
      <c r="C91">
        <v>84</v>
      </c>
      <c r="D91" t="s">
        <v>259</v>
      </c>
    </row>
    <row r="92" spans="1:4" x14ac:dyDescent="0.25">
      <c r="A92" t="s">
        <v>109</v>
      </c>
      <c r="B92">
        <v>1</v>
      </c>
      <c r="C92">
        <v>84</v>
      </c>
      <c r="D92" t="s">
        <v>259</v>
      </c>
    </row>
    <row r="93" spans="1:4" x14ac:dyDescent="0.25">
      <c r="A93" t="s">
        <v>110</v>
      </c>
      <c r="B93">
        <v>1</v>
      </c>
      <c r="C93">
        <v>88</v>
      </c>
      <c r="D93" t="s">
        <v>259</v>
      </c>
    </row>
    <row r="94" spans="1:4" x14ac:dyDescent="0.25">
      <c r="A94" t="s">
        <v>120</v>
      </c>
      <c r="B94">
        <v>1</v>
      </c>
      <c r="C94">
        <v>92</v>
      </c>
      <c r="D94" t="s">
        <v>259</v>
      </c>
    </row>
    <row r="95" spans="1:4" x14ac:dyDescent="0.25">
      <c r="A95" t="s">
        <v>111</v>
      </c>
      <c r="B95">
        <v>1</v>
      </c>
      <c r="C95">
        <v>8</v>
      </c>
      <c r="D95" t="s">
        <v>259</v>
      </c>
    </row>
    <row r="96" spans="1:4" x14ac:dyDescent="0.25">
      <c r="A96" t="s">
        <v>112</v>
      </c>
      <c r="B96">
        <v>1</v>
      </c>
      <c r="C96">
        <v>9</v>
      </c>
      <c r="D96" t="s">
        <v>259</v>
      </c>
    </row>
    <row r="97" spans="1:4" x14ac:dyDescent="0.25">
      <c r="A97" t="s">
        <v>113</v>
      </c>
      <c r="B97">
        <v>1</v>
      </c>
      <c r="C97">
        <v>10</v>
      </c>
      <c r="D97" t="s">
        <v>259</v>
      </c>
    </row>
    <row r="98" spans="1:4" x14ac:dyDescent="0.25">
      <c r="A98" t="s">
        <v>114</v>
      </c>
      <c r="B98">
        <v>1</v>
      </c>
      <c r="C98">
        <v>10</v>
      </c>
      <c r="D98" t="s">
        <v>259</v>
      </c>
    </row>
    <row r="99" spans="1:4" x14ac:dyDescent="0.25">
      <c r="A99" t="s">
        <v>115</v>
      </c>
      <c r="B99">
        <v>1</v>
      </c>
      <c r="C99">
        <v>11</v>
      </c>
      <c r="D99" t="s">
        <v>259</v>
      </c>
    </row>
    <row r="100" spans="1:4" x14ac:dyDescent="0.25">
      <c r="A100" t="s">
        <v>116</v>
      </c>
      <c r="B100">
        <v>1</v>
      </c>
      <c r="C100">
        <v>12</v>
      </c>
      <c r="D100" t="s">
        <v>259</v>
      </c>
    </row>
    <row r="101" spans="1:4" x14ac:dyDescent="0.25">
      <c r="A101" t="s">
        <v>117</v>
      </c>
      <c r="B101">
        <v>1</v>
      </c>
      <c r="C101">
        <v>13</v>
      </c>
      <c r="D101" t="s">
        <v>259</v>
      </c>
    </row>
    <row r="102" spans="1:4" x14ac:dyDescent="0.25">
      <c r="A102" t="s">
        <v>118</v>
      </c>
      <c r="B102">
        <v>1</v>
      </c>
      <c r="C102">
        <v>13</v>
      </c>
      <c r="D102" t="s">
        <v>259</v>
      </c>
    </row>
    <row r="103" spans="1:4" x14ac:dyDescent="0.25">
      <c r="A103" t="s">
        <v>119</v>
      </c>
      <c r="B103">
        <v>1</v>
      </c>
      <c r="C103">
        <v>14</v>
      </c>
      <c r="D103" t="s">
        <v>259</v>
      </c>
    </row>
    <row r="104" spans="1:4" x14ac:dyDescent="0.25">
      <c r="A104" t="s">
        <v>121</v>
      </c>
      <c r="B104">
        <v>1</v>
      </c>
      <c r="C104">
        <v>15</v>
      </c>
      <c r="D104" t="s">
        <v>259</v>
      </c>
    </row>
    <row r="105" spans="1:4" x14ac:dyDescent="0.25">
      <c r="A105" t="s">
        <v>122</v>
      </c>
      <c r="B105">
        <v>1</v>
      </c>
      <c r="C105">
        <v>16</v>
      </c>
      <c r="D105" t="s">
        <v>259</v>
      </c>
    </row>
    <row r="106" spans="1:4" x14ac:dyDescent="0.25">
      <c r="A106" t="s">
        <v>123</v>
      </c>
      <c r="B106">
        <v>1</v>
      </c>
      <c r="C106">
        <v>3</v>
      </c>
      <c r="D106" t="s">
        <v>259</v>
      </c>
    </row>
    <row r="107" spans="1:4" x14ac:dyDescent="0.25">
      <c r="A107" t="s">
        <v>124</v>
      </c>
      <c r="B107">
        <v>1</v>
      </c>
      <c r="C107">
        <v>4</v>
      </c>
      <c r="D107" t="s">
        <v>259</v>
      </c>
    </row>
    <row r="108" spans="1:4" x14ac:dyDescent="0.25">
      <c r="A108" t="s">
        <v>125</v>
      </c>
      <c r="B108">
        <v>1</v>
      </c>
      <c r="C108">
        <v>4</v>
      </c>
      <c r="D108" t="s">
        <v>259</v>
      </c>
    </row>
    <row r="109" spans="1:4" x14ac:dyDescent="0.25">
      <c r="A109" t="s">
        <v>126</v>
      </c>
      <c r="B109">
        <v>1</v>
      </c>
      <c r="C109">
        <v>5</v>
      </c>
      <c r="D109" t="s">
        <v>259</v>
      </c>
    </row>
    <row r="110" spans="1:4" x14ac:dyDescent="0.25">
      <c r="A110" t="s">
        <v>127</v>
      </c>
      <c r="B110">
        <v>1</v>
      </c>
      <c r="C110">
        <v>6</v>
      </c>
      <c r="D110" t="s">
        <v>259</v>
      </c>
    </row>
    <row r="111" spans="1:4" x14ac:dyDescent="0.25">
      <c r="A111" t="s">
        <v>128</v>
      </c>
      <c r="B111">
        <v>1</v>
      </c>
      <c r="C111">
        <v>7</v>
      </c>
      <c r="D111" t="s">
        <v>259</v>
      </c>
    </row>
    <row r="112" spans="1:4" x14ac:dyDescent="0.25">
      <c r="A112" t="s">
        <v>129</v>
      </c>
      <c r="B112">
        <v>1</v>
      </c>
      <c r="C112">
        <v>7</v>
      </c>
      <c r="D112" t="s">
        <v>259</v>
      </c>
    </row>
    <row r="113" spans="1:4" x14ac:dyDescent="0.25">
      <c r="A113" t="s">
        <v>130</v>
      </c>
      <c r="B113">
        <v>1</v>
      </c>
      <c r="C113">
        <v>10</v>
      </c>
      <c r="D113" t="s">
        <v>259</v>
      </c>
    </row>
    <row r="114" spans="1:4" x14ac:dyDescent="0.25">
      <c r="A114" t="s">
        <v>131</v>
      </c>
      <c r="B114">
        <v>1</v>
      </c>
      <c r="C114">
        <v>11</v>
      </c>
      <c r="D114" t="s">
        <v>259</v>
      </c>
    </row>
    <row r="115" spans="1:4" x14ac:dyDescent="0.25">
      <c r="A115" t="s">
        <v>132</v>
      </c>
      <c r="B115">
        <v>1</v>
      </c>
      <c r="C115">
        <v>12</v>
      </c>
      <c r="D115" t="s">
        <v>259</v>
      </c>
    </row>
    <row r="116" spans="1:4" x14ac:dyDescent="0.25">
      <c r="A116" t="s">
        <v>133</v>
      </c>
      <c r="B116">
        <v>1</v>
      </c>
      <c r="C116">
        <v>13</v>
      </c>
      <c r="D116" t="s">
        <v>259</v>
      </c>
    </row>
    <row r="117" spans="1:4" x14ac:dyDescent="0.25">
      <c r="A117" t="s">
        <v>134</v>
      </c>
      <c r="B117">
        <v>1</v>
      </c>
      <c r="C117">
        <v>14</v>
      </c>
      <c r="D117" t="s">
        <v>259</v>
      </c>
    </row>
    <row r="118" spans="1:4" x14ac:dyDescent="0.25">
      <c r="A118" t="s">
        <v>135</v>
      </c>
      <c r="B118">
        <v>1</v>
      </c>
      <c r="C118">
        <v>15</v>
      </c>
      <c r="D118" t="s">
        <v>259</v>
      </c>
    </row>
    <row r="119" spans="1:4" x14ac:dyDescent="0.25">
      <c r="A119" t="s">
        <v>136</v>
      </c>
      <c r="B119">
        <v>1</v>
      </c>
      <c r="C119">
        <v>16</v>
      </c>
      <c r="D119" t="s">
        <v>259</v>
      </c>
    </row>
    <row r="120" spans="1:4" x14ac:dyDescent="0.25">
      <c r="A120" t="s">
        <v>137</v>
      </c>
      <c r="B120">
        <v>1</v>
      </c>
      <c r="C120">
        <v>17</v>
      </c>
      <c r="D120" t="s">
        <v>259</v>
      </c>
    </row>
    <row r="121" spans="1:4" x14ac:dyDescent="0.25">
      <c r="A121" t="s">
        <v>138</v>
      </c>
      <c r="B121">
        <v>1</v>
      </c>
      <c r="C121">
        <v>18</v>
      </c>
      <c r="D121" t="s">
        <v>259</v>
      </c>
    </row>
    <row r="122" spans="1:4" x14ac:dyDescent="0.25">
      <c r="A122" t="s">
        <v>139</v>
      </c>
      <c r="B122">
        <v>1</v>
      </c>
      <c r="C122">
        <v>19</v>
      </c>
      <c r="D122" t="s">
        <v>259</v>
      </c>
    </row>
    <row r="123" spans="1:4" x14ac:dyDescent="0.25">
      <c r="A123" t="s">
        <v>141</v>
      </c>
      <c r="B123">
        <v>1</v>
      </c>
      <c r="C123">
        <v>20</v>
      </c>
      <c r="D123" t="s">
        <v>259</v>
      </c>
    </row>
    <row r="124" spans="1:4" x14ac:dyDescent="0.25">
      <c r="A124" t="s">
        <v>140</v>
      </c>
      <c r="B124">
        <v>1</v>
      </c>
      <c r="C124">
        <v>4</v>
      </c>
      <c r="D124" t="s">
        <v>259</v>
      </c>
    </row>
    <row r="125" spans="1:4" x14ac:dyDescent="0.25">
      <c r="A125" t="s">
        <v>142</v>
      </c>
      <c r="B125">
        <v>1</v>
      </c>
      <c r="C125">
        <v>6</v>
      </c>
      <c r="D125" t="s">
        <v>259</v>
      </c>
    </row>
    <row r="126" spans="1:4" x14ac:dyDescent="0.25">
      <c r="A126" t="s">
        <v>143</v>
      </c>
      <c r="B126">
        <v>1</v>
      </c>
      <c r="C126">
        <v>7</v>
      </c>
      <c r="D126" t="s">
        <v>259</v>
      </c>
    </row>
    <row r="127" spans="1:4" x14ac:dyDescent="0.25">
      <c r="A127" t="s">
        <v>144</v>
      </c>
      <c r="B127">
        <v>1</v>
      </c>
      <c r="C127">
        <v>7</v>
      </c>
      <c r="D127" t="s">
        <v>259</v>
      </c>
    </row>
    <row r="128" spans="1:4" x14ac:dyDescent="0.25">
      <c r="A128" t="s">
        <v>145</v>
      </c>
      <c r="B128">
        <v>1</v>
      </c>
      <c r="C128">
        <v>8</v>
      </c>
      <c r="D128" t="s">
        <v>259</v>
      </c>
    </row>
    <row r="129" spans="1:4" x14ac:dyDescent="0.25">
      <c r="A129" t="s">
        <v>146</v>
      </c>
      <c r="B129">
        <v>1</v>
      </c>
      <c r="C129">
        <v>10</v>
      </c>
      <c r="D129" t="s">
        <v>259</v>
      </c>
    </row>
    <row r="130" spans="1:4" x14ac:dyDescent="0.25">
      <c r="A130" t="s">
        <v>147</v>
      </c>
      <c r="B130">
        <v>1</v>
      </c>
      <c r="C130">
        <v>13</v>
      </c>
      <c r="D130" t="s">
        <v>259</v>
      </c>
    </row>
    <row r="131" spans="1:4" x14ac:dyDescent="0.25">
      <c r="A131" t="s">
        <v>148</v>
      </c>
      <c r="B131">
        <v>1</v>
      </c>
      <c r="C131">
        <v>14</v>
      </c>
      <c r="D131" t="s">
        <v>259</v>
      </c>
    </row>
    <row r="132" spans="1:4" x14ac:dyDescent="0.25">
      <c r="A132" t="s">
        <v>149</v>
      </c>
      <c r="B132">
        <v>1</v>
      </c>
      <c r="C132">
        <v>16</v>
      </c>
      <c r="D132" t="s">
        <v>259</v>
      </c>
    </row>
    <row r="133" spans="1:4" x14ac:dyDescent="0.25">
      <c r="A133" t="s">
        <v>150</v>
      </c>
      <c r="B133">
        <v>1</v>
      </c>
      <c r="C133">
        <v>17</v>
      </c>
      <c r="D133" t="s">
        <v>259</v>
      </c>
    </row>
    <row r="134" spans="1:4" x14ac:dyDescent="0.25">
      <c r="A134" t="s">
        <v>151</v>
      </c>
      <c r="B134">
        <v>1</v>
      </c>
      <c r="C134">
        <v>18</v>
      </c>
      <c r="D134" t="s">
        <v>259</v>
      </c>
    </row>
    <row r="135" spans="1:4" x14ac:dyDescent="0.25">
      <c r="A135" t="s">
        <v>152</v>
      </c>
      <c r="B135">
        <v>1</v>
      </c>
      <c r="C135">
        <v>19</v>
      </c>
      <c r="D135" t="s">
        <v>259</v>
      </c>
    </row>
    <row r="136" spans="1:4" x14ac:dyDescent="0.25">
      <c r="A136" t="s">
        <v>153</v>
      </c>
      <c r="B136">
        <v>1</v>
      </c>
      <c r="C136">
        <v>20</v>
      </c>
      <c r="D136" t="s">
        <v>259</v>
      </c>
    </row>
    <row r="137" spans="1:4" x14ac:dyDescent="0.25">
      <c r="A137" t="s">
        <v>154</v>
      </c>
      <c r="B137">
        <v>1</v>
      </c>
      <c r="C137">
        <v>22</v>
      </c>
      <c r="D137" t="s">
        <v>259</v>
      </c>
    </row>
    <row r="138" spans="1:4" x14ac:dyDescent="0.25">
      <c r="A138" t="s">
        <v>155</v>
      </c>
      <c r="B138">
        <v>1</v>
      </c>
      <c r="C138">
        <v>23</v>
      </c>
      <c r="D138" t="s">
        <v>259</v>
      </c>
    </row>
    <row r="139" spans="1:4" x14ac:dyDescent="0.25">
      <c r="A139" t="s">
        <v>156</v>
      </c>
      <c r="B139">
        <v>1</v>
      </c>
      <c r="C139">
        <v>24</v>
      </c>
      <c r="D139" t="s">
        <v>259</v>
      </c>
    </row>
    <row r="140" spans="1:4" x14ac:dyDescent="0.25">
      <c r="A140" t="s">
        <v>158</v>
      </c>
      <c r="B140">
        <v>1</v>
      </c>
      <c r="C140">
        <v>25</v>
      </c>
      <c r="D140" t="s">
        <v>259</v>
      </c>
    </row>
    <row r="141" spans="1:4" x14ac:dyDescent="0.25">
      <c r="A141" t="s">
        <v>157</v>
      </c>
      <c r="B141">
        <v>1</v>
      </c>
      <c r="C141">
        <v>7</v>
      </c>
      <c r="D141" t="s">
        <v>259</v>
      </c>
    </row>
    <row r="142" spans="1:4" x14ac:dyDescent="0.25">
      <c r="A142" t="s">
        <v>159</v>
      </c>
      <c r="B142">
        <v>1</v>
      </c>
      <c r="C142">
        <v>8</v>
      </c>
      <c r="D142" t="s">
        <v>259</v>
      </c>
    </row>
    <row r="143" spans="1:4" x14ac:dyDescent="0.25">
      <c r="A143" t="s">
        <v>160</v>
      </c>
      <c r="B143">
        <v>1</v>
      </c>
      <c r="C143">
        <v>9</v>
      </c>
      <c r="D143" t="s">
        <v>259</v>
      </c>
    </row>
    <row r="144" spans="1:4" x14ac:dyDescent="0.25">
      <c r="A144" t="s">
        <v>161</v>
      </c>
      <c r="B144">
        <v>1</v>
      </c>
      <c r="C144">
        <v>11</v>
      </c>
      <c r="D144" t="s">
        <v>259</v>
      </c>
    </row>
    <row r="145" spans="1:4" x14ac:dyDescent="0.25">
      <c r="A145" t="s">
        <v>162</v>
      </c>
      <c r="B145">
        <v>1</v>
      </c>
      <c r="C145">
        <v>12</v>
      </c>
      <c r="D145" t="s">
        <v>259</v>
      </c>
    </row>
    <row r="146" spans="1:4" x14ac:dyDescent="0.25">
      <c r="A146" t="s">
        <v>163</v>
      </c>
      <c r="B146">
        <v>1</v>
      </c>
      <c r="C146">
        <v>16</v>
      </c>
      <c r="D146" t="s">
        <v>259</v>
      </c>
    </row>
    <row r="147" spans="1:4" x14ac:dyDescent="0.25">
      <c r="A147" t="s">
        <v>164</v>
      </c>
      <c r="B147">
        <v>1</v>
      </c>
      <c r="C147">
        <v>17</v>
      </c>
      <c r="D147" t="s">
        <v>259</v>
      </c>
    </row>
    <row r="148" spans="1:4" x14ac:dyDescent="0.25">
      <c r="A148" t="s">
        <v>165</v>
      </c>
      <c r="B148">
        <v>1</v>
      </c>
      <c r="C148">
        <v>18</v>
      </c>
      <c r="D148" t="s">
        <v>259</v>
      </c>
    </row>
    <row r="149" spans="1:4" x14ac:dyDescent="0.25">
      <c r="A149" t="s">
        <v>166</v>
      </c>
      <c r="B149">
        <v>1</v>
      </c>
      <c r="C149">
        <v>20</v>
      </c>
      <c r="D149" t="s">
        <v>259</v>
      </c>
    </row>
    <row r="150" spans="1:4" x14ac:dyDescent="0.25">
      <c r="A150" t="s">
        <v>167</v>
      </c>
      <c r="B150">
        <v>1</v>
      </c>
      <c r="C150">
        <v>21</v>
      </c>
      <c r="D150" t="s">
        <v>259</v>
      </c>
    </row>
    <row r="151" spans="1:4" x14ac:dyDescent="0.25">
      <c r="A151" t="s">
        <v>168</v>
      </c>
      <c r="B151">
        <v>1</v>
      </c>
      <c r="C151">
        <v>22</v>
      </c>
      <c r="D151" t="s">
        <v>259</v>
      </c>
    </row>
    <row r="152" spans="1:4" x14ac:dyDescent="0.25">
      <c r="A152" t="s">
        <v>169</v>
      </c>
      <c r="B152">
        <v>1</v>
      </c>
      <c r="C152">
        <v>24</v>
      </c>
      <c r="D152" t="s">
        <v>259</v>
      </c>
    </row>
    <row r="153" spans="1:4" x14ac:dyDescent="0.25">
      <c r="A153" t="s">
        <v>170</v>
      </c>
      <c r="B153">
        <v>1</v>
      </c>
      <c r="C153">
        <v>26</v>
      </c>
      <c r="D153" t="s">
        <v>259</v>
      </c>
    </row>
    <row r="154" spans="1:4" x14ac:dyDescent="0.25">
      <c r="A154" t="s">
        <v>171</v>
      </c>
      <c r="B154">
        <v>1</v>
      </c>
      <c r="C154">
        <v>27</v>
      </c>
      <c r="D154" t="s">
        <v>259</v>
      </c>
    </row>
    <row r="155" spans="1:4" x14ac:dyDescent="0.25">
      <c r="A155" t="s">
        <v>172</v>
      </c>
      <c r="B155">
        <v>1</v>
      </c>
      <c r="C155">
        <v>28</v>
      </c>
      <c r="D155" t="s">
        <v>259</v>
      </c>
    </row>
    <row r="156" spans="1:4" x14ac:dyDescent="0.25">
      <c r="A156" t="s">
        <v>174</v>
      </c>
      <c r="B156">
        <v>1</v>
      </c>
      <c r="C156">
        <v>30</v>
      </c>
      <c r="D156" t="s">
        <v>259</v>
      </c>
    </row>
    <row r="157" spans="1:4" x14ac:dyDescent="0.25">
      <c r="A157" t="s">
        <v>173</v>
      </c>
      <c r="B157">
        <v>1</v>
      </c>
      <c r="C157">
        <v>10</v>
      </c>
      <c r="D157" t="s">
        <v>259</v>
      </c>
    </row>
    <row r="158" spans="1:4" x14ac:dyDescent="0.25">
      <c r="A158" t="s">
        <v>175</v>
      </c>
      <c r="B158">
        <v>1</v>
      </c>
      <c r="C158">
        <v>11</v>
      </c>
      <c r="D158" t="s">
        <v>259</v>
      </c>
    </row>
    <row r="159" spans="1:4" x14ac:dyDescent="0.25">
      <c r="A159" t="s">
        <v>176</v>
      </c>
      <c r="B159">
        <v>1</v>
      </c>
      <c r="C159">
        <v>12</v>
      </c>
      <c r="D159" t="s">
        <v>259</v>
      </c>
    </row>
    <row r="160" spans="1:4" x14ac:dyDescent="0.25">
      <c r="A160" t="s">
        <v>177</v>
      </c>
      <c r="B160">
        <v>1</v>
      </c>
      <c r="C160">
        <v>14</v>
      </c>
      <c r="D160" t="s">
        <v>259</v>
      </c>
    </row>
    <row r="161" spans="1:4" x14ac:dyDescent="0.25">
      <c r="A161" t="s">
        <v>178</v>
      </c>
      <c r="B161">
        <v>1</v>
      </c>
      <c r="C161">
        <v>17</v>
      </c>
      <c r="D161" t="s">
        <v>259</v>
      </c>
    </row>
    <row r="162" spans="1:4" x14ac:dyDescent="0.25">
      <c r="A162" t="s">
        <v>179</v>
      </c>
      <c r="B162">
        <v>1</v>
      </c>
      <c r="C162">
        <v>19</v>
      </c>
      <c r="D162" t="s">
        <v>259</v>
      </c>
    </row>
    <row r="163" spans="1:4" x14ac:dyDescent="0.25">
      <c r="A163" t="s">
        <v>180</v>
      </c>
      <c r="B163">
        <v>1</v>
      </c>
      <c r="C163">
        <v>21</v>
      </c>
      <c r="D163" t="s">
        <v>259</v>
      </c>
    </row>
    <row r="164" spans="1:4" x14ac:dyDescent="0.25">
      <c r="A164" t="s">
        <v>181</v>
      </c>
      <c r="B164">
        <v>1</v>
      </c>
      <c r="C164">
        <v>22</v>
      </c>
      <c r="D164" t="s">
        <v>259</v>
      </c>
    </row>
    <row r="165" spans="1:4" x14ac:dyDescent="0.25">
      <c r="A165" t="s">
        <v>182</v>
      </c>
      <c r="B165">
        <v>1</v>
      </c>
      <c r="C165">
        <v>24</v>
      </c>
      <c r="D165" t="s">
        <v>259</v>
      </c>
    </row>
    <row r="166" spans="1:4" x14ac:dyDescent="0.25">
      <c r="A166" t="s">
        <v>183</v>
      </c>
      <c r="B166">
        <v>1</v>
      </c>
      <c r="C166">
        <v>26</v>
      </c>
      <c r="D166" t="s">
        <v>259</v>
      </c>
    </row>
    <row r="167" spans="1:4" x14ac:dyDescent="0.25">
      <c r="A167" t="s">
        <v>184</v>
      </c>
      <c r="B167">
        <v>1</v>
      </c>
      <c r="C167">
        <v>27</v>
      </c>
      <c r="D167" t="s">
        <v>259</v>
      </c>
    </row>
    <row r="168" spans="1:4" x14ac:dyDescent="0.25">
      <c r="A168" t="s">
        <v>185</v>
      </c>
      <c r="B168">
        <v>1</v>
      </c>
      <c r="C168">
        <v>29</v>
      </c>
      <c r="D168" t="s">
        <v>259</v>
      </c>
    </row>
    <row r="169" spans="1:4" x14ac:dyDescent="0.25">
      <c r="A169" t="s">
        <v>186</v>
      </c>
      <c r="B169">
        <v>1</v>
      </c>
      <c r="C169">
        <v>31</v>
      </c>
      <c r="D169" t="s">
        <v>259</v>
      </c>
    </row>
    <row r="170" spans="1:4" x14ac:dyDescent="0.25">
      <c r="A170" t="s">
        <v>187</v>
      </c>
      <c r="B170">
        <v>1</v>
      </c>
      <c r="C170">
        <v>32</v>
      </c>
      <c r="D170" t="s">
        <v>259</v>
      </c>
    </row>
    <row r="171" spans="1:4" x14ac:dyDescent="0.25">
      <c r="A171" t="s">
        <v>190</v>
      </c>
      <c r="B171">
        <v>1</v>
      </c>
      <c r="C171">
        <v>34</v>
      </c>
      <c r="D171" t="s">
        <v>259</v>
      </c>
    </row>
    <row r="172" spans="1:4" x14ac:dyDescent="0.25">
      <c r="A172" t="s">
        <v>188</v>
      </c>
      <c r="B172">
        <v>1</v>
      </c>
      <c r="C172">
        <v>12</v>
      </c>
      <c r="D172" t="s">
        <v>259</v>
      </c>
    </row>
    <row r="173" spans="1:4" x14ac:dyDescent="0.25">
      <c r="A173" t="s">
        <v>189</v>
      </c>
      <c r="B173">
        <v>1</v>
      </c>
      <c r="C173">
        <v>14</v>
      </c>
      <c r="D173" t="s">
        <v>259</v>
      </c>
    </row>
    <row r="174" spans="1:4" x14ac:dyDescent="0.25">
      <c r="A174" t="s">
        <v>191</v>
      </c>
      <c r="B174">
        <v>1</v>
      </c>
      <c r="C174">
        <v>16</v>
      </c>
      <c r="D174" t="s">
        <v>259</v>
      </c>
    </row>
    <row r="175" spans="1:4" x14ac:dyDescent="0.25">
      <c r="A175" t="s">
        <v>192</v>
      </c>
      <c r="B175">
        <v>1</v>
      </c>
      <c r="C175">
        <v>20</v>
      </c>
      <c r="D175" t="s">
        <v>259</v>
      </c>
    </row>
    <row r="176" spans="1:4" x14ac:dyDescent="0.25">
      <c r="A176" t="s">
        <v>193</v>
      </c>
      <c r="B176">
        <v>1</v>
      </c>
      <c r="C176">
        <v>22</v>
      </c>
      <c r="D176" t="s">
        <v>259</v>
      </c>
    </row>
    <row r="177" spans="1:4" x14ac:dyDescent="0.25">
      <c r="A177" t="s">
        <v>194</v>
      </c>
      <c r="B177">
        <v>1</v>
      </c>
      <c r="C177">
        <v>24</v>
      </c>
      <c r="D177" t="s">
        <v>259</v>
      </c>
    </row>
    <row r="178" spans="1:4" x14ac:dyDescent="0.25">
      <c r="A178" t="s">
        <v>195</v>
      </c>
      <c r="B178">
        <v>1</v>
      </c>
      <c r="C178">
        <v>26</v>
      </c>
      <c r="D178" t="s">
        <v>259</v>
      </c>
    </row>
    <row r="179" spans="1:4" x14ac:dyDescent="0.25">
      <c r="A179" t="s">
        <v>196</v>
      </c>
      <c r="B179">
        <v>1</v>
      </c>
      <c r="C179">
        <v>28</v>
      </c>
      <c r="D179" t="s">
        <v>259</v>
      </c>
    </row>
    <row r="180" spans="1:4" x14ac:dyDescent="0.25">
      <c r="A180" t="s">
        <v>197</v>
      </c>
      <c r="B180">
        <v>1</v>
      </c>
      <c r="C180">
        <v>29</v>
      </c>
      <c r="D180" t="s">
        <v>259</v>
      </c>
    </row>
    <row r="181" spans="1:4" x14ac:dyDescent="0.25">
      <c r="A181" t="s">
        <v>198</v>
      </c>
      <c r="B181">
        <v>1</v>
      </c>
      <c r="C181">
        <v>31</v>
      </c>
      <c r="D181" t="s">
        <v>259</v>
      </c>
    </row>
    <row r="182" spans="1:4" x14ac:dyDescent="0.25">
      <c r="A182" t="s">
        <v>199</v>
      </c>
      <c r="B182">
        <v>1</v>
      </c>
      <c r="C182">
        <v>33</v>
      </c>
      <c r="D182" t="s">
        <v>259</v>
      </c>
    </row>
    <row r="183" spans="1:4" x14ac:dyDescent="0.25">
      <c r="A183" t="s">
        <v>200</v>
      </c>
      <c r="B183">
        <v>1</v>
      </c>
      <c r="C183">
        <v>35</v>
      </c>
      <c r="D183" t="s">
        <v>259</v>
      </c>
    </row>
    <row r="184" spans="1:4" x14ac:dyDescent="0.25">
      <c r="A184" t="s">
        <v>201</v>
      </c>
      <c r="B184">
        <v>1</v>
      </c>
      <c r="C184">
        <v>37</v>
      </c>
      <c r="D184" t="s">
        <v>259</v>
      </c>
    </row>
    <row r="185" spans="1:4" x14ac:dyDescent="0.25">
      <c r="A185" t="s">
        <v>202</v>
      </c>
      <c r="B185">
        <v>1</v>
      </c>
      <c r="C185">
        <v>39</v>
      </c>
      <c r="D185" t="s">
        <v>259</v>
      </c>
    </row>
    <row r="186" spans="1:4" x14ac:dyDescent="0.25">
      <c r="A186" t="s">
        <v>203</v>
      </c>
      <c r="B186">
        <v>1</v>
      </c>
      <c r="C186">
        <v>16</v>
      </c>
      <c r="D186" t="s">
        <v>259</v>
      </c>
    </row>
    <row r="187" spans="1:4" x14ac:dyDescent="0.25">
      <c r="A187" t="s">
        <v>204</v>
      </c>
      <c r="B187">
        <v>1</v>
      </c>
      <c r="C187">
        <v>18</v>
      </c>
      <c r="D187" t="s">
        <v>259</v>
      </c>
    </row>
    <row r="188" spans="1:4" x14ac:dyDescent="0.25">
      <c r="A188" t="s">
        <v>205</v>
      </c>
      <c r="B188">
        <v>1</v>
      </c>
      <c r="C188">
        <v>22</v>
      </c>
      <c r="D188" t="s">
        <v>259</v>
      </c>
    </row>
    <row r="189" spans="1:4" x14ac:dyDescent="0.25">
      <c r="A189" t="s">
        <v>206</v>
      </c>
      <c r="B189">
        <v>1</v>
      </c>
      <c r="C189">
        <v>24</v>
      </c>
      <c r="D189" t="s">
        <v>259</v>
      </c>
    </row>
    <row r="190" spans="1:4" x14ac:dyDescent="0.25">
      <c r="A190" t="s">
        <v>207</v>
      </c>
      <c r="B190">
        <v>1</v>
      </c>
      <c r="C190">
        <v>26</v>
      </c>
      <c r="D190" t="s">
        <v>259</v>
      </c>
    </row>
    <row r="191" spans="1:4" x14ac:dyDescent="0.25">
      <c r="A191" t="s">
        <v>208</v>
      </c>
      <c r="B191">
        <v>1</v>
      </c>
      <c r="C191">
        <v>29</v>
      </c>
      <c r="D191" t="s">
        <v>259</v>
      </c>
    </row>
    <row r="192" spans="1:4" x14ac:dyDescent="0.25">
      <c r="A192" t="s">
        <v>209</v>
      </c>
      <c r="B192">
        <v>1</v>
      </c>
      <c r="C192">
        <v>31</v>
      </c>
      <c r="D192" t="s">
        <v>259</v>
      </c>
    </row>
    <row r="193" spans="1:7" x14ac:dyDescent="0.25">
      <c r="A193" t="s">
        <v>210</v>
      </c>
      <c r="B193">
        <v>1</v>
      </c>
      <c r="C193">
        <v>33</v>
      </c>
      <c r="D193" t="s">
        <v>259</v>
      </c>
    </row>
    <row r="194" spans="1:7" x14ac:dyDescent="0.25">
      <c r="A194" t="s">
        <v>211</v>
      </c>
      <c r="B194">
        <v>1</v>
      </c>
      <c r="C194">
        <v>35</v>
      </c>
      <c r="D194" t="s">
        <v>259</v>
      </c>
    </row>
    <row r="195" spans="1:7" x14ac:dyDescent="0.25">
      <c r="A195" t="s">
        <v>212</v>
      </c>
      <c r="B195">
        <v>1</v>
      </c>
      <c r="C195">
        <v>37</v>
      </c>
      <c r="D195" t="s">
        <v>259</v>
      </c>
    </row>
    <row r="196" spans="1:7" x14ac:dyDescent="0.25">
      <c r="A196" t="s">
        <v>213</v>
      </c>
      <c r="B196">
        <v>1</v>
      </c>
      <c r="C196">
        <v>39</v>
      </c>
      <c r="D196" t="s">
        <v>259</v>
      </c>
    </row>
    <row r="197" spans="1:7" x14ac:dyDescent="0.25">
      <c r="A197" t="s">
        <v>214</v>
      </c>
      <c r="B197">
        <v>1</v>
      </c>
      <c r="C197">
        <v>41</v>
      </c>
      <c r="D197" t="s">
        <v>259</v>
      </c>
    </row>
    <row r="198" spans="1:7" x14ac:dyDescent="0.25">
      <c r="A198" t="s">
        <v>216</v>
      </c>
      <c r="B198">
        <v>1</v>
      </c>
      <c r="C198">
        <v>43</v>
      </c>
      <c r="D198" t="s">
        <v>259</v>
      </c>
    </row>
    <row r="199" spans="1:7" x14ac:dyDescent="0.25">
      <c r="A199" t="s">
        <v>215</v>
      </c>
      <c r="B199">
        <v>1</v>
      </c>
      <c r="C199">
        <v>20</v>
      </c>
      <c r="D199" t="s">
        <v>259</v>
      </c>
    </row>
    <row r="200" spans="1:7" x14ac:dyDescent="0.25">
      <c r="A200" t="s">
        <v>21</v>
      </c>
      <c r="B200">
        <v>1</v>
      </c>
      <c r="C200">
        <v>96</v>
      </c>
      <c r="D200" t="s">
        <v>259</v>
      </c>
      <c r="E200">
        <v>4.0000000000000001E-3</v>
      </c>
      <c r="F200">
        <v>6.0000000000000001E-3</v>
      </c>
      <c r="G200">
        <v>0.01</v>
      </c>
    </row>
    <row r="201" spans="1:7" x14ac:dyDescent="0.25">
      <c r="A201" t="s">
        <v>12</v>
      </c>
      <c r="B201">
        <v>1</v>
      </c>
      <c r="C201">
        <v>9</v>
      </c>
      <c r="D201" t="s">
        <v>259</v>
      </c>
      <c r="E201">
        <v>1E-3</v>
      </c>
      <c r="F201">
        <v>6.0000000000000001E-3</v>
      </c>
      <c r="G201">
        <v>7.0000000000000001E-3</v>
      </c>
    </row>
    <row r="202" spans="1:7" x14ac:dyDescent="0.25">
      <c r="A202" t="s">
        <v>11</v>
      </c>
      <c r="B202">
        <v>1</v>
      </c>
      <c r="C202">
        <v>10</v>
      </c>
      <c r="D202" t="s">
        <v>259</v>
      </c>
      <c r="E202">
        <v>0</v>
      </c>
      <c r="F202">
        <v>5.0000000000000001E-3</v>
      </c>
      <c r="G202">
        <v>5.0000000000000001E-3</v>
      </c>
    </row>
    <row r="203" spans="1:7" x14ac:dyDescent="0.25">
      <c r="A203" t="s">
        <v>22</v>
      </c>
      <c r="B203">
        <v>1</v>
      </c>
      <c r="C203">
        <v>477</v>
      </c>
      <c r="D203" t="s">
        <v>259</v>
      </c>
      <c r="E203">
        <v>1.4E-2</v>
      </c>
      <c r="F203">
        <v>0.01</v>
      </c>
      <c r="G203">
        <v>2.4E-2</v>
      </c>
    </row>
    <row r="204" spans="1:7" x14ac:dyDescent="0.25">
      <c r="A204" t="s">
        <v>23</v>
      </c>
      <c r="B204">
        <v>1</v>
      </c>
      <c r="C204">
        <v>75</v>
      </c>
      <c r="D204" t="s">
        <v>259</v>
      </c>
      <c r="E204">
        <v>2.9000000000000001E-2</v>
      </c>
      <c r="F204">
        <v>1.0999999999999999E-2</v>
      </c>
      <c r="G204">
        <v>0.04</v>
      </c>
    </row>
    <row r="205" spans="1:7" x14ac:dyDescent="0.25">
      <c r="A205" t="s">
        <v>19</v>
      </c>
      <c r="B205">
        <v>1</v>
      </c>
      <c r="C205">
        <v>16</v>
      </c>
      <c r="D205" t="s">
        <v>259</v>
      </c>
      <c r="E205">
        <v>3.0000000000000001E-3</v>
      </c>
      <c r="F205">
        <v>5.0000000000000001E-3</v>
      </c>
      <c r="G205">
        <v>8.0000000000000002E-3</v>
      </c>
    </row>
    <row r="206" spans="1:7" x14ac:dyDescent="0.25">
      <c r="A206" t="s">
        <v>18</v>
      </c>
      <c r="B206">
        <v>1</v>
      </c>
      <c r="C206">
        <v>13</v>
      </c>
      <c r="D206" t="s">
        <v>259</v>
      </c>
      <c r="E206">
        <v>1E-3</v>
      </c>
      <c r="F206">
        <v>0.01</v>
      </c>
      <c r="G206">
        <v>1.0999999999999999E-2</v>
      </c>
    </row>
    <row r="207" spans="1:7" x14ac:dyDescent="0.25">
      <c r="A207" t="s">
        <v>25</v>
      </c>
      <c r="B207">
        <v>1</v>
      </c>
      <c r="C207">
        <v>1481</v>
      </c>
      <c r="D207" t="s">
        <v>259</v>
      </c>
      <c r="E207">
        <v>9.4E-2</v>
      </c>
      <c r="F207">
        <v>6.9000000000000006E-2</v>
      </c>
      <c r="G207">
        <v>0.16300000000000001</v>
      </c>
    </row>
    <row r="208" spans="1:7" x14ac:dyDescent="0.25">
      <c r="A208" t="s">
        <v>218</v>
      </c>
      <c r="B208">
        <v>1</v>
      </c>
      <c r="C208">
        <v>35</v>
      </c>
      <c r="D208" t="s">
        <v>259</v>
      </c>
      <c r="E208">
        <v>2E-3</v>
      </c>
      <c r="F208">
        <v>0</v>
      </c>
      <c r="G208">
        <v>2E-3</v>
      </c>
    </row>
    <row r="209" spans="1:7" x14ac:dyDescent="0.25">
      <c r="A209" t="s">
        <v>219</v>
      </c>
      <c r="B209">
        <v>1</v>
      </c>
      <c r="C209">
        <v>28</v>
      </c>
      <c r="D209" t="s">
        <v>259</v>
      </c>
      <c r="E209">
        <v>1E-3</v>
      </c>
      <c r="F209">
        <v>1.0999999999999999E-2</v>
      </c>
      <c r="G209">
        <v>1.2E-2</v>
      </c>
    </row>
    <row r="210" spans="1:7" x14ac:dyDescent="0.25">
      <c r="A210" t="s">
        <v>222</v>
      </c>
      <c r="B210">
        <v>1</v>
      </c>
      <c r="C210">
        <v>23</v>
      </c>
      <c r="D210" t="s">
        <v>259</v>
      </c>
      <c r="E210">
        <v>1E-3</v>
      </c>
      <c r="F210">
        <v>1.7999999999999999E-2</v>
      </c>
      <c r="G210">
        <v>1.9E-2</v>
      </c>
    </row>
    <row r="211" spans="1:7" x14ac:dyDescent="0.25">
      <c r="A211" t="s">
        <v>223</v>
      </c>
      <c r="B211">
        <v>1</v>
      </c>
      <c r="C211">
        <v>19</v>
      </c>
      <c r="D211" t="s">
        <v>259</v>
      </c>
      <c r="E211">
        <v>0</v>
      </c>
      <c r="F211">
        <v>8.9999999999999993E-3</v>
      </c>
      <c r="G211">
        <v>8.9999999999999993E-3</v>
      </c>
    </row>
    <row r="212" spans="1:7" x14ac:dyDescent="0.25">
      <c r="A212" t="s">
        <v>220</v>
      </c>
      <c r="B212">
        <v>1</v>
      </c>
      <c r="C212">
        <v>329</v>
      </c>
      <c r="D212" t="s">
        <v>259</v>
      </c>
      <c r="E212">
        <v>0</v>
      </c>
      <c r="F212">
        <v>2.8000000000000001E-2</v>
      </c>
      <c r="G212">
        <v>2.8000000000000001E-2</v>
      </c>
    </row>
    <row r="213" spans="1:7" x14ac:dyDescent="0.25">
      <c r="A213" t="s">
        <v>221</v>
      </c>
      <c r="B213">
        <v>1</v>
      </c>
      <c r="C213">
        <v>256</v>
      </c>
      <c r="D213" t="s">
        <v>259</v>
      </c>
      <c r="E213">
        <v>0.01</v>
      </c>
      <c r="F213">
        <v>0.32</v>
      </c>
      <c r="G213">
        <v>0.33</v>
      </c>
    </row>
    <row r="214" spans="1:7" x14ac:dyDescent="0.25">
      <c r="A214" t="s">
        <v>217</v>
      </c>
      <c r="B214">
        <v>1</v>
      </c>
      <c r="C214">
        <v>212</v>
      </c>
      <c r="D214" t="s">
        <v>259</v>
      </c>
      <c r="E214">
        <v>2.1000000000000001E-2</v>
      </c>
      <c r="F214">
        <v>88.156000000000006</v>
      </c>
      <c r="G214">
        <v>88.177000000000007</v>
      </c>
    </row>
    <row r="215" spans="1:7" x14ac:dyDescent="0.25">
      <c r="A215" t="s">
        <v>232</v>
      </c>
      <c r="B215">
        <v>1</v>
      </c>
      <c r="C215">
        <v>183</v>
      </c>
      <c r="D215" t="s">
        <v>260</v>
      </c>
      <c r="E215">
        <v>8.9999999999999993E-3</v>
      </c>
      <c r="F215">
        <v>10069.123</v>
      </c>
      <c r="G215">
        <v>10069.132</v>
      </c>
    </row>
    <row r="216" spans="1:7" x14ac:dyDescent="0.25">
      <c r="A216" t="s">
        <v>224</v>
      </c>
      <c r="B216">
        <v>1</v>
      </c>
      <c r="C216">
        <v>81</v>
      </c>
      <c r="D216" t="s">
        <v>259</v>
      </c>
      <c r="E216">
        <v>2E-3</v>
      </c>
      <c r="F216">
        <v>2.5000000000000001E-2</v>
      </c>
      <c r="G216">
        <v>2.7E-2</v>
      </c>
    </row>
    <row r="217" spans="1:7" x14ac:dyDescent="0.25">
      <c r="A217" t="s">
        <v>225</v>
      </c>
      <c r="B217">
        <v>1</v>
      </c>
      <c r="C217">
        <v>65</v>
      </c>
      <c r="D217" t="s">
        <v>259</v>
      </c>
      <c r="E217">
        <v>1E-3</v>
      </c>
      <c r="F217">
        <v>2.5000000000000001E-2</v>
      </c>
      <c r="G217">
        <v>2.5999999999999999E-2</v>
      </c>
    </row>
    <row r="218" spans="1:7" x14ac:dyDescent="0.25">
      <c r="A218" t="s">
        <v>226</v>
      </c>
      <c r="B218">
        <v>1</v>
      </c>
      <c r="C218">
        <v>53</v>
      </c>
      <c r="D218" t="s">
        <v>259</v>
      </c>
      <c r="E218">
        <v>2E-3</v>
      </c>
      <c r="F218">
        <v>0.109</v>
      </c>
      <c r="G218">
        <v>0.111</v>
      </c>
    </row>
    <row r="219" spans="1:7" x14ac:dyDescent="0.25">
      <c r="A219" t="s">
        <v>227</v>
      </c>
      <c r="B219">
        <v>1</v>
      </c>
      <c r="C219">
        <v>46</v>
      </c>
      <c r="D219" t="s">
        <v>259</v>
      </c>
      <c r="E219">
        <v>1E-3</v>
      </c>
      <c r="F219">
        <v>1.641</v>
      </c>
      <c r="G219">
        <v>1.6419999999999999</v>
      </c>
    </row>
    <row r="220" spans="1:7" x14ac:dyDescent="0.25">
      <c r="A220" t="s">
        <v>228</v>
      </c>
      <c r="B220">
        <v>1</v>
      </c>
      <c r="C220">
        <v>148</v>
      </c>
      <c r="D220" t="s">
        <v>259</v>
      </c>
      <c r="E220">
        <v>3.0000000000000001E-3</v>
      </c>
      <c r="F220">
        <v>2.8000000000000001E-2</v>
      </c>
      <c r="G220">
        <v>3.1E-2</v>
      </c>
    </row>
    <row r="221" spans="1:7" x14ac:dyDescent="0.25">
      <c r="A221" t="s">
        <v>229</v>
      </c>
      <c r="B221">
        <v>1</v>
      </c>
      <c r="C221">
        <v>117</v>
      </c>
      <c r="D221" t="s">
        <v>259</v>
      </c>
      <c r="E221">
        <v>4.0000000000000001E-3</v>
      </c>
      <c r="F221">
        <v>0.129</v>
      </c>
      <c r="G221">
        <v>0.13300000000000001</v>
      </c>
    </row>
    <row r="222" spans="1:7" x14ac:dyDescent="0.25">
      <c r="A222" t="s">
        <v>230</v>
      </c>
      <c r="B222">
        <v>1</v>
      </c>
      <c r="C222">
        <v>98</v>
      </c>
      <c r="D222" t="s">
        <v>259</v>
      </c>
      <c r="E222">
        <v>5.0000000000000001E-3</v>
      </c>
      <c r="F222">
        <v>5.9779999999999998</v>
      </c>
      <c r="G222">
        <v>5.9829999999999997</v>
      </c>
    </row>
    <row r="223" spans="1:7" x14ac:dyDescent="0.25">
      <c r="A223" t="s">
        <v>231</v>
      </c>
      <c r="B223">
        <v>1</v>
      </c>
      <c r="C223">
        <v>84</v>
      </c>
      <c r="D223" t="s">
        <v>259</v>
      </c>
      <c r="E223">
        <v>2E-3</v>
      </c>
      <c r="F223">
        <v>86.168000000000006</v>
      </c>
      <c r="G223">
        <v>86.17</v>
      </c>
    </row>
    <row r="224" spans="1:7" x14ac:dyDescent="0.25">
      <c r="A224" t="s">
        <v>233</v>
      </c>
      <c r="B224">
        <v>1</v>
      </c>
      <c r="C224">
        <v>250</v>
      </c>
      <c r="D224" t="s">
        <v>259</v>
      </c>
      <c r="E224">
        <v>4.0000000000000001E-3</v>
      </c>
      <c r="F224">
        <v>3.3000000000000002E-2</v>
      </c>
      <c r="G224">
        <v>3.6999999999999998E-2</v>
      </c>
    </row>
    <row r="225" spans="1:7" x14ac:dyDescent="0.25">
      <c r="A225" t="s">
        <v>239</v>
      </c>
      <c r="B225">
        <v>1</v>
      </c>
      <c r="C225">
        <v>195</v>
      </c>
      <c r="D225" t="s">
        <v>259</v>
      </c>
      <c r="E225">
        <v>5.0000000000000001E-3</v>
      </c>
      <c r="F225">
        <v>0.13900000000000001</v>
      </c>
      <c r="G225">
        <v>0.14399999999999999</v>
      </c>
    </row>
    <row r="226" spans="1:7" x14ac:dyDescent="0.25">
      <c r="A226" t="s">
        <v>240</v>
      </c>
      <c r="B226">
        <v>1</v>
      </c>
      <c r="C226">
        <v>163</v>
      </c>
      <c r="D226" t="s">
        <v>259</v>
      </c>
      <c r="E226">
        <v>1.4E-2</v>
      </c>
      <c r="F226">
        <v>81.454999999999998</v>
      </c>
      <c r="G226">
        <v>81.468999999999994</v>
      </c>
    </row>
    <row r="227" spans="1:7" x14ac:dyDescent="0.25">
      <c r="A227" t="s">
        <v>241</v>
      </c>
      <c r="B227">
        <v>1</v>
      </c>
      <c r="C227">
        <v>141</v>
      </c>
      <c r="D227" t="s">
        <v>260</v>
      </c>
      <c r="E227">
        <v>2E-3</v>
      </c>
      <c r="F227">
        <v>10059.421</v>
      </c>
      <c r="G227">
        <v>10059.423000000001</v>
      </c>
    </row>
    <row r="228" spans="1:7" x14ac:dyDescent="0.25">
      <c r="A228" t="s">
        <v>234</v>
      </c>
      <c r="B228">
        <v>1</v>
      </c>
      <c r="C228">
        <v>19</v>
      </c>
      <c r="D228" t="s">
        <v>259</v>
      </c>
      <c r="E228">
        <v>1E-3</v>
      </c>
      <c r="F228">
        <v>8.9999999999999993E-3</v>
      </c>
      <c r="G228">
        <v>0.01</v>
      </c>
    </row>
    <row r="229" spans="1:7" x14ac:dyDescent="0.25">
      <c r="A229" t="s">
        <v>235</v>
      </c>
      <c r="B229">
        <v>1</v>
      </c>
      <c r="C229">
        <v>18</v>
      </c>
      <c r="D229" t="s">
        <v>259</v>
      </c>
      <c r="E229">
        <v>0</v>
      </c>
      <c r="F229">
        <v>1E-3</v>
      </c>
      <c r="G229">
        <v>1E-3</v>
      </c>
    </row>
    <row r="230" spans="1:7" x14ac:dyDescent="0.25">
      <c r="A230" t="s">
        <v>236</v>
      </c>
      <c r="B230">
        <v>1</v>
      </c>
      <c r="C230">
        <v>20</v>
      </c>
      <c r="D230" t="s">
        <v>259</v>
      </c>
      <c r="E230">
        <v>0</v>
      </c>
      <c r="F230">
        <v>2E-3</v>
      </c>
      <c r="G230">
        <v>2E-3</v>
      </c>
    </row>
    <row r="231" spans="1:7" x14ac:dyDescent="0.25">
      <c r="A231" t="s">
        <v>237</v>
      </c>
      <c r="B231">
        <v>1</v>
      </c>
      <c r="C231">
        <v>20</v>
      </c>
      <c r="D231" t="s">
        <v>259</v>
      </c>
      <c r="E231">
        <v>1E-3</v>
      </c>
      <c r="F231">
        <v>1E-3</v>
      </c>
      <c r="G231">
        <v>2E-3</v>
      </c>
    </row>
    <row r="232" spans="1:7" x14ac:dyDescent="0.25">
      <c r="A232" t="s">
        <v>238</v>
      </c>
      <c r="B232">
        <v>1</v>
      </c>
      <c r="C232">
        <v>20</v>
      </c>
      <c r="D232" t="s">
        <v>259</v>
      </c>
      <c r="E232">
        <v>0</v>
      </c>
      <c r="F232">
        <v>4.0000000000000001E-3</v>
      </c>
      <c r="G232">
        <v>4.0000000000000001E-3</v>
      </c>
    </row>
    <row r="233" spans="1:7" x14ac:dyDescent="0.25">
      <c r="A233" t="s">
        <v>244</v>
      </c>
      <c r="B233">
        <v>1</v>
      </c>
      <c r="C233">
        <v>99</v>
      </c>
      <c r="D233" t="s">
        <v>259</v>
      </c>
      <c r="E233">
        <v>0</v>
      </c>
      <c r="F233">
        <v>0.439</v>
      </c>
      <c r="G233">
        <v>0.439</v>
      </c>
    </row>
    <row r="234" spans="1:7" x14ac:dyDescent="0.25">
      <c r="A234" t="s">
        <v>246</v>
      </c>
      <c r="B234">
        <v>1</v>
      </c>
      <c r="C234">
        <v>99</v>
      </c>
      <c r="D234" t="s">
        <v>259</v>
      </c>
      <c r="E234">
        <v>1.6E-2</v>
      </c>
      <c r="F234">
        <v>0.25</v>
      </c>
      <c r="G234">
        <v>0.26600000000000001</v>
      </c>
    </row>
    <row r="235" spans="1:7" x14ac:dyDescent="0.25">
      <c r="A235" t="s">
        <v>247</v>
      </c>
      <c r="B235">
        <v>1</v>
      </c>
      <c r="C235">
        <v>39</v>
      </c>
      <c r="D235" t="s">
        <v>259</v>
      </c>
      <c r="E235">
        <v>1.4E-2</v>
      </c>
      <c r="F235">
        <v>1.782</v>
      </c>
      <c r="G235">
        <v>1.796</v>
      </c>
    </row>
    <row r="236" spans="1:7" x14ac:dyDescent="0.25">
      <c r="A236" t="s">
        <v>245</v>
      </c>
      <c r="B236">
        <v>1</v>
      </c>
      <c r="C236">
        <v>39</v>
      </c>
      <c r="D236" t="s">
        <v>259</v>
      </c>
      <c r="E236">
        <v>2.8000000000000001E-2</v>
      </c>
      <c r="F236">
        <v>0.99299999999999999</v>
      </c>
      <c r="G236">
        <v>1.0209999999999999</v>
      </c>
    </row>
    <row r="237" spans="1:7" x14ac:dyDescent="0.25">
      <c r="A237" t="s">
        <v>242</v>
      </c>
      <c r="B237">
        <v>1</v>
      </c>
      <c r="C237">
        <v>55</v>
      </c>
      <c r="D237" t="s">
        <v>259</v>
      </c>
      <c r="E237">
        <v>4.0000000000000001E-3</v>
      </c>
      <c r="F237">
        <v>3.4000000000000002E-2</v>
      </c>
      <c r="G237">
        <v>3.7999999999999999E-2</v>
      </c>
    </row>
    <row r="238" spans="1:7" x14ac:dyDescent="0.25">
      <c r="A238" t="s">
        <v>243</v>
      </c>
      <c r="B238">
        <v>1</v>
      </c>
      <c r="C238">
        <v>55</v>
      </c>
      <c r="D238" t="s">
        <v>259</v>
      </c>
      <c r="E238">
        <v>5.0000000000000001E-3</v>
      </c>
      <c r="F238">
        <v>7.2999999999999995E-2</v>
      </c>
      <c r="G238">
        <v>7.8E-2</v>
      </c>
    </row>
    <row r="239" spans="1:7" x14ac:dyDescent="0.25">
      <c r="A239" t="s">
        <v>249</v>
      </c>
      <c r="B239">
        <v>1</v>
      </c>
      <c r="C239">
        <v>37</v>
      </c>
      <c r="D239" t="s">
        <v>259</v>
      </c>
      <c r="E239">
        <v>0</v>
      </c>
      <c r="F239">
        <v>9.9000000000000005E-2</v>
      </c>
      <c r="G239">
        <v>9.9000000000000005E-2</v>
      </c>
    </row>
    <row r="240" spans="1:7" x14ac:dyDescent="0.25">
      <c r="A240" t="s">
        <v>248</v>
      </c>
      <c r="B240">
        <v>1</v>
      </c>
      <c r="C240">
        <v>37</v>
      </c>
      <c r="D240" t="s">
        <v>259</v>
      </c>
      <c r="E240">
        <v>6.0000000000000001E-3</v>
      </c>
      <c r="F240">
        <v>0.11700000000000001</v>
      </c>
      <c r="G240">
        <v>0.123</v>
      </c>
    </row>
    <row r="241" spans="1:7" x14ac:dyDescent="0.25">
      <c r="A241" t="s">
        <v>251</v>
      </c>
      <c r="B241">
        <v>1</v>
      </c>
      <c r="C241">
        <v>99</v>
      </c>
      <c r="D241" t="s">
        <v>259</v>
      </c>
      <c r="E241">
        <v>6.0000000000000001E-3</v>
      </c>
      <c r="F241">
        <v>0.1</v>
      </c>
      <c r="G241">
        <v>0.106</v>
      </c>
    </row>
    <row r="242" spans="1:7" x14ac:dyDescent="0.25">
      <c r="A242" t="s">
        <v>253</v>
      </c>
      <c r="B242">
        <v>1</v>
      </c>
      <c r="C242">
        <v>99</v>
      </c>
      <c r="D242" t="s">
        <v>259</v>
      </c>
      <c r="E242">
        <v>7.0000000000000001E-3</v>
      </c>
      <c r="F242">
        <v>6.6000000000000003E-2</v>
      </c>
      <c r="G242">
        <v>7.2999999999999995E-2</v>
      </c>
    </row>
    <row r="243" spans="1:7" x14ac:dyDescent="0.25">
      <c r="A243" t="s">
        <v>252</v>
      </c>
      <c r="B243">
        <v>1</v>
      </c>
      <c r="C243">
        <v>39</v>
      </c>
      <c r="D243" t="s">
        <v>259</v>
      </c>
      <c r="E243">
        <v>0.01</v>
      </c>
      <c r="F243">
        <v>1.548</v>
      </c>
      <c r="G243">
        <v>1.5580000000000001</v>
      </c>
    </row>
    <row r="244" spans="1:7" x14ac:dyDescent="0.25">
      <c r="A244" t="s">
        <v>254</v>
      </c>
      <c r="B244">
        <v>1</v>
      </c>
      <c r="C244">
        <v>39</v>
      </c>
      <c r="D244" t="s">
        <v>259</v>
      </c>
      <c r="E244">
        <v>1.2999999999999999E-2</v>
      </c>
      <c r="F244">
        <v>0.54600000000000004</v>
      </c>
      <c r="G244">
        <v>0.55900000000000005</v>
      </c>
    </row>
    <row r="245" spans="1:7" x14ac:dyDescent="0.25">
      <c r="A245" t="s">
        <v>14</v>
      </c>
      <c r="B245">
        <v>1</v>
      </c>
      <c r="C245">
        <v>4</v>
      </c>
      <c r="D245" t="s">
        <v>259</v>
      </c>
      <c r="E245">
        <v>0.04</v>
      </c>
      <c r="F245">
        <v>5.0000000000000001E-3</v>
      </c>
      <c r="G245">
        <v>4.4999999999999998E-2</v>
      </c>
    </row>
  </sheetData>
  <phoneticPr fontId="1" type="noConversion"/>
  <conditionalFormatting sqref="A1:A1048576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39B4B-483D-44D1-B600-69E363B72226}">
  <dimension ref="A1:G245"/>
  <sheetViews>
    <sheetView workbookViewId="0">
      <selection activeCell="E1" sqref="E1:G1"/>
    </sheetView>
  </sheetViews>
  <sheetFormatPr defaultRowHeight="15" x14ac:dyDescent="0.25"/>
  <cols>
    <col min="1" max="1" width="11.140625" customWidth="1"/>
    <col min="2" max="2" width="12.5703125" customWidth="1"/>
  </cols>
  <sheetData>
    <row r="1" spans="1:7" x14ac:dyDescent="0.25">
      <c r="A1" t="s">
        <v>256</v>
      </c>
      <c r="B1" t="s">
        <v>1</v>
      </c>
      <c r="C1" t="s">
        <v>257</v>
      </c>
      <c r="D1" t="s">
        <v>258</v>
      </c>
      <c r="E1" t="s">
        <v>279</v>
      </c>
      <c r="F1" t="s">
        <v>280</v>
      </c>
      <c r="G1" t="s">
        <v>281</v>
      </c>
    </row>
    <row r="2" spans="1:7" x14ac:dyDescent="0.25">
      <c r="A2" t="s">
        <v>17</v>
      </c>
      <c r="B2">
        <v>2</v>
      </c>
      <c r="C2">
        <v>19</v>
      </c>
      <c r="D2" t="s">
        <v>259</v>
      </c>
      <c r="E2">
        <v>1E-3</v>
      </c>
      <c r="F2">
        <v>0</v>
      </c>
      <c r="G2">
        <v>1E-3</v>
      </c>
    </row>
    <row r="3" spans="1:7" x14ac:dyDescent="0.25">
      <c r="A3" t="s">
        <v>16</v>
      </c>
      <c r="B3">
        <v>2</v>
      </c>
      <c r="C3">
        <v>12</v>
      </c>
      <c r="D3" t="s">
        <v>259</v>
      </c>
      <c r="E3">
        <v>0</v>
      </c>
      <c r="F3">
        <v>0</v>
      </c>
      <c r="G3">
        <v>0</v>
      </c>
    </row>
    <row r="4" spans="1:7" x14ac:dyDescent="0.25">
      <c r="A4" t="s">
        <v>13</v>
      </c>
      <c r="B4">
        <v>2</v>
      </c>
      <c r="C4">
        <v>2</v>
      </c>
      <c r="D4" t="s">
        <v>259</v>
      </c>
      <c r="E4">
        <v>0</v>
      </c>
      <c r="F4">
        <v>2E-3</v>
      </c>
      <c r="G4">
        <v>2E-3</v>
      </c>
    </row>
    <row r="5" spans="1:7" x14ac:dyDescent="0.25">
      <c r="A5" t="s">
        <v>9</v>
      </c>
      <c r="B5">
        <v>2</v>
      </c>
      <c r="C5">
        <v>17</v>
      </c>
      <c r="D5" t="s">
        <v>259</v>
      </c>
      <c r="E5">
        <v>0</v>
      </c>
      <c r="F5">
        <v>0</v>
      </c>
      <c r="G5">
        <v>0</v>
      </c>
    </row>
    <row r="6" spans="1:7" x14ac:dyDescent="0.25">
      <c r="A6" t="s">
        <v>26</v>
      </c>
      <c r="B6">
        <v>2</v>
      </c>
      <c r="C6">
        <v>16</v>
      </c>
      <c r="D6" t="s">
        <v>259</v>
      </c>
      <c r="E6">
        <v>0</v>
      </c>
      <c r="F6">
        <v>1.9E-2</v>
      </c>
      <c r="G6">
        <v>1.9E-2</v>
      </c>
    </row>
    <row r="7" spans="1:7" x14ac:dyDescent="0.25">
      <c r="A7" t="s">
        <v>29</v>
      </c>
      <c r="B7">
        <v>2</v>
      </c>
      <c r="C7">
        <v>150</v>
      </c>
      <c r="D7" t="s">
        <v>259</v>
      </c>
      <c r="E7">
        <v>2E-3</v>
      </c>
      <c r="F7">
        <v>0.14399999999999999</v>
      </c>
      <c r="G7">
        <v>0.14599999999999999</v>
      </c>
    </row>
    <row r="8" spans="1:7" x14ac:dyDescent="0.25">
      <c r="A8" t="s">
        <v>27</v>
      </c>
      <c r="B8">
        <v>2</v>
      </c>
      <c r="C8">
        <v>23</v>
      </c>
      <c r="D8" t="s">
        <v>259</v>
      </c>
    </row>
    <row r="9" spans="1:7" x14ac:dyDescent="0.25">
      <c r="A9" t="s">
        <v>28</v>
      </c>
      <c r="B9">
        <v>2</v>
      </c>
      <c r="C9">
        <v>30</v>
      </c>
      <c r="D9" t="s">
        <v>259</v>
      </c>
    </row>
    <row r="10" spans="1:7" x14ac:dyDescent="0.25">
      <c r="A10" t="s">
        <v>30</v>
      </c>
      <c r="B10">
        <v>2</v>
      </c>
      <c r="C10">
        <v>38</v>
      </c>
      <c r="D10" t="s">
        <v>259</v>
      </c>
    </row>
    <row r="11" spans="1:7" x14ac:dyDescent="0.25">
      <c r="A11" t="s">
        <v>31</v>
      </c>
      <c r="B11">
        <v>2</v>
      </c>
      <c r="C11">
        <v>46</v>
      </c>
      <c r="D11" t="s">
        <v>259</v>
      </c>
    </row>
    <row r="12" spans="1:7" x14ac:dyDescent="0.25">
      <c r="A12" t="s">
        <v>32</v>
      </c>
      <c r="B12">
        <v>2</v>
      </c>
      <c r="C12">
        <v>53</v>
      </c>
      <c r="D12" t="s">
        <v>259</v>
      </c>
    </row>
    <row r="13" spans="1:7" x14ac:dyDescent="0.25">
      <c r="A13" t="s">
        <v>33</v>
      </c>
      <c r="B13">
        <v>2</v>
      </c>
      <c r="C13">
        <v>60</v>
      </c>
      <c r="D13" t="s">
        <v>259</v>
      </c>
    </row>
    <row r="14" spans="1:7" x14ac:dyDescent="0.25">
      <c r="A14" t="s">
        <v>34</v>
      </c>
      <c r="B14">
        <v>2</v>
      </c>
      <c r="C14">
        <v>68</v>
      </c>
      <c r="D14" t="s">
        <v>259</v>
      </c>
    </row>
    <row r="15" spans="1:7" x14ac:dyDescent="0.25">
      <c r="A15" t="s">
        <v>35</v>
      </c>
      <c r="B15">
        <v>2</v>
      </c>
      <c r="C15">
        <v>8</v>
      </c>
      <c r="D15" t="s">
        <v>259</v>
      </c>
    </row>
    <row r="16" spans="1:7" x14ac:dyDescent="0.25">
      <c r="A16" t="s">
        <v>36</v>
      </c>
      <c r="B16">
        <v>2</v>
      </c>
      <c r="C16">
        <v>76</v>
      </c>
      <c r="D16" t="s">
        <v>259</v>
      </c>
    </row>
    <row r="17" spans="1:7" x14ac:dyDescent="0.25">
      <c r="A17" t="s">
        <v>37</v>
      </c>
      <c r="B17">
        <v>2</v>
      </c>
      <c r="C17">
        <v>83</v>
      </c>
      <c r="D17" t="s">
        <v>259</v>
      </c>
    </row>
    <row r="18" spans="1:7" x14ac:dyDescent="0.25">
      <c r="A18" t="s">
        <v>38</v>
      </c>
      <c r="B18">
        <v>2</v>
      </c>
      <c r="C18">
        <v>90</v>
      </c>
      <c r="D18" t="s">
        <v>259</v>
      </c>
    </row>
    <row r="19" spans="1:7" x14ac:dyDescent="0.25">
      <c r="A19" t="s">
        <v>39</v>
      </c>
      <c r="B19">
        <v>2</v>
      </c>
      <c r="C19">
        <v>98</v>
      </c>
      <c r="D19" t="s">
        <v>259</v>
      </c>
    </row>
    <row r="20" spans="1:7" x14ac:dyDescent="0.25">
      <c r="A20" t="s">
        <v>40</v>
      </c>
      <c r="B20">
        <v>2</v>
      </c>
      <c r="C20">
        <v>106</v>
      </c>
      <c r="D20" t="s">
        <v>259</v>
      </c>
    </row>
    <row r="21" spans="1:7" x14ac:dyDescent="0.25">
      <c r="A21" t="s">
        <v>41</v>
      </c>
      <c r="B21">
        <v>2</v>
      </c>
      <c r="C21">
        <v>113</v>
      </c>
      <c r="D21" t="s">
        <v>259</v>
      </c>
    </row>
    <row r="22" spans="1:7" x14ac:dyDescent="0.25">
      <c r="A22" t="s">
        <v>42</v>
      </c>
      <c r="B22">
        <v>2</v>
      </c>
      <c r="C22">
        <v>120</v>
      </c>
      <c r="D22" t="s">
        <v>259</v>
      </c>
    </row>
    <row r="23" spans="1:7" x14ac:dyDescent="0.25">
      <c r="A23" t="s">
        <v>43</v>
      </c>
      <c r="B23">
        <v>2</v>
      </c>
      <c r="C23">
        <v>128</v>
      </c>
      <c r="D23" t="s">
        <v>259</v>
      </c>
    </row>
    <row r="24" spans="1:7" x14ac:dyDescent="0.25">
      <c r="A24" t="s">
        <v>44</v>
      </c>
      <c r="B24">
        <v>2</v>
      </c>
      <c r="C24">
        <v>136</v>
      </c>
      <c r="D24" t="s">
        <v>259</v>
      </c>
    </row>
    <row r="25" spans="1:7" x14ac:dyDescent="0.25">
      <c r="A25" t="s">
        <v>48</v>
      </c>
      <c r="B25">
        <v>2</v>
      </c>
      <c r="C25">
        <v>143</v>
      </c>
      <c r="D25" t="s">
        <v>259</v>
      </c>
    </row>
    <row r="26" spans="1:7" x14ac:dyDescent="0.25">
      <c r="A26" t="s">
        <v>15</v>
      </c>
      <c r="B26">
        <v>2</v>
      </c>
      <c r="C26">
        <v>13</v>
      </c>
      <c r="D26" t="s">
        <v>259</v>
      </c>
      <c r="E26">
        <v>0</v>
      </c>
      <c r="F26">
        <v>0.21099999999999999</v>
      </c>
      <c r="G26">
        <v>0.21099999999999999</v>
      </c>
    </row>
    <row r="27" spans="1:7" x14ac:dyDescent="0.25">
      <c r="A27" t="s">
        <v>24</v>
      </c>
      <c r="B27">
        <v>2</v>
      </c>
      <c r="C27">
        <v>181</v>
      </c>
      <c r="D27" t="s">
        <v>259</v>
      </c>
      <c r="E27">
        <v>1.6E-2</v>
      </c>
      <c r="F27">
        <v>1.7999999999999999E-2</v>
      </c>
      <c r="G27">
        <v>3.4000000000000002E-2</v>
      </c>
    </row>
    <row r="28" spans="1:7" x14ac:dyDescent="0.25">
      <c r="A28" t="s">
        <v>20</v>
      </c>
      <c r="B28">
        <v>2</v>
      </c>
      <c r="C28">
        <v>45</v>
      </c>
      <c r="D28" t="s">
        <v>259</v>
      </c>
      <c r="E28">
        <v>0</v>
      </c>
      <c r="F28">
        <v>0</v>
      </c>
      <c r="G28">
        <v>0</v>
      </c>
    </row>
    <row r="29" spans="1:7" x14ac:dyDescent="0.25">
      <c r="A29" t="s">
        <v>45</v>
      </c>
      <c r="B29">
        <v>2</v>
      </c>
      <c r="C29">
        <v>30</v>
      </c>
      <c r="D29" t="s">
        <v>259</v>
      </c>
      <c r="E29">
        <v>1E-3</v>
      </c>
      <c r="F29">
        <v>0</v>
      </c>
      <c r="G29">
        <v>1E-3</v>
      </c>
    </row>
    <row r="30" spans="1:7" x14ac:dyDescent="0.25">
      <c r="A30" t="s">
        <v>46</v>
      </c>
      <c r="B30">
        <v>2</v>
      </c>
      <c r="C30">
        <v>34</v>
      </c>
      <c r="D30" t="s">
        <v>259</v>
      </c>
      <c r="E30">
        <v>0</v>
      </c>
      <c r="F30">
        <v>1E-3</v>
      </c>
      <c r="G30">
        <v>1E-3</v>
      </c>
    </row>
    <row r="31" spans="1:7" x14ac:dyDescent="0.25">
      <c r="A31" t="s">
        <v>47</v>
      </c>
      <c r="B31">
        <v>2</v>
      </c>
      <c r="C31">
        <v>36</v>
      </c>
      <c r="D31" t="s">
        <v>259</v>
      </c>
      <c r="E31">
        <v>0</v>
      </c>
      <c r="F31">
        <v>2E-3</v>
      </c>
      <c r="G31">
        <v>2E-3</v>
      </c>
    </row>
    <row r="32" spans="1:7" x14ac:dyDescent="0.25">
      <c r="A32" t="s">
        <v>49</v>
      </c>
      <c r="B32">
        <v>2</v>
      </c>
      <c r="C32">
        <v>38</v>
      </c>
      <c r="D32" t="s">
        <v>259</v>
      </c>
      <c r="E32">
        <v>0</v>
      </c>
      <c r="F32">
        <v>1.2E-2</v>
      </c>
      <c r="G32">
        <v>1.2E-2</v>
      </c>
    </row>
    <row r="33" spans="1:7" x14ac:dyDescent="0.25">
      <c r="A33" t="s">
        <v>50</v>
      </c>
      <c r="B33">
        <v>2</v>
      </c>
      <c r="C33">
        <v>42</v>
      </c>
      <c r="D33" t="s">
        <v>259</v>
      </c>
      <c r="E33">
        <v>0</v>
      </c>
      <c r="F33">
        <v>0</v>
      </c>
      <c r="G33">
        <v>0</v>
      </c>
    </row>
    <row r="34" spans="1:7" x14ac:dyDescent="0.25">
      <c r="A34" t="s">
        <v>51</v>
      </c>
      <c r="B34">
        <v>2</v>
      </c>
      <c r="C34">
        <v>44</v>
      </c>
      <c r="D34" t="s">
        <v>259</v>
      </c>
      <c r="E34">
        <v>0</v>
      </c>
      <c r="F34">
        <v>6.0000000000000001E-3</v>
      </c>
      <c r="G34">
        <v>6.0000000000000001E-3</v>
      </c>
    </row>
    <row r="35" spans="1:7" x14ac:dyDescent="0.25">
      <c r="A35" t="s">
        <v>52</v>
      </c>
      <c r="B35">
        <v>2</v>
      </c>
      <c r="C35">
        <v>48</v>
      </c>
      <c r="D35" t="s">
        <v>259</v>
      </c>
      <c r="E35">
        <v>0</v>
      </c>
      <c r="F35">
        <v>2.1999999999999999E-2</v>
      </c>
      <c r="G35">
        <v>2.1999999999999999E-2</v>
      </c>
    </row>
    <row r="36" spans="1:7" x14ac:dyDescent="0.25">
      <c r="A36" t="s">
        <v>53</v>
      </c>
      <c r="B36">
        <v>2</v>
      </c>
      <c r="C36">
        <v>50</v>
      </c>
      <c r="D36" t="s">
        <v>259</v>
      </c>
      <c r="E36">
        <v>1E-3</v>
      </c>
      <c r="F36">
        <v>1.2E-2</v>
      </c>
      <c r="G36">
        <v>1.2999999999999999E-2</v>
      </c>
    </row>
    <row r="37" spans="1:7" x14ac:dyDescent="0.25">
      <c r="A37" t="s">
        <v>54</v>
      </c>
      <c r="B37">
        <v>2</v>
      </c>
      <c r="C37">
        <v>52</v>
      </c>
      <c r="D37" t="s">
        <v>259</v>
      </c>
      <c r="E37">
        <v>1E-3</v>
      </c>
      <c r="F37">
        <v>1.7999999999999999E-2</v>
      </c>
      <c r="G37">
        <v>1.9E-2</v>
      </c>
    </row>
    <row r="38" spans="1:7" x14ac:dyDescent="0.25">
      <c r="A38" t="s">
        <v>55</v>
      </c>
      <c r="B38">
        <v>2</v>
      </c>
      <c r="C38">
        <v>54</v>
      </c>
      <c r="D38" t="s">
        <v>259</v>
      </c>
      <c r="E38">
        <v>1E-3</v>
      </c>
      <c r="F38">
        <v>1.2E-2</v>
      </c>
      <c r="G38">
        <v>1.2999999999999999E-2</v>
      </c>
    </row>
    <row r="39" spans="1:7" x14ac:dyDescent="0.25">
      <c r="A39" t="s">
        <v>56</v>
      </c>
      <c r="B39">
        <v>2</v>
      </c>
      <c r="C39">
        <v>58</v>
      </c>
      <c r="D39" t="s">
        <v>259</v>
      </c>
      <c r="E39">
        <v>0</v>
      </c>
      <c r="F39">
        <v>2.4E-2</v>
      </c>
      <c r="G39">
        <v>2.4E-2</v>
      </c>
    </row>
    <row r="40" spans="1:7" x14ac:dyDescent="0.25">
      <c r="A40" t="s">
        <v>57</v>
      </c>
      <c r="B40">
        <v>2</v>
      </c>
      <c r="C40">
        <v>35</v>
      </c>
      <c r="D40" t="s">
        <v>259</v>
      </c>
      <c r="E40">
        <v>0</v>
      </c>
      <c r="F40">
        <v>1.0999999999999999E-2</v>
      </c>
      <c r="G40">
        <v>1.0999999999999999E-2</v>
      </c>
    </row>
    <row r="41" spans="1:7" x14ac:dyDescent="0.25">
      <c r="A41" t="s">
        <v>58</v>
      </c>
      <c r="B41">
        <v>2</v>
      </c>
      <c r="C41">
        <v>40</v>
      </c>
      <c r="D41" t="s">
        <v>259</v>
      </c>
      <c r="E41">
        <v>0</v>
      </c>
      <c r="F41">
        <v>1.4999999999999999E-2</v>
      </c>
      <c r="G41">
        <v>1.4999999999999999E-2</v>
      </c>
    </row>
    <row r="42" spans="1:7" x14ac:dyDescent="0.25">
      <c r="A42" t="s">
        <v>59</v>
      </c>
      <c r="B42">
        <v>2</v>
      </c>
      <c r="C42">
        <v>42</v>
      </c>
      <c r="D42" t="s">
        <v>259</v>
      </c>
      <c r="E42">
        <v>0</v>
      </c>
      <c r="F42">
        <v>0</v>
      </c>
      <c r="G42">
        <v>0</v>
      </c>
    </row>
    <row r="43" spans="1:7" x14ac:dyDescent="0.25">
      <c r="A43" t="s">
        <v>60</v>
      </c>
      <c r="B43">
        <v>2</v>
      </c>
      <c r="C43">
        <v>44</v>
      </c>
      <c r="D43" t="s">
        <v>259</v>
      </c>
      <c r="E43">
        <v>0</v>
      </c>
      <c r="F43">
        <v>1E-3</v>
      </c>
      <c r="G43">
        <v>1E-3</v>
      </c>
    </row>
    <row r="44" spans="1:7" x14ac:dyDescent="0.25">
      <c r="A44" t="s">
        <v>61</v>
      </c>
      <c r="B44">
        <v>2</v>
      </c>
      <c r="C44">
        <v>48</v>
      </c>
      <c r="D44" t="s">
        <v>259</v>
      </c>
      <c r="E44">
        <v>1E-3</v>
      </c>
      <c r="F44">
        <v>1.2E-2</v>
      </c>
      <c r="G44">
        <v>1.2999999999999999E-2</v>
      </c>
    </row>
    <row r="45" spans="1:7" x14ac:dyDescent="0.25">
      <c r="A45" t="s">
        <v>62</v>
      </c>
      <c r="B45">
        <v>2</v>
      </c>
      <c r="C45">
        <v>50</v>
      </c>
      <c r="D45" t="s">
        <v>259</v>
      </c>
      <c r="E45">
        <v>0</v>
      </c>
      <c r="F45">
        <v>0</v>
      </c>
      <c r="G45">
        <v>0</v>
      </c>
    </row>
    <row r="46" spans="1:7" x14ac:dyDescent="0.25">
      <c r="A46" t="s">
        <v>63</v>
      </c>
      <c r="B46">
        <v>2</v>
      </c>
      <c r="C46">
        <v>54</v>
      </c>
      <c r="D46" t="s">
        <v>259</v>
      </c>
      <c r="E46">
        <v>1E-3</v>
      </c>
      <c r="F46">
        <v>0.01</v>
      </c>
      <c r="G46">
        <v>1.0999999999999999E-2</v>
      </c>
    </row>
    <row r="47" spans="1:7" x14ac:dyDescent="0.25">
      <c r="A47" t="s">
        <v>64</v>
      </c>
      <c r="B47">
        <v>2</v>
      </c>
      <c r="C47">
        <v>56</v>
      </c>
      <c r="D47" t="s">
        <v>259</v>
      </c>
      <c r="E47">
        <v>0</v>
      </c>
      <c r="F47">
        <v>2.3E-2</v>
      </c>
      <c r="G47">
        <v>2.3E-2</v>
      </c>
    </row>
    <row r="48" spans="1:7" x14ac:dyDescent="0.25">
      <c r="A48" t="s">
        <v>65</v>
      </c>
      <c r="B48">
        <v>2</v>
      </c>
      <c r="C48">
        <v>60</v>
      </c>
      <c r="D48" t="s">
        <v>259</v>
      </c>
      <c r="E48">
        <v>0</v>
      </c>
      <c r="F48">
        <v>1.4999999999999999E-2</v>
      </c>
      <c r="G48">
        <v>1.4999999999999999E-2</v>
      </c>
    </row>
    <row r="49" spans="1:7" x14ac:dyDescent="0.25">
      <c r="A49" t="s">
        <v>67</v>
      </c>
      <c r="B49">
        <v>2</v>
      </c>
      <c r="C49">
        <v>62</v>
      </c>
      <c r="D49" t="s">
        <v>259</v>
      </c>
      <c r="E49">
        <v>0</v>
      </c>
      <c r="F49">
        <v>6.0000000000000001E-3</v>
      </c>
      <c r="G49">
        <v>6.0000000000000001E-3</v>
      </c>
    </row>
    <row r="50" spans="1:7" x14ac:dyDescent="0.25">
      <c r="A50" t="s">
        <v>66</v>
      </c>
      <c r="B50">
        <v>2</v>
      </c>
      <c r="C50">
        <v>42</v>
      </c>
      <c r="D50" t="s">
        <v>259</v>
      </c>
      <c r="E50">
        <v>0</v>
      </c>
      <c r="F50">
        <v>1.0999999999999999E-2</v>
      </c>
      <c r="G50">
        <v>1.0999999999999999E-2</v>
      </c>
    </row>
    <row r="51" spans="1:7" x14ac:dyDescent="0.25">
      <c r="A51" t="s">
        <v>68</v>
      </c>
      <c r="B51">
        <v>2</v>
      </c>
      <c r="C51">
        <v>46</v>
      </c>
      <c r="D51" t="s">
        <v>259</v>
      </c>
      <c r="E51">
        <v>0</v>
      </c>
      <c r="F51">
        <v>0</v>
      </c>
      <c r="G51">
        <v>0</v>
      </c>
    </row>
    <row r="52" spans="1:7" x14ac:dyDescent="0.25">
      <c r="A52" t="s">
        <v>69</v>
      </c>
      <c r="B52">
        <v>2</v>
      </c>
      <c r="C52">
        <v>48</v>
      </c>
      <c r="D52" t="s">
        <v>259</v>
      </c>
      <c r="E52">
        <v>1E-3</v>
      </c>
      <c r="F52">
        <v>7.0000000000000001E-3</v>
      </c>
      <c r="G52">
        <v>8.0000000000000002E-3</v>
      </c>
    </row>
    <row r="53" spans="1:7" x14ac:dyDescent="0.25">
      <c r="A53" t="s">
        <v>70</v>
      </c>
      <c r="B53">
        <v>2</v>
      </c>
      <c r="C53">
        <v>52</v>
      </c>
      <c r="D53" t="s">
        <v>259</v>
      </c>
      <c r="E53">
        <v>0</v>
      </c>
      <c r="F53">
        <v>2.5000000000000001E-2</v>
      </c>
      <c r="G53">
        <v>2.5000000000000001E-2</v>
      </c>
    </row>
    <row r="54" spans="1:7" x14ac:dyDescent="0.25">
      <c r="A54" t="s">
        <v>71</v>
      </c>
      <c r="B54">
        <v>2</v>
      </c>
      <c r="C54">
        <v>56</v>
      </c>
      <c r="D54" t="s">
        <v>259</v>
      </c>
      <c r="E54">
        <v>0</v>
      </c>
      <c r="F54">
        <v>1.7000000000000001E-2</v>
      </c>
      <c r="G54">
        <v>1.7000000000000001E-2</v>
      </c>
    </row>
    <row r="55" spans="1:7" x14ac:dyDescent="0.25">
      <c r="A55" t="s">
        <v>72</v>
      </c>
      <c r="B55">
        <v>2</v>
      </c>
      <c r="C55">
        <v>58</v>
      </c>
      <c r="D55" t="s">
        <v>259</v>
      </c>
      <c r="E55">
        <v>1E-3</v>
      </c>
      <c r="F55">
        <v>1.4E-2</v>
      </c>
      <c r="G55">
        <v>1.4999999999999999E-2</v>
      </c>
    </row>
    <row r="56" spans="1:7" x14ac:dyDescent="0.25">
      <c r="A56" t="s">
        <v>73</v>
      </c>
      <c r="B56">
        <v>2</v>
      </c>
      <c r="C56">
        <v>62</v>
      </c>
      <c r="D56" t="s">
        <v>259</v>
      </c>
      <c r="E56">
        <v>0</v>
      </c>
      <c r="F56">
        <v>2.5000000000000001E-2</v>
      </c>
      <c r="G56">
        <v>2.5000000000000001E-2</v>
      </c>
    </row>
    <row r="57" spans="1:7" x14ac:dyDescent="0.25">
      <c r="A57" t="s">
        <v>74</v>
      </c>
      <c r="B57">
        <v>2</v>
      </c>
      <c r="C57">
        <v>66</v>
      </c>
      <c r="D57" t="s">
        <v>259</v>
      </c>
      <c r="E57">
        <v>0</v>
      </c>
      <c r="F57">
        <v>3.2000000000000001E-2</v>
      </c>
      <c r="G57">
        <v>3.2000000000000001E-2</v>
      </c>
    </row>
    <row r="58" spans="1:7" x14ac:dyDescent="0.25">
      <c r="A58" t="s">
        <v>75</v>
      </c>
      <c r="B58">
        <v>2</v>
      </c>
      <c r="C58">
        <v>68</v>
      </c>
      <c r="D58" t="s">
        <v>259</v>
      </c>
      <c r="E58">
        <v>1E-3</v>
      </c>
      <c r="F58">
        <v>2.8000000000000001E-2</v>
      </c>
      <c r="G58">
        <v>2.9000000000000001E-2</v>
      </c>
    </row>
    <row r="59" spans="1:7" x14ac:dyDescent="0.25">
      <c r="A59" t="s">
        <v>76</v>
      </c>
      <c r="B59">
        <v>2</v>
      </c>
      <c r="C59">
        <v>49</v>
      </c>
      <c r="D59" t="s">
        <v>259</v>
      </c>
      <c r="E59">
        <v>1E-3</v>
      </c>
      <c r="F59">
        <v>1.0999999999999999E-2</v>
      </c>
      <c r="G59">
        <v>1.2E-2</v>
      </c>
    </row>
    <row r="60" spans="1:7" x14ac:dyDescent="0.25">
      <c r="A60" t="s">
        <v>77</v>
      </c>
      <c r="B60">
        <v>2</v>
      </c>
      <c r="C60">
        <v>54</v>
      </c>
      <c r="D60" t="s">
        <v>259</v>
      </c>
      <c r="E60">
        <v>1E-3</v>
      </c>
      <c r="F60">
        <v>8.0000000000000002E-3</v>
      </c>
      <c r="G60">
        <v>8.9999999999999993E-3</v>
      </c>
    </row>
    <row r="61" spans="1:7" x14ac:dyDescent="0.25">
      <c r="A61" t="s">
        <v>78</v>
      </c>
      <c r="B61">
        <v>2</v>
      </c>
      <c r="C61">
        <v>56</v>
      </c>
      <c r="D61" t="s">
        <v>259</v>
      </c>
      <c r="E61">
        <v>0</v>
      </c>
      <c r="F61">
        <v>8.9999999999999993E-3</v>
      </c>
      <c r="G61">
        <v>8.9999999999999993E-3</v>
      </c>
    </row>
    <row r="62" spans="1:7" x14ac:dyDescent="0.25">
      <c r="A62" t="s">
        <v>79</v>
      </c>
      <c r="B62">
        <v>2</v>
      </c>
      <c r="C62">
        <v>60</v>
      </c>
      <c r="D62" t="s">
        <v>259</v>
      </c>
      <c r="E62">
        <v>0</v>
      </c>
      <c r="F62">
        <v>1.9E-2</v>
      </c>
      <c r="G62">
        <v>1.9E-2</v>
      </c>
    </row>
    <row r="63" spans="1:7" x14ac:dyDescent="0.25">
      <c r="A63" t="s">
        <v>80</v>
      </c>
      <c r="B63">
        <v>2</v>
      </c>
      <c r="C63">
        <v>63</v>
      </c>
      <c r="D63" t="s">
        <v>259</v>
      </c>
      <c r="E63">
        <v>1E-3</v>
      </c>
      <c r="F63">
        <v>1.6E-2</v>
      </c>
      <c r="G63">
        <v>1.7000000000000001E-2</v>
      </c>
    </row>
    <row r="64" spans="1:7" x14ac:dyDescent="0.25">
      <c r="A64" t="s">
        <v>81</v>
      </c>
      <c r="B64">
        <v>2</v>
      </c>
      <c r="C64">
        <v>66</v>
      </c>
      <c r="D64" t="s">
        <v>259</v>
      </c>
      <c r="E64">
        <v>0</v>
      </c>
      <c r="F64">
        <v>0</v>
      </c>
      <c r="G64">
        <v>0</v>
      </c>
    </row>
    <row r="65" spans="1:7" x14ac:dyDescent="0.25">
      <c r="A65" t="s">
        <v>82</v>
      </c>
      <c r="B65">
        <v>2</v>
      </c>
      <c r="C65">
        <v>71</v>
      </c>
      <c r="D65" t="s">
        <v>259</v>
      </c>
      <c r="E65">
        <v>0</v>
      </c>
      <c r="F65">
        <v>3.3000000000000002E-2</v>
      </c>
      <c r="G65">
        <v>3.3000000000000002E-2</v>
      </c>
    </row>
    <row r="66" spans="1:7" x14ac:dyDescent="0.25">
      <c r="A66" t="s">
        <v>83</v>
      </c>
      <c r="B66">
        <v>2</v>
      </c>
      <c r="C66">
        <v>74</v>
      </c>
      <c r="D66" t="s">
        <v>259</v>
      </c>
      <c r="E66">
        <v>1E-3</v>
      </c>
      <c r="F66">
        <v>1.6E-2</v>
      </c>
      <c r="G66">
        <v>1.7000000000000001E-2</v>
      </c>
    </row>
    <row r="67" spans="1:7" x14ac:dyDescent="0.25">
      <c r="A67" t="s">
        <v>84</v>
      </c>
      <c r="B67">
        <v>2</v>
      </c>
      <c r="C67">
        <v>56</v>
      </c>
      <c r="D67" t="s">
        <v>259</v>
      </c>
      <c r="E67">
        <v>0</v>
      </c>
      <c r="F67">
        <v>0</v>
      </c>
      <c r="G67">
        <v>0</v>
      </c>
    </row>
    <row r="68" spans="1:7" x14ac:dyDescent="0.25">
      <c r="A68" t="s">
        <v>85</v>
      </c>
      <c r="B68">
        <v>2</v>
      </c>
      <c r="C68">
        <v>60</v>
      </c>
      <c r="D68" t="s">
        <v>259</v>
      </c>
      <c r="E68">
        <v>1E-3</v>
      </c>
      <c r="F68">
        <v>3.2000000000000001E-2</v>
      </c>
      <c r="G68">
        <v>3.3000000000000002E-2</v>
      </c>
    </row>
    <row r="69" spans="1:7" x14ac:dyDescent="0.25">
      <c r="A69" t="s">
        <v>86</v>
      </c>
      <c r="B69">
        <v>2</v>
      </c>
      <c r="C69">
        <v>64</v>
      </c>
      <c r="D69" t="s">
        <v>259</v>
      </c>
      <c r="E69">
        <v>1E-3</v>
      </c>
      <c r="F69">
        <v>3.0000000000000001E-3</v>
      </c>
      <c r="G69">
        <v>4.0000000000000001E-3</v>
      </c>
    </row>
    <row r="70" spans="1:7" x14ac:dyDescent="0.25">
      <c r="A70" t="s">
        <v>87</v>
      </c>
      <c r="B70">
        <v>2</v>
      </c>
      <c r="C70">
        <v>68</v>
      </c>
      <c r="D70" t="s">
        <v>259</v>
      </c>
      <c r="E70">
        <v>0</v>
      </c>
      <c r="F70">
        <v>2.7E-2</v>
      </c>
      <c r="G70">
        <v>2.7E-2</v>
      </c>
    </row>
    <row r="71" spans="1:7" x14ac:dyDescent="0.25">
      <c r="A71" t="s">
        <v>88</v>
      </c>
      <c r="B71">
        <v>2</v>
      </c>
      <c r="C71">
        <v>72</v>
      </c>
      <c r="D71" t="s">
        <v>259</v>
      </c>
      <c r="E71">
        <v>0</v>
      </c>
      <c r="F71">
        <v>3.2000000000000001E-2</v>
      </c>
      <c r="G71">
        <v>3.2000000000000001E-2</v>
      </c>
    </row>
    <row r="72" spans="1:7" x14ac:dyDescent="0.25">
      <c r="A72" t="s">
        <v>89</v>
      </c>
      <c r="B72">
        <v>2</v>
      </c>
      <c r="C72">
        <v>76</v>
      </c>
      <c r="D72" t="s">
        <v>259</v>
      </c>
      <c r="E72">
        <v>0</v>
      </c>
      <c r="F72">
        <v>3.1E-2</v>
      </c>
      <c r="G72">
        <v>3.1E-2</v>
      </c>
    </row>
    <row r="73" spans="1:7" x14ac:dyDescent="0.25">
      <c r="A73" t="s">
        <v>90</v>
      </c>
      <c r="B73">
        <v>2</v>
      </c>
      <c r="C73">
        <v>80</v>
      </c>
      <c r="D73" t="s">
        <v>259</v>
      </c>
      <c r="E73">
        <v>1E-3</v>
      </c>
      <c r="F73">
        <v>4.7E-2</v>
      </c>
      <c r="G73">
        <v>4.8000000000000001E-2</v>
      </c>
    </row>
    <row r="74" spans="1:7" x14ac:dyDescent="0.25">
      <c r="A74" t="s">
        <v>91</v>
      </c>
      <c r="B74">
        <v>2</v>
      </c>
      <c r="C74">
        <v>63</v>
      </c>
      <c r="D74" t="s">
        <v>259</v>
      </c>
      <c r="E74">
        <v>0</v>
      </c>
      <c r="F74">
        <v>8.0000000000000002E-3</v>
      </c>
      <c r="G74">
        <v>8.0000000000000002E-3</v>
      </c>
    </row>
    <row r="75" spans="1:7" x14ac:dyDescent="0.25">
      <c r="A75" t="s">
        <v>92</v>
      </c>
      <c r="B75">
        <v>2</v>
      </c>
      <c r="C75">
        <v>70</v>
      </c>
      <c r="D75" t="s">
        <v>259</v>
      </c>
      <c r="E75">
        <v>0</v>
      </c>
      <c r="F75">
        <v>4.7E-2</v>
      </c>
      <c r="G75">
        <v>4.7E-2</v>
      </c>
    </row>
    <row r="76" spans="1:7" x14ac:dyDescent="0.25">
      <c r="A76" t="s">
        <v>93</v>
      </c>
      <c r="B76">
        <v>2</v>
      </c>
      <c r="C76">
        <v>72</v>
      </c>
      <c r="D76" t="s">
        <v>259</v>
      </c>
      <c r="E76">
        <v>0</v>
      </c>
      <c r="F76">
        <v>1.7000000000000001E-2</v>
      </c>
      <c r="G76">
        <v>1.7000000000000001E-2</v>
      </c>
    </row>
    <row r="77" spans="1:7" x14ac:dyDescent="0.25">
      <c r="A77" t="s">
        <v>94</v>
      </c>
      <c r="B77">
        <v>2</v>
      </c>
      <c r="C77">
        <v>76</v>
      </c>
      <c r="D77" t="s">
        <v>259</v>
      </c>
      <c r="E77">
        <v>0</v>
      </c>
      <c r="F77">
        <v>1.6E-2</v>
      </c>
      <c r="G77">
        <v>1.6E-2</v>
      </c>
    </row>
    <row r="78" spans="1:7" x14ac:dyDescent="0.25">
      <c r="A78" t="s">
        <v>95</v>
      </c>
      <c r="B78">
        <v>2</v>
      </c>
      <c r="C78">
        <v>80</v>
      </c>
      <c r="D78" t="s">
        <v>259</v>
      </c>
      <c r="E78">
        <v>0</v>
      </c>
      <c r="F78">
        <v>3.2000000000000001E-2</v>
      </c>
      <c r="G78">
        <v>3.2000000000000001E-2</v>
      </c>
    </row>
    <row r="79" spans="1:7" x14ac:dyDescent="0.25">
      <c r="A79" t="s">
        <v>96</v>
      </c>
      <c r="B79">
        <v>2</v>
      </c>
      <c r="C79">
        <v>84</v>
      </c>
      <c r="D79" t="s">
        <v>259</v>
      </c>
      <c r="E79">
        <v>2E-3</v>
      </c>
      <c r="F79">
        <v>1.7000000000000001E-2</v>
      </c>
      <c r="G79">
        <v>1.9E-2</v>
      </c>
    </row>
    <row r="80" spans="1:7" x14ac:dyDescent="0.25">
      <c r="A80" t="s">
        <v>97</v>
      </c>
      <c r="B80">
        <v>2</v>
      </c>
      <c r="C80">
        <v>72</v>
      </c>
      <c r="D80" t="s">
        <v>259</v>
      </c>
      <c r="E80">
        <v>0</v>
      </c>
      <c r="F80">
        <v>3.0000000000000001E-3</v>
      </c>
      <c r="G80">
        <v>3.0000000000000001E-3</v>
      </c>
    </row>
    <row r="81" spans="1:7" x14ac:dyDescent="0.25">
      <c r="A81" t="s">
        <v>98</v>
      </c>
      <c r="B81">
        <v>2</v>
      </c>
      <c r="C81">
        <v>76</v>
      </c>
      <c r="D81" t="s">
        <v>259</v>
      </c>
      <c r="E81">
        <v>0</v>
      </c>
      <c r="F81">
        <v>1.7000000000000001E-2</v>
      </c>
      <c r="G81">
        <v>1.7000000000000001E-2</v>
      </c>
    </row>
    <row r="82" spans="1:7" x14ac:dyDescent="0.25">
      <c r="A82" t="s">
        <v>99</v>
      </c>
      <c r="B82">
        <v>2</v>
      </c>
      <c r="C82">
        <v>80</v>
      </c>
      <c r="D82" t="s">
        <v>259</v>
      </c>
      <c r="E82">
        <v>1E-3</v>
      </c>
      <c r="F82">
        <v>0</v>
      </c>
      <c r="G82">
        <v>1E-3</v>
      </c>
    </row>
    <row r="83" spans="1:7" x14ac:dyDescent="0.25">
      <c r="A83" t="s">
        <v>100</v>
      </c>
      <c r="B83">
        <v>2</v>
      </c>
      <c r="C83">
        <v>86</v>
      </c>
      <c r="D83" t="s">
        <v>259</v>
      </c>
      <c r="E83">
        <v>1E-3</v>
      </c>
      <c r="F83">
        <v>4.7E-2</v>
      </c>
      <c r="G83">
        <v>4.8000000000000001E-2</v>
      </c>
    </row>
    <row r="84" spans="1:7" x14ac:dyDescent="0.25">
      <c r="A84" t="s">
        <v>101</v>
      </c>
      <c r="B84">
        <v>2</v>
      </c>
      <c r="C84">
        <v>90</v>
      </c>
      <c r="D84" t="s">
        <v>259</v>
      </c>
      <c r="E84">
        <v>0</v>
      </c>
      <c r="F84">
        <v>3.3000000000000002E-2</v>
      </c>
      <c r="G84">
        <v>3.3000000000000002E-2</v>
      </c>
    </row>
    <row r="85" spans="1:7" x14ac:dyDescent="0.25">
      <c r="A85" t="s">
        <v>102</v>
      </c>
      <c r="B85">
        <v>2</v>
      </c>
      <c r="C85">
        <v>81</v>
      </c>
      <c r="D85" t="s">
        <v>259</v>
      </c>
      <c r="E85">
        <v>0</v>
      </c>
      <c r="F85">
        <v>1.7000000000000001E-2</v>
      </c>
      <c r="G85">
        <v>1.7000000000000001E-2</v>
      </c>
    </row>
    <row r="86" spans="1:7" x14ac:dyDescent="0.25">
      <c r="A86" t="s">
        <v>103</v>
      </c>
      <c r="B86">
        <v>2</v>
      </c>
      <c r="C86">
        <v>86</v>
      </c>
      <c r="D86" t="s">
        <v>259</v>
      </c>
      <c r="E86">
        <v>1E-3</v>
      </c>
      <c r="F86">
        <v>0.05</v>
      </c>
      <c r="G86">
        <v>5.0999999999999997E-2</v>
      </c>
    </row>
    <row r="87" spans="1:7" x14ac:dyDescent="0.25">
      <c r="A87" t="s">
        <v>104</v>
      </c>
      <c r="B87">
        <v>2</v>
      </c>
      <c r="C87">
        <v>90</v>
      </c>
      <c r="D87" t="s">
        <v>259</v>
      </c>
      <c r="E87">
        <v>1E-3</v>
      </c>
      <c r="F87">
        <v>2.7E-2</v>
      </c>
      <c r="G87">
        <v>2.8000000000000001E-2</v>
      </c>
    </row>
    <row r="88" spans="1:7" x14ac:dyDescent="0.25">
      <c r="A88" t="s">
        <v>105</v>
      </c>
      <c r="B88">
        <v>2</v>
      </c>
      <c r="C88">
        <v>96</v>
      </c>
      <c r="D88" t="s">
        <v>259</v>
      </c>
      <c r="E88">
        <v>2E-3</v>
      </c>
      <c r="F88">
        <v>6.3E-2</v>
      </c>
      <c r="G88">
        <v>6.5000000000000002E-2</v>
      </c>
    </row>
    <row r="89" spans="1:7" x14ac:dyDescent="0.25">
      <c r="A89" t="s">
        <v>106</v>
      </c>
      <c r="B89">
        <v>2</v>
      </c>
      <c r="C89">
        <v>90</v>
      </c>
      <c r="D89" t="s">
        <v>259</v>
      </c>
      <c r="E89">
        <v>3.0000000000000001E-3</v>
      </c>
      <c r="F89">
        <v>2E-3</v>
      </c>
      <c r="G89">
        <v>5.0000000000000001E-3</v>
      </c>
    </row>
    <row r="90" spans="1:7" x14ac:dyDescent="0.25">
      <c r="A90" t="s">
        <v>107</v>
      </c>
      <c r="B90">
        <v>2</v>
      </c>
      <c r="C90">
        <v>96</v>
      </c>
      <c r="D90" t="s">
        <v>259</v>
      </c>
      <c r="E90">
        <v>2E-3</v>
      </c>
      <c r="F90">
        <v>0.09</v>
      </c>
      <c r="G90">
        <v>9.1999999999999998E-2</v>
      </c>
    </row>
    <row r="91" spans="1:7" x14ac:dyDescent="0.25">
      <c r="A91" t="s">
        <v>108</v>
      </c>
      <c r="B91">
        <v>2</v>
      </c>
      <c r="C91">
        <v>100</v>
      </c>
      <c r="D91" t="s">
        <v>259</v>
      </c>
      <c r="E91">
        <v>0</v>
      </c>
      <c r="F91">
        <v>0</v>
      </c>
      <c r="G91">
        <v>0</v>
      </c>
    </row>
    <row r="92" spans="1:7" x14ac:dyDescent="0.25">
      <c r="A92" t="s">
        <v>109</v>
      </c>
      <c r="B92">
        <v>2</v>
      </c>
      <c r="C92">
        <v>99</v>
      </c>
      <c r="D92" t="s">
        <v>259</v>
      </c>
      <c r="E92">
        <v>1E-3</v>
      </c>
      <c r="F92">
        <v>3.2000000000000001E-2</v>
      </c>
      <c r="G92">
        <v>3.3000000000000002E-2</v>
      </c>
    </row>
    <row r="93" spans="1:7" x14ac:dyDescent="0.25">
      <c r="A93" t="s">
        <v>110</v>
      </c>
      <c r="B93">
        <v>2</v>
      </c>
      <c r="C93">
        <v>106</v>
      </c>
      <c r="D93" t="s">
        <v>259</v>
      </c>
      <c r="E93">
        <v>0</v>
      </c>
      <c r="F93">
        <v>9.4E-2</v>
      </c>
      <c r="G93">
        <v>9.4E-2</v>
      </c>
    </row>
    <row r="94" spans="1:7" x14ac:dyDescent="0.25">
      <c r="A94" t="s">
        <v>120</v>
      </c>
      <c r="B94">
        <v>2</v>
      </c>
      <c r="C94">
        <v>110</v>
      </c>
      <c r="D94" t="s">
        <v>259</v>
      </c>
      <c r="E94">
        <v>2E-3</v>
      </c>
      <c r="F94">
        <v>1.4E-2</v>
      </c>
      <c r="G94">
        <v>1.6E-2</v>
      </c>
    </row>
    <row r="95" spans="1:7" x14ac:dyDescent="0.25">
      <c r="A95" t="s">
        <v>111</v>
      </c>
      <c r="B95">
        <v>2</v>
      </c>
      <c r="C95">
        <v>10</v>
      </c>
      <c r="D95" t="s">
        <v>259</v>
      </c>
      <c r="E95">
        <v>0</v>
      </c>
      <c r="F95">
        <v>2E-3</v>
      </c>
      <c r="G95">
        <v>2E-3</v>
      </c>
    </row>
    <row r="96" spans="1:7" x14ac:dyDescent="0.25">
      <c r="A96" t="s">
        <v>112</v>
      </c>
      <c r="B96">
        <v>2</v>
      </c>
      <c r="C96">
        <v>11</v>
      </c>
      <c r="D96" t="s">
        <v>259</v>
      </c>
      <c r="E96">
        <v>0</v>
      </c>
      <c r="F96">
        <v>6.0000000000000001E-3</v>
      </c>
      <c r="G96">
        <v>6.0000000000000001E-3</v>
      </c>
    </row>
    <row r="97" spans="1:7" x14ac:dyDescent="0.25">
      <c r="A97" t="s">
        <v>113</v>
      </c>
      <c r="B97">
        <v>2</v>
      </c>
      <c r="C97">
        <v>12</v>
      </c>
      <c r="D97" t="s">
        <v>259</v>
      </c>
      <c r="E97">
        <v>1E-3</v>
      </c>
      <c r="F97">
        <v>7.0000000000000001E-3</v>
      </c>
      <c r="G97">
        <v>8.0000000000000002E-3</v>
      </c>
    </row>
    <row r="98" spans="1:7" x14ac:dyDescent="0.25">
      <c r="A98" t="s">
        <v>114</v>
      </c>
      <c r="B98">
        <v>2</v>
      </c>
      <c r="C98">
        <v>13</v>
      </c>
      <c r="D98" t="s">
        <v>259</v>
      </c>
      <c r="E98">
        <v>1E-3</v>
      </c>
      <c r="F98">
        <v>0</v>
      </c>
      <c r="G98">
        <v>1E-3</v>
      </c>
    </row>
    <row r="99" spans="1:7" x14ac:dyDescent="0.25">
      <c r="A99" t="s">
        <v>115</v>
      </c>
      <c r="B99">
        <v>2</v>
      </c>
      <c r="C99">
        <v>14</v>
      </c>
      <c r="D99" t="s">
        <v>259</v>
      </c>
      <c r="E99">
        <v>1E-3</v>
      </c>
      <c r="F99">
        <v>0</v>
      </c>
      <c r="G99">
        <v>1E-3</v>
      </c>
    </row>
    <row r="100" spans="1:7" x14ac:dyDescent="0.25">
      <c r="A100" t="s">
        <v>116</v>
      </c>
      <c r="B100">
        <v>2</v>
      </c>
      <c r="C100">
        <v>15</v>
      </c>
      <c r="D100" t="s">
        <v>259</v>
      </c>
      <c r="E100">
        <v>0</v>
      </c>
      <c r="F100">
        <v>5.0000000000000001E-3</v>
      </c>
      <c r="G100">
        <v>5.0000000000000001E-3</v>
      </c>
    </row>
    <row r="101" spans="1:7" x14ac:dyDescent="0.25">
      <c r="A101" t="s">
        <v>117</v>
      </c>
      <c r="B101">
        <v>2</v>
      </c>
      <c r="C101">
        <v>16</v>
      </c>
      <c r="D101" t="s">
        <v>259</v>
      </c>
      <c r="E101">
        <v>0</v>
      </c>
      <c r="F101">
        <v>7.0000000000000001E-3</v>
      </c>
      <c r="G101">
        <v>7.0000000000000001E-3</v>
      </c>
    </row>
    <row r="102" spans="1:7" x14ac:dyDescent="0.25">
      <c r="A102" t="s">
        <v>118</v>
      </c>
      <c r="B102">
        <v>2</v>
      </c>
      <c r="C102">
        <v>17</v>
      </c>
      <c r="D102" t="s">
        <v>259</v>
      </c>
      <c r="E102">
        <v>0</v>
      </c>
      <c r="F102">
        <v>1E-3</v>
      </c>
      <c r="G102">
        <v>1E-3</v>
      </c>
    </row>
    <row r="103" spans="1:7" x14ac:dyDescent="0.25">
      <c r="A103" t="s">
        <v>119</v>
      </c>
      <c r="B103">
        <v>2</v>
      </c>
      <c r="C103">
        <v>18</v>
      </c>
      <c r="D103" t="s">
        <v>259</v>
      </c>
      <c r="E103">
        <v>0</v>
      </c>
      <c r="F103">
        <v>1E-3</v>
      </c>
      <c r="G103">
        <v>1E-3</v>
      </c>
    </row>
    <row r="104" spans="1:7" x14ac:dyDescent="0.25">
      <c r="A104" t="s">
        <v>121</v>
      </c>
      <c r="B104">
        <v>2</v>
      </c>
      <c r="C104">
        <v>19</v>
      </c>
      <c r="D104" t="s">
        <v>259</v>
      </c>
      <c r="E104">
        <v>0</v>
      </c>
      <c r="F104">
        <v>5.0000000000000001E-3</v>
      </c>
      <c r="G104">
        <v>5.0000000000000001E-3</v>
      </c>
    </row>
    <row r="105" spans="1:7" x14ac:dyDescent="0.25">
      <c r="A105" t="s">
        <v>122</v>
      </c>
      <c r="B105">
        <v>2</v>
      </c>
      <c r="C105">
        <v>20</v>
      </c>
      <c r="D105" t="s">
        <v>259</v>
      </c>
      <c r="E105">
        <v>1E-3</v>
      </c>
      <c r="F105">
        <v>7.0000000000000001E-3</v>
      </c>
      <c r="G105">
        <v>8.0000000000000002E-3</v>
      </c>
    </row>
    <row r="106" spans="1:7" x14ac:dyDescent="0.25">
      <c r="A106" t="s">
        <v>123</v>
      </c>
      <c r="B106">
        <v>2</v>
      </c>
      <c r="C106">
        <v>3</v>
      </c>
      <c r="D106" t="s">
        <v>259</v>
      </c>
      <c r="E106">
        <v>0</v>
      </c>
      <c r="F106">
        <v>1E-3</v>
      </c>
      <c r="G106">
        <v>1E-3</v>
      </c>
    </row>
    <row r="107" spans="1:7" x14ac:dyDescent="0.25">
      <c r="A107" t="s">
        <v>124</v>
      </c>
      <c r="B107">
        <v>2</v>
      </c>
      <c r="C107">
        <v>4</v>
      </c>
      <c r="D107" t="s">
        <v>259</v>
      </c>
      <c r="E107">
        <v>1E-3</v>
      </c>
      <c r="F107">
        <v>0</v>
      </c>
      <c r="G107">
        <v>1E-3</v>
      </c>
    </row>
    <row r="108" spans="1:7" x14ac:dyDescent="0.25">
      <c r="A108" t="s">
        <v>125</v>
      </c>
      <c r="B108">
        <v>2</v>
      </c>
      <c r="C108">
        <v>5</v>
      </c>
      <c r="D108" t="s">
        <v>259</v>
      </c>
      <c r="E108">
        <v>0</v>
      </c>
      <c r="F108">
        <v>3.0000000000000001E-3</v>
      </c>
      <c r="G108">
        <v>3.0000000000000001E-3</v>
      </c>
    </row>
    <row r="109" spans="1:7" x14ac:dyDescent="0.25">
      <c r="A109" t="s">
        <v>126</v>
      </c>
      <c r="B109">
        <v>2</v>
      </c>
      <c r="C109">
        <v>6</v>
      </c>
      <c r="D109" t="s">
        <v>259</v>
      </c>
      <c r="E109">
        <v>0</v>
      </c>
      <c r="F109">
        <v>5.0000000000000001E-3</v>
      </c>
      <c r="G109">
        <v>5.0000000000000001E-3</v>
      </c>
    </row>
    <row r="110" spans="1:7" x14ac:dyDescent="0.25">
      <c r="A110" t="s">
        <v>127</v>
      </c>
      <c r="B110">
        <v>2</v>
      </c>
      <c r="C110">
        <v>7</v>
      </c>
      <c r="D110" t="s">
        <v>259</v>
      </c>
      <c r="E110">
        <v>1E-3</v>
      </c>
      <c r="F110">
        <v>6.0000000000000001E-3</v>
      </c>
      <c r="G110">
        <v>7.0000000000000001E-3</v>
      </c>
    </row>
    <row r="111" spans="1:7" x14ac:dyDescent="0.25">
      <c r="A111" t="s">
        <v>128</v>
      </c>
      <c r="B111">
        <v>2</v>
      </c>
      <c r="C111">
        <v>8</v>
      </c>
      <c r="D111" t="s">
        <v>259</v>
      </c>
      <c r="E111">
        <v>0</v>
      </c>
      <c r="F111">
        <v>2E-3</v>
      </c>
      <c r="G111">
        <v>2E-3</v>
      </c>
    </row>
    <row r="112" spans="1:7" x14ac:dyDescent="0.25">
      <c r="A112" t="s">
        <v>129</v>
      </c>
      <c r="B112">
        <v>2</v>
      </c>
      <c r="C112">
        <v>9</v>
      </c>
      <c r="D112" t="s">
        <v>259</v>
      </c>
      <c r="E112">
        <v>0</v>
      </c>
      <c r="F112">
        <v>1E-3</v>
      </c>
      <c r="G112">
        <v>1E-3</v>
      </c>
    </row>
    <row r="113" spans="1:7" x14ac:dyDescent="0.25">
      <c r="A113" t="s">
        <v>130</v>
      </c>
      <c r="B113">
        <v>2</v>
      </c>
      <c r="C113">
        <v>14</v>
      </c>
      <c r="D113" t="s">
        <v>259</v>
      </c>
      <c r="E113">
        <v>0</v>
      </c>
      <c r="F113">
        <v>2E-3</v>
      </c>
      <c r="G113">
        <v>2E-3</v>
      </c>
    </row>
    <row r="114" spans="1:7" x14ac:dyDescent="0.25">
      <c r="A114" t="s">
        <v>131</v>
      </c>
      <c r="B114">
        <v>2</v>
      </c>
      <c r="C114">
        <v>14</v>
      </c>
      <c r="D114" t="s">
        <v>259</v>
      </c>
      <c r="E114">
        <v>1E-3</v>
      </c>
      <c r="F114">
        <v>1.0999999999999999E-2</v>
      </c>
      <c r="G114">
        <v>1.2E-2</v>
      </c>
    </row>
    <row r="115" spans="1:7" x14ac:dyDescent="0.25">
      <c r="A115" t="s">
        <v>132</v>
      </c>
      <c r="B115">
        <v>2</v>
      </c>
      <c r="C115">
        <v>16</v>
      </c>
      <c r="D115" t="s">
        <v>259</v>
      </c>
      <c r="E115">
        <v>0</v>
      </c>
      <c r="F115">
        <v>7.0000000000000001E-3</v>
      </c>
      <c r="G115">
        <v>7.0000000000000001E-3</v>
      </c>
    </row>
    <row r="116" spans="1:7" x14ac:dyDescent="0.25">
      <c r="A116" t="s">
        <v>133</v>
      </c>
      <c r="B116">
        <v>2</v>
      </c>
      <c r="C116">
        <v>18</v>
      </c>
      <c r="D116" t="s">
        <v>259</v>
      </c>
      <c r="E116">
        <v>0</v>
      </c>
      <c r="F116">
        <v>8.0000000000000002E-3</v>
      </c>
      <c r="G116">
        <v>8.0000000000000002E-3</v>
      </c>
    </row>
    <row r="117" spans="1:7" x14ac:dyDescent="0.25">
      <c r="A117" t="s">
        <v>134</v>
      </c>
      <c r="B117">
        <v>2</v>
      </c>
      <c r="C117">
        <v>18</v>
      </c>
      <c r="D117" t="s">
        <v>259</v>
      </c>
      <c r="E117">
        <v>1E-3</v>
      </c>
      <c r="F117">
        <v>2E-3</v>
      </c>
      <c r="G117">
        <v>3.0000000000000001E-3</v>
      </c>
    </row>
    <row r="118" spans="1:7" x14ac:dyDescent="0.25">
      <c r="A118" t="s">
        <v>135</v>
      </c>
      <c r="B118">
        <v>2</v>
      </c>
      <c r="C118">
        <v>20</v>
      </c>
      <c r="D118" t="s">
        <v>259</v>
      </c>
      <c r="E118">
        <v>1E-3</v>
      </c>
      <c r="F118">
        <v>7.0000000000000001E-3</v>
      </c>
      <c r="G118">
        <v>8.0000000000000002E-3</v>
      </c>
    </row>
    <row r="119" spans="1:7" x14ac:dyDescent="0.25">
      <c r="A119" t="s">
        <v>136</v>
      </c>
      <c r="B119">
        <v>2</v>
      </c>
      <c r="C119">
        <v>20</v>
      </c>
      <c r="D119" t="s">
        <v>259</v>
      </c>
      <c r="E119">
        <v>0</v>
      </c>
      <c r="F119">
        <v>8.0000000000000002E-3</v>
      </c>
      <c r="G119">
        <v>8.0000000000000002E-3</v>
      </c>
    </row>
    <row r="120" spans="1:7" x14ac:dyDescent="0.25">
      <c r="A120" t="s">
        <v>137</v>
      </c>
      <c r="B120">
        <v>2</v>
      </c>
      <c r="C120">
        <v>22</v>
      </c>
      <c r="D120" t="s">
        <v>259</v>
      </c>
      <c r="E120">
        <v>1E-3</v>
      </c>
      <c r="F120">
        <v>0</v>
      </c>
      <c r="G120">
        <v>1E-3</v>
      </c>
    </row>
    <row r="121" spans="1:7" x14ac:dyDescent="0.25">
      <c r="A121" t="s">
        <v>138</v>
      </c>
      <c r="B121">
        <v>2</v>
      </c>
      <c r="C121">
        <v>24</v>
      </c>
      <c r="D121" t="s">
        <v>259</v>
      </c>
      <c r="E121">
        <v>0</v>
      </c>
      <c r="F121">
        <v>2E-3</v>
      </c>
      <c r="G121">
        <v>2E-3</v>
      </c>
    </row>
    <row r="122" spans="1:7" x14ac:dyDescent="0.25">
      <c r="A122" t="s">
        <v>139</v>
      </c>
      <c r="B122">
        <v>2</v>
      </c>
      <c r="C122">
        <v>24</v>
      </c>
      <c r="D122" t="s">
        <v>259</v>
      </c>
      <c r="E122">
        <v>0</v>
      </c>
      <c r="F122">
        <v>1.4999999999999999E-2</v>
      </c>
      <c r="G122">
        <v>1.4999999999999999E-2</v>
      </c>
    </row>
    <row r="123" spans="1:7" x14ac:dyDescent="0.25">
      <c r="A123" t="s">
        <v>141</v>
      </c>
      <c r="B123">
        <v>2</v>
      </c>
      <c r="C123">
        <v>26</v>
      </c>
      <c r="D123" t="s">
        <v>259</v>
      </c>
      <c r="E123">
        <v>1E-3</v>
      </c>
      <c r="F123">
        <v>0</v>
      </c>
      <c r="G123">
        <v>1E-3</v>
      </c>
    </row>
    <row r="124" spans="1:7" x14ac:dyDescent="0.25">
      <c r="A124" t="s">
        <v>140</v>
      </c>
      <c r="B124">
        <v>2</v>
      </c>
      <c r="C124">
        <v>6</v>
      </c>
      <c r="D124" t="s">
        <v>259</v>
      </c>
      <c r="E124">
        <v>1E-3</v>
      </c>
      <c r="F124">
        <v>1E-3</v>
      </c>
      <c r="G124">
        <v>2E-3</v>
      </c>
    </row>
    <row r="125" spans="1:7" x14ac:dyDescent="0.25">
      <c r="A125" t="s">
        <v>142</v>
      </c>
      <c r="B125">
        <v>2</v>
      </c>
      <c r="C125">
        <v>8</v>
      </c>
      <c r="D125" t="s">
        <v>259</v>
      </c>
      <c r="E125">
        <v>1E-3</v>
      </c>
      <c r="F125">
        <v>5.0000000000000001E-3</v>
      </c>
      <c r="G125">
        <v>6.0000000000000001E-3</v>
      </c>
    </row>
    <row r="126" spans="1:7" x14ac:dyDescent="0.25">
      <c r="A126" t="s">
        <v>143</v>
      </c>
      <c r="B126">
        <v>2</v>
      </c>
      <c r="C126">
        <v>8</v>
      </c>
      <c r="D126" t="s">
        <v>259</v>
      </c>
      <c r="E126">
        <v>0</v>
      </c>
      <c r="F126">
        <v>8.0000000000000002E-3</v>
      </c>
      <c r="G126">
        <v>8.0000000000000002E-3</v>
      </c>
    </row>
    <row r="127" spans="1:7" x14ac:dyDescent="0.25">
      <c r="A127" t="s">
        <v>144</v>
      </c>
      <c r="B127">
        <v>2</v>
      </c>
      <c r="C127">
        <v>10</v>
      </c>
      <c r="D127" t="s">
        <v>259</v>
      </c>
      <c r="E127">
        <v>0</v>
      </c>
      <c r="F127">
        <v>2E-3</v>
      </c>
      <c r="G127">
        <v>2E-3</v>
      </c>
    </row>
    <row r="128" spans="1:7" x14ac:dyDescent="0.25">
      <c r="A128" t="s">
        <v>145</v>
      </c>
      <c r="B128">
        <v>2</v>
      </c>
      <c r="C128">
        <v>12</v>
      </c>
      <c r="D128" t="s">
        <v>259</v>
      </c>
      <c r="E128">
        <v>1E-3</v>
      </c>
      <c r="F128">
        <v>1E-3</v>
      </c>
      <c r="G128">
        <v>2E-3</v>
      </c>
    </row>
    <row r="129" spans="1:7" x14ac:dyDescent="0.25">
      <c r="A129" t="s">
        <v>146</v>
      </c>
      <c r="B129">
        <v>2</v>
      </c>
      <c r="C129">
        <v>12</v>
      </c>
      <c r="D129" t="s">
        <v>259</v>
      </c>
      <c r="E129">
        <v>0</v>
      </c>
      <c r="F129">
        <v>5.0000000000000001E-3</v>
      </c>
      <c r="G129">
        <v>5.0000000000000001E-3</v>
      </c>
    </row>
    <row r="130" spans="1:7" x14ac:dyDescent="0.25">
      <c r="A130" t="s">
        <v>147</v>
      </c>
      <c r="B130">
        <v>2</v>
      </c>
      <c r="C130">
        <v>16</v>
      </c>
      <c r="D130" t="s">
        <v>259</v>
      </c>
      <c r="E130">
        <v>0</v>
      </c>
      <c r="F130">
        <v>7.0000000000000001E-3</v>
      </c>
      <c r="G130">
        <v>7.0000000000000001E-3</v>
      </c>
    </row>
    <row r="131" spans="1:7" x14ac:dyDescent="0.25">
      <c r="A131" t="s">
        <v>148</v>
      </c>
      <c r="B131">
        <v>2</v>
      </c>
      <c r="C131">
        <v>18</v>
      </c>
      <c r="D131" t="s">
        <v>259</v>
      </c>
      <c r="E131">
        <v>1E-3</v>
      </c>
      <c r="F131">
        <v>1E-3</v>
      </c>
      <c r="G131">
        <v>2E-3</v>
      </c>
    </row>
    <row r="132" spans="1:7" x14ac:dyDescent="0.25">
      <c r="A132" t="s">
        <v>149</v>
      </c>
      <c r="B132">
        <v>2</v>
      </c>
      <c r="C132">
        <v>20</v>
      </c>
      <c r="D132" t="s">
        <v>259</v>
      </c>
      <c r="E132">
        <v>0</v>
      </c>
      <c r="F132">
        <v>3.0000000000000001E-3</v>
      </c>
      <c r="G132">
        <v>3.0000000000000001E-3</v>
      </c>
    </row>
    <row r="133" spans="1:7" x14ac:dyDescent="0.25">
      <c r="A133" t="s">
        <v>150</v>
      </c>
      <c r="B133">
        <v>2</v>
      </c>
      <c r="C133">
        <v>21</v>
      </c>
      <c r="D133" t="s">
        <v>259</v>
      </c>
      <c r="E133">
        <v>0</v>
      </c>
      <c r="F133">
        <v>1.2E-2</v>
      </c>
      <c r="G133">
        <v>1.2E-2</v>
      </c>
    </row>
    <row r="134" spans="1:7" x14ac:dyDescent="0.25">
      <c r="A134" t="s">
        <v>151</v>
      </c>
      <c r="B134">
        <v>2</v>
      </c>
      <c r="C134">
        <v>22</v>
      </c>
      <c r="D134" t="s">
        <v>259</v>
      </c>
      <c r="E134">
        <v>1E-3</v>
      </c>
      <c r="F134">
        <v>0</v>
      </c>
      <c r="G134">
        <v>1E-3</v>
      </c>
    </row>
    <row r="135" spans="1:7" x14ac:dyDescent="0.25">
      <c r="A135" t="s">
        <v>152</v>
      </c>
      <c r="B135">
        <v>2</v>
      </c>
      <c r="C135">
        <v>24</v>
      </c>
      <c r="D135" t="s">
        <v>259</v>
      </c>
      <c r="E135">
        <v>0</v>
      </c>
      <c r="F135">
        <v>4.0000000000000001E-3</v>
      </c>
      <c r="G135">
        <v>4.0000000000000001E-3</v>
      </c>
    </row>
    <row r="136" spans="1:7" x14ac:dyDescent="0.25">
      <c r="A136" t="s">
        <v>153</v>
      </c>
      <c r="B136">
        <v>2</v>
      </c>
      <c r="C136">
        <v>26</v>
      </c>
      <c r="D136" t="s">
        <v>259</v>
      </c>
      <c r="E136">
        <v>1E-3</v>
      </c>
      <c r="F136">
        <v>1.0999999999999999E-2</v>
      </c>
      <c r="G136">
        <v>1.2E-2</v>
      </c>
    </row>
    <row r="137" spans="1:7" x14ac:dyDescent="0.25">
      <c r="A137" t="s">
        <v>154</v>
      </c>
      <c r="B137">
        <v>2</v>
      </c>
      <c r="C137">
        <v>27</v>
      </c>
      <c r="D137" t="s">
        <v>259</v>
      </c>
      <c r="E137">
        <v>1E-3</v>
      </c>
      <c r="F137">
        <v>7.0000000000000001E-3</v>
      </c>
      <c r="G137">
        <v>8.0000000000000002E-3</v>
      </c>
    </row>
    <row r="138" spans="1:7" x14ac:dyDescent="0.25">
      <c r="A138" t="s">
        <v>155</v>
      </c>
      <c r="B138">
        <v>2</v>
      </c>
      <c r="C138">
        <v>28</v>
      </c>
      <c r="D138" t="s">
        <v>259</v>
      </c>
      <c r="E138">
        <v>1E-3</v>
      </c>
      <c r="F138">
        <v>1.2999999999999999E-2</v>
      </c>
      <c r="G138">
        <v>1.4E-2</v>
      </c>
    </row>
    <row r="139" spans="1:7" x14ac:dyDescent="0.25">
      <c r="A139" t="s">
        <v>156</v>
      </c>
      <c r="B139">
        <v>2</v>
      </c>
      <c r="C139">
        <v>30</v>
      </c>
      <c r="D139" t="s">
        <v>259</v>
      </c>
      <c r="E139">
        <v>1E-3</v>
      </c>
      <c r="F139">
        <v>0</v>
      </c>
      <c r="G139">
        <v>1E-3</v>
      </c>
    </row>
    <row r="140" spans="1:7" x14ac:dyDescent="0.25">
      <c r="A140" t="s">
        <v>158</v>
      </c>
      <c r="B140">
        <v>2</v>
      </c>
      <c r="C140">
        <v>32</v>
      </c>
      <c r="D140" t="s">
        <v>259</v>
      </c>
      <c r="E140">
        <v>0</v>
      </c>
      <c r="F140">
        <v>1E-3</v>
      </c>
      <c r="G140">
        <v>1E-3</v>
      </c>
    </row>
    <row r="141" spans="1:7" x14ac:dyDescent="0.25">
      <c r="A141" t="s">
        <v>157</v>
      </c>
      <c r="B141">
        <v>2</v>
      </c>
      <c r="C141">
        <v>9</v>
      </c>
      <c r="D141" t="s">
        <v>259</v>
      </c>
      <c r="E141">
        <v>0</v>
      </c>
      <c r="F141">
        <v>5.0000000000000001E-3</v>
      </c>
      <c r="G141">
        <v>5.0000000000000001E-3</v>
      </c>
    </row>
    <row r="142" spans="1:7" x14ac:dyDescent="0.25">
      <c r="A142" t="s">
        <v>159</v>
      </c>
      <c r="B142">
        <v>2</v>
      </c>
      <c r="C142">
        <v>10</v>
      </c>
      <c r="D142" t="s">
        <v>259</v>
      </c>
      <c r="E142">
        <v>1E-3</v>
      </c>
      <c r="F142">
        <v>7.0000000000000001E-3</v>
      </c>
      <c r="G142">
        <v>8.0000000000000002E-3</v>
      </c>
    </row>
    <row r="143" spans="1:7" x14ac:dyDescent="0.25">
      <c r="A143" t="s">
        <v>160</v>
      </c>
      <c r="B143">
        <v>2</v>
      </c>
      <c r="C143">
        <v>12</v>
      </c>
      <c r="D143" t="s">
        <v>259</v>
      </c>
      <c r="E143">
        <v>0</v>
      </c>
      <c r="F143">
        <v>1E-3</v>
      </c>
      <c r="G143">
        <v>1E-3</v>
      </c>
    </row>
    <row r="144" spans="1:7" x14ac:dyDescent="0.25">
      <c r="A144" t="s">
        <v>161</v>
      </c>
      <c r="B144">
        <v>2</v>
      </c>
      <c r="C144">
        <v>14</v>
      </c>
      <c r="D144" t="s">
        <v>259</v>
      </c>
      <c r="E144">
        <v>1E-3</v>
      </c>
      <c r="F144">
        <v>0</v>
      </c>
      <c r="G144">
        <v>1E-3</v>
      </c>
    </row>
    <row r="145" spans="1:7" x14ac:dyDescent="0.25">
      <c r="A145" t="s">
        <v>162</v>
      </c>
      <c r="B145">
        <v>2</v>
      </c>
      <c r="C145">
        <v>15</v>
      </c>
      <c r="D145" t="s">
        <v>259</v>
      </c>
      <c r="E145">
        <v>0</v>
      </c>
      <c r="F145">
        <v>6.0000000000000001E-3</v>
      </c>
      <c r="G145">
        <v>6.0000000000000001E-3</v>
      </c>
    </row>
    <row r="146" spans="1:7" x14ac:dyDescent="0.25">
      <c r="A146" t="s">
        <v>163</v>
      </c>
      <c r="B146">
        <v>2</v>
      </c>
      <c r="C146">
        <v>20</v>
      </c>
      <c r="D146" t="s">
        <v>259</v>
      </c>
      <c r="E146">
        <v>0</v>
      </c>
      <c r="F146">
        <v>8.0000000000000002E-3</v>
      </c>
      <c r="G146">
        <v>8.0000000000000002E-3</v>
      </c>
    </row>
    <row r="147" spans="1:7" x14ac:dyDescent="0.25">
      <c r="A147" t="s">
        <v>164</v>
      </c>
      <c r="B147">
        <v>2</v>
      </c>
      <c r="C147">
        <v>20</v>
      </c>
      <c r="D147" t="s">
        <v>259</v>
      </c>
      <c r="E147">
        <v>1E-3</v>
      </c>
      <c r="F147">
        <v>8.0000000000000002E-3</v>
      </c>
      <c r="G147">
        <v>8.9999999999999993E-3</v>
      </c>
    </row>
    <row r="148" spans="1:7" x14ac:dyDescent="0.25">
      <c r="A148" t="s">
        <v>165</v>
      </c>
      <c r="B148">
        <v>2</v>
      </c>
      <c r="C148">
        <v>24</v>
      </c>
      <c r="D148" t="s">
        <v>259</v>
      </c>
      <c r="E148">
        <v>0</v>
      </c>
      <c r="F148">
        <v>1.6E-2</v>
      </c>
      <c r="G148">
        <v>1.6E-2</v>
      </c>
    </row>
    <row r="149" spans="1:7" x14ac:dyDescent="0.25">
      <c r="A149" t="s">
        <v>166</v>
      </c>
      <c r="B149">
        <v>2</v>
      </c>
      <c r="C149">
        <v>24</v>
      </c>
      <c r="D149" t="s">
        <v>259</v>
      </c>
      <c r="E149">
        <v>1E-3</v>
      </c>
      <c r="F149">
        <v>0</v>
      </c>
      <c r="G149">
        <v>1E-3</v>
      </c>
    </row>
    <row r="150" spans="1:7" x14ac:dyDescent="0.25">
      <c r="A150" t="s">
        <v>167</v>
      </c>
      <c r="B150">
        <v>2</v>
      </c>
      <c r="C150">
        <v>26</v>
      </c>
      <c r="D150" t="s">
        <v>259</v>
      </c>
      <c r="E150">
        <v>0</v>
      </c>
      <c r="F150">
        <v>0</v>
      </c>
      <c r="G150">
        <v>0</v>
      </c>
    </row>
    <row r="151" spans="1:7" x14ac:dyDescent="0.25">
      <c r="A151" t="s">
        <v>168</v>
      </c>
      <c r="B151">
        <v>2</v>
      </c>
      <c r="C151">
        <v>28</v>
      </c>
      <c r="D151" t="s">
        <v>259</v>
      </c>
      <c r="E151">
        <v>0</v>
      </c>
      <c r="F151">
        <v>7.0000000000000001E-3</v>
      </c>
      <c r="G151">
        <v>7.0000000000000001E-3</v>
      </c>
    </row>
    <row r="152" spans="1:7" x14ac:dyDescent="0.25">
      <c r="A152" t="s">
        <v>169</v>
      </c>
      <c r="B152">
        <v>2</v>
      </c>
      <c r="C152">
        <v>30</v>
      </c>
      <c r="D152" t="s">
        <v>259</v>
      </c>
      <c r="E152">
        <v>0</v>
      </c>
      <c r="F152">
        <v>2.3E-2</v>
      </c>
      <c r="G152">
        <v>2.3E-2</v>
      </c>
    </row>
    <row r="153" spans="1:7" x14ac:dyDescent="0.25">
      <c r="A153" t="s">
        <v>170</v>
      </c>
      <c r="B153">
        <v>2</v>
      </c>
      <c r="C153">
        <v>32</v>
      </c>
      <c r="D153" t="s">
        <v>259</v>
      </c>
      <c r="E153">
        <v>1E-3</v>
      </c>
      <c r="F153">
        <v>0</v>
      </c>
      <c r="G153">
        <v>1E-3</v>
      </c>
    </row>
    <row r="154" spans="1:7" x14ac:dyDescent="0.25">
      <c r="A154" t="s">
        <v>171</v>
      </c>
      <c r="B154">
        <v>2</v>
      </c>
      <c r="C154">
        <v>32</v>
      </c>
      <c r="D154" t="s">
        <v>259</v>
      </c>
      <c r="E154">
        <v>0</v>
      </c>
      <c r="F154">
        <v>2E-3</v>
      </c>
      <c r="G154">
        <v>2E-3</v>
      </c>
    </row>
    <row r="155" spans="1:7" x14ac:dyDescent="0.25">
      <c r="A155" t="s">
        <v>172</v>
      </c>
      <c r="B155">
        <v>2</v>
      </c>
      <c r="C155">
        <v>36</v>
      </c>
      <c r="D155" t="s">
        <v>259</v>
      </c>
      <c r="E155">
        <v>1E-3</v>
      </c>
      <c r="F155">
        <v>3.5000000000000003E-2</v>
      </c>
      <c r="G155">
        <v>3.5999999999999997E-2</v>
      </c>
    </row>
    <row r="156" spans="1:7" x14ac:dyDescent="0.25">
      <c r="A156" t="s">
        <v>174</v>
      </c>
      <c r="B156">
        <v>2</v>
      </c>
      <c r="C156">
        <v>36</v>
      </c>
      <c r="D156" t="s">
        <v>259</v>
      </c>
      <c r="E156">
        <v>1E-3</v>
      </c>
      <c r="F156">
        <v>2.3E-2</v>
      </c>
      <c r="G156">
        <v>2.4E-2</v>
      </c>
    </row>
    <row r="157" spans="1:7" x14ac:dyDescent="0.25">
      <c r="A157" t="s">
        <v>173</v>
      </c>
      <c r="B157">
        <v>2</v>
      </c>
      <c r="C157">
        <v>12</v>
      </c>
      <c r="D157" t="s">
        <v>259</v>
      </c>
      <c r="E157">
        <v>0</v>
      </c>
      <c r="F157">
        <v>7.0000000000000001E-3</v>
      </c>
      <c r="G157">
        <v>7.0000000000000001E-3</v>
      </c>
    </row>
    <row r="158" spans="1:7" x14ac:dyDescent="0.25">
      <c r="A158" t="s">
        <v>175</v>
      </c>
      <c r="B158">
        <v>2</v>
      </c>
      <c r="C158">
        <v>14</v>
      </c>
      <c r="D158" t="s">
        <v>259</v>
      </c>
      <c r="E158">
        <v>0</v>
      </c>
      <c r="F158">
        <v>0.01</v>
      </c>
      <c r="G158">
        <v>0.01</v>
      </c>
    </row>
    <row r="159" spans="1:7" x14ac:dyDescent="0.25">
      <c r="A159" t="s">
        <v>176</v>
      </c>
      <c r="B159">
        <v>2</v>
      </c>
      <c r="C159">
        <v>16</v>
      </c>
      <c r="D159" t="s">
        <v>259</v>
      </c>
      <c r="E159">
        <v>0</v>
      </c>
      <c r="F159">
        <v>0</v>
      </c>
      <c r="G159">
        <v>0</v>
      </c>
    </row>
    <row r="160" spans="1:7" x14ac:dyDescent="0.25">
      <c r="A160" t="s">
        <v>177</v>
      </c>
      <c r="B160">
        <v>2</v>
      </c>
      <c r="C160">
        <v>18</v>
      </c>
      <c r="D160" t="s">
        <v>259</v>
      </c>
      <c r="E160">
        <v>1E-3</v>
      </c>
      <c r="F160">
        <v>8.0000000000000002E-3</v>
      </c>
      <c r="G160">
        <v>8.9999999999999993E-3</v>
      </c>
    </row>
    <row r="161" spans="1:7" x14ac:dyDescent="0.25">
      <c r="A161" t="s">
        <v>178</v>
      </c>
      <c r="B161">
        <v>2</v>
      </c>
      <c r="C161">
        <v>22</v>
      </c>
      <c r="D161" t="s">
        <v>259</v>
      </c>
      <c r="E161">
        <v>0</v>
      </c>
      <c r="F161">
        <v>8.9999999999999993E-3</v>
      </c>
      <c r="G161">
        <v>8.9999999999999993E-3</v>
      </c>
    </row>
    <row r="162" spans="1:7" x14ac:dyDescent="0.25">
      <c r="A162" t="s">
        <v>179</v>
      </c>
      <c r="B162">
        <v>2</v>
      </c>
      <c r="C162">
        <v>24</v>
      </c>
      <c r="D162" t="s">
        <v>259</v>
      </c>
      <c r="E162">
        <v>1E-3</v>
      </c>
      <c r="F162">
        <v>0</v>
      </c>
      <c r="G162">
        <v>1E-3</v>
      </c>
    </row>
    <row r="163" spans="1:7" x14ac:dyDescent="0.25">
      <c r="A163" t="s">
        <v>180</v>
      </c>
      <c r="B163">
        <v>2</v>
      </c>
      <c r="C163">
        <v>26</v>
      </c>
      <c r="D163" t="s">
        <v>259</v>
      </c>
      <c r="E163">
        <v>0</v>
      </c>
      <c r="F163">
        <v>1.4999999999999999E-2</v>
      </c>
      <c r="G163">
        <v>1.4999999999999999E-2</v>
      </c>
    </row>
    <row r="164" spans="1:7" x14ac:dyDescent="0.25">
      <c r="A164" t="s">
        <v>181</v>
      </c>
      <c r="B164">
        <v>2</v>
      </c>
      <c r="C164">
        <v>27</v>
      </c>
      <c r="D164" t="s">
        <v>259</v>
      </c>
      <c r="E164">
        <v>1E-3</v>
      </c>
      <c r="F164">
        <v>0</v>
      </c>
      <c r="G164">
        <v>1E-3</v>
      </c>
    </row>
    <row r="165" spans="1:7" x14ac:dyDescent="0.25">
      <c r="A165" t="s">
        <v>182</v>
      </c>
      <c r="B165">
        <v>2</v>
      </c>
      <c r="C165">
        <v>30</v>
      </c>
      <c r="D165" t="s">
        <v>259</v>
      </c>
      <c r="E165">
        <v>1E-3</v>
      </c>
      <c r="F165">
        <v>0</v>
      </c>
      <c r="G165">
        <v>1E-3</v>
      </c>
    </row>
    <row r="166" spans="1:7" x14ac:dyDescent="0.25">
      <c r="A166" t="s">
        <v>183</v>
      </c>
      <c r="B166">
        <v>2</v>
      </c>
      <c r="C166">
        <v>32</v>
      </c>
      <c r="D166" t="s">
        <v>259</v>
      </c>
      <c r="E166">
        <v>1E-3</v>
      </c>
      <c r="F166">
        <v>3.0000000000000001E-3</v>
      </c>
      <c r="G166">
        <v>4.0000000000000001E-3</v>
      </c>
    </row>
    <row r="167" spans="1:7" x14ac:dyDescent="0.25">
      <c r="A167" t="s">
        <v>184</v>
      </c>
      <c r="B167">
        <v>2</v>
      </c>
      <c r="C167">
        <v>34</v>
      </c>
      <c r="D167" t="s">
        <v>259</v>
      </c>
      <c r="E167">
        <v>0</v>
      </c>
      <c r="F167">
        <v>2.5999999999999999E-2</v>
      </c>
      <c r="G167">
        <v>2.5999999999999999E-2</v>
      </c>
    </row>
    <row r="168" spans="1:7" x14ac:dyDescent="0.25">
      <c r="A168" t="s">
        <v>185</v>
      </c>
      <c r="B168">
        <v>2</v>
      </c>
      <c r="C168">
        <v>35</v>
      </c>
      <c r="D168" t="s">
        <v>259</v>
      </c>
      <c r="E168">
        <v>0</v>
      </c>
      <c r="F168">
        <v>1.2999999999999999E-2</v>
      </c>
      <c r="G168">
        <v>1.2999999999999999E-2</v>
      </c>
    </row>
    <row r="169" spans="1:7" x14ac:dyDescent="0.25">
      <c r="A169" t="s">
        <v>186</v>
      </c>
      <c r="B169">
        <v>2</v>
      </c>
      <c r="C169">
        <v>38</v>
      </c>
      <c r="D169" t="s">
        <v>259</v>
      </c>
      <c r="E169">
        <v>0</v>
      </c>
      <c r="F169">
        <v>0</v>
      </c>
      <c r="G169">
        <v>0</v>
      </c>
    </row>
    <row r="170" spans="1:7" x14ac:dyDescent="0.25">
      <c r="A170" t="s">
        <v>187</v>
      </c>
      <c r="B170">
        <v>2</v>
      </c>
      <c r="C170">
        <v>39</v>
      </c>
      <c r="D170" t="s">
        <v>259</v>
      </c>
      <c r="E170">
        <v>1E-3</v>
      </c>
      <c r="F170">
        <v>8.9999999999999993E-3</v>
      </c>
      <c r="G170">
        <v>0.01</v>
      </c>
    </row>
    <row r="171" spans="1:7" x14ac:dyDescent="0.25">
      <c r="A171" t="s">
        <v>190</v>
      </c>
      <c r="B171">
        <v>2</v>
      </c>
      <c r="C171">
        <v>42</v>
      </c>
      <c r="D171" t="s">
        <v>259</v>
      </c>
      <c r="E171">
        <v>0</v>
      </c>
      <c r="F171">
        <v>3.5000000000000003E-2</v>
      </c>
      <c r="G171">
        <v>3.5000000000000003E-2</v>
      </c>
    </row>
    <row r="172" spans="1:7" x14ac:dyDescent="0.25">
      <c r="A172" t="s">
        <v>188</v>
      </c>
      <c r="B172">
        <v>2</v>
      </c>
      <c r="C172">
        <v>15</v>
      </c>
      <c r="D172" t="s">
        <v>259</v>
      </c>
      <c r="E172">
        <v>0</v>
      </c>
      <c r="F172">
        <v>1.2999999999999999E-2</v>
      </c>
      <c r="G172">
        <v>1.2999999999999999E-2</v>
      </c>
    </row>
    <row r="173" spans="1:7" x14ac:dyDescent="0.25">
      <c r="A173" t="s">
        <v>189</v>
      </c>
      <c r="B173">
        <v>2</v>
      </c>
      <c r="C173">
        <v>18</v>
      </c>
      <c r="D173" t="s">
        <v>259</v>
      </c>
      <c r="E173">
        <v>0</v>
      </c>
      <c r="F173">
        <v>2E-3</v>
      </c>
      <c r="G173">
        <v>2E-3</v>
      </c>
    </row>
    <row r="174" spans="1:7" x14ac:dyDescent="0.25">
      <c r="A174" t="s">
        <v>191</v>
      </c>
      <c r="B174">
        <v>2</v>
      </c>
      <c r="C174">
        <v>20</v>
      </c>
      <c r="D174" t="s">
        <v>259</v>
      </c>
      <c r="E174">
        <v>0</v>
      </c>
      <c r="F174">
        <v>5.0000000000000001E-3</v>
      </c>
      <c r="G174">
        <v>5.0000000000000001E-3</v>
      </c>
    </row>
    <row r="175" spans="1:7" x14ac:dyDescent="0.25">
      <c r="A175" t="s">
        <v>192</v>
      </c>
      <c r="B175">
        <v>2</v>
      </c>
      <c r="C175">
        <v>24</v>
      </c>
      <c r="D175" t="s">
        <v>259</v>
      </c>
      <c r="E175">
        <v>1E-3</v>
      </c>
      <c r="F175">
        <v>8.0000000000000002E-3</v>
      </c>
      <c r="G175">
        <v>8.9999999999999993E-3</v>
      </c>
    </row>
    <row r="176" spans="1:7" x14ac:dyDescent="0.25">
      <c r="A176" t="s">
        <v>193</v>
      </c>
      <c r="B176">
        <v>2</v>
      </c>
      <c r="C176">
        <v>28</v>
      </c>
      <c r="D176" t="s">
        <v>259</v>
      </c>
      <c r="E176">
        <v>1E-3</v>
      </c>
      <c r="F176">
        <v>0</v>
      </c>
      <c r="G176">
        <v>1E-3</v>
      </c>
    </row>
    <row r="177" spans="1:7" x14ac:dyDescent="0.25">
      <c r="A177" t="s">
        <v>194</v>
      </c>
      <c r="B177">
        <v>2</v>
      </c>
      <c r="C177">
        <v>30</v>
      </c>
      <c r="D177" t="s">
        <v>259</v>
      </c>
      <c r="E177">
        <v>1E-3</v>
      </c>
      <c r="F177">
        <v>6.0000000000000001E-3</v>
      </c>
      <c r="G177">
        <v>7.0000000000000001E-3</v>
      </c>
    </row>
    <row r="178" spans="1:7" x14ac:dyDescent="0.25">
      <c r="A178" t="s">
        <v>195</v>
      </c>
      <c r="B178">
        <v>2</v>
      </c>
      <c r="C178">
        <v>32</v>
      </c>
      <c r="D178" t="s">
        <v>259</v>
      </c>
      <c r="E178">
        <v>0</v>
      </c>
      <c r="F178">
        <v>1E-3</v>
      </c>
      <c r="G178">
        <v>1E-3</v>
      </c>
    </row>
    <row r="179" spans="1:7" x14ac:dyDescent="0.25">
      <c r="A179" t="s">
        <v>196</v>
      </c>
      <c r="B179">
        <v>2</v>
      </c>
      <c r="C179">
        <v>34</v>
      </c>
      <c r="D179" t="s">
        <v>259</v>
      </c>
      <c r="E179">
        <v>1E-3</v>
      </c>
      <c r="F179">
        <v>2E-3</v>
      </c>
      <c r="G179">
        <v>3.0000000000000001E-3</v>
      </c>
    </row>
    <row r="180" spans="1:7" x14ac:dyDescent="0.25">
      <c r="A180" t="s">
        <v>197</v>
      </c>
      <c r="B180">
        <v>2</v>
      </c>
      <c r="C180">
        <v>36</v>
      </c>
      <c r="D180" t="s">
        <v>259</v>
      </c>
      <c r="E180">
        <v>1E-3</v>
      </c>
      <c r="F180">
        <v>0.01</v>
      </c>
      <c r="G180">
        <v>1.0999999999999999E-2</v>
      </c>
    </row>
    <row r="181" spans="1:7" x14ac:dyDescent="0.25">
      <c r="A181" t="s">
        <v>198</v>
      </c>
      <c r="B181">
        <v>2</v>
      </c>
      <c r="C181">
        <v>38</v>
      </c>
      <c r="D181" t="s">
        <v>259</v>
      </c>
      <c r="E181">
        <v>0</v>
      </c>
      <c r="F181">
        <v>1E-3</v>
      </c>
      <c r="G181">
        <v>1E-3</v>
      </c>
    </row>
    <row r="182" spans="1:7" x14ac:dyDescent="0.25">
      <c r="A182" t="s">
        <v>199</v>
      </c>
      <c r="B182">
        <v>2</v>
      </c>
      <c r="C182">
        <v>40</v>
      </c>
      <c r="D182" t="s">
        <v>259</v>
      </c>
      <c r="E182">
        <v>0</v>
      </c>
      <c r="F182">
        <v>1.2E-2</v>
      </c>
      <c r="G182">
        <v>1.2E-2</v>
      </c>
    </row>
    <row r="183" spans="1:7" x14ac:dyDescent="0.25">
      <c r="A183" t="s">
        <v>200</v>
      </c>
      <c r="B183">
        <v>2</v>
      </c>
      <c r="C183">
        <v>44</v>
      </c>
      <c r="D183" t="s">
        <v>259</v>
      </c>
      <c r="E183">
        <v>0</v>
      </c>
      <c r="F183">
        <v>1.9E-2</v>
      </c>
      <c r="G183">
        <v>1.9E-2</v>
      </c>
    </row>
    <row r="184" spans="1:7" x14ac:dyDescent="0.25">
      <c r="A184" t="s">
        <v>201</v>
      </c>
      <c r="B184">
        <v>2</v>
      </c>
      <c r="C184">
        <v>44</v>
      </c>
      <c r="D184" t="s">
        <v>259</v>
      </c>
      <c r="E184">
        <v>0</v>
      </c>
      <c r="F184">
        <v>1.4E-2</v>
      </c>
      <c r="G184">
        <v>1.4E-2</v>
      </c>
    </row>
    <row r="185" spans="1:7" x14ac:dyDescent="0.25">
      <c r="A185" t="s">
        <v>202</v>
      </c>
      <c r="B185">
        <v>2</v>
      </c>
      <c r="C185">
        <v>48</v>
      </c>
      <c r="D185" t="s">
        <v>259</v>
      </c>
      <c r="E185">
        <v>0</v>
      </c>
      <c r="F185">
        <v>1.7000000000000001E-2</v>
      </c>
      <c r="G185">
        <v>1.7000000000000001E-2</v>
      </c>
    </row>
    <row r="186" spans="1:7" x14ac:dyDescent="0.25">
      <c r="A186" t="s">
        <v>203</v>
      </c>
      <c r="B186">
        <v>2</v>
      </c>
      <c r="C186">
        <v>20</v>
      </c>
      <c r="D186" t="s">
        <v>259</v>
      </c>
      <c r="E186">
        <v>1E-3</v>
      </c>
      <c r="F186">
        <v>7.0000000000000001E-3</v>
      </c>
      <c r="G186">
        <v>8.0000000000000002E-3</v>
      </c>
    </row>
    <row r="187" spans="1:7" x14ac:dyDescent="0.25">
      <c r="A187" t="s">
        <v>204</v>
      </c>
      <c r="B187">
        <v>2</v>
      </c>
      <c r="C187">
        <v>22</v>
      </c>
      <c r="D187" t="s">
        <v>259</v>
      </c>
      <c r="E187">
        <v>2E-3</v>
      </c>
      <c r="F187">
        <v>2E-3</v>
      </c>
      <c r="G187">
        <v>4.0000000000000001E-3</v>
      </c>
    </row>
    <row r="188" spans="1:7" x14ac:dyDescent="0.25">
      <c r="A188" t="s">
        <v>205</v>
      </c>
      <c r="B188">
        <v>2</v>
      </c>
      <c r="C188">
        <v>28</v>
      </c>
      <c r="D188" t="s">
        <v>259</v>
      </c>
      <c r="E188">
        <v>1E-3</v>
      </c>
      <c r="F188">
        <v>2E-3</v>
      </c>
      <c r="G188">
        <v>3.0000000000000001E-3</v>
      </c>
    </row>
    <row r="189" spans="1:7" x14ac:dyDescent="0.25">
      <c r="A189" t="s">
        <v>206</v>
      </c>
      <c r="B189">
        <v>2</v>
      </c>
      <c r="C189">
        <v>30</v>
      </c>
      <c r="D189" t="s">
        <v>259</v>
      </c>
      <c r="E189">
        <v>1E-3</v>
      </c>
      <c r="F189">
        <v>0</v>
      </c>
      <c r="G189">
        <v>1E-3</v>
      </c>
    </row>
    <row r="190" spans="1:7" x14ac:dyDescent="0.25">
      <c r="A190" t="s">
        <v>207</v>
      </c>
      <c r="B190">
        <v>2</v>
      </c>
      <c r="C190">
        <v>32</v>
      </c>
      <c r="D190" t="s">
        <v>259</v>
      </c>
      <c r="E190">
        <v>0</v>
      </c>
      <c r="F190">
        <v>5.0000000000000001E-3</v>
      </c>
      <c r="G190">
        <v>5.0000000000000001E-3</v>
      </c>
    </row>
    <row r="191" spans="1:7" x14ac:dyDescent="0.25">
      <c r="A191" t="s">
        <v>208</v>
      </c>
      <c r="B191">
        <v>2</v>
      </c>
      <c r="C191">
        <v>35</v>
      </c>
      <c r="D191" t="s">
        <v>259</v>
      </c>
      <c r="E191">
        <v>1E-3</v>
      </c>
      <c r="F191">
        <v>7.0000000000000001E-3</v>
      </c>
      <c r="G191">
        <v>8.0000000000000002E-3</v>
      </c>
    </row>
    <row r="192" spans="1:7" x14ac:dyDescent="0.25">
      <c r="A192" t="s">
        <v>209</v>
      </c>
      <c r="B192">
        <v>2</v>
      </c>
      <c r="C192">
        <v>38</v>
      </c>
      <c r="D192" t="s">
        <v>259</v>
      </c>
      <c r="E192">
        <v>1E-3</v>
      </c>
      <c r="F192">
        <v>0.01</v>
      </c>
      <c r="G192">
        <v>1.0999999999999999E-2</v>
      </c>
    </row>
    <row r="193" spans="1:7" x14ac:dyDescent="0.25">
      <c r="A193" t="s">
        <v>210</v>
      </c>
      <c r="B193">
        <v>2</v>
      </c>
      <c r="C193">
        <v>40</v>
      </c>
      <c r="D193" t="s">
        <v>259</v>
      </c>
      <c r="E193">
        <v>1E-3</v>
      </c>
      <c r="F193">
        <v>0</v>
      </c>
      <c r="G193">
        <v>1E-3</v>
      </c>
    </row>
    <row r="194" spans="1:7" x14ac:dyDescent="0.25">
      <c r="A194" t="s">
        <v>211</v>
      </c>
      <c r="B194">
        <v>2</v>
      </c>
      <c r="C194">
        <v>42</v>
      </c>
      <c r="D194" t="s">
        <v>259</v>
      </c>
      <c r="E194">
        <v>0</v>
      </c>
      <c r="F194">
        <v>1.7999999999999999E-2</v>
      </c>
      <c r="G194">
        <v>1.7999999999999999E-2</v>
      </c>
    </row>
    <row r="195" spans="1:7" x14ac:dyDescent="0.25">
      <c r="A195" t="s">
        <v>212</v>
      </c>
      <c r="B195">
        <v>2</v>
      </c>
      <c r="C195">
        <v>45</v>
      </c>
      <c r="D195" t="s">
        <v>259</v>
      </c>
      <c r="E195">
        <v>0</v>
      </c>
      <c r="F195">
        <v>0</v>
      </c>
      <c r="G195">
        <v>0</v>
      </c>
    </row>
    <row r="196" spans="1:7" x14ac:dyDescent="0.25">
      <c r="A196" t="s">
        <v>213</v>
      </c>
      <c r="B196">
        <v>2</v>
      </c>
      <c r="C196">
        <v>48</v>
      </c>
      <c r="D196" t="s">
        <v>259</v>
      </c>
      <c r="E196">
        <v>1E-3</v>
      </c>
      <c r="F196">
        <v>1.6E-2</v>
      </c>
      <c r="G196">
        <v>1.7000000000000001E-2</v>
      </c>
    </row>
    <row r="197" spans="1:7" x14ac:dyDescent="0.25">
      <c r="A197" t="s">
        <v>214</v>
      </c>
      <c r="B197">
        <v>2</v>
      </c>
      <c r="C197">
        <v>50</v>
      </c>
      <c r="D197" t="s">
        <v>259</v>
      </c>
      <c r="E197">
        <v>1E-3</v>
      </c>
      <c r="F197">
        <v>0</v>
      </c>
      <c r="G197">
        <v>1E-3</v>
      </c>
    </row>
    <row r="198" spans="1:7" x14ac:dyDescent="0.25">
      <c r="A198" t="s">
        <v>216</v>
      </c>
      <c r="B198">
        <v>2</v>
      </c>
      <c r="C198">
        <v>52</v>
      </c>
      <c r="D198" t="s">
        <v>259</v>
      </c>
      <c r="E198">
        <v>2E-3</v>
      </c>
      <c r="F198">
        <v>1.4E-2</v>
      </c>
      <c r="G198">
        <v>1.6E-2</v>
      </c>
    </row>
    <row r="199" spans="1:7" x14ac:dyDescent="0.25">
      <c r="A199" t="s">
        <v>215</v>
      </c>
      <c r="B199">
        <v>2</v>
      </c>
      <c r="C199">
        <v>25</v>
      </c>
      <c r="D199" t="s">
        <v>259</v>
      </c>
      <c r="E199">
        <v>0</v>
      </c>
      <c r="F199">
        <v>2E-3</v>
      </c>
      <c r="G199">
        <v>2E-3</v>
      </c>
    </row>
    <row r="200" spans="1:7" x14ac:dyDescent="0.25">
      <c r="A200" t="s">
        <v>21</v>
      </c>
      <c r="B200">
        <v>2</v>
      </c>
      <c r="C200">
        <v>0</v>
      </c>
      <c r="D200" t="s">
        <v>277</v>
      </c>
      <c r="E200">
        <v>0</v>
      </c>
      <c r="F200">
        <v>0</v>
      </c>
      <c r="G200">
        <v>0</v>
      </c>
    </row>
    <row r="201" spans="1:7" x14ac:dyDescent="0.25">
      <c r="A201" t="s">
        <v>12</v>
      </c>
      <c r="B201">
        <v>2</v>
      </c>
      <c r="C201">
        <v>11</v>
      </c>
      <c r="D201" t="s">
        <v>259</v>
      </c>
      <c r="E201">
        <v>1E-3</v>
      </c>
      <c r="F201">
        <v>0</v>
      </c>
      <c r="G201">
        <v>1E-3</v>
      </c>
    </row>
    <row r="202" spans="1:7" x14ac:dyDescent="0.25">
      <c r="A202" t="s">
        <v>11</v>
      </c>
      <c r="B202">
        <v>2</v>
      </c>
      <c r="C202">
        <v>10</v>
      </c>
      <c r="D202" t="s">
        <v>259</v>
      </c>
      <c r="E202">
        <v>1E-3</v>
      </c>
      <c r="F202">
        <v>3.0000000000000001E-3</v>
      </c>
      <c r="G202">
        <v>4.0000000000000001E-3</v>
      </c>
    </row>
    <row r="203" spans="1:7" x14ac:dyDescent="0.25">
      <c r="A203" t="s">
        <v>22</v>
      </c>
      <c r="B203">
        <v>2</v>
      </c>
      <c r="C203">
        <v>0</v>
      </c>
      <c r="D203" t="s">
        <v>277</v>
      </c>
      <c r="E203">
        <v>1.7999999999999999E-2</v>
      </c>
      <c r="F203">
        <v>8.0000000000000002E-3</v>
      </c>
      <c r="G203">
        <v>2.5999999999999999E-2</v>
      </c>
    </row>
    <row r="204" spans="1:7" x14ac:dyDescent="0.25">
      <c r="A204" t="s">
        <v>23</v>
      </c>
      <c r="B204">
        <v>2</v>
      </c>
      <c r="C204">
        <v>75</v>
      </c>
      <c r="D204" t="s">
        <v>259</v>
      </c>
      <c r="E204">
        <v>2.7E-2</v>
      </c>
      <c r="F204">
        <v>6.0000000000000001E-3</v>
      </c>
      <c r="G204">
        <v>3.3000000000000002E-2</v>
      </c>
    </row>
    <row r="205" spans="1:7" x14ac:dyDescent="0.25">
      <c r="A205" t="s">
        <v>19</v>
      </c>
      <c r="B205">
        <v>2</v>
      </c>
      <c r="C205">
        <v>16</v>
      </c>
      <c r="D205" t="s">
        <v>259</v>
      </c>
      <c r="E205">
        <v>0</v>
      </c>
      <c r="F205">
        <v>7.0000000000000001E-3</v>
      </c>
      <c r="G205">
        <v>7.0000000000000001E-3</v>
      </c>
    </row>
    <row r="206" spans="1:7" x14ac:dyDescent="0.25">
      <c r="A206" t="s">
        <v>18</v>
      </c>
      <c r="B206">
        <v>2</v>
      </c>
      <c r="C206">
        <v>15</v>
      </c>
      <c r="D206" t="s">
        <v>259</v>
      </c>
      <c r="E206">
        <v>1E-3</v>
      </c>
      <c r="F206">
        <v>1.9E-2</v>
      </c>
      <c r="G206">
        <v>0.02</v>
      </c>
    </row>
    <row r="207" spans="1:7" x14ac:dyDescent="0.25">
      <c r="A207" t="s">
        <v>25</v>
      </c>
      <c r="B207">
        <v>2</v>
      </c>
      <c r="C207">
        <v>1801</v>
      </c>
      <c r="D207" t="s">
        <v>259</v>
      </c>
      <c r="E207">
        <v>9.7000000000000003E-2</v>
      </c>
      <c r="F207">
        <v>4.7E-2</v>
      </c>
      <c r="G207">
        <v>0.14399999999999999</v>
      </c>
    </row>
    <row r="208" spans="1:7" x14ac:dyDescent="0.25">
      <c r="A208" t="s">
        <v>218</v>
      </c>
      <c r="B208">
        <v>2</v>
      </c>
      <c r="C208">
        <v>0</v>
      </c>
      <c r="D208" t="s">
        <v>277</v>
      </c>
      <c r="E208">
        <v>0</v>
      </c>
      <c r="F208">
        <v>0</v>
      </c>
      <c r="G208">
        <v>0</v>
      </c>
    </row>
    <row r="209" spans="1:7" x14ac:dyDescent="0.25">
      <c r="A209" t="s">
        <v>219</v>
      </c>
      <c r="B209">
        <v>2</v>
      </c>
      <c r="C209">
        <v>0</v>
      </c>
      <c r="D209" t="s">
        <v>277</v>
      </c>
      <c r="E209">
        <v>1E-3</v>
      </c>
      <c r="F209">
        <v>1E-3</v>
      </c>
      <c r="G209">
        <v>2E-3</v>
      </c>
    </row>
    <row r="210" spans="1:7" x14ac:dyDescent="0.25">
      <c r="A210" t="s">
        <v>222</v>
      </c>
      <c r="B210">
        <v>2</v>
      </c>
      <c r="C210">
        <v>0</v>
      </c>
      <c r="D210" t="s">
        <v>277</v>
      </c>
      <c r="E210">
        <v>0</v>
      </c>
      <c r="F210">
        <v>0</v>
      </c>
      <c r="G210">
        <v>0</v>
      </c>
    </row>
    <row r="211" spans="1:7" x14ac:dyDescent="0.25">
      <c r="A211" t="s">
        <v>223</v>
      </c>
      <c r="B211">
        <v>2</v>
      </c>
      <c r="C211">
        <v>0</v>
      </c>
      <c r="D211" t="s">
        <v>277</v>
      </c>
      <c r="E211">
        <v>1E-3</v>
      </c>
      <c r="F211">
        <v>0</v>
      </c>
      <c r="G211">
        <v>1E-3</v>
      </c>
    </row>
    <row r="212" spans="1:7" x14ac:dyDescent="0.25">
      <c r="A212" t="s">
        <v>220</v>
      </c>
      <c r="B212">
        <v>2</v>
      </c>
      <c r="C212">
        <v>0</v>
      </c>
      <c r="D212" t="s">
        <v>277</v>
      </c>
      <c r="E212">
        <v>0</v>
      </c>
      <c r="F212">
        <v>8.9999999999999993E-3</v>
      </c>
      <c r="G212">
        <v>8.9999999999999993E-3</v>
      </c>
    </row>
    <row r="213" spans="1:7" x14ac:dyDescent="0.25">
      <c r="A213" t="s">
        <v>221</v>
      </c>
      <c r="B213">
        <v>2</v>
      </c>
      <c r="C213">
        <v>0</v>
      </c>
      <c r="D213" t="s">
        <v>277</v>
      </c>
      <c r="E213">
        <v>0</v>
      </c>
      <c r="F213">
        <v>0</v>
      </c>
      <c r="G213">
        <v>0</v>
      </c>
    </row>
    <row r="214" spans="1:7" x14ac:dyDescent="0.25">
      <c r="A214" t="s">
        <v>217</v>
      </c>
      <c r="B214">
        <v>2</v>
      </c>
      <c r="C214">
        <v>0</v>
      </c>
      <c r="D214" t="s">
        <v>277</v>
      </c>
      <c r="E214">
        <v>0</v>
      </c>
      <c r="F214">
        <v>0</v>
      </c>
      <c r="G214">
        <v>0</v>
      </c>
    </row>
    <row r="215" spans="1:7" x14ac:dyDescent="0.25">
      <c r="A215" t="s">
        <v>232</v>
      </c>
      <c r="B215">
        <v>2</v>
      </c>
      <c r="C215">
        <v>0</v>
      </c>
      <c r="D215" t="s">
        <v>277</v>
      </c>
      <c r="E215">
        <v>0</v>
      </c>
      <c r="F215">
        <v>0</v>
      </c>
      <c r="G215">
        <v>0</v>
      </c>
    </row>
    <row r="216" spans="1:7" x14ac:dyDescent="0.25">
      <c r="A216" t="s">
        <v>224</v>
      </c>
      <c r="B216">
        <v>2</v>
      </c>
      <c r="C216">
        <v>0</v>
      </c>
      <c r="D216" t="s">
        <v>277</v>
      </c>
      <c r="E216">
        <v>1E-3</v>
      </c>
      <c r="F216">
        <v>0</v>
      </c>
      <c r="G216">
        <v>1E-3</v>
      </c>
    </row>
    <row r="217" spans="1:7" x14ac:dyDescent="0.25">
      <c r="A217" t="s">
        <v>225</v>
      </c>
      <c r="B217">
        <v>2</v>
      </c>
      <c r="C217">
        <v>0</v>
      </c>
      <c r="D217" t="s">
        <v>277</v>
      </c>
      <c r="E217">
        <v>0</v>
      </c>
      <c r="F217">
        <v>0</v>
      </c>
      <c r="G217">
        <v>0</v>
      </c>
    </row>
    <row r="218" spans="1:7" x14ac:dyDescent="0.25">
      <c r="A218" t="s">
        <v>226</v>
      </c>
      <c r="B218">
        <v>2</v>
      </c>
      <c r="C218">
        <v>0</v>
      </c>
      <c r="D218" t="s">
        <v>277</v>
      </c>
      <c r="E218">
        <v>1E-3</v>
      </c>
      <c r="F218">
        <v>2E-3</v>
      </c>
      <c r="G218">
        <v>3.0000000000000001E-3</v>
      </c>
    </row>
    <row r="219" spans="1:7" x14ac:dyDescent="0.25">
      <c r="A219" t="s">
        <v>227</v>
      </c>
      <c r="B219">
        <v>2</v>
      </c>
      <c r="C219">
        <v>0</v>
      </c>
      <c r="D219" t="s">
        <v>277</v>
      </c>
      <c r="E219">
        <v>0</v>
      </c>
      <c r="F219">
        <v>0</v>
      </c>
      <c r="G219">
        <v>0</v>
      </c>
    </row>
    <row r="220" spans="1:7" x14ac:dyDescent="0.25">
      <c r="A220" t="s">
        <v>228</v>
      </c>
      <c r="B220">
        <v>2</v>
      </c>
      <c r="C220">
        <v>0</v>
      </c>
      <c r="D220" t="s">
        <v>277</v>
      </c>
      <c r="E220">
        <v>0</v>
      </c>
      <c r="F220">
        <v>5.0000000000000001E-3</v>
      </c>
      <c r="G220">
        <v>5.0000000000000001E-3</v>
      </c>
    </row>
    <row r="221" spans="1:7" x14ac:dyDescent="0.25">
      <c r="A221" t="s">
        <v>229</v>
      </c>
      <c r="B221">
        <v>2</v>
      </c>
      <c r="C221">
        <v>0</v>
      </c>
      <c r="D221" t="s">
        <v>277</v>
      </c>
      <c r="E221">
        <v>0</v>
      </c>
      <c r="F221">
        <v>0</v>
      </c>
      <c r="G221">
        <v>0</v>
      </c>
    </row>
    <row r="222" spans="1:7" x14ac:dyDescent="0.25">
      <c r="A222" t="s">
        <v>230</v>
      </c>
      <c r="B222">
        <v>2</v>
      </c>
      <c r="C222">
        <v>0</v>
      </c>
      <c r="D222" t="s">
        <v>277</v>
      </c>
      <c r="E222">
        <v>2E-3</v>
      </c>
      <c r="F222">
        <v>0</v>
      </c>
      <c r="G222">
        <v>2E-3</v>
      </c>
    </row>
    <row r="223" spans="1:7" x14ac:dyDescent="0.25">
      <c r="A223" t="s">
        <v>231</v>
      </c>
      <c r="B223">
        <v>2</v>
      </c>
      <c r="C223">
        <v>0</v>
      </c>
      <c r="D223" t="s">
        <v>277</v>
      </c>
      <c r="E223">
        <v>0</v>
      </c>
      <c r="F223">
        <v>0</v>
      </c>
      <c r="G223">
        <v>0</v>
      </c>
    </row>
    <row r="224" spans="1:7" x14ac:dyDescent="0.25">
      <c r="A224" t="s">
        <v>233</v>
      </c>
      <c r="B224">
        <v>2</v>
      </c>
      <c r="C224">
        <v>0</v>
      </c>
      <c r="D224" t="s">
        <v>277</v>
      </c>
      <c r="E224">
        <v>1E-3</v>
      </c>
      <c r="F224">
        <v>0</v>
      </c>
      <c r="G224">
        <v>1E-3</v>
      </c>
    </row>
    <row r="225" spans="1:7" x14ac:dyDescent="0.25">
      <c r="A225" t="s">
        <v>239</v>
      </c>
      <c r="B225">
        <v>2</v>
      </c>
      <c r="C225">
        <v>0</v>
      </c>
      <c r="D225" t="s">
        <v>277</v>
      </c>
      <c r="E225">
        <v>0</v>
      </c>
      <c r="F225">
        <v>0</v>
      </c>
      <c r="G225">
        <v>0</v>
      </c>
    </row>
    <row r="226" spans="1:7" x14ac:dyDescent="0.25">
      <c r="A226" t="s">
        <v>240</v>
      </c>
      <c r="B226">
        <v>2</v>
      </c>
      <c r="C226">
        <v>0</v>
      </c>
      <c r="D226" t="s">
        <v>277</v>
      </c>
      <c r="E226">
        <v>0</v>
      </c>
      <c r="F226">
        <v>0</v>
      </c>
      <c r="G226">
        <v>0</v>
      </c>
    </row>
    <row r="227" spans="1:7" x14ac:dyDescent="0.25">
      <c r="A227" t="s">
        <v>241</v>
      </c>
      <c r="B227">
        <v>2</v>
      </c>
      <c r="C227">
        <v>0</v>
      </c>
      <c r="D227" t="s">
        <v>277</v>
      </c>
      <c r="E227">
        <v>0</v>
      </c>
      <c r="F227">
        <v>0</v>
      </c>
      <c r="G227">
        <v>0</v>
      </c>
    </row>
    <row r="228" spans="1:7" x14ac:dyDescent="0.25">
      <c r="A228" t="s">
        <v>234</v>
      </c>
      <c r="B228">
        <v>2</v>
      </c>
      <c r="C228">
        <v>24</v>
      </c>
      <c r="D228" t="s">
        <v>259</v>
      </c>
      <c r="E228">
        <v>0</v>
      </c>
      <c r="F228">
        <v>3.3000000000000002E-2</v>
      </c>
      <c r="G228">
        <v>3.3000000000000002E-2</v>
      </c>
    </row>
    <row r="229" spans="1:7" x14ac:dyDescent="0.25">
      <c r="A229" t="s">
        <v>235</v>
      </c>
      <c r="B229">
        <v>2</v>
      </c>
      <c r="C229">
        <v>25</v>
      </c>
      <c r="D229" t="s">
        <v>259</v>
      </c>
      <c r="E229">
        <v>2E-3</v>
      </c>
      <c r="F229">
        <v>3.9E-2</v>
      </c>
      <c r="G229">
        <v>4.1000000000000002E-2</v>
      </c>
    </row>
    <row r="230" spans="1:7" x14ac:dyDescent="0.25">
      <c r="A230" t="s">
        <v>236</v>
      </c>
      <c r="B230">
        <v>2</v>
      </c>
      <c r="C230">
        <v>27</v>
      </c>
      <c r="D230" t="s">
        <v>259</v>
      </c>
      <c r="E230">
        <v>1E-3</v>
      </c>
      <c r="F230">
        <v>8.5999999999999993E-2</v>
      </c>
      <c r="G230">
        <v>8.6999999999999994E-2</v>
      </c>
    </row>
    <row r="231" spans="1:7" x14ac:dyDescent="0.25">
      <c r="A231" t="s">
        <v>237</v>
      </c>
      <c r="B231">
        <v>2</v>
      </c>
      <c r="C231">
        <v>24</v>
      </c>
      <c r="D231" t="s">
        <v>259</v>
      </c>
      <c r="E231">
        <v>2E-3</v>
      </c>
      <c r="F231">
        <v>4.1000000000000002E-2</v>
      </c>
      <c r="G231">
        <v>4.2999999999999997E-2</v>
      </c>
    </row>
    <row r="232" spans="1:7" x14ac:dyDescent="0.25">
      <c r="A232" t="s">
        <v>238</v>
      </c>
      <c r="B232">
        <v>2</v>
      </c>
      <c r="C232">
        <v>26</v>
      </c>
      <c r="D232" t="s">
        <v>259</v>
      </c>
      <c r="E232">
        <v>0.01</v>
      </c>
      <c r="F232">
        <v>6.7000000000000004E-2</v>
      </c>
      <c r="G232">
        <v>7.6999999999999999E-2</v>
      </c>
    </row>
    <row r="233" spans="1:7" x14ac:dyDescent="0.25">
      <c r="A233" t="s">
        <v>244</v>
      </c>
      <c r="B233">
        <v>2</v>
      </c>
      <c r="C233">
        <v>123</v>
      </c>
      <c r="D233" t="s">
        <v>260</v>
      </c>
      <c r="E233">
        <v>4.0000000000000001E-3</v>
      </c>
      <c r="F233">
        <v>10050.59</v>
      </c>
      <c r="G233">
        <v>10050.593999999999</v>
      </c>
    </row>
    <row r="234" spans="1:7" x14ac:dyDescent="0.25">
      <c r="A234" t="s">
        <v>246</v>
      </c>
      <c r="B234">
        <v>2</v>
      </c>
      <c r="C234">
        <v>121</v>
      </c>
      <c r="D234" t="s">
        <v>260</v>
      </c>
      <c r="E234">
        <v>1.2999999999999999E-2</v>
      </c>
      <c r="F234">
        <v>11610.902</v>
      </c>
      <c r="G234">
        <v>11610.915000000001</v>
      </c>
    </row>
    <row r="235" spans="1:7" x14ac:dyDescent="0.25">
      <c r="A235" t="s">
        <v>247</v>
      </c>
      <c r="B235">
        <v>2</v>
      </c>
      <c r="C235">
        <v>51</v>
      </c>
      <c r="D235" t="s">
        <v>260</v>
      </c>
      <c r="E235">
        <v>1.4999999999999999E-2</v>
      </c>
      <c r="F235">
        <v>10033.477999999999</v>
      </c>
      <c r="G235">
        <v>10033.493</v>
      </c>
    </row>
    <row r="236" spans="1:7" x14ac:dyDescent="0.25">
      <c r="A236" t="s">
        <v>245</v>
      </c>
      <c r="B236">
        <v>2</v>
      </c>
      <c r="C236">
        <v>50</v>
      </c>
      <c r="D236" t="s">
        <v>260</v>
      </c>
      <c r="E236">
        <v>3.7999999999999999E-2</v>
      </c>
      <c r="F236">
        <v>13344.341</v>
      </c>
      <c r="G236">
        <v>13344.379000000001</v>
      </c>
    </row>
    <row r="237" spans="1:7" x14ac:dyDescent="0.25">
      <c r="A237" t="s">
        <v>242</v>
      </c>
      <c r="B237">
        <v>2</v>
      </c>
      <c r="C237">
        <v>71</v>
      </c>
      <c r="D237" t="s">
        <v>259</v>
      </c>
      <c r="E237">
        <v>0.01</v>
      </c>
      <c r="F237">
        <v>26.984000000000002</v>
      </c>
      <c r="G237">
        <v>26.994</v>
      </c>
    </row>
    <row r="238" spans="1:7" x14ac:dyDescent="0.25">
      <c r="A238" t="s">
        <v>243</v>
      </c>
      <c r="B238">
        <v>2</v>
      </c>
      <c r="C238">
        <v>72</v>
      </c>
      <c r="D238" t="s">
        <v>259</v>
      </c>
      <c r="E238">
        <v>1.7999999999999999E-2</v>
      </c>
      <c r="F238">
        <v>89.575999999999993</v>
      </c>
      <c r="G238">
        <v>89.593999999999994</v>
      </c>
    </row>
    <row r="239" spans="1:7" x14ac:dyDescent="0.25">
      <c r="A239" t="s">
        <v>249</v>
      </c>
      <c r="B239">
        <v>2</v>
      </c>
      <c r="C239">
        <v>46</v>
      </c>
      <c r="D239" t="s">
        <v>259</v>
      </c>
      <c r="E239">
        <v>0</v>
      </c>
      <c r="F239">
        <v>308.33</v>
      </c>
      <c r="G239">
        <v>308.33</v>
      </c>
    </row>
    <row r="240" spans="1:7" x14ac:dyDescent="0.25">
      <c r="A240" t="s">
        <v>248</v>
      </c>
      <c r="B240">
        <v>2</v>
      </c>
      <c r="C240">
        <v>47</v>
      </c>
      <c r="D240" t="s">
        <v>259</v>
      </c>
      <c r="E240">
        <v>1.6E-2</v>
      </c>
      <c r="F240">
        <v>629.37199999999996</v>
      </c>
      <c r="G240">
        <v>629.38800000000003</v>
      </c>
    </row>
    <row r="241" spans="1:7" x14ac:dyDescent="0.25">
      <c r="A241" t="s">
        <v>251</v>
      </c>
      <c r="B241">
        <v>2</v>
      </c>
      <c r="C241">
        <v>124</v>
      </c>
      <c r="D241" t="s">
        <v>259</v>
      </c>
      <c r="E241">
        <v>1.4E-2</v>
      </c>
      <c r="F241">
        <v>3446.7950000000001</v>
      </c>
      <c r="G241">
        <v>3446.8090000000002</v>
      </c>
    </row>
    <row r="242" spans="1:7" x14ac:dyDescent="0.25">
      <c r="A242" t="s">
        <v>253</v>
      </c>
      <c r="B242">
        <v>2</v>
      </c>
      <c r="C242">
        <v>122</v>
      </c>
      <c r="D242" t="s">
        <v>259</v>
      </c>
      <c r="E242">
        <v>0.03</v>
      </c>
      <c r="F242">
        <v>218.56800000000001</v>
      </c>
      <c r="G242">
        <v>218.59800000000001</v>
      </c>
    </row>
    <row r="243" spans="1:7" x14ac:dyDescent="0.25">
      <c r="A243" t="s">
        <v>252</v>
      </c>
      <c r="B243">
        <v>2</v>
      </c>
      <c r="C243">
        <v>47</v>
      </c>
      <c r="D243" t="s">
        <v>260</v>
      </c>
      <c r="E243">
        <v>0.02</v>
      </c>
      <c r="F243">
        <v>10122.043</v>
      </c>
      <c r="G243">
        <v>10122.063</v>
      </c>
    </row>
    <row r="244" spans="1:7" x14ac:dyDescent="0.25">
      <c r="A244" t="s">
        <v>254</v>
      </c>
      <c r="B244">
        <v>2</v>
      </c>
      <c r="C244">
        <v>48</v>
      </c>
      <c r="D244" t="s">
        <v>260</v>
      </c>
      <c r="E244">
        <v>1.6E-2</v>
      </c>
      <c r="F244">
        <v>10067.224</v>
      </c>
      <c r="G244">
        <v>10067.24</v>
      </c>
    </row>
    <row r="245" spans="1:7" x14ac:dyDescent="0.25">
      <c r="A245" t="s">
        <v>14</v>
      </c>
      <c r="B245">
        <v>2</v>
      </c>
      <c r="C245">
        <v>4</v>
      </c>
      <c r="D245" t="s">
        <v>259</v>
      </c>
      <c r="E245">
        <v>4.2999999999999997E-2</v>
      </c>
      <c r="F245">
        <v>0</v>
      </c>
      <c r="G245">
        <v>4.2999999999999997E-2</v>
      </c>
    </row>
  </sheetData>
  <phoneticPr fontId="1" type="noConversion"/>
  <conditionalFormatting sqref="A2:A245">
    <cfRule type="duplicateValues" dxfId="1" priority="350"/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069B-0A8E-4D36-A23D-A89096864C1A}">
  <dimension ref="A1:G181"/>
  <sheetViews>
    <sheetView workbookViewId="0">
      <selection activeCell="E1" sqref="E1:G1"/>
    </sheetView>
  </sheetViews>
  <sheetFormatPr defaultRowHeight="15" x14ac:dyDescent="0.25"/>
  <cols>
    <col min="1" max="1" width="11.140625" customWidth="1"/>
    <col min="2" max="2" width="12.5703125" customWidth="1"/>
  </cols>
  <sheetData>
    <row r="1" spans="1:7" x14ac:dyDescent="0.25">
      <c r="A1" t="s">
        <v>256</v>
      </c>
      <c r="B1" t="s">
        <v>1</v>
      </c>
      <c r="C1" t="s">
        <v>257</v>
      </c>
      <c r="D1" t="s">
        <v>258</v>
      </c>
      <c r="E1" t="s">
        <v>279</v>
      </c>
      <c r="F1" t="s">
        <v>280</v>
      </c>
      <c r="G1" t="s">
        <v>281</v>
      </c>
    </row>
    <row r="2" spans="1:7" x14ac:dyDescent="0.25">
      <c r="A2" t="s">
        <v>17</v>
      </c>
      <c r="B2">
        <v>3</v>
      </c>
      <c r="C2">
        <v>31</v>
      </c>
      <c r="D2" t="s">
        <v>259</v>
      </c>
      <c r="E2">
        <v>7.9000000000000001E-2</v>
      </c>
      <c r="F2">
        <v>0.81499999999999995</v>
      </c>
      <c r="G2">
        <v>0.89400000000000002</v>
      </c>
    </row>
    <row r="3" spans="1:7" x14ac:dyDescent="0.25">
      <c r="A3" t="s">
        <v>16</v>
      </c>
      <c r="B3">
        <v>3</v>
      </c>
      <c r="C3">
        <v>42</v>
      </c>
      <c r="D3" t="s">
        <v>259</v>
      </c>
      <c r="E3">
        <v>3.9E-2</v>
      </c>
      <c r="F3">
        <v>0.77200000000000002</v>
      </c>
      <c r="G3">
        <v>0.81100000000000005</v>
      </c>
    </row>
    <row r="4" spans="1:7" x14ac:dyDescent="0.25">
      <c r="A4" t="s">
        <v>13</v>
      </c>
      <c r="B4">
        <v>3</v>
      </c>
      <c r="C4">
        <v>24</v>
      </c>
      <c r="D4" t="s">
        <v>259</v>
      </c>
      <c r="E4">
        <v>1.9E-2</v>
      </c>
      <c r="F4">
        <v>1.2769999999999999</v>
      </c>
      <c r="G4">
        <v>1.296</v>
      </c>
    </row>
    <row r="5" spans="1:7" x14ac:dyDescent="0.25">
      <c r="A5" t="s">
        <v>9</v>
      </c>
      <c r="B5">
        <v>3</v>
      </c>
      <c r="C5">
        <v>22</v>
      </c>
      <c r="D5" t="s">
        <v>259</v>
      </c>
      <c r="E5">
        <v>6.0000000000000001E-3</v>
      </c>
      <c r="F5">
        <v>0.11</v>
      </c>
      <c r="G5">
        <v>0.11600000000000001</v>
      </c>
    </row>
    <row r="6" spans="1:7" x14ac:dyDescent="0.25">
      <c r="A6" t="s">
        <v>26</v>
      </c>
      <c r="B6">
        <v>3</v>
      </c>
      <c r="C6">
        <v>16</v>
      </c>
      <c r="D6" t="s">
        <v>259</v>
      </c>
    </row>
    <row r="7" spans="1:7" x14ac:dyDescent="0.25">
      <c r="A7" t="s">
        <v>29</v>
      </c>
      <c r="B7">
        <v>3</v>
      </c>
      <c r="C7">
        <v>151</v>
      </c>
      <c r="D7" t="s">
        <v>259</v>
      </c>
    </row>
    <row r="8" spans="1:7" x14ac:dyDescent="0.25">
      <c r="A8" t="s">
        <v>27</v>
      </c>
      <c r="B8">
        <v>3</v>
      </c>
      <c r="C8">
        <v>23</v>
      </c>
      <c r="D8" t="s">
        <v>259</v>
      </c>
    </row>
    <row r="9" spans="1:7" x14ac:dyDescent="0.25">
      <c r="A9" t="s">
        <v>28</v>
      </c>
      <c r="B9">
        <v>3</v>
      </c>
      <c r="C9">
        <v>31</v>
      </c>
      <c r="D9" t="s">
        <v>259</v>
      </c>
    </row>
    <row r="10" spans="1:7" x14ac:dyDescent="0.25">
      <c r="A10" t="s">
        <v>30</v>
      </c>
      <c r="B10">
        <v>3</v>
      </c>
      <c r="C10">
        <v>38</v>
      </c>
      <c r="D10" t="s">
        <v>259</v>
      </c>
    </row>
    <row r="11" spans="1:7" x14ac:dyDescent="0.25">
      <c r="A11" t="s">
        <v>31</v>
      </c>
      <c r="B11">
        <v>3</v>
      </c>
      <c r="C11">
        <v>46</v>
      </c>
      <c r="D11" t="s">
        <v>259</v>
      </c>
    </row>
    <row r="12" spans="1:7" x14ac:dyDescent="0.25">
      <c r="A12" t="s">
        <v>32</v>
      </c>
      <c r="B12">
        <v>3</v>
      </c>
      <c r="C12">
        <v>53</v>
      </c>
      <c r="D12" t="s">
        <v>259</v>
      </c>
    </row>
    <row r="13" spans="1:7" x14ac:dyDescent="0.25">
      <c r="A13" t="s">
        <v>33</v>
      </c>
      <c r="B13">
        <v>3</v>
      </c>
      <c r="C13">
        <v>61</v>
      </c>
      <c r="D13" t="s">
        <v>259</v>
      </c>
    </row>
    <row r="14" spans="1:7" x14ac:dyDescent="0.25">
      <c r="A14" t="s">
        <v>34</v>
      </c>
      <c r="B14">
        <v>3</v>
      </c>
      <c r="C14">
        <v>68</v>
      </c>
      <c r="D14" t="s">
        <v>259</v>
      </c>
    </row>
    <row r="15" spans="1:7" x14ac:dyDescent="0.25">
      <c r="A15" t="s">
        <v>35</v>
      </c>
      <c r="B15">
        <v>3</v>
      </c>
      <c r="C15">
        <v>8</v>
      </c>
      <c r="D15" t="s">
        <v>259</v>
      </c>
    </row>
    <row r="16" spans="1:7" x14ac:dyDescent="0.25">
      <c r="A16" t="s">
        <v>36</v>
      </c>
      <c r="B16">
        <v>3</v>
      </c>
      <c r="C16">
        <v>76</v>
      </c>
      <c r="D16" t="s">
        <v>259</v>
      </c>
    </row>
    <row r="17" spans="1:7" x14ac:dyDescent="0.25">
      <c r="A17" t="s">
        <v>37</v>
      </c>
      <c r="B17">
        <v>3</v>
      </c>
      <c r="C17">
        <v>83</v>
      </c>
      <c r="D17" t="s">
        <v>259</v>
      </c>
    </row>
    <row r="18" spans="1:7" x14ac:dyDescent="0.25">
      <c r="A18" t="s">
        <v>38</v>
      </c>
      <c r="B18">
        <v>3</v>
      </c>
      <c r="C18">
        <v>91</v>
      </c>
      <c r="D18" t="s">
        <v>259</v>
      </c>
    </row>
    <row r="19" spans="1:7" x14ac:dyDescent="0.25">
      <c r="A19" t="s">
        <v>39</v>
      </c>
      <c r="B19">
        <v>3</v>
      </c>
      <c r="C19">
        <v>98</v>
      </c>
      <c r="D19" t="s">
        <v>259</v>
      </c>
    </row>
    <row r="20" spans="1:7" x14ac:dyDescent="0.25">
      <c r="A20" t="s">
        <v>40</v>
      </c>
      <c r="B20">
        <v>3</v>
      </c>
      <c r="C20">
        <v>106</v>
      </c>
      <c r="D20" t="s">
        <v>259</v>
      </c>
    </row>
    <row r="21" spans="1:7" x14ac:dyDescent="0.25">
      <c r="A21" t="s">
        <v>41</v>
      </c>
      <c r="B21">
        <v>3</v>
      </c>
      <c r="C21">
        <v>113</v>
      </c>
      <c r="D21" t="s">
        <v>259</v>
      </c>
    </row>
    <row r="22" spans="1:7" x14ac:dyDescent="0.25">
      <c r="A22" t="s">
        <v>42</v>
      </c>
      <c r="B22">
        <v>3</v>
      </c>
      <c r="C22">
        <v>121</v>
      </c>
      <c r="D22" t="s">
        <v>259</v>
      </c>
    </row>
    <row r="23" spans="1:7" x14ac:dyDescent="0.25">
      <c r="A23" t="s">
        <v>43</v>
      </c>
      <c r="B23">
        <v>3</v>
      </c>
      <c r="C23">
        <v>128</v>
      </c>
      <c r="D23" t="s">
        <v>259</v>
      </c>
    </row>
    <row r="24" spans="1:7" x14ac:dyDescent="0.25">
      <c r="A24" t="s">
        <v>44</v>
      </c>
      <c r="B24">
        <v>3</v>
      </c>
      <c r="C24">
        <v>136</v>
      </c>
      <c r="D24" t="s">
        <v>259</v>
      </c>
    </row>
    <row r="25" spans="1:7" x14ac:dyDescent="0.25">
      <c r="A25" t="s">
        <v>48</v>
      </c>
      <c r="B25">
        <v>3</v>
      </c>
      <c r="C25">
        <v>143</v>
      </c>
      <c r="D25" t="s">
        <v>259</v>
      </c>
    </row>
    <row r="26" spans="1:7" x14ac:dyDescent="0.25">
      <c r="A26" t="s">
        <v>15</v>
      </c>
      <c r="B26">
        <v>3</v>
      </c>
      <c r="C26">
        <v>17</v>
      </c>
      <c r="D26" t="s">
        <v>259</v>
      </c>
      <c r="E26">
        <v>1.7999999999999999E-2</v>
      </c>
      <c r="F26">
        <v>1880.867</v>
      </c>
      <c r="G26">
        <v>1880.885</v>
      </c>
    </row>
    <row r="27" spans="1:7" x14ac:dyDescent="0.25">
      <c r="A27" t="s">
        <v>24</v>
      </c>
      <c r="B27">
        <v>3</v>
      </c>
      <c r="C27">
        <v>0</v>
      </c>
      <c r="D27" t="s">
        <v>278</v>
      </c>
      <c r="E27">
        <v>2.0659999999999998</v>
      </c>
      <c r="F27">
        <v>6325.4989999999998</v>
      </c>
      <c r="G27">
        <v>6327.5649999999996</v>
      </c>
    </row>
    <row r="28" spans="1:7" x14ac:dyDescent="0.25">
      <c r="A28" t="s">
        <v>20</v>
      </c>
      <c r="B28">
        <v>3</v>
      </c>
      <c r="C28">
        <v>267</v>
      </c>
      <c r="D28" t="s">
        <v>259</v>
      </c>
      <c r="E28">
        <v>0.22700000000000001</v>
      </c>
      <c r="F28">
        <v>11.497999999999999</v>
      </c>
      <c r="G28">
        <v>11.725</v>
      </c>
    </row>
    <row r="29" spans="1:7" x14ac:dyDescent="0.25">
      <c r="A29" t="s">
        <v>45</v>
      </c>
      <c r="B29">
        <v>3</v>
      </c>
      <c r="C29">
        <v>35</v>
      </c>
      <c r="D29" t="s">
        <v>259</v>
      </c>
      <c r="E29">
        <v>5.6000000000000001E-2</v>
      </c>
      <c r="F29">
        <v>20.893000000000001</v>
      </c>
      <c r="G29">
        <v>20.949000000000002</v>
      </c>
    </row>
    <row r="30" spans="1:7" x14ac:dyDescent="0.25">
      <c r="A30" t="s">
        <v>46</v>
      </c>
      <c r="B30">
        <v>3</v>
      </c>
      <c r="C30">
        <v>38</v>
      </c>
      <c r="D30" t="s">
        <v>259</v>
      </c>
      <c r="E30">
        <v>5.8000000000000003E-2</v>
      </c>
      <c r="F30">
        <v>28.834</v>
      </c>
      <c r="G30">
        <v>28.891999999999999</v>
      </c>
    </row>
    <row r="31" spans="1:7" x14ac:dyDescent="0.25">
      <c r="A31" t="s">
        <v>47</v>
      </c>
      <c r="B31">
        <v>3</v>
      </c>
      <c r="C31">
        <v>41</v>
      </c>
      <c r="D31" t="s">
        <v>259</v>
      </c>
      <c r="E31">
        <v>0.01</v>
      </c>
      <c r="F31">
        <v>42.695999999999998</v>
      </c>
      <c r="G31">
        <v>42.706000000000003</v>
      </c>
    </row>
    <row r="32" spans="1:7" x14ac:dyDescent="0.25">
      <c r="A32" t="s">
        <v>49</v>
      </c>
      <c r="B32">
        <v>3</v>
      </c>
      <c r="C32">
        <v>45</v>
      </c>
      <c r="D32" t="s">
        <v>259</v>
      </c>
      <c r="E32">
        <v>1.0999999999999999E-2</v>
      </c>
      <c r="F32">
        <v>1138.172</v>
      </c>
      <c r="G32">
        <v>1138.183</v>
      </c>
    </row>
    <row r="33" spans="1:7" x14ac:dyDescent="0.25">
      <c r="A33" t="s">
        <v>50</v>
      </c>
      <c r="B33">
        <v>3</v>
      </c>
      <c r="C33">
        <v>48</v>
      </c>
      <c r="D33" t="s">
        <v>259</v>
      </c>
      <c r="E33">
        <v>0.01</v>
      </c>
      <c r="F33">
        <v>1671.5070000000001</v>
      </c>
      <c r="G33">
        <v>1671.5170000000001</v>
      </c>
    </row>
    <row r="34" spans="1:7" x14ac:dyDescent="0.25">
      <c r="A34" t="s">
        <v>51</v>
      </c>
      <c r="B34">
        <v>3</v>
      </c>
      <c r="C34">
        <v>51</v>
      </c>
      <c r="D34" t="s">
        <v>259</v>
      </c>
      <c r="E34">
        <v>1.2E-2</v>
      </c>
      <c r="F34">
        <v>4223.9319999999998</v>
      </c>
      <c r="G34">
        <v>4223.9440000000004</v>
      </c>
    </row>
    <row r="35" spans="1:7" x14ac:dyDescent="0.25">
      <c r="A35" t="s">
        <v>52</v>
      </c>
      <c r="B35">
        <v>3</v>
      </c>
      <c r="C35">
        <v>0</v>
      </c>
      <c r="D35" t="s">
        <v>278</v>
      </c>
      <c r="E35">
        <v>1.7000000000000001E-2</v>
      </c>
      <c r="F35">
        <v>9326.1110000000008</v>
      </c>
      <c r="G35">
        <v>9326.1280000000006</v>
      </c>
    </row>
    <row r="36" spans="1:7" x14ac:dyDescent="0.25">
      <c r="A36" t="s">
        <v>53</v>
      </c>
      <c r="B36">
        <v>3</v>
      </c>
      <c r="C36">
        <v>58</v>
      </c>
      <c r="D36" t="s">
        <v>260</v>
      </c>
      <c r="E36">
        <v>3.5000000000000003E-2</v>
      </c>
      <c r="F36">
        <v>12291.588</v>
      </c>
      <c r="G36">
        <v>12291.623</v>
      </c>
    </row>
    <row r="37" spans="1:7" x14ac:dyDescent="0.25">
      <c r="A37" t="s">
        <v>54</v>
      </c>
      <c r="B37">
        <v>3</v>
      </c>
      <c r="C37">
        <v>62</v>
      </c>
      <c r="D37" t="s">
        <v>260</v>
      </c>
      <c r="E37">
        <v>4.1000000000000002E-2</v>
      </c>
      <c r="F37">
        <v>10091.528</v>
      </c>
      <c r="G37">
        <v>10091.569</v>
      </c>
    </row>
    <row r="38" spans="1:7" x14ac:dyDescent="0.25">
      <c r="A38" t="s">
        <v>55</v>
      </c>
      <c r="B38">
        <v>3</v>
      </c>
      <c r="C38">
        <v>65</v>
      </c>
      <c r="D38" t="s">
        <v>260</v>
      </c>
      <c r="E38">
        <v>3.9E-2</v>
      </c>
      <c r="F38">
        <v>10088.548000000001</v>
      </c>
      <c r="G38">
        <v>10088.587</v>
      </c>
    </row>
    <row r="39" spans="1:7" x14ac:dyDescent="0.25">
      <c r="A39" t="s">
        <v>56</v>
      </c>
      <c r="B39">
        <v>3</v>
      </c>
      <c r="C39">
        <v>0</v>
      </c>
      <c r="D39" t="s">
        <v>278</v>
      </c>
      <c r="E39">
        <v>7.5999999999999998E-2</v>
      </c>
      <c r="F39">
        <v>9890.7710000000006</v>
      </c>
      <c r="G39">
        <v>9890.8469999999998</v>
      </c>
    </row>
    <row r="40" spans="1:7" x14ac:dyDescent="0.25">
      <c r="A40" t="s">
        <v>57</v>
      </c>
      <c r="B40">
        <v>3</v>
      </c>
      <c r="C40">
        <v>42</v>
      </c>
      <c r="D40" t="s">
        <v>259</v>
      </c>
      <c r="E40">
        <v>0.01</v>
      </c>
      <c r="F40">
        <v>268.41500000000002</v>
      </c>
      <c r="G40">
        <v>268.42500000000001</v>
      </c>
    </row>
    <row r="41" spans="1:7" x14ac:dyDescent="0.25">
      <c r="A41" t="s">
        <v>58</v>
      </c>
      <c r="B41">
        <v>3</v>
      </c>
      <c r="C41">
        <v>45</v>
      </c>
      <c r="D41" t="s">
        <v>259</v>
      </c>
      <c r="E41">
        <v>1.4E-2</v>
      </c>
      <c r="F41">
        <v>280.09899999999999</v>
      </c>
      <c r="G41">
        <v>280.113</v>
      </c>
    </row>
    <row r="42" spans="1:7" x14ac:dyDescent="0.25">
      <c r="A42" t="s">
        <v>59</v>
      </c>
      <c r="B42">
        <v>3</v>
      </c>
      <c r="C42">
        <v>49</v>
      </c>
      <c r="D42" t="s">
        <v>259</v>
      </c>
      <c r="E42">
        <v>1.6E-2</v>
      </c>
      <c r="F42">
        <v>5673.6469999999999</v>
      </c>
      <c r="G42">
        <v>5673.6629999999996</v>
      </c>
    </row>
    <row r="43" spans="1:7" x14ac:dyDescent="0.25">
      <c r="A43" t="s">
        <v>60</v>
      </c>
      <c r="B43">
        <v>3</v>
      </c>
      <c r="C43">
        <v>53</v>
      </c>
      <c r="D43" t="s">
        <v>260</v>
      </c>
      <c r="E43">
        <v>1.7000000000000001E-2</v>
      </c>
      <c r="F43">
        <v>10120.032999999999</v>
      </c>
      <c r="G43">
        <v>10120.049999999999</v>
      </c>
    </row>
    <row r="44" spans="1:7" x14ac:dyDescent="0.25">
      <c r="A44" t="s">
        <v>61</v>
      </c>
      <c r="B44">
        <v>3</v>
      </c>
      <c r="C44">
        <v>0</v>
      </c>
      <c r="D44" t="s">
        <v>278</v>
      </c>
      <c r="E44">
        <v>0.04</v>
      </c>
      <c r="F44">
        <v>6840.2529999999997</v>
      </c>
      <c r="G44">
        <v>6840.2929999999997</v>
      </c>
    </row>
    <row r="45" spans="1:7" x14ac:dyDescent="0.25">
      <c r="A45" t="s">
        <v>62</v>
      </c>
      <c r="B45">
        <v>3</v>
      </c>
      <c r="C45">
        <v>60</v>
      </c>
      <c r="D45" t="s">
        <v>260</v>
      </c>
      <c r="E45">
        <v>3.4000000000000002E-2</v>
      </c>
      <c r="F45">
        <v>10085.518</v>
      </c>
      <c r="G45">
        <v>10085.552</v>
      </c>
    </row>
    <row r="46" spans="1:7" x14ac:dyDescent="0.25">
      <c r="A46" t="s">
        <v>63</v>
      </c>
      <c r="B46">
        <v>3</v>
      </c>
      <c r="C46">
        <v>65</v>
      </c>
      <c r="D46" t="s">
        <v>260</v>
      </c>
      <c r="E46">
        <v>6.3E-2</v>
      </c>
      <c r="F46">
        <v>10100.058000000001</v>
      </c>
      <c r="G46">
        <v>10100.120999999999</v>
      </c>
    </row>
    <row r="47" spans="1:7" x14ac:dyDescent="0.25">
      <c r="A47" t="s">
        <v>64</v>
      </c>
      <c r="B47">
        <v>3</v>
      </c>
      <c r="C47">
        <v>0</v>
      </c>
      <c r="D47" t="s">
        <v>278</v>
      </c>
      <c r="E47">
        <v>9.5000000000000001E-2</v>
      </c>
      <c r="F47">
        <v>8540.0830000000005</v>
      </c>
      <c r="G47">
        <v>8540.1779999999999</v>
      </c>
    </row>
    <row r="48" spans="1:7" x14ac:dyDescent="0.25">
      <c r="A48" t="s">
        <v>65</v>
      </c>
      <c r="B48">
        <v>3</v>
      </c>
      <c r="C48">
        <v>0</v>
      </c>
      <c r="D48" t="s">
        <v>278</v>
      </c>
      <c r="E48">
        <v>7.3999999999999996E-2</v>
      </c>
      <c r="F48">
        <v>8597.92</v>
      </c>
      <c r="G48">
        <v>8597.9940000000006</v>
      </c>
    </row>
    <row r="49" spans="1:7" x14ac:dyDescent="0.25">
      <c r="A49" t="s">
        <v>67</v>
      </c>
      <c r="B49">
        <v>3</v>
      </c>
      <c r="C49">
        <v>76</v>
      </c>
      <c r="D49" t="s">
        <v>260</v>
      </c>
      <c r="E49">
        <v>7.8E-2</v>
      </c>
      <c r="F49">
        <v>218210.875</v>
      </c>
      <c r="G49">
        <v>218210.95300000001</v>
      </c>
    </row>
    <row r="50" spans="1:7" x14ac:dyDescent="0.25">
      <c r="A50" t="s">
        <v>66</v>
      </c>
      <c r="B50">
        <v>3</v>
      </c>
      <c r="C50">
        <v>49</v>
      </c>
      <c r="D50" t="s">
        <v>259</v>
      </c>
      <c r="E50">
        <v>5.3999999999999999E-2</v>
      </c>
      <c r="F50">
        <v>1552.9269999999999</v>
      </c>
      <c r="G50">
        <v>1552.981</v>
      </c>
    </row>
    <row r="51" spans="1:7" x14ac:dyDescent="0.25">
      <c r="A51" t="s">
        <v>76</v>
      </c>
      <c r="B51">
        <v>3</v>
      </c>
      <c r="C51">
        <v>0</v>
      </c>
      <c r="D51" t="s">
        <v>278</v>
      </c>
      <c r="E51">
        <v>1.9E-2</v>
      </c>
      <c r="F51">
        <v>6931.9650000000001</v>
      </c>
      <c r="G51">
        <v>6931.9840000000004</v>
      </c>
    </row>
    <row r="52" spans="1:7" x14ac:dyDescent="0.25">
      <c r="A52" t="s">
        <v>84</v>
      </c>
      <c r="B52">
        <v>3</v>
      </c>
      <c r="C52">
        <v>66</v>
      </c>
      <c r="D52" t="s">
        <v>260</v>
      </c>
      <c r="E52">
        <v>2.3E-2</v>
      </c>
      <c r="F52">
        <v>12550.364</v>
      </c>
      <c r="G52">
        <v>12550.387000000001</v>
      </c>
    </row>
    <row r="53" spans="1:7" x14ac:dyDescent="0.25">
      <c r="A53" t="s">
        <v>91</v>
      </c>
      <c r="B53">
        <v>3</v>
      </c>
      <c r="C53">
        <v>77</v>
      </c>
      <c r="D53" t="s">
        <v>260</v>
      </c>
      <c r="E53">
        <v>4.4999999999999998E-2</v>
      </c>
      <c r="F53">
        <v>10040.321</v>
      </c>
      <c r="G53">
        <v>10040.366</v>
      </c>
    </row>
    <row r="54" spans="1:7" x14ac:dyDescent="0.25">
      <c r="A54" t="s">
        <v>97</v>
      </c>
      <c r="B54">
        <v>3</v>
      </c>
      <c r="C54">
        <v>0</v>
      </c>
      <c r="D54" t="s">
        <v>278</v>
      </c>
      <c r="E54">
        <v>0.127</v>
      </c>
      <c r="F54">
        <v>8403.31</v>
      </c>
      <c r="G54">
        <v>8403.4369999999999</v>
      </c>
    </row>
    <row r="55" spans="1:7" x14ac:dyDescent="0.25">
      <c r="A55" t="s">
        <v>102</v>
      </c>
      <c r="B55">
        <v>3</v>
      </c>
      <c r="C55">
        <v>0</v>
      </c>
      <c r="D55" t="s">
        <v>278</v>
      </c>
      <c r="E55">
        <v>6.0999999999999999E-2</v>
      </c>
      <c r="F55">
        <v>9302.009</v>
      </c>
      <c r="G55">
        <v>9302.07</v>
      </c>
    </row>
    <row r="56" spans="1:7" x14ac:dyDescent="0.25">
      <c r="A56" t="s">
        <v>106</v>
      </c>
      <c r="B56">
        <v>3</v>
      </c>
      <c r="C56">
        <v>111</v>
      </c>
      <c r="D56" t="s">
        <v>260</v>
      </c>
      <c r="E56">
        <v>0.127</v>
      </c>
      <c r="F56">
        <v>10060.296</v>
      </c>
      <c r="G56">
        <v>10060.423000000001</v>
      </c>
    </row>
    <row r="57" spans="1:7" x14ac:dyDescent="0.25">
      <c r="A57" t="s">
        <v>109</v>
      </c>
      <c r="B57">
        <v>3</v>
      </c>
      <c r="C57">
        <v>123</v>
      </c>
      <c r="D57" t="s">
        <v>260</v>
      </c>
      <c r="E57">
        <v>8.6999999999999994E-2</v>
      </c>
      <c r="F57">
        <v>10142.236000000001</v>
      </c>
      <c r="G57">
        <v>10142.323</v>
      </c>
    </row>
    <row r="58" spans="1:7" x14ac:dyDescent="0.25">
      <c r="A58" t="s">
        <v>120</v>
      </c>
      <c r="B58">
        <v>3</v>
      </c>
      <c r="C58">
        <v>137</v>
      </c>
      <c r="D58" t="s">
        <v>260</v>
      </c>
      <c r="E58">
        <v>0.151</v>
      </c>
      <c r="F58">
        <v>10138.245000000001</v>
      </c>
      <c r="G58">
        <v>10138.396000000001</v>
      </c>
    </row>
    <row r="59" spans="1:7" x14ac:dyDescent="0.25">
      <c r="A59" t="s">
        <v>111</v>
      </c>
      <c r="B59">
        <v>3</v>
      </c>
      <c r="C59">
        <v>12</v>
      </c>
      <c r="D59" t="s">
        <v>259</v>
      </c>
      <c r="E59">
        <v>2E-3</v>
      </c>
      <c r="F59">
        <v>3.5000000000000003E-2</v>
      </c>
      <c r="G59">
        <v>3.6999999999999998E-2</v>
      </c>
    </row>
    <row r="60" spans="1:7" x14ac:dyDescent="0.25">
      <c r="A60" t="s">
        <v>112</v>
      </c>
      <c r="B60">
        <v>3</v>
      </c>
      <c r="C60">
        <v>13</v>
      </c>
      <c r="D60" t="s">
        <v>259</v>
      </c>
      <c r="E60">
        <v>2E-3</v>
      </c>
      <c r="F60">
        <v>4.2000000000000003E-2</v>
      </c>
      <c r="G60">
        <v>4.3999999999999997E-2</v>
      </c>
    </row>
    <row r="61" spans="1:7" x14ac:dyDescent="0.25">
      <c r="A61" t="s">
        <v>113</v>
      </c>
      <c r="B61">
        <v>3</v>
      </c>
      <c r="C61">
        <v>14</v>
      </c>
      <c r="D61" t="s">
        <v>259</v>
      </c>
      <c r="E61">
        <v>2E-3</v>
      </c>
      <c r="F61">
        <v>3.7999999999999999E-2</v>
      </c>
      <c r="G61">
        <v>0.04</v>
      </c>
    </row>
    <row r="62" spans="1:7" x14ac:dyDescent="0.25">
      <c r="A62" t="s">
        <v>114</v>
      </c>
      <c r="B62">
        <v>3</v>
      </c>
      <c r="C62">
        <v>15</v>
      </c>
      <c r="D62" t="s">
        <v>259</v>
      </c>
      <c r="E62">
        <v>2E-3</v>
      </c>
      <c r="F62">
        <v>4.9000000000000002E-2</v>
      </c>
      <c r="G62">
        <v>5.0999999999999997E-2</v>
      </c>
    </row>
    <row r="63" spans="1:7" x14ac:dyDescent="0.25">
      <c r="A63" t="s">
        <v>115</v>
      </c>
      <c r="B63">
        <v>3</v>
      </c>
      <c r="C63">
        <v>16</v>
      </c>
      <c r="D63" t="s">
        <v>259</v>
      </c>
      <c r="E63">
        <v>2E-3</v>
      </c>
      <c r="F63">
        <v>5.8000000000000003E-2</v>
      </c>
      <c r="G63">
        <v>0.06</v>
      </c>
    </row>
    <row r="64" spans="1:7" x14ac:dyDescent="0.25">
      <c r="A64" t="s">
        <v>116</v>
      </c>
      <c r="B64">
        <v>3</v>
      </c>
      <c r="C64">
        <v>17</v>
      </c>
      <c r="D64" t="s">
        <v>259</v>
      </c>
      <c r="E64">
        <v>2E-3</v>
      </c>
      <c r="F64">
        <v>5.8999999999999997E-2</v>
      </c>
      <c r="G64">
        <v>6.0999999999999999E-2</v>
      </c>
    </row>
    <row r="65" spans="1:7" x14ac:dyDescent="0.25">
      <c r="A65" t="s">
        <v>117</v>
      </c>
      <c r="B65">
        <v>3</v>
      </c>
      <c r="C65">
        <v>18</v>
      </c>
      <c r="D65" t="s">
        <v>259</v>
      </c>
      <c r="E65">
        <v>3.0000000000000001E-3</v>
      </c>
      <c r="F65">
        <v>7.2999999999999995E-2</v>
      </c>
      <c r="G65">
        <v>7.5999999999999998E-2</v>
      </c>
    </row>
    <row r="66" spans="1:7" x14ac:dyDescent="0.25">
      <c r="A66" t="s">
        <v>118</v>
      </c>
      <c r="B66">
        <v>3</v>
      </c>
      <c r="C66">
        <v>19</v>
      </c>
      <c r="D66" t="s">
        <v>259</v>
      </c>
      <c r="E66">
        <v>2E-3</v>
      </c>
      <c r="F66">
        <v>8.4000000000000005E-2</v>
      </c>
      <c r="G66">
        <v>8.5999999999999993E-2</v>
      </c>
    </row>
    <row r="67" spans="1:7" x14ac:dyDescent="0.25">
      <c r="A67" t="s">
        <v>119</v>
      </c>
      <c r="B67">
        <v>3</v>
      </c>
      <c r="C67">
        <v>20</v>
      </c>
      <c r="D67" t="s">
        <v>259</v>
      </c>
      <c r="E67">
        <v>3.0000000000000001E-3</v>
      </c>
      <c r="F67">
        <v>8.5999999999999993E-2</v>
      </c>
      <c r="G67">
        <v>8.8999999999999996E-2</v>
      </c>
    </row>
    <row r="68" spans="1:7" x14ac:dyDescent="0.25">
      <c r="A68" t="s">
        <v>121</v>
      </c>
      <c r="B68">
        <v>3</v>
      </c>
      <c r="C68">
        <v>21</v>
      </c>
      <c r="D68" t="s">
        <v>259</v>
      </c>
      <c r="E68">
        <v>3.0000000000000001E-3</v>
      </c>
      <c r="F68">
        <v>8.5999999999999993E-2</v>
      </c>
      <c r="G68">
        <v>8.8999999999999996E-2</v>
      </c>
    </row>
    <row r="69" spans="1:7" x14ac:dyDescent="0.25">
      <c r="A69" t="s">
        <v>122</v>
      </c>
      <c r="B69">
        <v>3</v>
      </c>
      <c r="C69">
        <v>22</v>
      </c>
      <c r="D69" t="s">
        <v>259</v>
      </c>
      <c r="E69">
        <v>4.0000000000000001E-3</v>
      </c>
      <c r="F69">
        <v>0.11</v>
      </c>
      <c r="G69">
        <v>0.114</v>
      </c>
    </row>
    <row r="70" spans="1:7" x14ac:dyDescent="0.25">
      <c r="A70" t="s">
        <v>123</v>
      </c>
      <c r="B70">
        <v>3</v>
      </c>
      <c r="C70">
        <v>4</v>
      </c>
      <c r="D70" t="s">
        <v>259</v>
      </c>
      <c r="E70">
        <v>0</v>
      </c>
      <c r="F70">
        <v>1.2E-2</v>
      </c>
      <c r="G70">
        <v>1.2E-2</v>
      </c>
    </row>
    <row r="71" spans="1:7" x14ac:dyDescent="0.25">
      <c r="A71" t="s">
        <v>124</v>
      </c>
      <c r="B71">
        <v>3</v>
      </c>
      <c r="C71">
        <v>5</v>
      </c>
      <c r="D71" t="s">
        <v>259</v>
      </c>
      <c r="E71">
        <v>0</v>
      </c>
      <c r="F71">
        <v>1.2999999999999999E-2</v>
      </c>
      <c r="G71">
        <v>1.2999999999999999E-2</v>
      </c>
    </row>
    <row r="72" spans="1:7" x14ac:dyDescent="0.25">
      <c r="A72" t="s">
        <v>125</v>
      </c>
      <c r="B72">
        <v>3</v>
      </c>
      <c r="C72">
        <v>6</v>
      </c>
      <c r="D72" t="s">
        <v>259</v>
      </c>
      <c r="E72">
        <v>1E-3</v>
      </c>
      <c r="F72">
        <v>1.2999999999999999E-2</v>
      </c>
      <c r="G72">
        <v>1.4E-2</v>
      </c>
    </row>
    <row r="73" spans="1:7" x14ac:dyDescent="0.25">
      <c r="A73" t="s">
        <v>126</v>
      </c>
      <c r="B73">
        <v>3</v>
      </c>
      <c r="C73">
        <v>7</v>
      </c>
      <c r="D73" t="s">
        <v>259</v>
      </c>
      <c r="E73">
        <v>1E-3</v>
      </c>
      <c r="F73">
        <v>4.3999999999999997E-2</v>
      </c>
      <c r="G73">
        <v>4.4999999999999998E-2</v>
      </c>
    </row>
    <row r="74" spans="1:7" x14ac:dyDescent="0.25">
      <c r="A74" t="s">
        <v>127</v>
      </c>
      <c r="B74">
        <v>3</v>
      </c>
      <c r="C74">
        <v>8</v>
      </c>
      <c r="D74" t="s">
        <v>259</v>
      </c>
      <c r="E74">
        <v>1E-3</v>
      </c>
      <c r="F74">
        <v>1.7000000000000001E-2</v>
      </c>
      <c r="G74">
        <v>1.7999999999999999E-2</v>
      </c>
    </row>
    <row r="75" spans="1:7" x14ac:dyDescent="0.25">
      <c r="A75" t="s">
        <v>128</v>
      </c>
      <c r="B75">
        <v>3</v>
      </c>
      <c r="C75">
        <v>10</v>
      </c>
      <c r="D75" t="s">
        <v>259</v>
      </c>
      <c r="E75">
        <v>1E-3</v>
      </c>
      <c r="F75">
        <v>2.3E-2</v>
      </c>
      <c r="G75">
        <v>2.4E-2</v>
      </c>
    </row>
    <row r="76" spans="1:7" x14ac:dyDescent="0.25">
      <c r="A76" t="s">
        <v>129</v>
      </c>
      <c r="B76">
        <v>3</v>
      </c>
      <c r="C76">
        <v>10</v>
      </c>
      <c r="D76" t="s">
        <v>259</v>
      </c>
      <c r="E76">
        <v>2E-3</v>
      </c>
      <c r="F76">
        <v>2.3E-2</v>
      </c>
      <c r="G76">
        <v>2.5000000000000001E-2</v>
      </c>
    </row>
    <row r="77" spans="1:7" x14ac:dyDescent="0.25">
      <c r="A77" t="s">
        <v>130</v>
      </c>
      <c r="B77">
        <v>3</v>
      </c>
      <c r="C77">
        <v>15</v>
      </c>
      <c r="D77" t="s">
        <v>259</v>
      </c>
      <c r="E77">
        <v>1E-3</v>
      </c>
      <c r="F77">
        <v>5.1999999999999998E-2</v>
      </c>
      <c r="G77">
        <v>5.2999999999999999E-2</v>
      </c>
    </row>
    <row r="78" spans="1:7" x14ac:dyDescent="0.25">
      <c r="A78" t="s">
        <v>131</v>
      </c>
      <c r="B78">
        <v>3</v>
      </c>
      <c r="C78">
        <v>16</v>
      </c>
      <c r="D78" t="s">
        <v>259</v>
      </c>
      <c r="E78">
        <v>2E-3</v>
      </c>
      <c r="F78">
        <v>8.5000000000000006E-2</v>
      </c>
      <c r="G78">
        <v>8.6999999999999994E-2</v>
      </c>
    </row>
    <row r="79" spans="1:7" x14ac:dyDescent="0.25">
      <c r="A79" t="s">
        <v>132</v>
      </c>
      <c r="B79">
        <v>3</v>
      </c>
      <c r="C79">
        <v>17</v>
      </c>
      <c r="D79" t="s">
        <v>259</v>
      </c>
      <c r="E79">
        <v>3.0000000000000001E-3</v>
      </c>
      <c r="F79">
        <v>0.09</v>
      </c>
      <c r="G79">
        <v>9.2999999999999999E-2</v>
      </c>
    </row>
    <row r="80" spans="1:7" x14ac:dyDescent="0.25">
      <c r="A80" t="s">
        <v>133</v>
      </c>
      <c r="B80">
        <v>3</v>
      </c>
      <c r="C80">
        <v>19</v>
      </c>
      <c r="D80" t="s">
        <v>259</v>
      </c>
      <c r="E80">
        <v>2E-3</v>
      </c>
      <c r="F80">
        <v>9.0999999999999998E-2</v>
      </c>
      <c r="G80">
        <v>9.2999999999999999E-2</v>
      </c>
    </row>
    <row r="81" spans="1:7" x14ac:dyDescent="0.25">
      <c r="A81" t="s">
        <v>134</v>
      </c>
      <c r="B81">
        <v>3</v>
      </c>
      <c r="C81">
        <v>20</v>
      </c>
      <c r="D81" t="s">
        <v>259</v>
      </c>
      <c r="E81">
        <v>3.0000000000000001E-3</v>
      </c>
      <c r="F81">
        <v>0.09</v>
      </c>
      <c r="G81">
        <v>9.2999999999999999E-2</v>
      </c>
    </row>
    <row r="82" spans="1:7" x14ac:dyDescent="0.25">
      <c r="A82" t="s">
        <v>135</v>
      </c>
      <c r="B82">
        <v>3</v>
      </c>
      <c r="C82">
        <v>22</v>
      </c>
      <c r="D82" t="s">
        <v>259</v>
      </c>
      <c r="E82">
        <v>3.0000000000000001E-3</v>
      </c>
      <c r="F82">
        <v>0.20200000000000001</v>
      </c>
      <c r="G82">
        <v>0.20499999999999999</v>
      </c>
    </row>
    <row r="83" spans="1:7" x14ac:dyDescent="0.25">
      <c r="A83" t="s">
        <v>136</v>
      </c>
      <c r="B83">
        <v>3</v>
      </c>
      <c r="C83">
        <v>23</v>
      </c>
      <c r="D83" t="s">
        <v>259</v>
      </c>
      <c r="E83">
        <v>3.0000000000000001E-3</v>
      </c>
      <c r="F83">
        <v>0.124</v>
      </c>
      <c r="G83">
        <v>0.127</v>
      </c>
    </row>
    <row r="84" spans="1:7" x14ac:dyDescent="0.25">
      <c r="A84" t="s">
        <v>137</v>
      </c>
      <c r="B84">
        <v>3</v>
      </c>
      <c r="C84">
        <v>24</v>
      </c>
      <c r="D84" t="s">
        <v>259</v>
      </c>
      <c r="E84">
        <v>3.0000000000000001E-3</v>
      </c>
      <c r="F84">
        <v>0.159</v>
      </c>
      <c r="G84">
        <v>0.16200000000000001</v>
      </c>
    </row>
    <row r="85" spans="1:7" x14ac:dyDescent="0.25">
      <c r="A85" t="s">
        <v>138</v>
      </c>
      <c r="B85">
        <v>3</v>
      </c>
      <c r="C85">
        <v>26</v>
      </c>
      <c r="D85" t="s">
        <v>259</v>
      </c>
      <c r="E85">
        <v>4.0000000000000001E-3</v>
      </c>
      <c r="F85">
        <v>0.28799999999999998</v>
      </c>
      <c r="G85">
        <v>0.29199999999999998</v>
      </c>
    </row>
    <row r="86" spans="1:7" x14ac:dyDescent="0.25">
      <c r="A86" t="s">
        <v>139</v>
      </c>
      <c r="B86">
        <v>3</v>
      </c>
      <c r="C86">
        <v>27</v>
      </c>
      <c r="D86" t="s">
        <v>259</v>
      </c>
      <c r="E86">
        <v>3.0000000000000001E-3</v>
      </c>
      <c r="F86">
        <v>0.36</v>
      </c>
      <c r="G86">
        <v>0.36299999999999999</v>
      </c>
    </row>
    <row r="87" spans="1:7" x14ac:dyDescent="0.25">
      <c r="A87" t="s">
        <v>141</v>
      </c>
      <c r="B87">
        <v>3</v>
      </c>
      <c r="C87">
        <v>28</v>
      </c>
      <c r="D87" t="s">
        <v>259</v>
      </c>
      <c r="E87">
        <v>5.0000000000000001E-3</v>
      </c>
      <c r="F87">
        <v>0.33700000000000002</v>
      </c>
      <c r="G87">
        <v>0.34200000000000003</v>
      </c>
    </row>
    <row r="88" spans="1:7" x14ac:dyDescent="0.25">
      <c r="A88" t="s">
        <v>140</v>
      </c>
      <c r="B88">
        <v>3</v>
      </c>
      <c r="C88">
        <v>7</v>
      </c>
      <c r="D88" t="s">
        <v>259</v>
      </c>
      <c r="E88">
        <v>1E-3</v>
      </c>
      <c r="F88">
        <v>1.2999999999999999E-2</v>
      </c>
      <c r="G88">
        <v>1.4E-2</v>
      </c>
    </row>
    <row r="89" spans="1:7" x14ac:dyDescent="0.25">
      <c r="A89" t="s">
        <v>142</v>
      </c>
      <c r="B89">
        <v>3</v>
      </c>
      <c r="C89">
        <v>8</v>
      </c>
      <c r="D89" t="s">
        <v>259</v>
      </c>
      <c r="E89">
        <v>1E-3</v>
      </c>
      <c r="F89">
        <v>2.1000000000000001E-2</v>
      </c>
      <c r="G89">
        <v>2.1999999999999999E-2</v>
      </c>
    </row>
    <row r="90" spans="1:7" x14ac:dyDescent="0.25">
      <c r="A90" t="s">
        <v>143</v>
      </c>
      <c r="B90">
        <v>3</v>
      </c>
      <c r="C90">
        <v>9</v>
      </c>
      <c r="D90" t="s">
        <v>259</v>
      </c>
      <c r="E90">
        <v>0</v>
      </c>
      <c r="F90">
        <v>1.9E-2</v>
      </c>
      <c r="G90">
        <v>1.9E-2</v>
      </c>
    </row>
    <row r="91" spans="1:7" x14ac:dyDescent="0.25">
      <c r="A91" t="s">
        <v>144</v>
      </c>
      <c r="B91">
        <v>3</v>
      </c>
      <c r="C91">
        <v>11</v>
      </c>
      <c r="D91" t="s">
        <v>259</v>
      </c>
      <c r="E91">
        <v>1E-3</v>
      </c>
      <c r="F91">
        <v>2.5000000000000001E-2</v>
      </c>
      <c r="G91">
        <v>2.5999999999999999E-2</v>
      </c>
    </row>
    <row r="92" spans="1:7" x14ac:dyDescent="0.25">
      <c r="A92" t="s">
        <v>145</v>
      </c>
      <c r="B92">
        <v>3</v>
      </c>
      <c r="C92">
        <v>12</v>
      </c>
      <c r="D92" t="s">
        <v>259</v>
      </c>
      <c r="E92">
        <v>1E-3</v>
      </c>
      <c r="F92">
        <v>0.03</v>
      </c>
      <c r="G92">
        <v>3.1E-2</v>
      </c>
    </row>
    <row r="93" spans="1:7" x14ac:dyDescent="0.25">
      <c r="A93" t="s">
        <v>146</v>
      </c>
      <c r="B93">
        <v>3</v>
      </c>
      <c r="C93">
        <v>13</v>
      </c>
      <c r="D93" t="s">
        <v>259</v>
      </c>
      <c r="E93">
        <v>2E-3</v>
      </c>
      <c r="F93">
        <v>4.8000000000000001E-2</v>
      </c>
      <c r="G93">
        <v>0.05</v>
      </c>
    </row>
    <row r="94" spans="1:7" x14ac:dyDescent="0.25">
      <c r="A94" t="s">
        <v>147</v>
      </c>
      <c r="B94">
        <v>3</v>
      </c>
      <c r="C94">
        <v>18</v>
      </c>
      <c r="D94" t="s">
        <v>259</v>
      </c>
      <c r="E94">
        <v>2E-3</v>
      </c>
      <c r="F94">
        <v>9.4E-2</v>
      </c>
      <c r="G94">
        <v>9.6000000000000002E-2</v>
      </c>
    </row>
    <row r="95" spans="1:7" x14ac:dyDescent="0.25">
      <c r="A95" t="s">
        <v>148</v>
      </c>
      <c r="B95">
        <v>3</v>
      </c>
      <c r="C95">
        <v>19</v>
      </c>
      <c r="D95" t="s">
        <v>259</v>
      </c>
      <c r="E95">
        <v>2E-3</v>
      </c>
      <c r="F95">
        <v>0.11</v>
      </c>
      <c r="G95">
        <v>0.112</v>
      </c>
    </row>
    <row r="96" spans="1:7" x14ac:dyDescent="0.25">
      <c r="A96" t="s">
        <v>149</v>
      </c>
      <c r="B96">
        <v>3</v>
      </c>
      <c r="C96">
        <v>21</v>
      </c>
      <c r="D96" t="s">
        <v>259</v>
      </c>
      <c r="E96">
        <v>2E-3</v>
      </c>
      <c r="F96">
        <v>0.126</v>
      </c>
      <c r="G96">
        <v>0.128</v>
      </c>
    </row>
    <row r="97" spans="1:7" x14ac:dyDescent="0.25">
      <c r="A97" t="s">
        <v>150</v>
      </c>
      <c r="B97">
        <v>3</v>
      </c>
      <c r="C97">
        <v>23</v>
      </c>
      <c r="D97" t="s">
        <v>259</v>
      </c>
      <c r="E97">
        <v>3.0000000000000001E-3</v>
      </c>
      <c r="F97">
        <v>0.14699999999999999</v>
      </c>
      <c r="G97">
        <v>0.15</v>
      </c>
    </row>
    <row r="98" spans="1:7" x14ac:dyDescent="0.25">
      <c r="A98" t="s">
        <v>151</v>
      </c>
      <c r="B98">
        <v>3</v>
      </c>
      <c r="C98">
        <v>24</v>
      </c>
      <c r="D98" t="s">
        <v>259</v>
      </c>
      <c r="E98">
        <v>3.0000000000000001E-3</v>
      </c>
      <c r="F98">
        <v>0.153</v>
      </c>
      <c r="G98">
        <v>0.156</v>
      </c>
    </row>
    <row r="99" spans="1:7" x14ac:dyDescent="0.25">
      <c r="A99" t="s">
        <v>152</v>
      </c>
      <c r="B99">
        <v>3</v>
      </c>
      <c r="C99">
        <v>26</v>
      </c>
      <c r="D99" t="s">
        <v>259</v>
      </c>
      <c r="E99">
        <v>3.0000000000000001E-3</v>
      </c>
      <c r="F99">
        <v>0.28100000000000003</v>
      </c>
      <c r="G99">
        <v>0.28399999999999997</v>
      </c>
    </row>
    <row r="100" spans="1:7" x14ac:dyDescent="0.25">
      <c r="A100" t="s">
        <v>153</v>
      </c>
      <c r="B100">
        <v>3</v>
      </c>
      <c r="C100">
        <v>28</v>
      </c>
      <c r="D100" t="s">
        <v>259</v>
      </c>
      <c r="E100">
        <v>4.0000000000000001E-3</v>
      </c>
      <c r="F100">
        <v>0.40100000000000002</v>
      </c>
      <c r="G100">
        <v>0.40500000000000003</v>
      </c>
    </row>
    <row r="101" spans="1:7" x14ac:dyDescent="0.25">
      <c r="A101" t="s">
        <v>154</v>
      </c>
      <c r="B101">
        <v>3</v>
      </c>
      <c r="C101">
        <v>29</v>
      </c>
      <c r="D101" t="s">
        <v>259</v>
      </c>
      <c r="E101">
        <v>4.0000000000000001E-3</v>
      </c>
      <c r="F101">
        <v>0.64700000000000002</v>
      </c>
      <c r="G101">
        <v>0.65100000000000002</v>
      </c>
    </row>
    <row r="102" spans="1:7" x14ac:dyDescent="0.25">
      <c r="A102" t="s">
        <v>155</v>
      </c>
      <c r="B102">
        <v>3</v>
      </c>
      <c r="C102">
        <v>31</v>
      </c>
      <c r="D102" t="s">
        <v>259</v>
      </c>
      <c r="E102">
        <v>5.0000000000000001E-3</v>
      </c>
      <c r="F102">
        <v>0.67200000000000004</v>
      </c>
      <c r="G102">
        <v>0.67700000000000005</v>
      </c>
    </row>
    <row r="103" spans="1:7" x14ac:dyDescent="0.25">
      <c r="A103" t="s">
        <v>156</v>
      </c>
      <c r="B103">
        <v>3</v>
      </c>
      <c r="C103">
        <v>33</v>
      </c>
      <c r="D103" t="s">
        <v>259</v>
      </c>
      <c r="E103">
        <v>5.0000000000000001E-3</v>
      </c>
      <c r="F103">
        <v>0.91</v>
      </c>
      <c r="G103">
        <v>0.91500000000000004</v>
      </c>
    </row>
    <row r="104" spans="1:7" x14ac:dyDescent="0.25">
      <c r="A104" t="s">
        <v>158</v>
      </c>
      <c r="B104">
        <v>3</v>
      </c>
      <c r="C104">
        <v>34</v>
      </c>
      <c r="D104" t="s">
        <v>259</v>
      </c>
      <c r="E104">
        <v>5.0000000000000001E-3</v>
      </c>
      <c r="F104">
        <v>0.82399999999999995</v>
      </c>
      <c r="G104">
        <v>0.82899999999999996</v>
      </c>
    </row>
    <row r="105" spans="1:7" x14ac:dyDescent="0.25">
      <c r="A105" t="s">
        <v>157</v>
      </c>
      <c r="B105">
        <v>3</v>
      </c>
      <c r="C105">
        <v>9</v>
      </c>
      <c r="D105" t="s">
        <v>259</v>
      </c>
      <c r="E105">
        <v>2E-3</v>
      </c>
      <c r="F105">
        <v>2.3E-2</v>
      </c>
      <c r="G105">
        <v>2.5000000000000001E-2</v>
      </c>
    </row>
    <row r="106" spans="1:7" x14ac:dyDescent="0.25">
      <c r="A106" t="s">
        <v>159</v>
      </c>
      <c r="B106">
        <v>3</v>
      </c>
      <c r="C106">
        <v>11</v>
      </c>
      <c r="D106" t="s">
        <v>259</v>
      </c>
      <c r="E106">
        <v>1E-3</v>
      </c>
      <c r="F106">
        <v>3.3000000000000002E-2</v>
      </c>
      <c r="G106">
        <v>3.4000000000000002E-2</v>
      </c>
    </row>
    <row r="107" spans="1:7" x14ac:dyDescent="0.25">
      <c r="A107" t="s">
        <v>160</v>
      </c>
      <c r="B107">
        <v>3</v>
      </c>
      <c r="C107">
        <v>13</v>
      </c>
      <c r="D107" t="s">
        <v>259</v>
      </c>
      <c r="E107">
        <v>1E-3</v>
      </c>
      <c r="F107">
        <v>3.7999999999999999E-2</v>
      </c>
      <c r="G107">
        <v>3.9E-2</v>
      </c>
    </row>
    <row r="108" spans="1:7" x14ac:dyDescent="0.25">
      <c r="A108" t="s">
        <v>161</v>
      </c>
      <c r="B108">
        <v>3</v>
      </c>
      <c r="C108">
        <v>14</v>
      </c>
      <c r="D108" t="s">
        <v>259</v>
      </c>
      <c r="E108">
        <v>1E-3</v>
      </c>
      <c r="F108">
        <v>5.8000000000000003E-2</v>
      </c>
      <c r="G108">
        <v>5.8999999999999997E-2</v>
      </c>
    </row>
    <row r="109" spans="1:7" x14ac:dyDescent="0.25">
      <c r="A109" t="s">
        <v>162</v>
      </c>
      <c r="B109">
        <v>3</v>
      </c>
      <c r="C109">
        <v>16</v>
      </c>
      <c r="D109" t="s">
        <v>259</v>
      </c>
      <c r="E109">
        <v>2E-3</v>
      </c>
      <c r="F109">
        <v>0.06</v>
      </c>
      <c r="G109">
        <v>6.2E-2</v>
      </c>
    </row>
    <row r="110" spans="1:7" x14ac:dyDescent="0.25">
      <c r="A110" t="s">
        <v>163</v>
      </c>
      <c r="B110">
        <v>3</v>
      </c>
      <c r="C110">
        <v>21</v>
      </c>
      <c r="D110" t="s">
        <v>259</v>
      </c>
      <c r="E110">
        <v>2E-3</v>
      </c>
      <c r="F110">
        <v>0.157</v>
      </c>
      <c r="G110">
        <v>0.159</v>
      </c>
    </row>
    <row r="111" spans="1:7" x14ac:dyDescent="0.25">
      <c r="A111" t="s">
        <v>164</v>
      </c>
      <c r="B111">
        <v>3</v>
      </c>
      <c r="C111">
        <v>24</v>
      </c>
      <c r="D111" t="s">
        <v>259</v>
      </c>
      <c r="E111">
        <v>2E-3</v>
      </c>
      <c r="F111">
        <v>0.57799999999999996</v>
      </c>
      <c r="G111">
        <v>0.57999999999999996</v>
      </c>
    </row>
    <row r="112" spans="1:7" x14ac:dyDescent="0.25">
      <c r="A112" t="s">
        <v>165</v>
      </c>
      <c r="B112">
        <v>3</v>
      </c>
      <c r="C112">
        <v>26</v>
      </c>
      <c r="D112" t="s">
        <v>259</v>
      </c>
      <c r="E112">
        <v>4.0000000000000001E-3</v>
      </c>
      <c r="F112">
        <v>0.82799999999999996</v>
      </c>
      <c r="G112">
        <v>0.83199999999999996</v>
      </c>
    </row>
    <row r="113" spans="1:7" x14ac:dyDescent="0.25">
      <c r="A113" t="s">
        <v>166</v>
      </c>
      <c r="B113">
        <v>3</v>
      </c>
      <c r="C113">
        <v>27</v>
      </c>
      <c r="D113" t="s">
        <v>259</v>
      </c>
      <c r="E113">
        <v>3.0000000000000001E-3</v>
      </c>
      <c r="F113">
        <v>0.495</v>
      </c>
      <c r="G113">
        <v>0.498</v>
      </c>
    </row>
    <row r="114" spans="1:7" x14ac:dyDescent="0.25">
      <c r="A114" t="s">
        <v>167</v>
      </c>
      <c r="B114">
        <v>3</v>
      </c>
      <c r="C114">
        <v>30</v>
      </c>
      <c r="D114" t="s">
        <v>259</v>
      </c>
      <c r="E114">
        <v>4.0000000000000001E-3</v>
      </c>
      <c r="F114">
        <v>5.3730000000000002</v>
      </c>
      <c r="G114">
        <v>5.3769999999999998</v>
      </c>
    </row>
    <row r="115" spans="1:7" x14ac:dyDescent="0.25">
      <c r="A115" t="s">
        <v>168</v>
      </c>
      <c r="B115">
        <v>3</v>
      </c>
      <c r="C115">
        <v>32</v>
      </c>
      <c r="D115" t="s">
        <v>259</v>
      </c>
      <c r="E115">
        <v>5.0000000000000001E-3</v>
      </c>
      <c r="F115">
        <v>6.4560000000000004</v>
      </c>
      <c r="G115">
        <v>6.4610000000000003</v>
      </c>
    </row>
    <row r="116" spans="1:7" x14ac:dyDescent="0.25">
      <c r="A116" t="s">
        <v>169</v>
      </c>
      <c r="B116">
        <v>3</v>
      </c>
      <c r="C116">
        <v>34</v>
      </c>
      <c r="D116" t="s">
        <v>259</v>
      </c>
      <c r="E116">
        <v>4.0000000000000001E-3</v>
      </c>
      <c r="F116">
        <v>13.535</v>
      </c>
      <c r="G116">
        <v>13.539</v>
      </c>
    </row>
    <row r="117" spans="1:7" x14ac:dyDescent="0.25">
      <c r="A117" t="s">
        <v>173</v>
      </c>
      <c r="B117">
        <v>3</v>
      </c>
      <c r="C117">
        <v>13</v>
      </c>
      <c r="D117" t="s">
        <v>259</v>
      </c>
      <c r="E117">
        <v>1E-3</v>
      </c>
      <c r="F117">
        <v>5.1999999999999998E-2</v>
      </c>
      <c r="G117">
        <v>5.2999999999999999E-2</v>
      </c>
    </row>
    <row r="118" spans="1:7" x14ac:dyDescent="0.25">
      <c r="A118" t="s">
        <v>175</v>
      </c>
      <c r="B118">
        <v>3</v>
      </c>
      <c r="C118">
        <v>15</v>
      </c>
      <c r="D118" t="s">
        <v>259</v>
      </c>
      <c r="E118">
        <v>2E-3</v>
      </c>
      <c r="F118">
        <v>5.8000000000000003E-2</v>
      </c>
      <c r="G118">
        <v>0.06</v>
      </c>
    </row>
    <row r="119" spans="1:7" x14ac:dyDescent="0.25">
      <c r="A119" t="s">
        <v>176</v>
      </c>
      <c r="B119">
        <v>3</v>
      </c>
      <c r="C119">
        <v>18</v>
      </c>
      <c r="D119" t="s">
        <v>259</v>
      </c>
      <c r="E119">
        <v>2E-3</v>
      </c>
      <c r="F119">
        <v>0.13300000000000001</v>
      </c>
      <c r="G119">
        <v>0.13500000000000001</v>
      </c>
    </row>
    <row r="120" spans="1:7" x14ac:dyDescent="0.25">
      <c r="A120" t="s">
        <v>177</v>
      </c>
      <c r="B120">
        <v>3</v>
      </c>
      <c r="C120">
        <v>19</v>
      </c>
      <c r="D120" t="s">
        <v>259</v>
      </c>
      <c r="E120">
        <v>2E-3</v>
      </c>
      <c r="F120">
        <v>8.1000000000000003E-2</v>
      </c>
      <c r="G120">
        <v>8.3000000000000004E-2</v>
      </c>
    </row>
    <row r="121" spans="1:7" x14ac:dyDescent="0.25">
      <c r="A121" t="s">
        <v>178</v>
      </c>
      <c r="B121">
        <v>3</v>
      </c>
      <c r="C121">
        <v>25</v>
      </c>
      <c r="D121" t="s">
        <v>259</v>
      </c>
      <c r="E121">
        <v>4.0000000000000001E-3</v>
      </c>
      <c r="F121">
        <v>0.49199999999999999</v>
      </c>
      <c r="G121">
        <v>0.496</v>
      </c>
    </row>
    <row r="122" spans="1:7" x14ac:dyDescent="0.25">
      <c r="A122" t="s">
        <v>179</v>
      </c>
      <c r="B122">
        <v>3</v>
      </c>
      <c r="C122">
        <v>27</v>
      </c>
      <c r="D122" t="s">
        <v>259</v>
      </c>
      <c r="E122">
        <v>4.0000000000000001E-3</v>
      </c>
      <c r="F122">
        <v>0.41599999999999998</v>
      </c>
      <c r="G122">
        <v>0.42</v>
      </c>
    </row>
    <row r="123" spans="1:7" x14ac:dyDescent="0.25">
      <c r="A123" t="s">
        <v>180</v>
      </c>
      <c r="B123">
        <v>3</v>
      </c>
      <c r="C123">
        <v>29</v>
      </c>
      <c r="D123" t="s">
        <v>259</v>
      </c>
      <c r="E123">
        <v>3.0000000000000001E-3</v>
      </c>
      <c r="F123">
        <v>1.6439999999999999</v>
      </c>
      <c r="G123">
        <v>1.647</v>
      </c>
    </row>
    <row r="124" spans="1:7" x14ac:dyDescent="0.25">
      <c r="A124" t="s">
        <v>181</v>
      </c>
      <c r="B124">
        <v>3</v>
      </c>
      <c r="C124">
        <v>32</v>
      </c>
      <c r="D124" t="s">
        <v>259</v>
      </c>
      <c r="E124">
        <v>5.0000000000000001E-3</v>
      </c>
      <c r="F124">
        <v>6.8780000000000001</v>
      </c>
      <c r="G124">
        <v>6.883</v>
      </c>
    </row>
    <row r="125" spans="1:7" x14ac:dyDescent="0.25">
      <c r="A125" t="s">
        <v>182</v>
      </c>
      <c r="B125">
        <v>3</v>
      </c>
      <c r="C125">
        <v>34</v>
      </c>
      <c r="D125" t="s">
        <v>259</v>
      </c>
      <c r="E125">
        <v>5.0000000000000001E-3</v>
      </c>
      <c r="F125">
        <v>6.4790000000000001</v>
      </c>
      <c r="G125">
        <v>6.484</v>
      </c>
    </row>
    <row r="126" spans="1:7" x14ac:dyDescent="0.25">
      <c r="A126" t="s">
        <v>188</v>
      </c>
      <c r="B126">
        <v>3</v>
      </c>
      <c r="C126">
        <v>18</v>
      </c>
      <c r="D126" t="s">
        <v>259</v>
      </c>
      <c r="E126">
        <v>2E-3</v>
      </c>
      <c r="F126">
        <v>9.6000000000000002E-2</v>
      </c>
      <c r="G126">
        <v>9.8000000000000004E-2</v>
      </c>
    </row>
    <row r="127" spans="1:7" x14ac:dyDescent="0.25">
      <c r="A127" t="s">
        <v>189</v>
      </c>
      <c r="B127">
        <v>3</v>
      </c>
      <c r="C127">
        <v>20</v>
      </c>
      <c r="D127" t="s">
        <v>259</v>
      </c>
      <c r="E127">
        <v>2E-3</v>
      </c>
      <c r="F127">
        <v>0.111</v>
      </c>
      <c r="G127">
        <v>0.113</v>
      </c>
    </row>
    <row r="128" spans="1:7" x14ac:dyDescent="0.25">
      <c r="A128" t="s">
        <v>191</v>
      </c>
      <c r="B128">
        <v>3</v>
      </c>
      <c r="C128">
        <v>22</v>
      </c>
      <c r="D128" t="s">
        <v>259</v>
      </c>
      <c r="E128">
        <v>3.0000000000000001E-3</v>
      </c>
      <c r="F128">
        <v>0.17599999999999999</v>
      </c>
      <c r="G128">
        <v>0.17899999999999999</v>
      </c>
    </row>
    <row r="129" spans="1:7" x14ac:dyDescent="0.25">
      <c r="A129" t="s">
        <v>192</v>
      </c>
      <c r="B129">
        <v>3</v>
      </c>
      <c r="C129">
        <v>28</v>
      </c>
      <c r="D129" t="s">
        <v>259</v>
      </c>
      <c r="E129">
        <v>3.0000000000000001E-3</v>
      </c>
      <c r="F129">
        <v>0.66200000000000003</v>
      </c>
      <c r="G129">
        <v>0.66500000000000004</v>
      </c>
    </row>
    <row r="130" spans="1:7" x14ac:dyDescent="0.25">
      <c r="A130" t="s">
        <v>193</v>
      </c>
      <c r="B130">
        <v>3</v>
      </c>
      <c r="C130">
        <v>31</v>
      </c>
      <c r="D130" t="s">
        <v>259</v>
      </c>
      <c r="E130">
        <v>5.0000000000000001E-3</v>
      </c>
      <c r="F130">
        <v>5.7960000000000003</v>
      </c>
      <c r="G130">
        <v>5.8010000000000002</v>
      </c>
    </row>
    <row r="131" spans="1:7" x14ac:dyDescent="0.25">
      <c r="A131" t="s">
        <v>194</v>
      </c>
      <c r="B131">
        <v>3</v>
      </c>
      <c r="C131">
        <v>33</v>
      </c>
      <c r="D131" t="s">
        <v>259</v>
      </c>
      <c r="E131">
        <v>4.0000000000000001E-3</v>
      </c>
      <c r="F131">
        <v>4.258</v>
      </c>
      <c r="G131">
        <v>4.2619999999999996</v>
      </c>
    </row>
    <row r="132" spans="1:7" x14ac:dyDescent="0.25">
      <c r="A132" t="s">
        <v>203</v>
      </c>
      <c r="B132">
        <v>3</v>
      </c>
      <c r="C132">
        <v>23</v>
      </c>
      <c r="D132" t="s">
        <v>259</v>
      </c>
      <c r="E132">
        <v>3.0000000000000001E-3</v>
      </c>
      <c r="F132">
        <v>0.27200000000000002</v>
      </c>
      <c r="G132">
        <v>0.27500000000000002</v>
      </c>
    </row>
    <row r="133" spans="1:7" x14ac:dyDescent="0.25">
      <c r="A133" t="s">
        <v>204</v>
      </c>
      <c r="B133">
        <v>3</v>
      </c>
      <c r="C133">
        <v>25</v>
      </c>
      <c r="D133" t="s">
        <v>259</v>
      </c>
      <c r="E133">
        <v>3.0000000000000001E-3</v>
      </c>
      <c r="F133">
        <v>0.34699999999999998</v>
      </c>
      <c r="G133">
        <v>0.35</v>
      </c>
    </row>
    <row r="134" spans="1:7" x14ac:dyDescent="0.25">
      <c r="A134" t="s">
        <v>205</v>
      </c>
      <c r="B134">
        <v>3</v>
      </c>
      <c r="C134">
        <v>31</v>
      </c>
      <c r="D134" t="s">
        <v>259</v>
      </c>
      <c r="E134">
        <v>4.0000000000000001E-3</v>
      </c>
      <c r="F134">
        <v>1.103</v>
      </c>
      <c r="G134">
        <v>1.107</v>
      </c>
    </row>
    <row r="135" spans="1:7" x14ac:dyDescent="0.25">
      <c r="A135" t="s">
        <v>206</v>
      </c>
      <c r="B135">
        <v>3</v>
      </c>
      <c r="C135">
        <v>34</v>
      </c>
      <c r="D135" t="s">
        <v>259</v>
      </c>
      <c r="E135">
        <v>4.0000000000000001E-3</v>
      </c>
      <c r="F135">
        <v>2.9209999999999998</v>
      </c>
      <c r="G135">
        <v>2.9249999999999998</v>
      </c>
    </row>
    <row r="136" spans="1:7" x14ac:dyDescent="0.25">
      <c r="A136" t="s">
        <v>215</v>
      </c>
      <c r="B136">
        <v>3</v>
      </c>
      <c r="C136">
        <v>28</v>
      </c>
      <c r="D136" t="s">
        <v>259</v>
      </c>
      <c r="E136">
        <v>3.0000000000000001E-3</v>
      </c>
      <c r="F136">
        <v>0.66600000000000004</v>
      </c>
      <c r="G136">
        <v>0.66900000000000004</v>
      </c>
    </row>
    <row r="137" spans="1:7" x14ac:dyDescent="0.25">
      <c r="A137" t="s">
        <v>21</v>
      </c>
      <c r="B137">
        <v>3</v>
      </c>
      <c r="C137">
        <v>282</v>
      </c>
      <c r="D137" t="s">
        <v>259</v>
      </c>
      <c r="E137">
        <v>0.38100000000000001</v>
      </c>
      <c r="F137">
        <v>20.417999999999999</v>
      </c>
      <c r="G137">
        <v>20.798999999999999</v>
      </c>
    </row>
    <row r="138" spans="1:7" x14ac:dyDescent="0.25">
      <c r="A138" t="s">
        <v>12</v>
      </c>
      <c r="B138">
        <v>3</v>
      </c>
      <c r="C138">
        <v>15</v>
      </c>
      <c r="D138" t="s">
        <v>259</v>
      </c>
      <c r="E138">
        <v>1.2999999999999999E-2</v>
      </c>
      <c r="F138">
        <v>9.9000000000000005E-2</v>
      </c>
      <c r="G138">
        <v>0.112</v>
      </c>
    </row>
    <row r="139" spans="1:7" x14ac:dyDescent="0.25">
      <c r="A139" t="s">
        <v>11</v>
      </c>
      <c r="B139">
        <v>3</v>
      </c>
      <c r="C139">
        <v>28</v>
      </c>
      <c r="D139" t="s">
        <v>259</v>
      </c>
      <c r="E139">
        <v>8.9999999999999993E-3</v>
      </c>
      <c r="F139">
        <v>0.13700000000000001</v>
      </c>
      <c r="G139">
        <v>0.14599999999999999</v>
      </c>
    </row>
    <row r="140" spans="1:7" x14ac:dyDescent="0.25">
      <c r="A140" t="s">
        <v>22</v>
      </c>
      <c r="B140">
        <v>3</v>
      </c>
      <c r="C140">
        <v>623</v>
      </c>
      <c r="D140" t="s">
        <v>259</v>
      </c>
      <c r="E140">
        <v>1.02</v>
      </c>
      <c r="F140">
        <v>2.7679999999999998</v>
      </c>
      <c r="G140">
        <v>3.7879999999999998</v>
      </c>
    </row>
    <row r="141" spans="1:7" x14ac:dyDescent="0.25">
      <c r="A141" t="s">
        <v>23</v>
      </c>
      <c r="B141">
        <v>3</v>
      </c>
      <c r="C141">
        <v>0</v>
      </c>
      <c r="D141" t="s">
        <v>278</v>
      </c>
      <c r="E141">
        <v>2.0270000000000001</v>
      </c>
      <c r="F141">
        <v>5920.3710000000001</v>
      </c>
      <c r="G141">
        <v>5922.3980000000001</v>
      </c>
    </row>
    <row r="142" spans="1:7" x14ac:dyDescent="0.25">
      <c r="A142" t="s">
        <v>19</v>
      </c>
      <c r="B142">
        <v>3</v>
      </c>
      <c r="C142">
        <v>251</v>
      </c>
      <c r="D142" t="s">
        <v>259</v>
      </c>
      <c r="E142">
        <v>0.23300000000000001</v>
      </c>
      <c r="F142">
        <v>235.24</v>
      </c>
      <c r="G142">
        <v>235.47300000000001</v>
      </c>
    </row>
    <row r="143" spans="1:7" x14ac:dyDescent="0.25">
      <c r="A143" t="s">
        <v>18</v>
      </c>
      <c r="B143">
        <v>3</v>
      </c>
      <c r="C143">
        <v>19</v>
      </c>
      <c r="D143" t="s">
        <v>259</v>
      </c>
      <c r="E143">
        <v>7.0000000000000001E-3</v>
      </c>
      <c r="F143">
        <v>0.872</v>
      </c>
      <c r="G143">
        <v>0.879</v>
      </c>
    </row>
    <row r="144" spans="1:7" x14ac:dyDescent="0.25">
      <c r="A144" t="s">
        <v>218</v>
      </c>
      <c r="B144">
        <v>3</v>
      </c>
      <c r="C144">
        <v>47</v>
      </c>
      <c r="D144" t="s">
        <v>259</v>
      </c>
      <c r="E144">
        <v>5.3999999999999999E-2</v>
      </c>
      <c r="F144">
        <v>0.106</v>
      </c>
      <c r="G144">
        <v>0.16</v>
      </c>
    </row>
    <row r="145" spans="1:7" x14ac:dyDescent="0.25">
      <c r="A145" t="s">
        <v>219</v>
      </c>
      <c r="B145">
        <v>3</v>
      </c>
      <c r="C145">
        <v>39</v>
      </c>
      <c r="D145" t="s">
        <v>259</v>
      </c>
      <c r="E145">
        <v>7.0000000000000001E-3</v>
      </c>
      <c r="F145">
        <v>0.155</v>
      </c>
      <c r="G145">
        <v>0.16200000000000001</v>
      </c>
    </row>
    <row r="146" spans="1:7" x14ac:dyDescent="0.25">
      <c r="A146" t="s">
        <v>222</v>
      </c>
      <c r="B146">
        <v>3</v>
      </c>
      <c r="C146">
        <v>33</v>
      </c>
      <c r="D146" t="s">
        <v>259</v>
      </c>
      <c r="E146">
        <v>8.9999999999999993E-3</v>
      </c>
      <c r="F146">
        <v>1.2729999999999999</v>
      </c>
      <c r="G146">
        <v>1.282</v>
      </c>
    </row>
    <row r="147" spans="1:7" x14ac:dyDescent="0.25">
      <c r="A147" t="s">
        <v>223</v>
      </c>
      <c r="B147">
        <v>3</v>
      </c>
      <c r="C147">
        <v>28</v>
      </c>
      <c r="D147" t="s">
        <v>259</v>
      </c>
      <c r="E147">
        <v>1.4999999999999999E-2</v>
      </c>
      <c r="F147">
        <v>117.30200000000001</v>
      </c>
      <c r="G147">
        <v>117.31699999999999</v>
      </c>
    </row>
    <row r="148" spans="1:7" x14ac:dyDescent="0.25">
      <c r="A148" t="s">
        <v>220</v>
      </c>
      <c r="B148">
        <v>3</v>
      </c>
      <c r="C148">
        <v>449</v>
      </c>
      <c r="D148" t="s">
        <v>260</v>
      </c>
      <c r="E148">
        <v>0.51500000000000001</v>
      </c>
      <c r="F148">
        <v>10036.875</v>
      </c>
      <c r="G148">
        <v>10037.39</v>
      </c>
    </row>
    <row r="149" spans="1:7" x14ac:dyDescent="0.25">
      <c r="A149" t="s">
        <v>221</v>
      </c>
      <c r="B149">
        <v>3</v>
      </c>
      <c r="C149">
        <v>367</v>
      </c>
      <c r="D149" t="s">
        <v>260</v>
      </c>
      <c r="E149">
        <v>0.55400000000000005</v>
      </c>
      <c r="F149">
        <v>10061.156999999999</v>
      </c>
      <c r="G149">
        <v>10061.710999999999</v>
      </c>
    </row>
    <row r="150" spans="1:7" x14ac:dyDescent="0.25">
      <c r="A150" t="s">
        <v>217</v>
      </c>
      <c r="B150">
        <v>3</v>
      </c>
      <c r="C150">
        <v>321</v>
      </c>
      <c r="D150" t="s">
        <v>260</v>
      </c>
      <c r="E150">
        <v>0.72699999999999998</v>
      </c>
      <c r="F150">
        <v>10258.058000000001</v>
      </c>
      <c r="G150">
        <v>10258.785</v>
      </c>
    </row>
    <row r="151" spans="1:7" x14ac:dyDescent="0.25">
      <c r="A151" t="s">
        <v>232</v>
      </c>
      <c r="B151">
        <v>3</v>
      </c>
      <c r="C151">
        <v>285</v>
      </c>
      <c r="D151" t="s">
        <v>260</v>
      </c>
      <c r="E151">
        <v>0.45400000000000001</v>
      </c>
      <c r="F151">
        <v>10257.285</v>
      </c>
      <c r="G151">
        <v>10257.739</v>
      </c>
    </row>
    <row r="152" spans="1:7" x14ac:dyDescent="0.25">
      <c r="A152" t="s">
        <v>224</v>
      </c>
      <c r="B152">
        <v>3</v>
      </c>
      <c r="C152">
        <v>105</v>
      </c>
      <c r="D152" t="s">
        <v>259</v>
      </c>
      <c r="E152">
        <v>0.03</v>
      </c>
      <c r="F152">
        <v>0.64600000000000002</v>
      </c>
      <c r="G152">
        <v>0.67600000000000005</v>
      </c>
    </row>
    <row r="153" spans="1:7" x14ac:dyDescent="0.25">
      <c r="A153" t="s">
        <v>225</v>
      </c>
      <c r="B153">
        <v>3</v>
      </c>
      <c r="C153">
        <v>90</v>
      </c>
      <c r="D153" t="s">
        <v>259</v>
      </c>
      <c r="E153">
        <v>2.1999999999999999E-2</v>
      </c>
      <c r="F153">
        <v>1302.0039999999999</v>
      </c>
      <c r="G153">
        <v>1302.0260000000001</v>
      </c>
    </row>
    <row r="154" spans="1:7" x14ac:dyDescent="0.25">
      <c r="A154" t="s">
        <v>226</v>
      </c>
      <c r="B154">
        <v>3</v>
      </c>
      <c r="C154">
        <v>0</v>
      </c>
      <c r="D154" t="s">
        <v>278</v>
      </c>
      <c r="E154">
        <v>3.3000000000000002E-2</v>
      </c>
      <c r="F154">
        <v>9532.4380000000001</v>
      </c>
      <c r="G154">
        <v>9532.4709999999995</v>
      </c>
    </row>
    <row r="155" spans="1:7" x14ac:dyDescent="0.25">
      <c r="A155" t="s">
        <v>227</v>
      </c>
      <c r="B155">
        <v>3</v>
      </c>
      <c r="C155">
        <v>71</v>
      </c>
      <c r="D155" t="s">
        <v>260</v>
      </c>
      <c r="E155">
        <v>0.115</v>
      </c>
      <c r="F155">
        <v>10085.514999999999</v>
      </c>
      <c r="G155">
        <v>10085.629999999999</v>
      </c>
    </row>
    <row r="156" spans="1:7" x14ac:dyDescent="0.25">
      <c r="A156" t="s">
        <v>228</v>
      </c>
      <c r="B156">
        <v>3</v>
      </c>
      <c r="C156">
        <v>209</v>
      </c>
      <c r="D156" t="s">
        <v>259</v>
      </c>
      <c r="E156">
        <v>0.16500000000000001</v>
      </c>
      <c r="F156">
        <v>81.417000000000002</v>
      </c>
      <c r="G156">
        <v>81.581999999999994</v>
      </c>
    </row>
    <row r="157" spans="1:7" x14ac:dyDescent="0.25">
      <c r="A157" t="s">
        <v>229</v>
      </c>
      <c r="B157">
        <v>3</v>
      </c>
      <c r="C157">
        <v>170</v>
      </c>
      <c r="D157" t="s">
        <v>260</v>
      </c>
      <c r="E157">
        <v>0.247</v>
      </c>
      <c r="F157">
        <v>10208.759</v>
      </c>
      <c r="G157">
        <v>10209.005999999999</v>
      </c>
    </row>
    <row r="158" spans="1:7" x14ac:dyDescent="0.25">
      <c r="A158" t="s">
        <v>230</v>
      </c>
      <c r="B158">
        <v>3</v>
      </c>
      <c r="C158">
        <v>147</v>
      </c>
      <c r="D158" t="s">
        <v>260</v>
      </c>
      <c r="E158">
        <v>0.51700000000000002</v>
      </c>
      <c r="F158">
        <v>10172.995999999999</v>
      </c>
      <c r="G158">
        <v>10173.513000000001</v>
      </c>
    </row>
    <row r="159" spans="1:7" x14ac:dyDescent="0.25">
      <c r="A159" t="s">
        <v>231</v>
      </c>
      <c r="B159">
        <v>3</v>
      </c>
      <c r="C159">
        <v>134</v>
      </c>
      <c r="D159" t="s">
        <v>260</v>
      </c>
      <c r="E159">
        <v>0.63600000000000001</v>
      </c>
      <c r="F159">
        <v>11584.562</v>
      </c>
      <c r="G159">
        <v>11585.198</v>
      </c>
    </row>
    <row r="160" spans="1:7" x14ac:dyDescent="0.25">
      <c r="A160" t="s">
        <v>233</v>
      </c>
      <c r="B160">
        <v>3</v>
      </c>
      <c r="C160">
        <v>344</v>
      </c>
      <c r="D160" t="s">
        <v>259</v>
      </c>
      <c r="E160">
        <v>0.36499999999999999</v>
      </c>
      <c r="F160">
        <v>2981.8939999999998</v>
      </c>
      <c r="G160">
        <v>2982.259</v>
      </c>
    </row>
    <row r="161" spans="1:7" x14ac:dyDescent="0.25">
      <c r="A161" t="s">
        <v>239</v>
      </c>
      <c r="B161">
        <v>3</v>
      </c>
      <c r="C161">
        <v>282</v>
      </c>
      <c r="D161" t="s">
        <v>260</v>
      </c>
      <c r="E161">
        <v>0.746</v>
      </c>
      <c r="F161">
        <v>10051.746999999999</v>
      </c>
      <c r="G161">
        <v>10052.493</v>
      </c>
    </row>
    <row r="162" spans="1:7" x14ac:dyDescent="0.25">
      <c r="A162" t="s">
        <v>240</v>
      </c>
      <c r="B162">
        <v>3</v>
      </c>
      <c r="C162">
        <v>249</v>
      </c>
      <c r="D162" t="s">
        <v>260</v>
      </c>
      <c r="E162">
        <v>0.48799999999999999</v>
      </c>
      <c r="F162">
        <v>10077.815000000001</v>
      </c>
      <c r="G162">
        <v>10078.303</v>
      </c>
    </row>
    <row r="163" spans="1:7" x14ac:dyDescent="0.25">
      <c r="A163" t="s">
        <v>241</v>
      </c>
      <c r="B163">
        <v>3</v>
      </c>
      <c r="C163">
        <v>222</v>
      </c>
      <c r="D163" t="s">
        <v>260</v>
      </c>
      <c r="E163">
        <v>0.40699999999999997</v>
      </c>
      <c r="F163">
        <v>10279.42</v>
      </c>
      <c r="G163">
        <v>10279.826999999999</v>
      </c>
    </row>
    <row r="164" spans="1:7" x14ac:dyDescent="0.25">
      <c r="A164" t="s">
        <v>234</v>
      </c>
      <c r="B164">
        <v>3</v>
      </c>
      <c r="C164">
        <v>26</v>
      </c>
      <c r="D164" t="s">
        <v>259</v>
      </c>
      <c r="E164">
        <v>6.5000000000000002E-2</v>
      </c>
      <c r="F164">
        <v>6.3E-2</v>
      </c>
      <c r="G164">
        <v>0.128</v>
      </c>
    </row>
    <row r="165" spans="1:7" x14ac:dyDescent="0.25">
      <c r="A165" t="s">
        <v>235</v>
      </c>
      <c r="B165">
        <v>3</v>
      </c>
      <c r="C165">
        <v>27</v>
      </c>
      <c r="D165" t="s">
        <v>259</v>
      </c>
      <c r="E165">
        <v>8.9999999999999993E-3</v>
      </c>
      <c r="F165">
        <v>4.1000000000000002E-2</v>
      </c>
      <c r="G165">
        <v>0.05</v>
      </c>
    </row>
    <row r="166" spans="1:7" x14ac:dyDescent="0.25">
      <c r="A166" t="s">
        <v>236</v>
      </c>
      <c r="B166">
        <v>3</v>
      </c>
      <c r="C166">
        <v>27</v>
      </c>
      <c r="D166" t="s">
        <v>259</v>
      </c>
      <c r="E166">
        <v>1.0999999999999999E-2</v>
      </c>
      <c r="F166">
        <v>2.4E-2</v>
      </c>
      <c r="G166">
        <v>3.5000000000000003E-2</v>
      </c>
    </row>
    <row r="167" spans="1:7" x14ac:dyDescent="0.25">
      <c r="A167" t="s">
        <v>237</v>
      </c>
      <c r="B167">
        <v>3</v>
      </c>
      <c r="C167">
        <v>27</v>
      </c>
      <c r="D167" t="s">
        <v>259</v>
      </c>
      <c r="E167">
        <v>6.0000000000000001E-3</v>
      </c>
      <c r="F167">
        <v>3.3000000000000002E-2</v>
      </c>
      <c r="G167">
        <v>3.9E-2</v>
      </c>
    </row>
    <row r="168" spans="1:7" x14ac:dyDescent="0.25">
      <c r="A168" t="s">
        <v>238</v>
      </c>
      <c r="B168">
        <v>3</v>
      </c>
      <c r="C168">
        <v>27</v>
      </c>
      <c r="D168" t="s">
        <v>259</v>
      </c>
      <c r="E168">
        <v>7.0000000000000001E-3</v>
      </c>
      <c r="F168">
        <v>7.0000000000000007E-2</v>
      </c>
      <c r="G168">
        <v>7.6999999999999999E-2</v>
      </c>
    </row>
    <row r="169" spans="1:7" x14ac:dyDescent="0.25">
      <c r="A169" t="s">
        <v>244</v>
      </c>
      <c r="B169">
        <v>3</v>
      </c>
      <c r="C169">
        <v>149</v>
      </c>
      <c r="D169" t="s">
        <v>260</v>
      </c>
      <c r="E169">
        <v>0.59199999999999997</v>
      </c>
      <c r="F169">
        <v>10083.040000000001</v>
      </c>
      <c r="G169">
        <v>10083.632</v>
      </c>
    </row>
    <row r="170" spans="1:7" x14ac:dyDescent="0.25">
      <c r="A170" t="s">
        <v>246</v>
      </c>
      <c r="B170">
        <v>3</v>
      </c>
      <c r="C170">
        <v>152</v>
      </c>
      <c r="D170" t="s">
        <v>260</v>
      </c>
      <c r="E170">
        <v>0.51700000000000002</v>
      </c>
      <c r="F170">
        <v>10335.83</v>
      </c>
      <c r="G170">
        <v>10336.347</v>
      </c>
    </row>
    <row r="171" spans="1:7" x14ac:dyDescent="0.25">
      <c r="A171" t="s">
        <v>247</v>
      </c>
      <c r="B171">
        <v>3</v>
      </c>
      <c r="C171">
        <v>75</v>
      </c>
      <c r="D171" t="s">
        <v>260</v>
      </c>
      <c r="E171">
        <v>1.07</v>
      </c>
      <c r="F171">
        <v>15291.79</v>
      </c>
      <c r="G171">
        <v>15292.86</v>
      </c>
    </row>
    <row r="172" spans="1:7" x14ac:dyDescent="0.25">
      <c r="A172" t="s">
        <v>245</v>
      </c>
      <c r="B172">
        <v>3</v>
      </c>
      <c r="C172">
        <v>71</v>
      </c>
      <c r="D172" t="s">
        <v>260</v>
      </c>
      <c r="E172">
        <v>1.2769999999999999</v>
      </c>
      <c r="F172">
        <v>13638.05</v>
      </c>
      <c r="G172">
        <v>13639.326999999999</v>
      </c>
    </row>
    <row r="173" spans="1:7" x14ac:dyDescent="0.25">
      <c r="A173" t="s">
        <v>242</v>
      </c>
      <c r="B173">
        <v>3</v>
      </c>
      <c r="C173">
        <v>81</v>
      </c>
      <c r="D173" t="s">
        <v>259</v>
      </c>
      <c r="E173">
        <v>0.33700000000000002</v>
      </c>
      <c r="F173">
        <v>2692.2530000000002</v>
      </c>
      <c r="G173">
        <v>2692.59</v>
      </c>
    </row>
    <row r="174" spans="1:7" x14ac:dyDescent="0.25">
      <c r="A174" t="s">
        <v>243</v>
      </c>
      <c r="B174">
        <v>3</v>
      </c>
      <c r="C174">
        <v>82</v>
      </c>
      <c r="D174" t="s">
        <v>259</v>
      </c>
      <c r="E174">
        <v>0.17499999999999999</v>
      </c>
      <c r="F174">
        <v>4457.4279999999999</v>
      </c>
      <c r="G174">
        <v>4457.6030000000001</v>
      </c>
    </row>
    <row r="175" spans="1:7" x14ac:dyDescent="0.25">
      <c r="A175" t="s">
        <v>249</v>
      </c>
      <c r="B175">
        <v>3</v>
      </c>
      <c r="C175">
        <v>58</v>
      </c>
      <c r="D175" t="s">
        <v>260</v>
      </c>
      <c r="E175">
        <v>0.30399999999999999</v>
      </c>
      <c r="F175">
        <v>10310.839</v>
      </c>
      <c r="G175">
        <v>10311.143</v>
      </c>
    </row>
    <row r="176" spans="1:7" x14ac:dyDescent="0.25">
      <c r="A176" t="s">
        <v>248</v>
      </c>
      <c r="B176">
        <v>3</v>
      </c>
      <c r="C176">
        <v>58</v>
      </c>
      <c r="D176" t="s">
        <v>260</v>
      </c>
      <c r="E176">
        <v>0.16200000000000001</v>
      </c>
      <c r="F176">
        <v>10319.125</v>
      </c>
      <c r="G176">
        <v>10319.287</v>
      </c>
    </row>
    <row r="177" spans="1:7" x14ac:dyDescent="0.25">
      <c r="A177" t="s">
        <v>251</v>
      </c>
      <c r="B177">
        <v>3</v>
      </c>
      <c r="C177">
        <v>141</v>
      </c>
      <c r="D177" t="s">
        <v>260</v>
      </c>
      <c r="E177">
        <v>1.607</v>
      </c>
      <c r="F177">
        <v>10033.611999999999</v>
      </c>
      <c r="G177">
        <v>10035.218999999999</v>
      </c>
    </row>
    <row r="178" spans="1:7" x14ac:dyDescent="0.25">
      <c r="A178" t="s">
        <v>253</v>
      </c>
      <c r="B178">
        <v>3</v>
      </c>
      <c r="C178">
        <v>144</v>
      </c>
      <c r="D178" t="s">
        <v>260</v>
      </c>
      <c r="E178">
        <v>0.36599999999999999</v>
      </c>
      <c r="F178">
        <v>10145.191999999999</v>
      </c>
      <c r="G178">
        <v>10145.558000000001</v>
      </c>
    </row>
    <row r="179" spans="1:7" x14ac:dyDescent="0.25">
      <c r="A179" t="s">
        <v>252</v>
      </c>
      <c r="B179">
        <v>3</v>
      </c>
      <c r="C179">
        <v>69</v>
      </c>
      <c r="D179" t="s">
        <v>260</v>
      </c>
      <c r="E179">
        <v>0.749</v>
      </c>
      <c r="F179">
        <v>11038.612999999999</v>
      </c>
      <c r="G179">
        <v>11039.361999999999</v>
      </c>
    </row>
    <row r="180" spans="1:7" x14ac:dyDescent="0.25">
      <c r="A180" t="s">
        <v>254</v>
      </c>
      <c r="B180">
        <v>3</v>
      </c>
      <c r="C180">
        <v>69</v>
      </c>
      <c r="D180" t="s">
        <v>260</v>
      </c>
      <c r="E180">
        <v>0.58099999999999996</v>
      </c>
      <c r="F180">
        <v>11407.022999999999</v>
      </c>
      <c r="G180">
        <v>11407.603999999999</v>
      </c>
    </row>
    <row r="181" spans="1:7" x14ac:dyDescent="0.25">
      <c r="A181" t="s">
        <v>14</v>
      </c>
      <c r="B181">
        <v>3</v>
      </c>
      <c r="C181">
        <v>9</v>
      </c>
      <c r="D181" t="s">
        <v>259</v>
      </c>
      <c r="E181">
        <v>4.9000000000000002E-2</v>
      </c>
      <c r="F181">
        <v>2.3E-2</v>
      </c>
      <c r="G181">
        <v>7.1999999999999995E-2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7FDCE-0E92-43A4-9E72-F00C25FE76CA}">
  <dimension ref="A1:G245"/>
  <sheetViews>
    <sheetView workbookViewId="0">
      <selection activeCell="J10" sqref="J10"/>
    </sheetView>
  </sheetViews>
  <sheetFormatPr defaultRowHeight="15" x14ac:dyDescent="0.25"/>
  <cols>
    <col min="1" max="1" width="24" bestFit="1" customWidth="1"/>
    <col min="2" max="2" width="12.5703125" customWidth="1"/>
  </cols>
  <sheetData>
    <row r="1" spans="1:7" x14ac:dyDescent="0.25">
      <c r="A1" t="s">
        <v>256</v>
      </c>
      <c r="B1" t="s">
        <v>1</v>
      </c>
      <c r="C1" t="s">
        <v>257</v>
      </c>
      <c r="D1" t="s">
        <v>258</v>
      </c>
      <c r="E1" t="s">
        <v>279</v>
      </c>
      <c r="F1" t="s">
        <v>280</v>
      </c>
      <c r="G1" t="s">
        <v>281</v>
      </c>
    </row>
    <row r="2" spans="1:7" x14ac:dyDescent="0.25">
      <c r="A2" t="s">
        <v>17</v>
      </c>
      <c r="B2">
        <v>9</v>
      </c>
      <c r="C2">
        <v>38</v>
      </c>
      <c r="D2" t="s">
        <v>259</v>
      </c>
      <c r="E2">
        <v>2E-3</v>
      </c>
      <c r="F2">
        <v>4.3999999999999997E-2</v>
      </c>
      <c r="G2">
        <v>4.5999999999999999E-2</v>
      </c>
    </row>
    <row r="3" spans="1:7" x14ac:dyDescent="0.25">
      <c r="A3" t="s">
        <v>16</v>
      </c>
      <c r="B3">
        <v>9</v>
      </c>
      <c r="C3">
        <v>47</v>
      </c>
      <c r="D3" t="s">
        <v>259</v>
      </c>
      <c r="E3">
        <v>2E-3</v>
      </c>
      <c r="F3">
        <v>2.8000000000000001E-2</v>
      </c>
      <c r="G3">
        <v>0.03</v>
      </c>
    </row>
    <row r="4" spans="1:7" x14ac:dyDescent="0.25">
      <c r="A4" t="s">
        <v>13</v>
      </c>
      <c r="B4">
        <v>9</v>
      </c>
      <c r="C4">
        <v>26</v>
      </c>
      <c r="D4" t="s">
        <v>259</v>
      </c>
      <c r="E4">
        <v>2E-3</v>
      </c>
      <c r="F4">
        <v>2.5000000000000001E-2</v>
      </c>
      <c r="G4">
        <v>2.7E-2</v>
      </c>
    </row>
    <row r="5" spans="1:7" x14ac:dyDescent="0.25">
      <c r="A5" t="s">
        <v>9</v>
      </c>
      <c r="B5">
        <v>9</v>
      </c>
      <c r="C5">
        <v>27</v>
      </c>
      <c r="D5" t="s">
        <v>259</v>
      </c>
      <c r="E5">
        <v>1E-3</v>
      </c>
      <c r="F5">
        <v>6.0999999999999999E-2</v>
      </c>
      <c r="G5">
        <v>6.2E-2</v>
      </c>
    </row>
    <row r="6" spans="1:7" x14ac:dyDescent="0.25">
      <c r="A6" t="s">
        <v>26</v>
      </c>
      <c r="B6">
        <v>9</v>
      </c>
      <c r="C6">
        <v>18</v>
      </c>
      <c r="D6" t="s">
        <v>259</v>
      </c>
    </row>
    <row r="7" spans="1:7" x14ac:dyDescent="0.25">
      <c r="A7" t="s">
        <v>29</v>
      </c>
      <c r="B7">
        <v>9</v>
      </c>
      <c r="C7">
        <v>168</v>
      </c>
      <c r="D7" t="s">
        <v>259</v>
      </c>
    </row>
    <row r="8" spans="1:7" x14ac:dyDescent="0.25">
      <c r="A8" t="s">
        <v>27</v>
      </c>
      <c r="B8">
        <v>9</v>
      </c>
      <c r="C8">
        <v>25</v>
      </c>
      <c r="D8" t="s">
        <v>259</v>
      </c>
    </row>
    <row r="9" spans="1:7" x14ac:dyDescent="0.25">
      <c r="A9" t="s">
        <v>28</v>
      </c>
      <c r="B9">
        <v>9</v>
      </c>
      <c r="C9">
        <v>34</v>
      </c>
      <c r="D9" t="s">
        <v>259</v>
      </c>
    </row>
    <row r="10" spans="1:7" x14ac:dyDescent="0.25">
      <c r="A10" t="s">
        <v>30</v>
      </c>
      <c r="B10">
        <v>9</v>
      </c>
      <c r="C10">
        <v>43</v>
      </c>
      <c r="D10" t="s">
        <v>259</v>
      </c>
    </row>
    <row r="11" spans="1:7" x14ac:dyDescent="0.25">
      <c r="A11" t="s">
        <v>31</v>
      </c>
      <c r="B11">
        <v>9</v>
      </c>
      <c r="C11">
        <v>50</v>
      </c>
      <c r="D11" t="s">
        <v>259</v>
      </c>
    </row>
    <row r="12" spans="1:7" x14ac:dyDescent="0.25">
      <c r="A12" t="s">
        <v>32</v>
      </c>
      <c r="B12">
        <v>9</v>
      </c>
      <c r="C12">
        <v>59</v>
      </c>
      <c r="D12" t="s">
        <v>259</v>
      </c>
    </row>
    <row r="13" spans="1:7" x14ac:dyDescent="0.25">
      <c r="A13" t="s">
        <v>33</v>
      </c>
      <c r="B13">
        <v>9</v>
      </c>
      <c r="C13">
        <v>68</v>
      </c>
      <c r="D13" t="s">
        <v>259</v>
      </c>
    </row>
    <row r="14" spans="1:7" x14ac:dyDescent="0.25">
      <c r="A14" t="s">
        <v>34</v>
      </c>
      <c r="B14">
        <v>9</v>
      </c>
      <c r="C14">
        <v>75</v>
      </c>
      <c r="D14" t="s">
        <v>259</v>
      </c>
    </row>
    <row r="15" spans="1:7" x14ac:dyDescent="0.25">
      <c r="A15" t="s">
        <v>35</v>
      </c>
      <c r="B15">
        <v>9</v>
      </c>
      <c r="C15">
        <v>9</v>
      </c>
      <c r="D15" t="s">
        <v>259</v>
      </c>
    </row>
    <row r="16" spans="1:7" x14ac:dyDescent="0.25">
      <c r="A16" t="s">
        <v>36</v>
      </c>
      <c r="B16">
        <v>9</v>
      </c>
      <c r="C16">
        <v>84</v>
      </c>
      <c r="D16" t="s">
        <v>259</v>
      </c>
    </row>
    <row r="17" spans="1:7" x14ac:dyDescent="0.25">
      <c r="A17" t="s">
        <v>37</v>
      </c>
      <c r="B17">
        <v>9</v>
      </c>
      <c r="C17">
        <v>93</v>
      </c>
      <c r="D17" t="s">
        <v>259</v>
      </c>
    </row>
    <row r="18" spans="1:7" x14ac:dyDescent="0.25">
      <c r="A18" t="s">
        <v>38</v>
      </c>
      <c r="B18">
        <v>9</v>
      </c>
      <c r="C18">
        <v>100</v>
      </c>
      <c r="D18" t="s">
        <v>259</v>
      </c>
    </row>
    <row r="19" spans="1:7" x14ac:dyDescent="0.25">
      <c r="A19" t="s">
        <v>39</v>
      </c>
      <c r="B19">
        <v>9</v>
      </c>
      <c r="C19">
        <v>109</v>
      </c>
      <c r="D19" t="s">
        <v>259</v>
      </c>
    </row>
    <row r="20" spans="1:7" x14ac:dyDescent="0.25">
      <c r="A20" t="s">
        <v>40</v>
      </c>
      <c r="B20">
        <v>9</v>
      </c>
      <c r="C20">
        <v>118</v>
      </c>
      <c r="D20" t="s">
        <v>259</v>
      </c>
    </row>
    <row r="21" spans="1:7" x14ac:dyDescent="0.25">
      <c r="A21" t="s">
        <v>41</v>
      </c>
      <c r="B21">
        <v>9</v>
      </c>
      <c r="C21">
        <v>125</v>
      </c>
      <c r="D21" t="s">
        <v>259</v>
      </c>
    </row>
    <row r="22" spans="1:7" x14ac:dyDescent="0.25">
      <c r="A22" t="s">
        <v>42</v>
      </c>
      <c r="B22">
        <v>9</v>
      </c>
      <c r="C22">
        <v>134</v>
      </c>
      <c r="D22" t="s">
        <v>259</v>
      </c>
    </row>
    <row r="23" spans="1:7" x14ac:dyDescent="0.25">
      <c r="A23" t="s">
        <v>43</v>
      </c>
      <c r="B23">
        <v>9</v>
      </c>
      <c r="C23">
        <v>143</v>
      </c>
      <c r="D23" t="s">
        <v>259</v>
      </c>
    </row>
    <row r="24" spans="1:7" x14ac:dyDescent="0.25">
      <c r="A24" t="s">
        <v>44</v>
      </c>
      <c r="B24">
        <v>9</v>
      </c>
      <c r="C24">
        <v>150</v>
      </c>
      <c r="D24" t="s">
        <v>259</v>
      </c>
    </row>
    <row r="25" spans="1:7" x14ac:dyDescent="0.25">
      <c r="A25" t="s">
        <v>48</v>
      </c>
      <c r="B25">
        <v>9</v>
      </c>
      <c r="C25">
        <v>159</v>
      </c>
      <c r="D25" t="s">
        <v>259</v>
      </c>
    </row>
    <row r="26" spans="1:7" x14ac:dyDescent="0.25">
      <c r="A26" t="s">
        <v>15</v>
      </c>
      <c r="B26">
        <v>9</v>
      </c>
      <c r="C26">
        <v>21</v>
      </c>
      <c r="D26" t="s">
        <v>259</v>
      </c>
      <c r="E26">
        <v>1E-3</v>
      </c>
      <c r="F26">
        <v>9.4740000000000002</v>
      </c>
      <c r="G26">
        <v>9.4749999999999996</v>
      </c>
    </row>
    <row r="27" spans="1:7" x14ac:dyDescent="0.25">
      <c r="A27" t="s">
        <v>24</v>
      </c>
      <c r="B27">
        <v>9</v>
      </c>
      <c r="C27">
        <v>965</v>
      </c>
      <c r="D27" t="s">
        <v>259</v>
      </c>
      <c r="E27">
        <v>7.4999999999999997E-2</v>
      </c>
      <c r="F27">
        <v>0.27900000000000003</v>
      </c>
      <c r="G27">
        <v>0.35399999999999998</v>
      </c>
    </row>
    <row r="28" spans="1:7" x14ac:dyDescent="0.25">
      <c r="A28" t="s">
        <v>20</v>
      </c>
      <c r="B28">
        <v>9</v>
      </c>
      <c r="C28">
        <v>297</v>
      </c>
      <c r="D28" t="s">
        <v>259</v>
      </c>
      <c r="E28">
        <v>3.0000000000000001E-3</v>
      </c>
      <c r="F28">
        <v>6.3E-2</v>
      </c>
      <c r="G28">
        <v>6.6000000000000003E-2</v>
      </c>
    </row>
    <row r="29" spans="1:7" x14ac:dyDescent="0.25">
      <c r="A29" t="s">
        <v>45</v>
      </c>
      <c r="B29">
        <v>9</v>
      </c>
      <c r="C29">
        <v>42</v>
      </c>
      <c r="D29" t="s">
        <v>259</v>
      </c>
    </row>
    <row r="30" spans="1:7" x14ac:dyDescent="0.25">
      <c r="A30" t="s">
        <v>46</v>
      </c>
      <c r="B30">
        <v>9</v>
      </c>
      <c r="C30">
        <v>46</v>
      </c>
      <c r="D30" t="s">
        <v>259</v>
      </c>
    </row>
    <row r="31" spans="1:7" x14ac:dyDescent="0.25">
      <c r="A31" t="s">
        <v>47</v>
      </c>
      <c r="B31">
        <v>9</v>
      </c>
      <c r="C31">
        <v>50</v>
      </c>
      <c r="D31" t="s">
        <v>259</v>
      </c>
    </row>
    <row r="32" spans="1:7" x14ac:dyDescent="0.25">
      <c r="A32" t="s">
        <v>49</v>
      </c>
      <c r="B32">
        <v>9</v>
      </c>
      <c r="C32">
        <v>54</v>
      </c>
      <c r="D32" t="s">
        <v>259</v>
      </c>
    </row>
    <row r="33" spans="1:4" x14ac:dyDescent="0.25">
      <c r="A33" t="s">
        <v>50</v>
      </c>
      <c r="B33">
        <v>9</v>
      </c>
      <c r="C33">
        <v>58</v>
      </c>
      <c r="D33" t="s">
        <v>259</v>
      </c>
    </row>
    <row r="34" spans="1:4" x14ac:dyDescent="0.25">
      <c r="A34" t="s">
        <v>51</v>
      </c>
      <c r="B34">
        <v>9</v>
      </c>
      <c r="C34">
        <v>62</v>
      </c>
      <c r="D34" t="s">
        <v>259</v>
      </c>
    </row>
    <row r="35" spans="1:4" x14ac:dyDescent="0.25">
      <c r="A35" t="s">
        <v>52</v>
      </c>
      <c r="B35">
        <v>9</v>
      </c>
      <c r="C35">
        <v>66</v>
      </c>
      <c r="D35" t="s">
        <v>259</v>
      </c>
    </row>
    <row r="36" spans="1:4" x14ac:dyDescent="0.25">
      <c r="A36" t="s">
        <v>53</v>
      </c>
      <c r="B36">
        <v>9</v>
      </c>
      <c r="C36">
        <v>70</v>
      </c>
      <c r="D36" t="s">
        <v>259</v>
      </c>
    </row>
    <row r="37" spans="1:4" x14ac:dyDescent="0.25">
      <c r="A37" t="s">
        <v>54</v>
      </c>
      <c r="B37">
        <v>9</v>
      </c>
      <c r="C37">
        <v>74</v>
      </c>
      <c r="D37" t="s">
        <v>259</v>
      </c>
    </row>
    <row r="38" spans="1:4" x14ac:dyDescent="0.25">
      <c r="A38" t="s">
        <v>55</v>
      </c>
      <c r="B38">
        <v>9</v>
      </c>
      <c r="C38">
        <v>78</v>
      </c>
      <c r="D38" t="s">
        <v>259</v>
      </c>
    </row>
    <row r="39" spans="1:4" x14ac:dyDescent="0.25">
      <c r="A39" t="s">
        <v>56</v>
      </c>
      <c r="B39">
        <v>9</v>
      </c>
      <c r="C39">
        <v>82</v>
      </c>
      <c r="D39" t="s">
        <v>259</v>
      </c>
    </row>
    <row r="40" spans="1:4" x14ac:dyDescent="0.25">
      <c r="A40" t="s">
        <v>57</v>
      </c>
      <c r="B40">
        <v>9</v>
      </c>
      <c r="C40">
        <v>50</v>
      </c>
      <c r="D40" t="s">
        <v>259</v>
      </c>
    </row>
    <row r="41" spans="1:4" x14ac:dyDescent="0.25">
      <c r="A41" t="s">
        <v>58</v>
      </c>
      <c r="B41">
        <v>9</v>
      </c>
      <c r="C41">
        <v>54</v>
      </c>
      <c r="D41" t="s">
        <v>259</v>
      </c>
    </row>
    <row r="42" spans="1:4" x14ac:dyDescent="0.25">
      <c r="A42" t="s">
        <v>59</v>
      </c>
      <c r="B42">
        <v>9</v>
      </c>
      <c r="C42">
        <v>59</v>
      </c>
      <c r="D42" t="s">
        <v>259</v>
      </c>
    </row>
    <row r="43" spans="1:4" x14ac:dyDescent="0.25">
      <c r="A43" t="s">
        <v>60</v>
      </c>
      <c r="B43">
        <v>9</v>
      </c>
      <c r="C43">
        <v>63</v>
      </c>
      <c r="D43" t="s">
        <v>259</v>
      </c>
    </row>
    <row r="44" spans="1:4" x14ac:dyDescent="0.25">
      <c r="A44" t="s">
        <v>61</v>
      </c>
      <c r="B44">
        <v>9</v>
      </c>
      <c r="C44">
        <v>67</v>
      </c>
      <c r="D44" t="s">
        <v>259</v>
      </c>
    </row>
    <row r="45" spans="1:4" x14ac:dyDescent="0.25">
      <c r="A45" t="s">
        <v>62</v>
      </c>
      <c r="B45">
        <v>9</v>
      </c>
      <c r="C45">
        <v>72</v>
      </c>
      <c r="D45" t="s">
        <v>259</v>
      </c>
    </row>
    <row r="46" spans="1:4" x14ac:dyDescent="0.25">
      <c r="A46" t="s">
        <v>63</v>
      </c>
      <c r="B46">
        <v>9</v>
      </c>
      <c r="C46">
        <v>76</v>
      </c>
      <c r="D46" t="s">
        <v>259</v>
      </c>
    </row>
    <row r="47" spans="1:4" x14ac:dyDescent="0.25">
      <c r="A47" t="s">
        <v>64</v>
      </c>
      <c r="B47">
        <v>9</v>
      </c>
      <c r="C47">
        <v>80</v>
      </c>
      <c r="D47" t="s">
        <v>259</v>
      </c>
    </row>
    <row r="48" spans="1:4" x14ac:dyDescent="0.25">
      <c r="A48" t="s">
        <v>65</v>
      </c>
      <c r="B48">
        <v>9</v>
      </c>
      <c r="C48">
        <v>85</v>
      </c>
      <c r="D48" t="s">
        <v>259</v>
      </c>
    </row>
    <row r="49" spans="1:4" x14ac:dyDescent="0.25">
      <c r="A49" t="s">
        <v>67</v>
      </c>
      <c r="B49">
        <v>9</v>
      </c>
      <c r="C49">
        <v>89</v>
      </c>
      <c r="D49" t="s">
        <v>259</v>
      </c>
    </row>
    <row r="50" spans="1:4" x14ac:dyDescent="0.25">
      <c r="A50" t="s">
        <v>66</v>
      </c>
      <c r="B50">
        <v>9</v>
      </c>
      <c r="C50">
        <v>59</v>
      </c>
      <c r="D50" t="s">
        <v>259</v>
      </c>
    </row>
    <row r="51" spans="1:4" x14ac:dyDescent="0.25">
      <c r="A51" t="s">
        <v>68</v>
      </c>
      <c r="B51">
        <v>9</v>
      </c>
      <c r="C51">
        <v>64</v>
      </c>
      <c r="D51" t="s">
        <v>259</v>
      </c>
    </row>
    <row r="52" spans="1:4" x14ac:dyDescent="0.25">
      <c r="A52" t="s">
        <v>69</v>
      </c>
      <c r="B52">
        <v>9</v>
      </c>
      <c r="C52">
        <v>68</v>
      </c>
      <c r="D52" t="s">
        <v>259</v>
      </c>
    </row>
    <row r="53" spans="1:4" x14ac:dyDescent="0.25">
      <c r="A53" t="s">
        <v>70</v>
      </c>
      <c r="B53">
        <v>9</v>
      </c>
      <c r="C53">
        <v>73</v>
      </c>
      <c r="D53" t="s">
        <v>259</v>
      </c>
    </row>
    <row r="54" spans="1:4" x14ac:dyDescent="0.25">
      <c r="A54" t="s">
        <v>71</v>
      </c>
      <c r="B54">
        <v>9</v>
      </c>
      <c r="C54">
        <v>78</v>
      </c>
      <c r="D54" t="s">
        <v>259</v>
      </c>
    </row>
    <row r="55" spans="1:4" x14ac:dyDescent="0.25">
      <c r="A55" t="s">
        <v>72</v>
      </c>
      <c r="B55">
        <v>9</v>
      </c>
      <c r="C55">
        <v>82</v>
      </c>
      <c r="D55" t="s">
        <v>259</v>
      </c>
    </row>
    <row r="56" spans="1:4" x14ac:dyDescent="0.25">
      <c r="A56" t="s">
        <v>73</v>
      </c>
      <c r="B56">
        <v>9</v>
      </c>
      <c r="C56">
        <v>87</v>
      </c>
      <c r="D56" t="s">
        <v>259</v>
      </c>
    </row>
    <row r="57" spans="1:4" x14ac:dyDescent="0.25">
      <c r="A57" t="s">
        <v>74</v>
      </c>
      <c r="B57">
        <v>9</v>
      </c>
      <c r="C57">
        <v>92</v>
      </c>
      <c r="D57" t="s">
        <v>259</v>
      </c>
    </row>
    <row r="58" spans="1:4" x14ac:dyDescent="0.25">
      <c r="A58" t="s">
        <v>75</v>
      </c>
      <c r="B58">
        <v>9</v>
      </c>
      <c r="C58">
        <v>96</v>
      </c>
      <c r="D58" t="s">
        <v>259</v>
      </c>
    </row>
    <row r="59" spans="1:4" x14ac:dyDescent="0.25">
      <c r="A59" t="s">
        <v>76</v>
      </c>
      <c r="B59">
        <v>9</v>
      </c>
      <c r="C59">
        <v>69</v>
      </c>
      <c r="D59" t="s">
        <v>259</v>
      </c>
    </row>
    <row r="60" spans="1:4" x14ac:dyDescent="0.25">
      <c r="A60" t="s">
        <v>77</v>
      </c>
      <c r="B60">
        <v>9</v>
      </c>
      <c r="C60">
        <v>74</v>
      </c>
      <c r="D60" t="s">
        <v>259</v>
      </c>
    </row>
    <row r="61" spans="1:4" x14ac:dyDescent="0.25">
      <c r="A61" t="s">
        <v>78</v>
      </c>
      <c r="B61">
        <v>9</v>
      </c>
      <c r="C61">
        <v>79</v>
      </c>
      <c r="D61" t="s">
        <v>259</v>
      </c>
    </row>
    <row r="62" spans="1:4" x14ac:dyDescent="0.25">
      <c r="A62" t="s">
        <v>79</v>
      </c>
      <c r="B62">
        <v>9</v>
      </c>
      <c r="C62">
        <v>84</v>
      </c>
      <c r="D62" t="s">
        <v>259</v>
      </c>
    </row>
    <row r="63" spans="1:4" x14ac:dyDescent="0.25">
      <c r="A63" t="s">
        <v>80</v>
      </c>
      <c r="B63">
        <v>9</v>
      </c>
      <c r="C63">
        <v>89</v>
      </c>
      <c r="D63" t="s">
        <v>259</v>
      </c>
    </row>
    <row r="64" spans="1:4" x14ac:dyDescent="0.25">
      <c r="A64" t="s">
        <v>81</v>
      </c>
      <c r="B64">
        <v>9</v>
      </c>
      <c r="C64">
        <v>94</v>
      </c>
      <c r="D64" t="s">
        <v>259</v>
      </c>
    </row>
    <row r="65" spans="1:4" x14ac:dyDescent="0.25">
      <c r="A65" t="s">
        <v>82</v>
      </c>
      <c r="B65">
        <v>9</v>
      </c>
      <c r="C65">
        <v>99</v>
      </c>
      <c r="D65" t="s">
        <v>259</v>
      </c>
    </row>
    <row r="66" spans="1:4" x14ac:dyDescent="0.25">
      <c r="A66" t="s">
        <v>83</v>
      </c>
      <c r="B66">
        <v>9</v>
      </c>
      <c r="C66">
        <v>104</v>
      </c>
      <c r="D66" t="s">
        <v>259</v>
      </c>
    </row>
    <row r="67" spans="1:4" x14ac:dyDescent="0.25">
      <c r="A67" t="s">
        <v>84</v>
      </c>
      <c r="B67">
        <v>9</v>
      </c>
      <c r="C67">
        <v>79</v>
      </c>
      <c r="D67" t="s">
        <v>259</v>
      </c>
    </row>
    <row r="68" spans="1:4" x14ac:dyDescent="0.25">
      <c r="A68" t="s">
        <v>85</v>
      </c>
      <c r="B68">
        <v>9</v>
      </c>
      <c r="C68">
        <v>84</v>
      </c>
      <c r="D68" t="s">
        <v>259</v>
      </c>
    </row>
    <row r="69" spans="1:4" x14ac:dyDescent="0.25">
      <c r="A69" t="s">
        <v>86</v>
      </c>
      <c r="B69">
        <v>9</v>
      </c>
      <c r="C69">
        <v>90</v>
      </c>
      <c r="D69" t="s">
        <v>259</v>
      </c>
    </row>
    <row r="70" spans="1:4" x14ac:dyDescent="0.25">
      <c r="A70" t="s">
        <v>87</v>
      </c>
      <c r="B70">
        <v>9</v>
      </c>
      <c r="C70">
        <v>95</v>
      </c>
      <c r="D70" t="s">
        <v>259</v>
      </c>
    </row>
    <row r="71" spans="1:4" x14ac:dyDescent="0.25">
      <c r="A71" t="s">
        <v>88</v>
      </c>
      <c r="B71">
        <v>9</v>
      </c>
      <c r="C71">
        <v>100</v>
      </c>
      <c r="D71" t="s">
        <v>259</v>
      </c>
    </row>
    <row r="72" spans="1:4" x14ac:dyDescent="0.25">
      <c r="A72" t="s">
        <v>89</v>
      </c>
      <c r="B72">
        <v>9</v>
      </c>
      <c r="C72">
        <v>106</v>
      </c>
      <c r="D72" t="s">
        <v>259</v>
      </c>
    </row>
    <row r="73" spans="1:4" x14ac:dyDescent="0.25">
      <c r="A73" t="s">
        <v>90</v>
      </c>
      <c r="B73">
        <v>9</v>
      </c>
      <c r="C73">
        <v>111</v>
      </c>
      <c r="D73" t="s">
        <v>259</v>
      </c>
    </row>
    <row r="74" spans="1:4" x14ac:dyDescent="0.25">
      <c r="A74" t="s">
        <v>91</v>
      </c>
      <c r="B74">
        <v>9</v>
      </c>
      <c r="C74">
        <v>90</v>
      </c>
      <c r="D74" t="s">
        <v>259</v>
      </c>
    </row>
    <row r="75" spans="1:4" x14ac:dyDescent="0.25">
      <c r="A75" t="s">
        <v>92</v>
      </c>
      <c r="B75">
        <v>9</v>
      </c>
      <c r="C75">
        <v>96</v>
      </c>
      <c r="D75" t="s">
        <v>259</v>
      </c>
    </row>
    <row r="76" spans="1:4" x14ac:dyDescent="0.25">
      <c r="A76" t="s">
        <v>93</v>
      </c>
      <c r="B76">
        <v>9</v>
      </c>
      <c r="C76">
        <v>101</v>
      </c>
      <c r="D76" t="s">
        <v>259</v>
      </c>
    </row>
    <row r="77" spans="1:4" x14ac:dyDescent="0.25">
      <c r="A77" t="s">
        <v>94</v>
      </c>
      <c r="B77">
        <v>9</v>
      </c>
      <c r="C77">
        <v>107</v>
      </c>
      <c r="D77" t="s">
        <v>259</v>
      </c>
    </row>
    <row r="78" spans="1:4" x14ac:dyDescent="0.25">
      <c r="A78" t="s">
        <v>95</v>
      </c>
      <c r="B78">
        <v>9</v>
      </c>
      <c r="C78">
        <v>113</v>
      </c>
      <c r="D78" t="s">
        <v>259</v>
      </c>
    </row>
    <row r="79" spans="1:4" x14ac:dyDescent="0.25">
      <c r="A79" t="s">
        <v>96</v>
      </c>
      <c r="B79">
        <v>9</v>
      </c>
      <c r="C79">
        <v>118</v>
      </c>
      <c r="D79" t="s">
        <v>259</v>
      </c>
    </row>
    <row r="80" spans="1:4" x14ac:dyDescent="0.25">
      <c r="A80" t="s">
        <v>97</v>
      </c>
      <c r="B80">
        <v>9</v>
      </c>
      <c r="C80">
        <v>102</v>
      </c>
      <c r="D80" t="s">
        <v>259</v>
      </c>
    </row>
    <row r="81" spans="1:4" x14ac:dyDescent="0.25">
      <c r="A81" t="s">
        <v>98</v>
      </c>
      <c r="B81">
        <v>9</v>
      </c>
      <c r="C81">
        <v>108</v>
      </c>
      <c r="D81" t="s">
        <v>259</v>
      </c>
    </row>
    <row r="82" spans="1:4" x14ac:dyDescent="0.25">
      <c r="A82" t="s">
        <v>99</v>
      </c>
      <c r="B82">
        <v>9</v>
      </c>
      <c r="C82">
        <v>114</v>
      </c>
      <c r="D82" t="s">
        <v>259</v>
      </c>
    </row>
    <row r="83" spans="1:4" x14ac:dyDescent="0.25">
      <c r="A83" t="s">
        <v>100</v>
      </c>
      <c r="B83">
        <v>9</v>
      </c>
      <c r="C83">
        <v>120</v>
      </c>
      <c r="D83" t="s">
        <v>259</v>
      </c>
    </row>
    <row r="84" spans="1:4" x14ac:dyDescent="0.25">
      <c r="A84" t="s">
        <v>101</v>
      </c>
      <c r="B84">
        <v>9</v>
      </c>
      <c r="C84">
        <v>126</v>
      </c>
      <c r="D84" t="s">
        <v>259</v>
      </c>
    </row>
    <row r="85" spans="1:4" x14ac:dyDescent="0.25">
      <c r="A85" t="s">
        <v>102</v>
      </c>
      <c r="B85">
        <v>9</v>
      </c>
      <c r="C85">
        <v>114</v>
      </c>
      <c r="D85" t="s">
        <v>259</v>
      </c>
    </row>
    <row r="86" spans="1:4" x14ac:dyDescent="0.25">
      <c r="A86" t="s">
        <v>103</v>
      </c>
      <c r="B86">
        <v>9</v>
      </c>
      <c r="C86">
        <v>120</v>
      </c>
      <c r="D86" t="s">
        <v>259</v>
      </c>
    </row>
    <row r="87" spans="1:4" x14ac:dyDescent="0.25">
      <c r="A87" t="s">
        <v>104</v>
      </c>
      <c r="B87">
        <v>9</v>
      </c>
      <c r="C87">
        <v>127</v>
      </c>
      <c r="D87" t="s">
        <v>259</v>
      </c>
    </row>
    <row r="88" spans="1:4" x14ac:dyDescent="0.25">
      <c r="A88" t="s">
        <v>105</v>
      </c>
      <c r="B88">
        <v>9</v>
      </c>
      <c r="C88">
        <v>133</v>
      </c>
      <c r="D88" t="s">
        <v>259</v>
      </c>
    </row>
    <row r="89" spans="1:4" x14ac:dyDescent="0.25">
      <c r="A89" t="s">
        <v>106</v>
      </c>
      <c r="B89">
        <v>9</v>
      </c>
      <c r="C89">
        <v>127</v>
      </c>
      <c r="D89" t="s">
        <v>259</v>
      </c>
    </row>
    <row r="90" spans="1:4" x14ac:dyDescent="0.25">
      <c r="A90" t="s">
        <v>107</v>
      </c>
      <c r="B90">
        <v>9</v>
      </c>
      <c r="C90">
        <v>134</v>
      </c>
      <c r="D90" t="s">
        <v>259</v>
      </c>
    </row>
    <row r="91" spans="1:4" x14ac:dyDescent="0.25">
      <c r="A91" t="s">
        <v>108</v>
      </c>
      <c r="B91">
        <v>9</v>
      </c>
      <c r="C91">
        <v>140</v>
      </c>
      <c r="D91" t="s">
        <v>259</v>
      </c>
    </row>
    <row r="92" spans="1:4" x14ac:dyDescent="0.25">
      <c r="A92" t="s">
        <v>109</v>
      </c>
      <c r="B92">
        <v>9</v>
      </c>
      <c r="C92">
        <v>141</v>
      </c>
      <c r="D92" t="s">
        <v>259</v>
      </c>
    </row>
    <row r="93" spans="1:4" x14ac:dyDescent="0.25">
      <c r="A93" t="s">
        <v>110</v>
      </c>
      <c r="B93">
        <v>9</v>
      </c>
      <c r="C93">
        <v>148</v>
      </c>
      <c r="D93" t="s">
        <v>259</v>
      </c>
    </row>
    <row r="94" spans="1:4" x14ac:dyDescent="0.25">
      <c r="A94" t="s">
        <v>120</v>
      </c>
      <c r="B94">
        <v>9</v>
      </c>
      <c r="C94">
        <v>155</v>
      </c>
      <c r="D94" t="s">
        <v>259</v>
      </c>
    </row>
    <row r="95" spans="1:4" x14ac:dyDescent="0.25">
      <c r="A95" t="s">
        <v>111</v>
      </c>
      <c r="B95">
        <v>9</v>
      </c>
      <c r="C95">
        <v>14</v>
      </c>
      <c r="D95" t="s">
        <v>259</v>
      </c>
    </row>
    <row r="96" spans="1:4" x14ac:dyDescent="0.25">
      <c r="A96" t="s">
        <v>112</v>
      </c>
      <c r="B96">
        <v>9</v>
      </c>
      <c r="C96">
        <v>15</v>
      </c>
      <c r="D96" t="s">
        <v>259</v>
      </c>
    </row>
    <row r="97" spans="1:4" x14ac:dyDescent="0.25">
      <c r="A97" t="s">
        <v>113</v>
      </c>
      <c r="B97">
        <v>9</v>
      </c>
      <c r="C97">
        <v>16</v>
      </c>
      <c r="D97" t="s">
        <v>259</v>
      </c>
    </row>
    <row r="98" spans="1:4" x14ac:dyDescent="0.25">
      <c r="A98" t="s">
        <v>114</v>
      </c>
      <c r="B98">
        <v>9</v>
      </c>
      <c r="C98">
        <v>18</v>
      </c>
      <c r="D98" t="s">
        <v>259</v>
      </c>
    </row>
    <row r="99" spans="1:4" x14ac:dyDescent="0.25">
      <c r="A99" t="s">
        <v>115</v>
      </c>
      <c r="B99">
        <v>9</v>
      </c>
      <c r="C99">
        <v>19</v>
      </c>
      <c r="D99" t="s">
        <v>259</v>
      </c>
    </row>
    <row r="100" spans="1:4" x14ac:dyDescent="0.25">
      <c r="A100" t="s">
        <v>116</v>
      </c>
      <c r="B100">
        <v>9</v>
      </c>
      <c r="C100">
        <v>20</v>
      </c>
      <c r="D100" t="s">
        <v>259</v>
      </c>
    </row>
    <row r="101" spans="1:4" x14ac:dyDescent="0.25">
      <c r="A101" t="s">
        <v>117</v>
      </c>
      <c r="B101">
        <v>9</v>
      </c>
      <c r="C101">
        <v>22</v>
      </c>
      <c r="D101" t="s">
        <v>259</v>
      </c>
    </row>
    <row r="102" spans="1:4" x14ac:dyDescent="0.25">
      <c r="A102" t="s">
        <v>118</v>
      </c>
      <c r="B102">
        <v>9</v>
      </c>
      <c r="C102">
        <v>23</v>
      </c>
      <c r="D102" t="s">
        <v>259</v>
      </c>
    </row>
    <row r="103" spans="1:4" x14ac:dyDescent="0.25">
      <c r="A103" t="s">
        <v>119</v>
      </c>
      <c r="B103">
        <v>9</v>
      </c>
      <c r="C103">
        <v>24</v>
      </c>
      <c r="D103" t="s">
        <v>259</v>
      </c>
    </row>
    <row r="104" spans="1:4" x14ac:dyDescent="0.25">
      <c r="A104" t="s">
        <v>121</v>
      </c>
      <c r="B104">
        <v>9</v>
      </c>
      <c r="C104">
        <v>26</v>
      </c>
      <c r="D104" t="s">
        <v>259</v>
      </c>
    </row>
    <row r="105" spans="1:4" x14ac:dyDescent="0.25">
      <c r="A105" t="s">
        <v>122</v>
      </c>
      <c r="B105">
        <v>9</v>
      </c>
      <c r="C105">
        <v>27</v>
      </c>
      <c r="D105" t="s">
        <v>259</v>
      </c>
    </row>
    <row r="106" spans="1:4" x14ac:dyDescent="0.25">
      <c r="A106" t="s">
        <v>123</v>
      </c>
      <c r="B106">
        <v>9</v>
      </c>
      <c r="C106">
        <v>4</v>
      </c>
      <c r="D106" t="s">
        <v>259</v>
      </c>
    </row>
    <row r="107" spans="1:4" x14ac:dyDescent="0.25">
      <c r="A107" t="s">
        <v>124</v>
      </c>
      <c r="B107">
        <v>9</v>
      </c>
      <c r="C107">
        <v>6</v>
      </c>
      <c r="D107" t="s">
        <v>259</v>
      </c>
    </row>
    <row r="108" spans="1:4" x14ac:dyDescent="0.25">
      <c r="A108" t="s">
        <v>125</v>
      </c>
      <c r="B108">
        <v>9</v>
      </c>
      <c r="C108">
        <v>7</v>
      </c>
      <c r="D108" t="s">
        <v>259</v>
      </c>
    </row>
    <row r="109" spans="1:4" x14ac:dyDescent="0.25">
      <c r="A109" t="s">
        <v>126</v>
      </c>
      <c r="B109">
        <v>9</v>
      </c>
      <c r="C109">
        <v>8</v>
      </c>
      <c r="D109" t="s">
        <v>259</v>
      </c>
    </row>
    <row r="110" spans="1:4" x14ac:dyDescent="0.25">
      <c r="A110" t="s">
        <v>127</v>
      </c>
      <c r="B110">
        <v>9</v>
      </c>
      <c r="C110">
        <v>10</v>
      </c>
      <c r="D110" t="s">
        <v>259</v>
      </c>
    </row>
    <row r="111" spans="1:4" x14ac:dyDescent="0.25">
      <c r="A111" t="s">
        <v>128</v>
      </c>
      <c r="B111">
        <v>9</v>
      </c>
      <c r="C111">
        <v>11</v>
      </c>
      <c r="D111" t="s">
        <v>259</v>
      </c>
    </row>
    <row r="112" spans="1:4" x14ac:dyDescent="0.25">
      <c r="A112" t="s">
        <v>129</v>
      </c>
      <c r="B112">
        <v>9</v>
      </c>
      <c r="C112">
        <v>12</v>
      </c>
      <c r="D112" t="s">
        <v>259</v>
      </c>
    </row>
    <row r="113" spans="1:4" x14ac:dyDescent="0.25">
      <c r="A113" t="s">
        <v>130</v>
      </c>
      <c r="B113">
        <v>9</v>
      </c>
      <c r="C113">
        <v>17</v>
      </c>
      <c r="D113" t="s">
        <v>259</v>
      </c>
    </row>
    <row r="114" spans="1:4" x14ac:dyDescent="0.25">
      <c r="A114" t="s">
        <v>131</v>
      </c>
      <c r="B114">
        <v>9</v>
      </c>
      <c r="C114">
        <v>20</v>
      </c>
      <c r="D114" t="s">
        <v>259</v>
      </c>
    </row>
    <row r="115" spans="1:4" x14ac:dyDescent="0.25">
      <c r="A115" t="s">
        <v>132</v>
      </c>
      <c r="B115">
        <v>9</v>
      </c>
      <c r="C115">
        <v>20</v>
      </c>
      <c r="D115" t="s">
        <v>259</v>
      </c>
    </row>
    <row r="116" spans="1:4" x14ac:dyDescent="0.25">
      <c r="A116" t="s">
        <v>133</v>
      </c>
      <c r="B116">
        <v>9</v>
      </c>
      <c r="C116">
        <v>22</v>
      </c>
      <c r="D116" t="s">
        <v>259</v>
      </c>
    </row>
    <row r="117" spans="1:4" x14ac:dyDescent="0.25">
      <c r="A117" t="s">
        <v>134</v>
      </c>
      <c r="B117">
        <v>9</v>
      </c>
      <c r="C117">
        <v>24</v>
      </c>
      <c r="D117" t="s">
        <v>259</v>
      </c>
    </row>
    <row r="118" spans="1:4" x14ac:dyDescent="0.25">
      <c r="A118" t="s">
        <v>135</v>
      </c>
      <c r="B118">
        <v>9</v>
      </c>
      <c r="C118">
        <v>27</v>
      </c>
      <c r="D118" t="s">
        <v>259</v>
      </c>
    </row>
    <row r="119" spans="1:4" x14ac:dyDescent="0.25">
      <c r="A119" t="s">
        <v>136</v>
      </c>
      <c r="B119">
        <v>9</v>
      </c>
      <c r="C119">
        <v>27</v>
      </c>
      <c r="D119" t="s">
        <v>259</v>
      </c>
    </row>
    <row r="120" spans="1:4" x14ac:dyDescent="0.25">
      <c r="A120" t="s">
        <v>137</v>
      </c>
      <c r="B120">
        <v>9</v>
      </c>
      <c r="C120">
        <v>29</v>
      </c>
      <c r="D120" t="s">
        <v>259</v>
      </c>
    </row>
    <row r="121" spans="1:4" x14ac:dyDescent="0.25">
      <c r="A121" t="s">
        <v>138</v>
      </c>
      <c r="B121">
        <v>9</v>
      </c>
      <c r="C121">
        <v>31</v>
      </c>
      <c r="D121" t="s">
        <v>259</v>
      </c>
    </row>
    <row r="122" spans="1:4" x14ac:dyDescent="0.25">
      <c r="A122" t="s">
        <v>139</v>
      </c>
      <c r="B122">
        <v>9</v>
      </c>
      <c r="C122">
        <v>34</v>
      </c>
      <c r="D122" t="s">
        <v>259</v>
      </c>
    </row>
    <row r="123" spans="1:4" x14ac:dyDescent="0.25">
      <c r="A123" t="s">
        <v>141</v>
      </c>
      <c r="B123">
        <v>9</v>
      </c>
      <c r="C123">
        <v>34</v>
      </c>
      <c r="D123" t="s">
        <v>259</v>
      </c>
    </row>
    <row r="124" spans="1:4" x14ac:dyDescent="0.25">
      <c r="A124" t="s">
        <v>140</v>
      </c>
      <c r="B124">
        <v>9</v>
      </c>
      <c r="C124">
        <v>6</v>
      </c>
      <c r="D124" t="s">
        <v>259</v>
      </c>
    </row>
    <row r="125" spans="1:4" x14ac:dyDescent="0.25">
      <c r="A125" t="s">
        <v>142</v>
      </c>
      <c r="B125">
        <v>9</v>
      </c>
      <c r="C125">
        <v>8</v>
      </c>
      <c r="D125" t="s">
        <v>259</v>
      </c>
    </row>
    <row r="126" spans="1:4" x14ac:dyDescent="0.25">
      <c r="A126" t="s">
        <v>143</v>
      </c>
      <c r="B126">
        <v>9</v>
      </c>
      <c r="C126">
        <v>10</v>
      </c>
      <c r="D126" t="s">
        <v>259</v>
      </c>
    </row>
    <row r="127" spans="1:4" x14ac:dyDescent="0.25">
      <c r="A127" t="s">
        <v>144</v>
      </c>
      <c r="B127">
        <v>9</v>
      </c>
      <c r="C127">
        <v>13</v>
      </c>
      <c r="D127" t="s">
        <v>259</v>
      </c>
    </row>
    <row r="128" spans="1:4" x14ac:dyDescent="0.25">
      <c r="A128" t="s">
        <v>145</v>
      </c>
      <c r="B128">
        <v>9</v>
      </c>
      <c r="C128">
        <v>13</v>
      </c>
      <c r="D128" t="s">
        <v>259</v>
      </c>
    </row>
    <row r="129" spans="1:4" x14ac:dyDescent="0.25">
      <c r="A129" t="s">
        <v>146</v>
      </c>
      <c r="B129">
        <v>9</v>
      </c>
      <c r="C129">
        <v>15</v>
      </c>
      <c r="D129" t="s">
        <v>259</v>
      </c>
    </row>
    <row r="130" spans="1:4" x14ac:dyDescent="0.25">
      <c r="A130" t="s">
        <v>147</v>
      </c>
      <c r="B130">
        <v>9</v>
      </c>
      <c r="C130">
        <v>22</v>
      </c>
      <c r="D130" t="s">
        <v>259</v>
      </c>
    </row>
    <row r="131" spans="1:4" x14ac:dyDescent="0.25">
      <c r="A131" t="s">
        <v>148</v>
      </c>
      <c r="B131">
        <v>9</v>
      </c>
      <c r="C131">
        <v>24</v>
      </c>
      <c r="D131" t="s">
        <v>259</v>
      </c>
    </row>
    <row r="132" spans="1:4" x14ac:dyDescent="0.25">
      <c r="A132" t="s">
        <v>149</v>
      </c>
      <c r="B132">
        <v>9</v>
      </c>
      <c r="C132">
        <v>26</v>
      </c>
      <c r="D132" t="s">
        <v>259</v>
      </c>
    </row>
    <row r="133" spans="1:4" x14ac:dyDescent="0.25">
      <c r="A133" t="s">
        <v>150</v>
      </c>
      <c r="B133">
        <v>9</v>
      </c>
      <c r="C133">
        <v>29</v>
      </c>
      <c r="D133" t="s">
        <v>259</v>
      </c>
    </row>
    <row r="134" spans="1:4" x14ac:dyDescent="0.25">
      <c r="A134" t="s">
        <v>151</v>
      </c>
      <c r="B134">
        <v>9</v>
      </c>
      <c r="C134">
        <v>31</v>
      </c>
      <c r="D134" t="s">
        <v>259</v>
      </c>
    </row>
    <row r="135" spans="1:4" x14ac:dyDescent="0.25">
      <c r="A135" t="s">
        <v>152</v>
      </c>
      <c r="B135">
        <v>9</v>
      </c>
      <c r="C135">
        <v>33</v>
      </c>
      <c r="D135" t="s">
        <v>259</v>
      </c>
    </row>
    <row r="136" spans="1:4" x14ac:dyDescent="0.25">
      <c r="A136" t="s">
        <v>153</v>
      </c>
      <c r="B136">
        <v>9</v>
      </c>
      <c r="C136">
        <v>35</v>
      </c>
      <c r="D136" t="s">
        <v>259</v>
      </c>
    </row>
    <row r="137" spans="1:4" x14ac:dyDescent="0.25">
      <c r="A137" t="s">
        <v>154</v>
      </c>
      <c r="B137">
        <v>9</v>
      </c>
      <c r="C137">
        <v>37</v>
      </c>
      <c r="D137" t="s">
        <v>259</v>
      </c>
    </row>
    <row r="138" spans="1:4" x14ac:dyDescent="0.25">
      <c r="A138" t="s">
        <v>155</v>
      </c>
      <c r="B138">
        <v>9</v>
      </c>
      <c r="C138">
        <v>39</v>
      </c>
      <c r="D138" t="s">
        <v>259</v>
      </c>
    </row>
    <row r="139" spans="1:4" x14ac:dyDescent="0.25">
      <c r="A139" t="s">
        <v>156</v>
      </c>
      <c r="B139">
        <v>9</v>
      </c>
      <c r="C139">
        <v>41</v>
      </c>
      <c r="D139" t="s">
        <v>259</v>
      </c>
    </row>
    <row r="140" spans="1:4" x14ac:dyDescent="0.25">
      <c r="A140" t="s">
        <v>158</v>
      </c>
      <c r="B140">
        <v>9</v>
      </c>
      <c r="C140">
        <v>44</v>
      </c>
      <c r="D140" t="s">
        <v>259</v>
      </c>
    </row>
    <row r="141" spans="1:4" x14ac:dyDescent="0.25">
      <c r="A141" t="s">
        <v>157</v>
      </c>
      <c r="B141">
        <v>9</v>
      </c>
      <c r="C141">
        <v>11</v>
      </c>
      <c r="D141" t="s">
        <v>259</v>
      </c>
    </row>
    <row r="142" spans="1:4" x14ac:dyDescent="0.25">
      <c r="A142" t="s">
        <v>159</v>
      </c>
      <c r="B142">
        <v>9</v>
      </c>
      <c r="C142">
        <v>14</v>
      </c>
      <c r="D142" t="s">
        <v>259</v>
      </c>
    </row>
    <row r="143" spans="1:4" x14ac:dyDescent="0.25">
      <c r="A143" t="s">
        <v>160</v>
      </c>
      <c r="B143">
        <v>9</v>
      </c>
      <c r="C143">
        <v>16</v>
      </c>
      <c r="D143" t="s">
        <v>259</v>
      </c>
    </row>
    <row r="144" spans="1:4" x14ac:dyDescent="0.25">
      <c r="A144" t="s">
        <v>161</v>
      </c>
      <c r="B144">
        <v>9</v>
      </c>
      <c r="C144">
        <v>18</v>
      </c>
      <c r="D144" t="s">
        <v>259</v>
      </c>
    </row>
    <row r="145" spans="1:4" x14ac:dyDescent="0.25">
      <c r="A145" t="s">
        <v>162</v>
      </c>
      <c r="B145">
        <v>9</v>
      </c>
      <c r="C145">
        <v>20</v>
      </c>
      <c r="D145" t="s">
        <v>259</v>
      </c>
    </row>
    <row r="146" spans="1:4" x14ac:dyDescent="0.25">
      <c r="A146" t="s">
        <v>163</v>
      </c>
      <c r="B146">
        <v>9</v>
      </c>
      <c r="C146">
        <v>26</v>
      </c>
      <c r="D146" t="s">
        <v>259</v>
      </c>
    </row>
    <row r="147" spans="1:4" x14ac:dyDescent="0.25">
      <c r="A147" t="s">
        <v>164</v>
      </c>
      <c r="B147">
        <v>9</v>
      </c>
      <c r="C147">
        <v>29</v>
      </c>
      <c r="D147" t="s">
        <v>259</v>
      </c>
    </row>
    <row r="148" spans="1:4" x14ac:dyDescent="0.25">
      <c r="A148" t="s">
        <v>165</v>
      </c>
      <c r="B148">
        <v>9</v>
      </c>
      <c r="C148">
        <v>31</v>
      </c>
      <c r="D148" t="s">
        <v>259</v>
      </c>
    </row>
    <row r="149" spans="1:4" x14ac:dyDescent="0.25">
      <c r="A149" t="s">
        <v>166</v>
      </c>
      <c r="B149">
        <v>9</v>
      </c>
      <c r="C149">
        <v>34</v>
      </c>
      <c r="D149" t="s">
        <v>259</v>
      </c>
    </row>
    <row r="150" spans="1:4" x14ac:dyDescent="0.25">
      <c r="A150" t="s">
        <v>167</v>
      </c>
      <c r="B150">
        <v>9</v>
      </c>
      <c r="C150">
        <v>36</v>
      </c>
      <c r="D150" t="s">
        <v>259</v>
      </c>
    </row>
    <row r="151" spans="1:4" x14ac:dyDescent="0.25">
      <c r="A151" t="s">
        <v>168</v>
      </c>
      <c r="B151">
        <v>9</v>
      </c>
      <c r="C151">
        <v>39</v>
      </c>
      <c r="D151" t="s">
        <v>259</v>
      </c>
    </row>
    <row r="152" spans="1:4" x14ac:dyDescent="0.25">
      <c r="A152" t="s">
        <v>169</v>
      </c>
      <c r="B152">
        <v>9</v>
      </c>
      <c r="C152">
        <v>41</v>
      </c>
      <c r="D152" t="s">
        <v>259</v>
      </c>
    </row>
    <row r="153" spans="1:4" x14ac:dyDescent="0.25">
      <c r="A153" t="s">
        <v>170</v>
      </c>
      <c r="B153">
        <v>9</v>
      </c>
      <c r="C153">
        <v>44</v>
      </c>
      <c r="D153" t="s">
        <v>259</v>
      </c>
    </row>
    <row r="154" spans="1:4" x14ac:dyDescent="0.25">
      <c r="A154" t="s">
        <v>171</v>
      </c>
      <c r="B154">
        <v>9</v>
      </c>
      <c r="C154">
        <v>46</v>
      </c>
      <c r="D154" t="s">
        <v>259</v>
      </c>
    </row>
    <row r="155" spans="1:4" x14ac:dyDescent="0.25">
      <c r="A155" t="s">
        <v>172</v>
      </c>
      <c r="B155">
        <v>9</v>
      </c>
      <c r="C155">
        <v>49</v>
      </c>
      <c r="D155" t="s">
        <v>259</v>
      </c>
    </row>
    <row r="156" spans="1:4" x14ac:dyDescent="0.25">
      <c r="A156" t="s">
        <v>174</v>
      </c>
      <c r="B156">
        <v>9</v>
      </c>
      <c r="C156">
        <v>51</v>
      </c>
      <c r="D156" t="s">
        <v>259</v>
      </c>
    </row>
    <row r="157" spans="1:4" x14ac:dyDescent="0.25">
      <c r="A157" t="s">
        <v>173</v>
      </c>
      <c r="B157">
        <v>9</v>
      </c>
      <c r="C157">
        <v>16</v>
      </c>
      <c r="D157" t="s">
        <v>259</v>
      </c>
    </row>
    <row r="158" spans="1:4" x14ac:dyDescent="0.25">
      <c r="A158" t="s">
        <v>175</v>
      </c>
      <c r="B158">
        <v>9</v>
      </c>
      <c r="C158">
        <v>18</v>
      </c>
      <c r="D158" t="s">
        <v>259</v>
      </c>
    </row>
    <row r="159" spans="1:4" x14ac:dyDescent="0.25">
      <c r="A159" t="s">
        <v>176</v>
      </c>
      <c r="B159">
        <v>9</v>
      </c>
      <c r="C159">
        <v>21</v>
      </c>
      <c r="D159" t="s">
        <v>259</v>
      </c>
    </row>
    <row r="160" spans="1:4" x14ac:dyDescent="0.25">
      <c r="A160" t="s">
        <v>177</v>
      </c>
      <c r="B160">
        <v>9</v>
      </c>
      <c r="C160">
        <v>23</v>
      </c>
      <c r="D160" t="s">
        <v>259</v>
      </c>
    </row>
    <row r="161" spans="1:4" x14ac:dyDescent="0.25">
      <c r="A161" t="s">
        <v>178</v>
      </c>
      <c r="B161">
        <v>9</v>
      </c>
      <c r="C161">
        <v>30</v>
      </c>
      <c r="D161" t="s">
        <v>259</v>
      </c>
    </row>
    <row r="162" spans="1:4" x14ac:dyDescent="0.25">
      <c r="A162" t="s">
        <v>179</v>
      </c>
      <c r="B162">
        <v>9</v>
      </c>
      <c r="C162">
        <v>33</v>
      </c>
      <c r="D162" t="s">
        <v>259</v>
      </c>
    </row>
    <row r="163" spans="1:4" x14ac:dyDescent="0.25">
      <c r="A163" t="s">
        <v>180</v>
      </c>
      <c r="B163">
        <v>9</v>
      </c>
      <c r="C163">
        <v>36</v>
      </c>
      <c r="D163" t="s">
        <v>259</v>
      </c>
    </row>
    <row r="164" spans="1:4" x14ac:dyDescent="0.25">
      <c r="A164" t="s">
        <v>181</v>
      </c>
      <c r="B164">
        <v>9</v>
      </c>
      <c r="C164">
        <v>39</v>
      </c>
      <c r="D164" t="s">
        <v>259</v>
      </c>
    </row>
    <row r="165" spans="1:4" x14ac:dyDescent="0.25">
      <c r="A165" t="s">
        <v>182</v>
      </c>
      <c r="B165">
        <v>9</v>
      </c>
      <c r="C165">
        <v>42</v>
      </c>
      <c r="D165" t="s">
        <v>259</v>
      </c>
    </row>
    <row r="166" spans="1:4" x14ac:dyDescent="0.25">
      <c r="A166" t="s">
        <v>183</v>
      </c>
      <c r="B166">
        <v>9</v>
      </c>
      <c r="C166">
        <v>45</v>
      </c>
      <c r="D166" t="s">
        <v>259</v>
      </c>
    </row>
    <row r="167" spans="1:4" x14ac:dyDescent="0.25">
      <c r="A167" t="s">
        <v>184</v>
      </c>
      <c r="B167">
        <v>9</v>
      </c>
      <c r="C167">
        <v>48</v>
      </c>
      <c r="D167" t="s">
        <v>259</v>
      </c>
    </row>
    <row r="168" spans="1:4" x14ac:dyDescent="0.25">
      <c r="A168" t="s">
        <v>185</v>
      </c>
      <c r="B168">
        <v>9</v>
      </c>
      <c r="C168">
        <v>51</v>
      </c>
      <c r="D168" t="s">
        <v>259</v>
      </c>
    </row>
    <row r="169" spans="1:4" x14ac:dyDescent="0.25">
      <c r="A169" t="s">
        <v>186</v>
      </c>
      <c r="B169">
        <v>9</v>
      </c>
      <c r="C169">
        <v>54</v>
      </c>
      <c r="D169" t="s">
        <v>259</v>
      </c>
    </row>
    <row r="170" spans="1:4" x14ac:dyDescent="0.25">
      <c r="A170" t="s">
        <v>187</v>
      </c>
      <c r="B170">
        <v>9</v>
      </c>
      <c r="C170">
        <v>57</v>
      </c>
      <c r="D170" t="s">
        <v>259</v>
      </c>
    </row>
    <row r="171" spans="1:4" x14ac:dyDescent="0.25">
      <c r="A171" t="s">
        <v>190</v>
      </c>
      <c r="B171">
        <v>9</v>
      </c>
      <c r="C171">
        <v>60</v>
      </c>
      <c r="D171" t="s">
        <v>259</v>
      </c>
    </row>
    <row r="172" spans="1:4" x14ac:dyDescent="0.25">
      <c r="A172" t="s">
        <v>188</v>
      </c>
      <c r="B172">
        <v>9</v>
      </c>
      <c r="C172">
        <v>21</v>
      </c>
      <c r="D172" t="s">
        <v>259</v>
      </c>
    </row>
    <row r="173" spans="1:4" x14ac:dyDescent="0.25">
      <c r="A173" t="s">
        <v>189</v>
      </c>
      <c r="B173">
        <v>9</v>
      </c>
      <c r="C173">
        <v>24</v>
      </c>
      <c r="D173" t="s">
        <v>259</v>
      </c>
    </row>
    <row r="174" spans="1:4" x14ac:dyDescent="0.25">
      <c r="A174" t="s">
        <v>191</v>
      </c>
      <c r="B174">
        <v>9</v>
      </c>
      <c r="C174">
        <v>27</v>
      </c>
      <c r="D174" t="s">
        <v>259</v>
      </c>
    </row>
    <row r="175" spans="1:4" x14ac:dyDescent="0.25">
      <c r="A175" t="s">
        <v>192</v>
      </c>
      <c r="B175">
        <v>9</v>
      </c>
      <c r="C175">
        <v>33</v>
      </c>
      <c r="D175" t="s">
        <v>259</v>
      </c>
    </row>
    <row r="176" spans="1:4" x14ac:dyDescent="0.25">
      <c r="A176" t="s">
        <v>193</v>
      </c>
      <c r="B176">
        <v>9</v>
      </c>
      <c r="C176">
        <v>37</v>
      </c>
      <c r="D176" t="s">
        <v>259</v>
      </c>
    </row>
    <row r="177" spans="1:4" x14ac:dyDescent="0.25">
      <c r="A177" t="s">
        <v>194</v>
      </c>
      <c r="B177">
        <v>9</v>
      </c>
      <c r="C177">
        <v>41</v>
      </c>
      <c r="D177" t="s">
        <v>259</v>
      </c>
    </row>
    <row r="178" spans="1:4" x14ac:dyDescent="0.25">
      <c r="A178" t="s">
        <v>195</v>
      </c>
      <c r="B178">
        <v>9</v>
      </c>
      <c r="C178">
        <v>43</v>
      </c>
      <c r="D178" t="s">
        <v>259</v>
      </c>
    </row>
    <row r="179" spans="1:4" x14ac:dyDescent="0.25">
      <c r="A179" t="s">
        <v>196</v>
      </c>
      <c r="B179">
        <v>9</v>
      </c>
      <c r="C179">
        <v>47</v>
      </c>
      <c r="D179" t="s">
        <v>259</v>
      </c>
    </row>
    <row r="180" spans="1:4" x14ac:dyDescent="0.25">
      <c r="A180" t="s">
        <v>197</v>
      </c>
      <c r="B180">
        <v>9</v>
      </c>
      <c r="C180">
        <v>51</v>
      </c>
      <c r="D180" t="s">
        <v>259</v>
      </c>
    </row>
    <row r="181" spans="1:4" x14ac:dyDescent="0.25">
      <c r="A181" t="s">
        <v>198</v>
      </c>
      <c r="B181">
        <v>9</v>
      </c>
      <c r="C181">
        <v>53</v>
      </c>
      <c r="D181" t="s">
        <v>259</v>
      </c>
    </row>
    <row r="182" spans="1:4" x14ac:dyDescent="0.25">
      <c r="A182" t="s">
        <v>199</v>
      </c>
      <c r="B182">
        <v>9</v>
      </c>
      <c r="C182">
        <v>57</v>
      </c>
      <c r="D182" t="s">
        <v>259</v>
      </c>
    </row>
    <row r="183" spans="1:4" x14ac:dyDescent="0.25">
      <c r="A183" t="s">
        <v>200</v>
      </c>
      <c r="B183">
        <v>9</v>
      </c>
      <c r="C183">
        <v>61</v>
      </c>
      <c r="D183" t="s">
        <v>259</v>
      </c>
    </row>
    <row r="184" spans="1:4" x14ac:dyDescent="0.25">
      <c r="A184" t="s">
        <v>201</v>
      </c>
      <c r="B184">
        <v>9</v>
      </c>
      <c r="C184">
        <v>63</v>
      </c>
      <c r="D184" t="s">
        <v>259</v>
      </c>
    </row>
    <row r="185" spans="1:4" x14ac:dyDescent="0.25">
      <c r="A185" t="s">
        <v>202</v>
      </c>
      <c r="B185">
        <v>9</v>
      </c>
      <c r="C185">
        <v>67</v>
      </c>
      <c r="D185" t="s">
        <v>259</v>
      </c>
    </row>
    <row r="186" spans="1:4" x14ac:dyDescent="0.25">
      <c r="A186" t="s">
        <v>203</v>
      </c>
      <c r="B186">
        <v>9</v>
      </c>
      <c r="C186">
        <v>27</v>
      </c>
      <c r="D186" t="s">
        <v>259</v>
      </c>
    </row>
    <row r="187" spans="1:4" x14ac:dyDescent="0.25">
      <c r="A187" t="s">
        <v>204</v>
      </c>
      <c r="B187">
        <v>9</v>
      </c>
      <c r="C187">
        <v>31</v>
      </c>
      <c r="D187" t="s">
        <v>259</v>
      </c>
    </row>
    <row r="188" spans="1:4" x14ac:dyDescent="0.25">
      <c r="A188" t="s">
        <v>205</v>
      </c>
      <c r="B188">
        <v>9</v>
      </c>
      <c r="C188">
        <v>38</v>
      </c>
      <c r="D188" t="s">
        <v>259</v>
      </c>
    </row>
    <row r="189" spans="1:4" x14ac:dyDescent="0.25">
      <c r="A189" t="s">
        <v>206</v>
      </c>
      <c r="B189">
        <v>9</v>
      </c>
      <c r="C189">
        <v>41</v>
      </c>
      <c r="D189" t="s">
        <v>259</v>
      </c>
    </row>
    <row r="190" spans="1:4" x14ac:dyDescent="0.25">
      <c r="A190" t="s">
        <v>207</v>
      </c>
      <c r="B190">
        <v>9</v>
      </c>
      <c r="C190">
        <v>45</v>
      </c>
      <c r="D190" t="s">
        <v>259</v>
      </c>
    </row>
    <row r="191" spans="1:4" x14ac:dyDescent="0.25">
      <c r="A191" t="s">
        <v>208</v>
      </c>
      <c r="B191">
        <v>9</v>
      </c>
      <c r="C191">
        <v>49</v>
      </c>
      <c r="D191" t="s">
        <v>259</v>
      </c>
    </row>
    <row r="192" spans="1:4" x14ac:dyDescent="0.25">
      <c r="A192" t="s">
        <v>209</v>
      </c>
      <c r="B192">
        <v>9</v>
      </c>
      <c r="C192">
        <v>52</v>
      </c>
      <c r="D192" t="s">
        <v>259</v>
      </c>
    </row>
    <row r="193" spans="1:7" x14ac:dyDescent="0.25">
      <c r="A193" t="s">
        <v>210</v>
      </c>
      <c r="B193">
        <v>9</v>
      </c>
      <c r="C193">
        <v>56</v>
      </c>
      <c r="D193" t="s">
        <v>259</v>
      </c>
    </row>
    <row r="194" spans="1:7" x14ac:dyDescent="0.25">
      <c r="A194" t="s">
        <v>211</v>
      </c>
      <c r="B194">
        <v>9</v>
      </c>
      <c r="C194">
        <v>60</v>
      </c>
      <c r="D194" t="s">
        <v>259</v>
      </c>
    </row>
    <row r="195" spans="1:7" x14ac:dyDescent="0.25">
      <c r="A195" t="s">
        <v>212</v>
      </c>
      <c r="B195">
        <v>9</v>
      </c>
      <c r="C195">
        <v>63</v>
      </c>
      <c r="D195" t="s">
        <v>259</v>
      </c>
    </row>
    <row r="196" spans="1:7" x14ac:dyDescent="0.25">
      <c r="A196" t="s">
        <v>213</v>
      </c>
      <c r="B196">
        <v>9</v>
      </c>
      <c r="C196">
        <v>67</v>
      </c>
      <c r="D196" t="s">
        <v>259</v>
      </c>
    </row>
    <row r="197" spans="1:7" x14ac:dyDescent="0.25">
      <c r="A197" t="s">
        <v>214</v>
      </c>
      <c r="B197">
        <v>9</v>
      </c>
      <c r="C197">
        <v>71</v>
      </c>
      <c r="D197" t="s">
        <v>259</v>
      </c>
    </row>
    <row r="198" spans="1:7" x14ac:dyDescent="0.25">
      <c r="A198" t="s">
        <v>216</v>
      </c>
      <c r="B198">
        <v>9</v>
      </c>
      <c r="C198">
        <v>74</v>
      </c>
      <c r="D198" t="s">
        <v>259</v>
      </c>
    </row>
    <row r="199" spans="1:7" x14ac:dyDescent="0.25">
      <c r="A199" t="s">
        <v>215</v>
      </c>
      <c r="B199">
        <v>9</v>
      </c>
      <c r="C199">
        <v>34</v>
      </c>
      <c r="D199" t="s">
        <v>259</v>
      </c>
    </row>
    <row r="200" spans="1:7" x14ac:dyDescent="0.25">
      <c r="A200" t="s">
        <v>21</v>
      </c>
      <c r="B200">
        <v>9</v>
      </c>
      <c r="C200">
        <v>317</v>
      </c>
      <c r="D200" t="s">
        <v>259</v>
      </c>
      <c r="E200">
        <v>0</v>
      </c>
      <c r="F200">
        <v>9.1999999999999998E-2</v>
      </c>
      <c r="G200">
        <v>9.1999999999999998E-2</v>
      </c>
    </row>
    <row r="201" spans="1:7" x14ac:dyDescent="0.25">
      <c r="A201" t="s">
        <v>12</v>
      </c>
      <c r="B201">
        <v>9</v>
      </c>
      <c r="C201">
        <v>21</v>
      </c>
      <c r="D201" t="s">
        <v>259</v>
      </c>
      <c r="E201">
        <v>0</v>
      </c>
      <c r="F201">
        <v>0.02</v>
      </c>
      <c r="G201">
        <v>0.02</v>
      </c>
    </row>
    <row r="202" spans="1:7" x14ac:dyDescent="0.25">
      <c r="A202" t="s">
        <v>11</v>
      </c>
      <c r="B202">
        <v>9</v>
      </c>
      <c r="C202">
        <v>33</v>
      </c>
      <c r="D202" t="s">
        <v>259</v>
      </c>
      <c r="E202">
        <v>2E-3</v>
      </c>
      <c r="F202">
        <v>4.8000000000000001E-2</v>
      </c>
      <c r="G202">
        <v>0.05</v>
      </c>
    </row>
    <row r="203" spans="1:7" x14ac:dyDescent="0.25">
      <c r="A203" t="s">
        <v>22</v>
      </c>
      <c r="B203">
        <v>9</v>
      </c>
      <c r="C203">
        <v>915</v>
      </c>
      <c r="D203" t="s">
        <v>259</v>
      </c>
      <c r="E203">
        <v>7.2999999999999995E-2</v>
      </c>
      <c r="F203">
        <v>0.307</v>
      </c>
      <c r="G203">
        <v>0.38</v>
      </c>
    </row>
    <row r="204" spans="1:7" x14ac:dyDescent="0.25">
      <c r="A204" t="s">
        <v>23</v>
      </c>
      <c r="B204">
        <v>9</v>
      </c>
      <c r="C204">
        <v>816</v>
      </c>
      <c r="D204" t="s">
        <v>259</v>
      </c>
      <c r="E204">
        <v>0.105</v>
      </c>
      <c r="F204">
        <v>0.33400000000000002</v>
      </c>
      <c r="G204">
        <v>0.439</v>
      </c>
    </row>
    <row r="205" spans="1:7" x14ac:dyDescent="0.25">
      <c r="A205" t="s">
        <v>19</v>
      </c>
      <c r="B205">
        <v>9</v>
      </c>
      <c r="C205">
        <v>264</v>
      </c>
      <c r="D205" t="s">
        <v>259</v>
      </c>
      <c r="E205">
        <v>2.5999999999999999E-2</v>
      </c>
      <c r="F205">
        <v>8.8999999999999996E-2</v>
      </c>
      <c r="G205">
        <v>0.115</v>
      </c>
    </row>
    <row r="206" spans="1:7" x14ac:dyDescent="0.25">
      <c r="A206" t="s">
        <v>18</v>
      </c>
      <c r="B206">
        <v>9</v>
      </c>
      <c r="C206">
        <v>22</v>
      </c>
      <c r="D206" t="s">
        <v>259</v>
      </c>
      <c r="E206">
        <v>0</v>
      </c>
      <c r="F206">
        <v>4.1000000000000002E-2</v>
      </c>
      <c r="G206">
        <v>4.1000000000000002E-2</v>
      </c>
    </row>
    <row r="207" spans="1:7" x14ac:dyDescent="0.25">
      <c r="A207" t="s">
        <v>25</v>
      </c>
      <c r="B207">
        <v>9</v>
      </c>
      <c r="C207">
        <v>2795</v>
      </c>
      <c r="D207" t="s">
        <v>259</v>
      </c>
      <c r="E207">
        <v>0.224</v>
      </c>
      <c r="F207">
        <v>0.79700000000000004</v>
      </c>
      <c r="G207">
        <v>1.0209999999999999</v>
      </c>
    </row>
    <row r="208" spans="1:7" x14ac:dyDescent="0.25">
      <c r="A208" t="s">
        <v>218</v>
      </c>
      <c r="B208">
        <v>9</v>
      </c>
      <c r="C208">
        <v>58</v>
      </c>
      <c r="D208" t="s">
        <v>259</v>
      </c>
      <c r="E208">
        <v>3.9E-2</v>
      </c>
      <c r="F208">
        <v>1.4999999999999999E-2</v>
      </c>
      <c r="G208">
        <v>5.3999999999999999E-2</v>
      </c>
    </row>
    <row r="209" spans="1:7" x14ac:dyDescent="0.25">
      <c r="A209" t="s">
        <v>219</v>
      </c>
      <c r="B209">
        <v>9</v>
      </c>
      <c r="C209">
        <v>48</v>
      </c>
      <c r="D209" t="s">
        <v>259</v>
      </c>
      <c r="E209">
        <v>1E-3</v>
      </c>
      <c r="F209">
        <v>2.1999999999999999E-2</v>
      </c>
      <c r="G209">
        <v>2.3E-2</v>
      </c>
    </row>
    <row r="210" spans="1:7" x14ac:dyDescent="0.25">
      <c r="A210" t="s">
        <v>222</v>
      </c>
      <c r="B210">
        <v>9</v>
      </c>
      <c r="C210">
        <v>40</v>
      </c>
      <c r="D210" t="s">
        <v>259</v>
      </c>
      <c r="E210">
        <v>1E-3</v>
      </c>
      <c r="F210">
        <v>7.2999999999999995E-2</v>
      </c>
      <c r="G210">
        <v>7.3999999999999996E-2</v>
      </c>
    </row>
    <row r="211" spans="1:7" x14ac:dyDescent="0.25">
      <c r="A211" t="s">
        <v>223</v>
      </c>
      <c r="B211">
        <v>9</v>
      </c>
      <c r="C211">
        <v>33</v>
      </c>
      <c r="D211" t="s">
        <v>259</v>
      </c>
      <c r="E211">
        <v>1E-3</v>
      </c>
      <c r="F211">
        <v>6.7000000000000004E-2</v>
      </c>
      <c r="G211">
        <v>6.8000000000000005E-2</v>
      </c>
    </row>
    <row r="212" spans="1:7" x14ac:dyDescent="0.25">
      <c r="A212" t="s">
        <v>220</v>
      </c>
      <c r="B212">
        <v>9</v>
      </c>
      <c r="C212">
        <v>536</v>
      </c>
      <c r="D212" t="s">
        <v>259</v>
      </c>
      <c r="E212">
        <v>5.5E-2</v>
      </c>
      <c r="F212">
        <v>1.0349999999999999</v>
      </c>
      <c r="G212">
        <v>1.0900000000000001</v>
      </c>
    </row>
    <row r="213" spans="1:7" x14ac:dyDescent="0.25">
      <c r="A213" t="s">
        <v>221</v>
      </c>
      <c r="B213">
        <v>9</v>
      </c>
      <c r="C213">
        <v>438</v>
      </c>
      <c r="D213" t="s">
        <v>259</v>
      </c>
      <c r="E213">
        <v>0</v>
      </c>
      <c r="F213">
        <v>3999.4659999999999</v>
      </c>
      <c r="G213">
        <v>3999.4659999999999</v>
      </c>
    </row>
    <row r="214" spans="1:7" x14ac:dyDescent="0.25">
      <c r="A214" t="s">
        <v>217</v>
      </c>
      <c r="B214">
        <v>9</v>
      </c>
      <c r="C214">
        <v>366</v>
      </c>
      <c r="D214" t="s">
        <v>260</v>
      </c>
      <c r="E214">
        <v>7.0000000000000001E-3</v>
      </c>
      <c r="F214">
        <v>13599.038</v>
      </c>
      <c r="G214">
        <v>13599.045</v>
      </c>
    </row>
    <row r="215" spans="1:7" x14ac:dyDescent="0.25">
      <c r="A215" t="s">
        <v>232</v>
      </c>
      <c r="B215">
        <v>9</v>
      </c>
      <c r="C215">
        <v>323</v>
      </c>
      <c r="D215" t="s">
        <v>260</v>
      </c>
      <c r="E215">
        <v>1.7000000000000001E-2</v>
      </c>
      <c r="F215">
        <v>27114.74</v>
      </c>
      <c r="G215">
        <v>27114.757000000001</v>
      </c>
    </row>
    <row r="216" spans="1:7" x14ac:dyDescent="0.25">
      <c r="A216" t="s">
        <v>224</v>
      </c>
      <c r="B216">
        <v>9</v>
      </c>
      <c r="C216">
        <v>131</v>
      </c>
      <c r="D216" t="s">
        <v>259</v>
      </c>
      <c r="E216">
        <v>4.0000000000000001E-3</v>
      </c>
      <c r="F216">
        <v>7.3999999999999996E-2</v>
      </c>
      <c r="G216">
        <v>7.8E-2</v>
      </c>
    </row>
    <row r="217" spans="1:7" x14ac:dyDescent="0.25">
      <c r="A217" t="s">
        <v>225</v>
      </c>
      <c r="B217">
        <v>9</v>
      </c>
      <c r="C217">
        <v>108</v>
      </c>
      <c r="D217" t="s">
        <v>259</v>
      </c>
      <c r="E217">
        <v>2E-3</v>
      </c>
      <c r="F217">
        <v>0.38200000000000001</v>
      </c>
      <c r="G217">
        <v>0.38400000000000001</v>
      </c>
    </row>
    <row r="218" spans="1:7" x14ac:dyDescent="0.25">
      <c r="A218" t="s">
        <v>226</v>
      </c>
      <c r="B218">
        <v>9</v>
      </c>
      <c r="C218">
        <v>92</v>
      </c>
      <c r="D218" t="s">
        <v>259</v>
      </c>
      <c r="E218">
        <v>3.0000000000000001E-3</v>
      </c>
      <c r="F218">
        <v>9.9390000000000001</v>
      </c>
      <c r="G218">
        <v>9.9420000000000002</v>
      </c>
    </row>
    <row r="219" spans="1:7" x14ac:dyDescent="0.25">
      <c r="A219" t="s">
        <v>227</v>
      </c>
      <c r="B219">
        <v>9</v>
      </c>
      <c r="C219">
        <v>81</v>
      </c>
      <c r="D219" t="s">
        <v>259</v>
      </c>
      <c r="E219">
        <v>1E-3</v>
      </c>
      <c r="F219">
        <v>87.953000000000003</v>
      </c>
      <c r="G219">
        <v>87.953999999999994</v>
      </c>
    </row>
    <row r="220" spans="1:7" x14ac:dyDescent="0.25">
      <c r="A220" t="s">
        <v>228</v>
      </c>
      <c r="B220">
        <v>9</v>
      </c>
      <c r="C220">
        <v>255</v>
      </c>
      <c r="D220" t="s">
        <v>259</v>
      </c>
      <c r="E220">
        <v>3.0000000000000001E-3</v>
      </c>
      <c r="F220">
        <v>0.58499999999999996</v>
      </c>
      <c r="G220">
        <v>0.58799999999999997</v>
      </c>
    </row>
    <row r="221" spans="1:7" x14ac:dyDescent="0.25">
      <c r="A221" t="s">
        <v>229</v>
      </c>
      <c r="B221">
        <v>9</v>
      </c>
      <c r="C221">
        <v>203</v>
      </c>
      <c r="D221" t="s">
        <v>259</v>
      </c>
      <c r="E221">
        <v>2E-3</v>
      </c>
      <c r="F221">
        <v>16.600999999999999</v>
      </c>
      <c r="G221">
        <v>16.603000000000002</v>
      </c>
    </row>
    <row r="222" spans="1:7" x14ac:dyDescent="0.25">
      <c r="A222" t="s">
        <v>230</v>
      </c>
      <c r="B222">
        <v>9</v>
      </c>
      <c r="C222">
        <v>171</v>
      </c>
      <c r="D222" t="s">
        <v>260</v>
      </c>
      <c r="E222">
        <v>4.0000000000000001E-3</v>
      </c>
      <c r="F222">
        <v>10056.370000000001</v>
      </c>
      <c r="G222">
        <v>10056.374</v>
      </c>
    </row>
    <row r="223" spans="1:7" x14ac:dyDescent="0.25">
      <c r="A223" t="s">
        <v>231</v>
      </c>
      <c r="B223">
        <v>9</v>
      </c>
      <c r="C223">
        <v>151</v>
      </c>
      <c r="D223" t="s">
        <v>260</v>
      </c>
      <c r="E223">
        <v>8.0000000000000002E-3</v>
      </c>
      <c r="F223">
        <v>10090.259</v>
      </c>
      <c r="G223">
        <v>10090.267</v>
      </c>
    </row>
    <row r="224" spans="1:7" x14ac:dyDescent="0.25">
      <c r="A224" t="s">
        <v>233</v>
      </c>
      <c r="B224">
        <v>9</v>
      </c>
      <c r="C224">
        <v>419</v>
      </c>
      <c r="D224" t="s">
        <v>259</v>
      </c>
      <c r="E224">
        <v>1.2E-2</v>
      </c>
      <c r="F224">
        <v>1.5249999999999999</v>
      </c>
      <c r="G224">
        <v>1.5369999999999999</v>
      </c>
    </row>
    <row r="225" spans="1:7" x14ac:dyDescent="0.25">
      <c r="A225" t="s">
        <v>239</v>
      </c>
      <c r="B225">
        <v>9</v>
      </c>
      <c r="C225">
        <v>339</v>
      </c>
      <c r="D225" t="s">
        <v>259</v>
      </c>
      <c r="E225">
        <v>1E-3</v>
      </c>
      <c r="F225">
        <v>1031.9490000000001</v>
      </c>
      <c r="G225">
        <v>1031.95</v>
      </c>
    </row>
    <row r="226" spans="1:7" x14ac:dyDescent="0.25">
      <c r="A226" t="s">
        <v>240</v>
      </c>
      <c r="B226">
        <v>9</v>
      </c>
      <c r="C226">
        <v>290</v>
      </c>
      <c r="D226" t="s">
        <v>260</v>
      </c>
      <c r="E226">
        <v>5.0000000000000001E-3</v>
      </c>
      <c r="F226">
        <v>10119.504000000001</v>
      </c>
      <c r="G226">
        <v>10119.509</v>
      </c>
    </row>
    <row r="227" spans="1:7" x14ac:dyDescent="0.25">
      <c r="A227" t="s">
        <v>241</v>
      </c>
      <c r="B227">
        <v>9</v>
      </c>
      <c r="C227">
        <v>250</v>
      </c>
      <c r="D227" t="s">
        <v>260</v>
      </c>
      <c r="E227">
        <v>1.0999999999999999E-2</v>
      </c>
      <c r="F227">
        <v>10086.555</v>
      </c>
      <c r="G227">
        <v>10086.566000000001</v>
      </c>
    </row>
    <row r="228" spans="1:7" x14ac:dyDescent="0.25">
      <c r="A228" t="s">
        <v>234</v>
      </c>
      <c r="B228">
        <v>9</v>
      </c>
      <c r="C228">
        <v>34</v>
      </c>
      <c r="D228" t="s">
        <v>259</v>
      </c>
      <c r="E228">
        <v>4.2000000000000003E-2</v>
      </c>
      <c r="F228">
        <v>4.1000000000000002E-2</v>
      </c>
      <c r="G228">
        <v>8.3000000000000004E-2</v>
      </c>
    </row>
    <row r="229" spans="1:7" x14ac:dyDescent="0.25">
      <c r="A229" t="s">
        <v>235</v>
      </c>
      <c r="B229">
        <v>9</v>
      </c>
      <c r="C229">
        <v>34</v>
      </c>
      <c r="D229" t="s">
        <v>259</v>
      </c>
      <c r="E229">
        <v>2E-3</v>
      </c>
      <c r="F229">
        <v>3.7999999999999999E-2</v>
      </c>
      <c r="G229">
        <v>0.04</v>
      </c>
    </row>
    <row r="230" spans="1:7" x14ac:dyDescent="0.25">
      <c r="A230" t="s">
        <v>236</v>
      </c>
      <c r="B230">
        <v>9</v>
      </c>
      <c r="C230">
        <v>36</v>
      </c>
      <c r="D230" t="s">
        <v>259</v>
      </c>
      <c r="E230">
        <v>1E-3</v>
      </c>
      <c r="F230">
        <v>2.1000000000000001E-2</v>
      </c>
      <c r="G230">
        <v>2.1999999999999999E-2</v>
      </c>
    </row>
    <row r="231" spans="1:7" x14ac:dyDescent="0.25">
      <c r="A231" t="s">
        <v>237</v>
      </c>
      <c r="B231">
        <v>9</v>
      </c>
      <c r="C231">
        <v>36</v>
      </c>
      <c r="D231" t="s">
        <v>259</v>
      </c>
      <c r="E231">
        <v>1E-3</v>
      </c>
      <c r="F231">
        <v>3.5000000000000003E-2</v>
      </c>
      <c r="G231">
        <v>3.5999999999999997E-2</v>
      </c>
    </row>
    <row r="232" spans="1:7" x14ac:dyDescent="0.25">
      <c r="A232" t="s">
        <v>238</v>
      </c>
      <c r="B232">
        <v>9</v>
      </c>
      <c r="C232">
        <v>36</v>
      </c>
      <c r="D232" t="s">
        <v>259</v>
      </c>
      <c r="E232">
        <v>1E-3</v>
      </c>
      <c r="F232">
        <v>0.03</v>
      </c>
      <c r="G232">
        <v>3.1E-2</v>
      </c>
    </row>
    <row r="233" spans="1:7" x14ac:dyDescent="0.25">
      <c r="A233" t="s">
        <v>244</v>
      </c>
      <c r="B233">
        <v>9</v>
      </c>
      <c r="C233">
        <v>191</v>
      </c>
      <c r="D233" t="s">
        <v>260</v>
      </c>
      <c r="E233">
        <v>1.6E-2</v>
      </c>
      <c r="F233">
        <v>12445.666999999999</v>
      </c>
      <c r="G233">
        <v>12445.683000000001</v>
      </c>
    </row>
    <row r="234" spans="1:7" x14ac:dyDescent="0.25">
      <c r="A234" t="s">
        <v>246</v>
      </c>
      <c r="B234">
        <v>9</v>
      </c>
      <c r="C234">
        <v>200</v>
      </c>
      <c r="D234" t="s">
        <v>260</v>
      </c>
      <c r="E234">
        <v>1.0999999999999999E-2</v>
      </c>
      <c r="F234">
        <v>10800.078</v>
      </c>
      <c r="G234">
        <v>10800.089</v>
      </c>
    </row>
    <row r="235" spans="1:7" x14ac:dyDescent="0.25">
      <c r="A235" t="s">
        <v>247</v>
      </c>
      <c r="B235">
        <v>9</v>
      </c>
      <c r="C235">
        <v>77</v>
      </c>
      <c r="D235" t="s">
        <v>260</v>
      </c>
      <c r="E235">
        <v>2.5999999999999999E-2</v>
      </c>
      <c r="F235">
        <v>30932.069</v>
      </c>
      <c r="G235">
        <v>30932.095000000001</v>
      </c>
    </row>
    <row r="236" spans="1:7" x14ac:dyDescent="0.25">
      <c r="A236" t="s">
        <v>245</v>
      </c>
      <c r="B236">
        <v>9</v>
      </c>
      <c r="C236">
        <v>76</v>
      </c>
      <c r="D236" t="s">
        <v>260</v>
      </c>
      <c r="E236">
        <v>1.6E-2</v>
      </c>
      <c r="F236">
        <v>10066.352999999999</v>
      </c>
      <c r="G236">
        <v>10066.369000000001</v>
      </c>
    </row>
    <row r="237" spans="1:7" x14ac:dyDescent="0.25">
      <c r="A237" t="s">
        <v>242</v>
      </c>
      <c r="B237">
        <v>9</v>
      </c>
      <c r="C237">
        <v>106</v>
      </c>
      <c r="D237" t="s">
        <v>259</v>
      </c>
      <c r="E237">
        <v>0</v>
      </c>
      <c r="F237">
        <v>2.915</v>
      </c>
      <c r="G237">
        <v>2.915</v>
      </c>
    </row>
    <row r="238" spans="1:7" x14ac:dyDescent="0.25">
      <c r="A238" t="s">
        <v>243</v>
      </c>
      <c r="B238">
        <v>9</v>
      </c>
      <c r="C238">
        <v>104</v>
      </c>
      <c r="D238" t="s">
        <v>259</v>
      </c>
      <c r="E238">
        <v>4.0000000000000001E-3</v>
      </c>
      <c r="F238">
        <v>4.8</v>
      </c>
      <c r="G238">
        <v>4.8040000000000003</v>
      </c>
    </row>
    <row r="239" spans="1:7" x14ac:dyDescent="0.25">
      <c r="A239" t="s">
        <v>249</v>
      </c>
      <c r="B239">
        <v>9</v>
      </c>
      <c r="C239">
        <v>71</v>
      </c>
      <c r="D239" t="s">
        <v>259</v>
      </c>
      <c r="E239">
        <v>2E-3</v>
      </c>
      <c r="F239">
        <v>121.703</v>
      </c>
      <c r="G239">
        <v>121.705</v>
      </c>
    </row>
    <row r="240" spans="1:7" x14ac:dyDescent="0.25">
      <c r="A240" t="s">
        <v>248</v>
      </c>
      <c r="B240">
        <v>9</v>
      </c>
      <c r="C240">
        <v>73</v>
      </c>
      <c r="D240" t="s">
        <v>259</v>
      </c>
      <c r="E240">
        <v>3.0000000000000001E-3</v>
      </c>
      <c r="F240">
        <v>11.545</v>
      </c>
      <c r="G240">
        <v>11.548</v>
      </c>
    </row>
    <row r="241" spans="1:7" x14ac:dyDescent="0.25">
      <c r="A241" t="s">
        <v>251</v>
      </c>
      <c r="B241">
        <v>9</v>
      </c>
      <c r="C241">
        <v>183</v>
      </c>
      <c r="D241" t="s">
        <v>259</v>
      </c>
      <c r="E241">
        <v>5.0000000000000001E-3</v>
      </c>
      <c r="F241">
        <v>16.997</v>
      </c>
      <c r="G241">
        <v>17.001999999999999</v>
      </c>
    </row>
    <row r="242" spans="1:7" x14ac:dyDescent="0.25">
      <c r="A242" t="s">
        <v>253</v>
      </c>
      <c r="B242">
        <v>9</v>
      </c>
      <c r="C242">
        <v>184</v>
      </c>
      <c r="D242" t="s">
        <v>259</v>
      </c>
      <c r="E242">
        <v>7.0000000000000001E-3</v>
      </c>
      <c r="F242">
        <v>72.046000000000006</v>
      </c>
      <c r="G242">
        <v>72.052999999999997</v>
      </c>
    </row>
    <row r="243" spans="1:7" x14ac:dyDescent="0.25">
      <c r="A243" t="s">
        <v>252</v>
      </c>
      <c r="B243">
        <v>9</v>
      </c>
      <c r="C243">
        <v>74</v>
      </c>
      <c r="D243" t="s">
        <v>260</v>
      </c>
      <c r="E243">
        <v>0</v>
      </c>
      <c r="F243">
        <v>10052.406999999999</v>
      </c>
      <c r="G243">
        <v>10052.406999999999</v>
      </c>
    </row>
    <row r="244" spans="1:7" x14ac:dyDescent="0.25">
      <c r="A244" t="s">
        <v>254</v>
      </c>
      <c r="B244">
        <v>9</v>
      </c>
      <c r="C244">
        <v>76</v>
      </c>
      <c r="D244" t="s">
        <v>260</v>
      </c>
      <c r="E244">
        <v>1.6E-2</v>
      </c>
      <c r="F244">
        <v>17571.734</v>
      </c>
      <c r="G244">
        <v>17571.75</v>
      </c>
    </row>
    <row r="245" spans="1:7" x14ac:dyDescent="0.25">
      <c r="A245" t="s">
        <v>14</v>
      </c>
      <c r="B245">
        <v>9</v>
      </c>
      <c r="C245">
        <v>12</v>
      </c>
      <c r="D245" t="s">
        <v>259</v>
      </c>
      <c r="E245">
        <v>8.5999999999999993E-2</v>
      </c>
      <c r="F245">
        <v>1.4999999999999999E-2</v>
      </c>
      <c r="G245">
        <v>0.10100000000000001</v>
      </c>
    </row>
  </sheetData>
  <phoneticPr fontId="1" type="noConversion"/>
  <conditionalFormatting sqref="A2:A245">
    <cfRule type="duplicateValues" dxfId="0" priority="351"/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ce_dom</vt:lpstr>
      <vt:lpstr>ce_total</vt:lpstr>
      <vt:lpstr>ce_2</vt:lpstr>
      <vt:lpstr>ce_secure</vt:lpstr>
      <vt:lpstr>milp_dom</vt:lpstr>
      <vt:lpstr>milp_total</vt:lpstr>
      <vt:lpstr>milp_secure</vt:lpstr>
      <vt:lpstr>milp_2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2023-09-01T05:00:12Z</dcterms:created>
  <dcterms:modified xsi:type="dcterms:W3CDTF">2023-09-01T05:13:12Z</dcterms:modified>
</cp:coreProperties>
</file>