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45" yWindow="210" windowWidth="18975" windowHeight="7125" firstSheet="3" activeTab="6"/>
  </bookViews>
  <sheets>
    <sheet name="School Stats" sheetId="1" r:id="rId1"/>
    <sheet name="Stat Update Sheet" sheetId="10" r:id="rId2"/>
    <sheet name="Opponent Stats" sheetId="2" r:id="rId3"/>
    <sheet name="Conference Decoder" sheetId="11" r:id="rId4"/>
    <sheet name="Conference Strength" sheetId="4" r:id="rId5"/>
    <sheet name="Formula Worksheet" sheetId="3" r:id="rId6"/>
    <sheet name="First Round" sheetId="6" r:id="rId7"/>
    <sheet name="Second Round" sheetId="12" r:id="rId8"/>
    <sheet name="Semi-Finals" sheetId="13" r:id="rId9"/>
    <sheet name="Elite 8" sheetId="14" r:id="rId10"/>
    <sheet name="Final Four" sheetId="15" r:id="rId11"/>
    <sheet name="Sheet5" sheetId="16" r:id="rId12"/>
  </sheets>
  <definedNames>
    <definedName name="_xlnm._FilterDatabase" localSheetId="3" hidden="1">'Conference Decoder'!$A$1:$D$366</definedName>
    <definedName name="_xlnm._FilterDatabase" localSheetId="0" hidden="1">'School Stats'!$A$1:$AI$352</definedName>
    <definedName name="_xlnm._FilterDatabase" localSheetId="1" hidden="1">'Stat Update Sheet'!$A$1:$AH$1</definedName>
  </definedNames>
  <calcPr calcId="145621"/>
</workbook>
</file>

<file path=xl/calcChain.xml><?xml version="1.0" encoding="utf-8"?>
<calcChain xmlns="http://schemas.openxmlformats.org/spreadsheetml/2006/main">
  <c r="B30" i="16" l="1"/>
  <c r="B31" i="16" s="1"/>
  <c r="AK29" i="16"/>
  <c r="AJ29" i="16"/>
  <c r="AI29" i="16"/>
  <c r="AG29" i="16"/>
  <c r="AF29" i="16"/>
  <c r="AE29" i="16"/>
  <c r="AB29" i="16"/>
  <c r="AA29" i="16"/>
  <c r="Z29" i="16"/>
  <c r="Y29" i="16"/>
  <c r="X29" i="16"/>
  <c r="X30" i="16" s="1"/>
  <c r="U29" i="16"/>
  <c r="T29" i="16"/>
  <c r="S29" i="16"/>
  <c r="R29" i="16"/>
  <c r="Q29" i="16"/>
  <c r="N29" i="16"/>
  <c r="M29" i="16"/>
  <c r="M30" i="16" s="1"/>
  <c r="L29" i="16"/>
  <c r="K29" i="16"/>
  <c r="J29" i="16"/>
  <c r="F29" i="16"/>
  <c r="D29" i="16"/>
  <c r="B24" i="16"/>
  <c r="B25" i="16" s="1"/>
  <c r="AK23" i="16"/>
  <c r="AJ23" i="16"/>
  <c r="AI23" i="16"/>
  <c r="AG23" i="16"/>
  <c r="AF23" i="16"/>
  <c r="AE23" i="16"/>
  <c r="AB23" i="16"/>
  <c r="AA23" i="16"/>
  <c r="Z23" i="16"/>
  <c r="Y23" i="16"/>
  <c r="X23" i="16"/>
  <c r="X24" i="16" s="1"/>
  <c r="U23" i="16"/>
  <c r="T23" i="16"/>
  <c r="S23" i="16"/>
  <c r="R23" i="16"/>
  <c r="Q23" i="16"/>
  <c r="N23" i="16"/>
  <c r="M23" i="16"/>
  <c r="L23" i="16"/>
  <c r="K23" i="16"/>
  <c r="K24" i="16" s="1"/>
  <c r="J23" i="16"/>
  <c r="F23" i="16"/>
  <c r="D23" i="16"/>
  <c r="B14" i="16"/>
  <c r="B13" i="16"/>
  <c r="AK12" i="16"/>
  <c r="AJ12" i="16"/>
  <c r="AJ13" i="16" s="1"/>
  <c r="AI12" i="16"/>
  <c r="AG12" i="16"/>
  <c r="AF12" i="16"/>
  <c r="AF13" i="16" s="1"/>
  <c r="AE12" i="16"/>
  <c r="AB12" i="16"/>
  <c r="AA12" i="16"/>
  <c r="Z12" i="16"/>
  <c r="Y12" i="16"/>
  <c r="X12" i="16"/>
  <c r="X13" i="16" s="1"/>
  <c r="U12" i="16"/>
  <c r="T12" i="16"/>
  <c r="T13" i="16" s="1"/>
  <c r="S12" i="16"/>
  <c r="R12" i="16"/>
  <c r="Q12" i="16"/>
  <c r="N12" i="16"/>
  <c r="M12" i="16"/>
  <c r="L12" i="16"/>
  <c r="K12" i="16"/>
  <c r="J12" i="16"/>
  <c r="F12" i="16"/>
  <c r="D12" i="16"/>
  <c r="B7" i="16"/>
  <c r="B8" i="16" s="1"/>
  <c r="AK6" i="16"/>
  <c r="AJ6" i="16"/>
  <c r="AJ7" i="16" s="1"/>
  <c r="AI6" i="16"/>
  <c r="AG6" i="16"/>
  <c r="AF6" i="16"/>
  <c r="AF7" i="16" s="1"/>
  <c r="AE6" i="16"/>
  <c r="AB6" i="16"/>
  <c r="AA6" i="16"/>
  <c r="Z6" i="16"/>
  <c r="Y6" i="16"/>
  <c r="X6" i="16"/>
  <c r="X7" i="16" s="1"/>
  <c r="U6" i="16"/>
  <c r="T6" i="16"/>
  <c r="T7" i="16" s="1"/>
  <c r="S6" i="16"/>
  <c r="R6" i="16"/>
  <c r="Q6" i="16"/>
  <c r="N6" i="16"/>
  <c r="M6" i="16"/>
  <c r="M7" i="16" s="1"/>
  <c r="L6" i="16"/>
  <c r="K6" i="16"/>
  <c r="K7" i="16" s="1"/>
  <c r="J6" i="16"/>
  <c r="F6" i="16"/>
  <c r="D6" i="16"/>
  <c r="B68" i="15"/>
  <c r="B69" i="15" s="1"/>
  <c r="AK67" i="15"/>
  <c r="AJ67" i="15"/>
  <c r="AJ68" i="15" s="1"/>
  <c r="AI67" i="15"/>
  <c r="AG67" i="15"/>
  <c r="AF67" i="15"/>
  <c r="AE67" i="15"/>
  <c r="AB67" i="15"/>
  <c r="AA67" i="15"/>
  <c r="Z67" i="15"/>
  <c r="Y67" i="15"/>
  <c r="X67" i="15"/>
  <c r="X68" i="15" s="1"/>
  <c r="U67" i="15"/>
  <c r="T67" i="15"/>
  <c r="S67" i="15"/>
  <c r="R67" i="15"/>
  <c r="Q67" i="15"/>
  <c r="N67" i="15"/>
  <c r="M67" i="15"/>
  <c r="L67" i="15"/>
  <c r="K67" i="15"/>
  <c r="J67" i="15"/>
  <c r="F67" i="15"/>
  <c r="D67" i="15"/>
  <c r="B62" i="15"/>
  <c r="B63" i="15" s="1"/>
  <c r="AK61" i="15"/>
  <c r="AJ61" i="15"/>
  <c r="AJ62" i="15" s="1"/>
  <c r="AI61" i="15"/>
  <c r="AG61" i="15"/>
  <c r="AF61" i="15"/>
  <c r="AE61" i="15"/>
  <c r="AB61" i="15"/>
  <c r="AA61" i="15"/>
  <c r="Z61" i="15"/>
  <c r="Y61" i="15"/>
  <c r="X61" i="15"/>
  <c r="X62" i="15" s="1"/>
  <c r="U61" i="15"/>
  <c r="T61" i="15"/>
  <c r="S61" i="15"/>
  <c r="R61" i="15"/>
  <c r="Q61" i="15"/>
  <c r="N61" i="15"/>
  <c r="M61" i="15"/>
  <c r="M62" i="15" s="1"/>
  <c r="L61" i="15"/>
  <c r="K61" i="15"/>
  <c r="J61" i="15"/>
  <c r="F61" i="15"/>
  <c r="D61" i="15"/>
  <c r="B50" i="15"/>
  <c r="B51" i="15" s="1"/>
  <c r="AK49" i="15"/>
  <c r="AJ49" i="15"/>
  <c r="AI49" i="15"/>
  <c r="AG49" i="15"/>
  <c r="AF49" i="15"/>
  <c r="AE49" i="15"/>
  <c r="AB49" i="15"/>
  <c r="AA49" i="15"/>
  <c r="Z49" i="15"/>
  <c r="Y49" i="15"/>
  <c r="X49" i="15"/>
  <c r="X50" i="15" s="1"/>
  <c r="U49" i="15"/>
  <c r="T49" i="15"/>
  <c r="S49" i="15"/>
  <c r="R49" i="15"/>
  <c r="Q49" i="15"/>
  <c r="N49" i="15"/>
  <c r="M49" i="15"/>
  <c r="L49" i="15"/>
  <c r="K49" i="15"/>
  <c r="J49" i="15"/>
  <c r="F49" i="15"/>
  <c r="D49" i="15"/>
  <c r="B44" i="15"/>
  <c r="B45" i="15" s="1"/>
  <c r="AK43" i="15"/>
  <c r="AJ43" i="15"/>
  <c r="AJ44" i="15" s="1"/>
  <c r="AI43" i="15"/>
  <c r="AG43" i="15"/>
  <c r="AF43" i="15"/>
  <c r="AE43" i="15"/>
  <c r="AB43" i="15"/>
  <c r="AA43" i="15"/>
  <c r="Z43" i="15"/>
  <c r="Y43" i="15"/>
  <c r="X43" i="15"/>
  <c r="X44" i="15" s="1"/>
  <c r="U43" i="15"/>
  <c r="T43" i="15"/>
  <c r="S43" i="15"/>
  <c r="R43" i="15"/>
  <c r="Q43" i="15"/>
  <c r="N43" i="15"/>
  <c r="M43" i="15"/>
  <c r="M44" i="15" s="1"/>
  <c r="L43" i="15"/>
  <c r="K43" i="15"/>
  <c r="J43" i="15"/>
  <c r="F43" i="15"/>
  <c r="D43" i="15"/>
  <c r="B33" i="15"/>
  <c r="B34" i="15" s="1"/>
  <c r="AK32" i="15"/>
  <c r="AJ32" i="15"/>
  <c r="AI32" i="15"/>
  <c r="AG32" i="15"/>
  <c r="AF32" i="15"/>
  <c r="AE32" i="15"/>
  <c r="AB32" i="15"/>
  <c r="AA32" i="15"/>
  <c r="Z32" i="15"/>
  <c r="Y32" i="15"/>
  <c r="X32" i="15"/>
  <c r="X33" i="15" s="1"/>
  <c r="U32" i="15"/>
  <c r="T32" i="15"/>
  <c r="S32" i="15"/>
  <c r="R32" i="15"/>
  <c r="Q32" i="15"/>
  <c r="N32" i="15"/>
  <c r="M32" i="15"/>
  <c r="L32" i="15"/>
  <c r="K32" i="15"/>
  <c r="J32" i="15"/>
  <c r="F32" i="15"/>
  <c r="D32" i="15"/>
  <c r="B27" i="15"/>
  <c r="B28" i="15" s="1"/>
  <c r="AK26" i="15"/>
  <c r="AJ26" i="15"/>
  <c r="AI26" i="15"/>
  <c r="AG26" i="15"/>
  <c r="AF26" i="15"/>
  <c r="AE26" i="15"/>
  <c r="AB26" i="15"/>
  <c r="AA26" i="15"/>
  <c r="Z26" i="15"/>
  <c r="Y26" i="15"/>
  <c r="X26" i="15"/>
  <c r="X27" i="15" s="1"/>
  <c r="U26" i="15"/>
  <c r="T26" i="15"/>
  <c r="S26" i="15"/>
  <c r="R26" i="15"/>
  <c r="Q26" i="15"/>
  <c r="N26" i="15"/>
  <c r="M26" i="15"/>
  <c r="L26" i="15"/>
  <c r="K26" i="15"/>
  <c r="J26" i="15"/>
  <c r="F26" i="15"/>
  <c r="D26" i="15"/>
  <c r="B13" i="15"/>
  <c r="B14" i="15" s="1"/>
  <c r="AK12" i="15"/>
  <c r="AJ12" i="15"/>
  <c r="AI12" i="15"/>
  <c r="AG12" i="15"/>
  <c r="AF12" i="15"/>
  <c r="AE12" i="15"/>
  <c r="AB12" i="15"/>
  <c r="AA12" i="15"/>
  <c r="Z12" i="15"/>
  <c r="Y12" i="15"/>
  <c r="X12" i="15"/>
  <c r="X13" i="15" s="1"/>
  <c r="U12" i="15"/>
  <c r="T12" i="15"/>
  <c r="S12" i="15"/>
  <c r="R12" i="15"/>
  <c r="Q12" i="15"/>
  <c r="N12" i="15"/>
  <c r="M12" i="15"/>
  <c r="L12" i="15"/>
  <c r="K12" i="15"/>
  <c r="J12" i="15"/>
  <c r="F12" i="15"/>
  <c r="D12" i="15"/>
  <c r="B7" i="15"/>
  <c r="B8" i="15" s="1"/>
  <c r="AK6" i="15"/>
  <c r="AJ6" i="15"/>
  <c r="AI6" i="15"/>
  <c r="AG6" i="15"/>
  <c r="AF6" i="15"/>
  <c r="AE6" i="15"/>
  <c r="AB6" i="15"/>
  <c r="AA6" i="15"/>
  <c r="Z6" i="15"/>
  <c r="Y6" i="15"/>
  <c r="X6" i="15"/>
  <c r="X7" i="15" s="1"/>
  <c r="U6" i="15"/>
  <c r="T6" i="15"/>
  <c r="S6" i="15"/>
  <c r="R6" i="15"/>
  <c r="Q6" i="15"/>
  <c r="N6" i="15"/>
  <c r="M6" i="15"/>
  <c r="L6" i="15"/>
  <c r="K6" i="15"/>
  <c r="J6" i="15"/>
  <c r="F6" i="15"/>
  <c r="D6" i="15"/>
  <c r="B136" i="14"/>
  <c r="B137" i="14" s="1"/>
  <c r="AK135" i="14"/>
  <c r="AJ135" i="14"/>
  <c r="AJ136" i="14" s="1"/>
  <c r="AI135" i="14"/>
  <c r="AG135" i="14"/>
  <c r="AF135" i="14"/>
  <c r="AF136" i="14" s="1"/>
  <c r="AE135" i="14"/>
  <c r="AB135" i="14"/>
  <c r="AA135" i="14"/>
  <c r="Z135" i="14"/>
  <c r="Y135" i="14"/>
  <c r="X135" i="14"/>
  <c r="X136" i="14" s="1"/>
  <c r="U135" i="14"/>
  <c r="T135" i="14"/>
  <c r="T136" i="14" s="1"/>
  <c r="S135" i="14"/>
  <c r="R135" i="14"/>
  <c r="Q135" i="14"/>
  <c r="N135" i="14"/>
  <c r="M135" i="14"/>
  <c r="M136" i="14" s="1"/>
  <c r="L135" i="14"/>
  <c r="K135" i="14"/>
  <c r="J135" i="14"/>
  <c r="F135" i="14"/>
  <c r="D135" i="14"/>
  <c r="B130" i="14"/>
  <c r="B131" i="14" s="1"/>
  <c r="AK129" i="14"/>
  <c r="AJ129" i="14"/>
  <c r="AJ130" i="14" s="1"/>
  <c r="AI129" i="14"/>
  <c r="AG129" i="14"/>
  <c r="AF129" i="14"/>
  <c r="AE129" i="14"/>
  <c r="AB129" i="14"/>
  <c r="AA129" i="14"/>
  <c r="Z129" i="14"/>
  <c r="Y129" i="14"/>
  <c r="X129" i="14"/>
  <c r="X130" i="14" s="1"/>
  <c r="U129" i="14"/>
  <c r="T129" i="14"/>
  <c r="S129" i="14"/>
  <c r="R129" i="14"/>
  <c r="R130" i="14" s="1"/>
  <c r="Q129" i="14"/>
  <c r="N129" i="14"/>
  <c r="M129" i="14"/>
  <c r="L129" i="14"/>
  <c r="K129" i="14"/>
  <c r="J129" i="14"/>
  <c r="F129" i="14"/>
  <c r="D129" i="14"/>
  <c r="B121" i="14"/>
  <c r="B122" i="14" s="1"/>
  <c r="AK120" i="14"/>
  <c r="AJ120" i="14"/>
  <c r="AI120" i="14"/>
  <c r="AG120" i="14"/>
  <c r="AF120" i="14"/>
  <c r="AE120" i="14"/>
  <c r="AB120" i="14"/>
  <c r="AA120" i="14"/>
  <c r="Z120" i="14"/>
  <c r="Y120" i="14"/>
  <c r="X120" i="14"/>
  <c r="X121" i="14" s="1"/>
  <c r="U120" i="14"/>
  <c r="T120" i="14"/>
  <c r="T121" i="14" s="1"/>
  <c r="S120" i="14"/>
  <c r="R120" i="14"/>
  <c r="Q120" i="14"/>
  <c r="N120" i="14"/>
  <c r="M120" i="14"/>
  <c r="L120" i="14"/>
  <c r="K120" i="14"/>
  <c r="J120" i="14"/>
  <c r="F120" i="14"/>
  <c r="D120" i="14"/>
  <c r="B115" i="14"/>
  <c r="B116" i="14" s="1"/>
  <c r="AK114" i="14"/>
  <c r="AJ114" i="14"/>
  <c r="AI114" i="14"/>
  <c r="AG114" i="14"/>
  <c r="AF114" i="14"/>
  <c r="AF115" i="14" s="1"/>
  <c r="AE114" i="14"/>
  <c r="AB114" i="14"/>
  <c r="AA114" i="14"/>
  <c r="Z114" i="14"/>
  <c r="Y114" i="14"/>
  <c r="X114" i="14"/>
  <c r="X115" i="14" s="1"/>
  <c r="U114" i="14"/>
  <c r="T114" i="14"/>
  <c r="T115" i="14" s="1"/>
  <c r="S114" i="14"/>
  <c r="R114" i="14"/>
  <c r="Q114" i="14"/>
  <c r="N114" i="14"/>
  <c r="M114" i="14"/>
  <c r="M115" i="14" s="1"/>
  <c r="L114" i="14"/>
  <c r="K114" i="14"/>
  <c r="J114" i="14"/>
  <c r="F114" i="14"/>
  <c r="D114" i="14"/>
  <c r="X100" i="14"/>
  <c r="B100" i="14"/>
  <c r="B101" i="14" s="1"/>
  <c r="AL99" i="14"/>
  <c r="AM99" i="14" s="1"/>
  <c r="D101" i="14" s="1"/>
  <c r="AK99" i="14"/>
  <c r="AJ100" i="14" s="1"/>
  <c r="AJ99" i="14"/>
  <c r="AI99" i="14"/>
  <c r="AG99" i="14"/>
  <c r="AF99" i="14"/>
  <c r="AF100" i="14" s="1"/>
  <c r="AH99" i="14" s="1"/>
  <c r="AE99" i="14"/>
  <c r="AB99" i="14"/>
  <c r="AC99" i="14" s="1"/>
  <c r="F101" i="14" s="1"/>
  <c r="AA99" i="14"/>
  <c r="Z99" i="14"/>
  <c r="Y99" i="14"/>
  <c r="X99" i="14"/>
  <c r="U99" i="14"/>
  <c r="T99" i="14"/>
  <c r="T100" i="14" s="1"/>
  <c r="S99" i="14"/>
  <c r="R100" i="14" s="1"/>
  <c r="V99" i="14" s="1"/>
  <c r="F100" i="14" s="1"/>
  <c r="R99" i="14"/>
  <c r="Q99" i="14"/>
  <c r="N99" i="14"/>
  <c r="M99" i="14"/>
  <c r="M100" i="14" s="1"/>
  <c r="L99" i="14"/>
  <c r="K99" i="14"/>
  <c r="K100" i="14" s="1"/>
  <c r="K101" i="14" s="1"/>
  <c r="J99" i="14"/>
  <c r="O99" i="14" s="1"/>
  <c r="D100" i="14" s="1"/>
  <c r="F99" i="14"/>
  <c r="D99" i="14"/>
  <c r="AJ94" i="14"/>
  <c r="AL93" i="14" s="1"/>
  <c r="X94" i="14"/>
  <c r="B94" i="14"/>
  <c r="B95" i="14" s="1"/>
  <c r="AK93" i="14"/>
  <c r="AJ93" i="14"/>
  <c r="AI93" i="14"/>
  <c r="AG93" i="14"/>
  <c r="AF93" i="14"/>
  <c r="AF94" i="14" s="1"/>
  <c r="AH93" i="14" s="1"/>
  <c r="AM93" i="14" s="1"/>
  <c r="D95" i="14" s="1"/>
  <c r="AE93" i="14"/>
  <c r="AB93" i="14"/>
  <c r="AA93" i="14"/>
  <c r="Z93" i="14"/>
  <c r="Y93" i="14"/>
  <c r="X93" i="14"/>
  <c r="U93" i="14"/>
  <c r="T93" i="14"/>
  <c r="T94" i="14" s="1"/>
  <c r="M101" i="14" s="1"/>
  <c r="S93" i="14"/>
  <c r="R94" i="14" s="1"/>
  <c r="V93" i="14" s="1"/>
  <c r="F94" i="14" s="1"/>
  <c r="R93" i="14"/>
  <c r="Q93" i="14"/>
  <c r="N93" i="14"/>
  <c r="M93" i="14"/>
  <c r="M94" i="14" s="1"/>
  <c r="L93" i="14"/>
  <c r="K93" i="14"/>
  <c r="J93" i="14"/>
  <c r="F93" i="14"/>
  <c r="D93" i="14"/>
  <c r="B86" i="14"/>
  <c r="AJ85" i="14"/>
  <c r="K85" i="14"/>
  <c r="B85" i="14"/>
  <c r="AK84" i="14"/>
  <c r="AJ84" i="14"/>
  <c r="AI84" i="14"/>
  <c r="AG84" i="14"/>
  <c r="AF84" i="14"/>
  <c r="AF85" i="14" s="1"/>
  <c r="AH84" i="14" s="1"/>
  <c r="AE84" i="14"/>
  <c r="AB84" i="14"/>
  <c r="AA84" i="14"/>
  <c r="Z84" i="14"/>
  <c r="Y84" i="14"/>
  <c r="X84" i="14"/>
  <c r="X85" i="14" s="1"/>
  <c r="U84" i="14"/>
  <c r="T84" i="14"/>
  <c r="T85" i="14" s="1"/>
  <c r="S84" i="14"/>
  <c r="R84" i="14"/>
  <c r="R85" i="14" s="1"/>
  <c r="Q84" i="14"/>
  <c r="V84" i="14" s="1"/>
  <c r="F85" i="14" s="1"/>
  <c r="N84" i="14"/>
  <c r="M85" i="14" s="1"/>
  <c r="M84" i="14"/>
  <c r="L84" i="14"/>
  <c r="K84" i="14"/>
  <c r="J84" i="14"/>
  <c r="AC84" i="14" s="1"/>
  <c r="F86" i="14" s="1"/>
  <c r="F84" i="14"/>
  <c r="D84" i="14"/>
  <c r="B80" i="14"/>
  <c r="M79" i="14"/>
  <c r="M80" i="14" s="1"/>
  <c r="K79" i="14"/>
  <c r="K80" i="14" s="1"/>
  <c r="B79" i="14"/>
  <c r="AK78" i="14"/>
  <c r="AJ78" i="14"/>
  <c r="AJ79" i="14" s="1"/>
  <c r="AI78" i="14"/>
  <c r="AG78" i="14"/>
  <c r="AF78" i="14"/>
  <c r="AF79" i="14" s="1"/>
  <c r="AH78" i="14" s="1"/>
  <c r="AE78" i="14"/>
  <c r="AB78" i="14"/>
  <c r="AA78" i="14"/>
  <c r="Z78" i="14"/>
  <c r="Y78" i="14"/>
  <c r="X78" i="14"/>
  <c r="X79" i="14" s="1"/>
  <c r="U78" i="14"/>
  <c r="T78" i="14"/>
  <c r="T79" i="14" s="1"/>
  <c r="S78" i="14"/>
  <c r="R78" i="14"/>
  <c r="R79" i="14" s="1"/>
  <c r="Q78" i="14"/>
  <c r="V78" i="14" s="1"/>
  <c r="F79" i="14" s="1"/>
  <c r="N78" i="14"/>
  <c r="M78" i="14"/>
  <c r="L78" i="14"/>
  <c r="K78" i="14"/>
  <c r="J78" i="14"/>
  <c r="F78" i="14"/>
  <c r="D78" i="14"/>
  <c r="X64" i="14"/>
  <c r="T64" i="14"/>
  <c r="B64" i="14"/>
  <c r="B65" i="14" s="1"/>
  <c r="AK63" i="14"/>
  <c r="AJ64" i="14" s="1"/>
  <c r="AJ63" i="14"/>
  <c r="AI63" i="14"/>
  <c r="AG63" i="14"/>
  <c r="AF63" i="14"/>
  <c r="AF64" i="14" s="1"/>
  <c r="AH63" i="14" s="1"/>
  <c r="AE63" i="14"/>
  <c r="AB63" i="14"/>
  <c r="AC63" i="14" s="1"/>
  <c r="F65" i="14" s="1"/>
  <c r="AA63" i="14"/>
  <c r="Z63" i="14"/>
  <c r="Y63" i="14"/>
  <c r="X63" i="14"/>
  <c r="U63" i="14"/>
  <c r="T63" i="14"/>
  <c r="S63" i="14"/>
  <c r="R64" i="14" s="1"/>
  <c r="V63" i="14" s="1"/>
  <c r="F64" i="14" s="1"/>
  <c r="R63" i="14"/>
  <c r="Q63" i="14"/>
  <c r="N63" i="14"/>
  <c r="M63" i="14"/>
  <c r="M64" i="14" s="1"/>
  <c r="L63" i="14"/>
  <c r="K63" i="14"/>
  <c r="K64" i="14" s="1"/>
  <c r="K65" i="14" s="1"/>
  <c r="J63" i="14"/>
  <c r="F63" i="14"/>
  <c r="D63" i="14"/>
  <c r="AJ59" i="14"/>
  <c r="D61" i="14" s="1"/>
  <c r="AJ58" i="14"/>
  <c r="AL57" i="14" s="1"/>
  <c r="X58" i="14"/>
  <c r="B58" i="14"/>
  <c r="B59" i="14" s="1"/>
  <c r="AK57" i="14"/>
  <c r="AJ57" i="14"/>
  <c r="AI57" i="14"/>
  <c r="AG57" i="14"/>
  <c r="AF57" i="14"/>
  <c r="AF58" i="14" s="1"/>
  <c r="AH57" i="14" s="1"/>
  <c r="AM57" i="14" s="1"/>
  <c r="D59" i="14" s="1"/>
  <c r="AE57" i="14"/>
  <c r="AB57" i="14"/>
  <c r="AA57" i="14"/>
  <c r="Z57" i="14"/>
  <c r="Y57" i="14"/>
  <c r="X57" i="14"/>
  <c r="U57" i="14"/>
  <c r="T57" i="14"/>
  <c r="S57" i="14"/>
  <c r="R58" i="14" s="1"/>
  <c r="R57" i="14"/>
  <c r="Q57" i="14"/>
  <c r="N57" i="14"/>
  <c r="M57" i="14"/>
  <c r="M58" i="14" s="1"/>
  <c r="M59" i="14" s="1"/>
  <c r="L57" i="14"/>
  <c r="K58" i="14" s="1"/>
  <c r="K57" i="14"/>
  <c r="J57" i="14"/>
  <c r="AC57" i="14" s="1"/>
  <c r="F59" i="14" s="1"/>
  <c r="F57" i="14"/>
  <c r="D57" i="14"/>
  <c r="B50" i="14"/>
  <c r="AJ49" i="14"/>
  <c r="K49" i="14"/>
  <c r="B49" i="14"/>
  <c r="AK48" i="14"/>
  <c r="AJ48" i="14"/>
  <c r="AI48" i="14"/>
  <c r="AG48" i="14"/>
  <c r="AF48" i="14"/>
  <c r="AE48" i="14"/>
  <c r="AB48" i="14"/>
  <c r="AA48" i="14"/>
  <c r="Z48" i="14"/>
  <c r="Y48" i="14"/>
  <c r="X48" i="14"/>
  <c r="X49" i="14" s="1"/>
  <c r="U48" i="14"/>
  <c r="T48" i="14"/>
  <c r="T49" i="14" s="1"/>
  <c r="S48" i="14"/>
  <c r="R48" i="14"/>
  <c r="R49" i="14" s="1"/>
  <c r="Q48" i="14"/>
  <c r="V48" i="14" s="1"/>
  <c r="F49" i="14" s="1"/>
  <c r="N48" i="14"/>
  <c r="M49" i="14" s="1"/>
  <c r="M50" i="14" s="1"/>
  <c r="M48" i="14"/>
  <c r="L48" i="14"/>
  <c r="K48" i="14"/>
  <c r="J48" i="14"/>
  <c r="F48" i="14"/>
  <c r="D48" i="14"/>
  <c r="B44" i="14"/>
  <c r="M43" i="14"/>
  <c r="K43" i="14"/>
  <c r="K44" i="14" s="1"/>
  <c r="B43" i="14"/>
  <c r="AK42" i="14"/>
  <c r="AJ42" i="14"/>
  <c r="AJ43" i="14" s="1"/>
  <c r="AI42" i="14"/>
  <c r="AG42" i="14"/>
  <c r="AF42" i="14"/>
  <c r="AF43" i="14" s="1"/>
  <c r="AH42" i="14" s="1"/>
  <c r="AE42" i="14"/>
  <c r="AB42" i="14"/>
  <c r="AA42" i="14"/>
  <c r="Z42" i="14"/>
  <c r="Y42" i="14"/>
  <c r="X42" i="14"/>
  <c r="X43" i="14" s="1"/>
  <c r="U42" i="14"/>
  <c r="T42" i="14"/>
  <c r="T43" i="14" s="1"/>
  <c r="S42" i="14"/>
  <c r="R42" i="14"/>
  <c r="R43" i="14" s="1"/>
  <c r="Q42" i="14"/>
  <c r="V42" i="14" s="1"/>
  <c r="F43" i="14" s="1"/>
  <c r="N42" i="14"/>
  <c r="M42" i="14"/>
  <c r="L42" i="14"/>
  <c r="K42" i="14"/>
  <c r="J42" i="14"/>
  <c r="F42" i="14"/>
  <c r="D42" i="14"/>
  <c r="K29" i="14"/>
  <c r="X28" i="14"/>
  <c r="R28" i="14"/>
  <c r="B28" i="14"/>
  <c r="B29" i="14" s="1"/>
  <c r="AK27" i="14"/>
  <c r="AJ28" i="14" s="1"/>
  <c r="AL27" i="14" s="1"/>
  <c r="AM27" i="14" s="1"/>
  <c r="D29" i="14" s="1"/>
  <c r="AJ27" i="14"/>
  <c r="AI27" i="14"/>
  <c r="AG27" i="14"/>
  <c r="AF27" i="14"/>
  <c r="AF28" i="14" s="1"/>
  <c r="AH27" i="14" s="1"/>
  <c r="AE27" i="14"/>
  <c r="AB27" i="14"/>
  <c r="AA27" i="14"/>
  <c r="Z27" i="14"/>
  <c r="Y27" i="14"/>
  <c r="X27" i="14"/>
  <c r="U27" i="14"/>
  <c r="T27" i="14"/>
  <c r="T28" i="14" s="1"/>
  <c r="S27" i="14"/>
  <c r="R27" i="14"/>
  <c r="Q27" i="14"/>
  <c r="N27" i="14"/>
  <c r="M27" i="14"/>
  <c r="M28" i="14" s="1"/>
  <c r="L27" i="14"/>
  <c r="K27" i="14"/>
  <c r="K28" i="14" s="1"/>
  <c r="J27" i="14"/>
  <c r="AC27" i="14" s="1"/>
  <c r="F29" i="14" s="1"/>
  <c r="F27" i="14"/>
  <c r="D27" i="14"/>
  <c r="AJ23" i="14"/>
  <c r="D25" i="14" s="1"/>
  <c r="AJ22" i="14"/>
  <c r="AL21" i="14" s="1"/>
  <c r="AM21" i="14" s="1"/>
  <c r="D23" i="14" s="1"/>
  <c r="X22" i="14"/>
  <c r="B22" i="14"/>
  <c r="B23" i="14" s="1"/>
  <c r="AK21" i="14"/>
  <c r="AJ21" i="14"/>
  <c r="AI21" i="14"/>
  <c r="AG21" i="14"/>
  <c r="AF21" i="14"/>
  <c r="AF22" i="14" s="1"/>
  <c r="AH21" i="14" s="1"/>
  <c r="AE21" i="14"/>
  <c r="AB21" i="14"/>
  <c r="AA21" i="14"/>
  <c r="Z21" i="14"/>
  <c r="Y21" i="14"/>
  <c r="X21" i="14"/>
  <c r="U21" i="14"/>
  <c r="T21" i="14"/>
  <c r="S21" i="14"/>
  <c r="R22" i="14" s="1"/>
  <c r="R21" i="14"/>
  <c r="Q21" i="14"/>
  <c r="N21" i="14"/>
  <c r="M21" i="14"/>
  <c r="M22" i="14" s="1"/>
  <c r="L21" i="14"/>
  <c r="K22" i="14" s="1"/>
  <c r="K21" i="14"/>
  <c r="J21" i="14"/>
  <c r="AC21" i="14" s="1"/>
  <c r="F23" i="14" s="1"/>
  <c r="F21" i="14"/>
  <c r="D21" i="14"/>
  <c r="B14" i="14"/>
  <c r="AJ13" i="14"/>
  <c r="K13" i="14"/>
  <c r="K14" i="14" s="1"/>
  <c r="B13" i="14"/>
  <c r="AK12" i="14"/>
  <c r="AJ12" i="14"/>
  <c r="AI12" i="14"/>
  <c r="AG12" i="14"/>
  <c r="AF12" i="14"/>
  <c r="AE12" i="14"/>
  <c r="AB12" i="14"/>
  <c r="AA12" i="14"/>
  <c r="Z12" i="14"/>
  <c r="Y12" i="14"/>
  <c r="X12" i="14"/>
  <c r="X13" i="14" s="1"/>
  <c r="U12" i="14"/>
  <c r="T12" i="14"/>
  <c r="T13" i="14" s="1"/>
  <c r="S12" i="14"/>
  <c r="R12" i="14"/>
  <c r="R13" i="14" s="1"/>
  <c r="Q12" i="14"/>
  <c r="N12" i="14"/>
  <c r="M13" i="14" s="1"/>
  <c r="M14" i="14" s="1"/>
  <c r="M12" i="14"/>
  <c r="L12" i="14"/>
  <c r="K12" i="14"/>
  <c r="J12" i="14"/>
  <c r="F12" i="14"/>
  <c r="D12" i="14"/>
  <c r="B8" i="14"/>
  <c r="X7" i="14"/>
  <c r="M7" i="14"/>
  <c r="K7" i="14"/>
  <c r="B7" i="14"/>
  <c r="AK6" i="14"/>
  <c r="AJ6" i="14"/>
  <c r="AJ7" i="14" s="1"/>
  <c r="AI6" i="14"/>
  <c r="AG6" i="14"/>
  <c r="AF6" i="14"/>
  <c r="AF7" i="14" s="1"/>
  <c r="AH6" i="14" s="1"/>
  <c r="AE6" i="14"/>
  <c r="AB6" i="14"/>
  <c r="AA6" i="14"/>
  <c r="Z6" i="14"/>
  <c r="Y6" i="14"/>
  <c r="X6" i="14"/>
  <c r="U6" i="14"/>
  <c r="T6" i="14"/>
  <c r="T7" i="14" s="1"/>
  <c r="S6" i="14"/>
  <c r="R6" i="14"/>
  <c r="R7" i="14" s="1"/>
  <c r="Q6" i="14"/>
  <c r="V6" i="14" s="1"/>
  <c r="F7" i="14" s="1"/>
  <c r="N6" i="14"/>
  <c r="M6" i="14"/>
  <c r="L6" i="14"/>
  <c r="K6" i="14"/>
  <c r="J6" i="14"/>
  <c r="O6" i="14" s="1"/>
  <c r="D7" i="14" s="1"/>
  <c r="F6" i="14"/>
  <c r="D6" i="14"/>
  <c r="B136" i="13"/>
  <c r="B137" i="13" s="1"/>
  <c r="AK135" i="13"/>
  <c r="AJ135" i="13"/>
  <c r="AI135" i="13"/>
  <c r="AG135" i="13"/>
  <c r="AF135" i="13"/>
  <c r="AE135" i="13"/>
  <c r="AB135" i="13"/>
  <c r="AA135" i="13"/>
  <c r="Z135" i="13"/>
  <c r="Y135" i="13"/>
  <c r="X135" i="13"/>
  <c r="X136" i="13" s="1"/>
  <c r="U135" i="13"/>
  <c r="T135" i="13"/>
  <c r="S135" i="13"/>
  <c r="R135" i="13"/>
  <c r="Q135" i="13"/>
  <c r="N135" i="13"/>
  <c r="M135" i="13"/>
  <c r="L135" i="13"/>
  <c r="K135" i="13"/>
  <c r="J135" i="13"/>
  <c r="F135" i="13"/>
  <c r="D135" i="13"/>
  <c r="B130" i="13"/>
  <c r="B131" i="13" s="1"/>
  <c r="AK129" i="13"/>
  <c r="AJ129" i="13"/>
  <c r="AI129" i="13"/>
  <c r="AG129" i="13"/>
  <c r="AF129" i="13"/>
  <c r="AE129" i="13"/>
  <c r="AB129" i="13"/>
  <c r="AA129" i="13"/>
  <c r="Z129" i="13"/>
  <c r="Y129" i="13"/>
  <c r="X129" i="13"/>
  <c r="X130" i="13" s="1"/>
  <c r="U129" i="13"/>
  <c r="T129" i="13"/>
  <c r="S129" i="13"/>
  <c r="R129" i="13"/>
  <c r="Q129" i="13"/>
  <c r="N129" i="13"/>
  <c r="M129" i="13"/>
  <c r="L129" i="13"/>
  <c r="K129" i="13"/>
  <c r="J129" i="13"/>
  <c r="F129" i="13"/>
  <c r="D129" i="13"/>
  <c r="B121" i="13"/>
  <c r="B122" i="13" s="1"/>
  <c r="AK120" i="13"/>
  <c r="AJ120" i="13"/>
  <c r="AJ121" i="13" s="1"/>
  <c r="AI120" i="13"/>
  <c r="AG120" i="13"/>
  <c r="AF120" i="13"/>
  <c r="AE120" i="13"/>
  <c r="AB120" i="13"/>
  <c r="AA120" i="13"/>
  <c r="Z120" i="13"/>
  <c r="Y120" i="13"/>
  <c r="X120" i="13"/>
  <c r="X121" i="13" s="1"/>
  <c r="U120" i="13"/>
  <c r="T120" i="13"/>
  <c r="S120" i="13"/>
  <c r="R120" i="13"/>
  <c r="Q120" i="13"/>
  <c r="N120" i="13"/>
  <c r="M120" i="13"/>
  <c r="M121" i="13" s="1"/>
  <c r="L120" i="13"/>
  <c r="K120" i="13"/>
  <c r="J120" i="13"/>
  <c r="F120" i="13"/>
  <c r="D120" i="13"/>
  <c r="B115" i="13"/>
  <c r="B116" i="13" s="1"/>
  <c r="AK114" i="13"/>
  <c r="AJ114" i="13"/>
  <c r="AJ115" i="13" s="1"/>
  <c r="AI114" i="13"/>
  <c r="AG114" i="13"/>
  <c r="AF114" i="13"/>
  <c r="AE114" i="13"/>
  <c r="AB114" i="13"/>
  <c r="AA114" i="13"/>
  <c r="Z114" i="13"/>
  <c r="Y114" i="13"/>
  <c r="X114" i="13"/>
  <c r="X115" i="13" s="1"/>
  <c r="U114" i="13"/>
  <c r="T114" i="13"/>
  <c r="S114" i="13"/>
  <c r="R114" i="13"/>
  <c r="Q114" i="13"/>
  <c r="N114" i="13"/>
  <c r="M114" i="13"/>
  <c r="L114" i="13"/>
  <c r="K114" i="13"/>
  <c r="J114" i="13"/>
  <c r="F114" i="13"/>
  <c r="D114" i="13"/>
  <c r="B100" i="13"/>
  <c r="B101" i="13" s="1"/>
  <c r="AK99" i="13"/>
  <c r="AJ99" i="13"/>
  <c r="AJ100" i="13" s="1"/>
  <c r="AI99" i="13"/>
  <c r="AG99" i="13"/>
  <c r="AF99" i="13"/>
  <c r="AE99" i="13"/>
  <c r="AB99" i="13"/>
  <c r="AA99" i="13"/>
  <c r="Z99" i="13"/>
  <c r="Y99" i="13"/>
  <c r="X99" i="13"/>
  <c r="X100" i="13" s="1"/>
  <c r="U99" i="13"/>
  <c r="T99" i="13"/>
  <c r="S99" i="13"/>
  <c r="R99" i="13"/>
  <c r="Q99" i="13"/>
  <c r="N99" i="13"/>
  <c r="M99" i="13"/>
  <c r="M100" i="13" s="1"/>
  <c r="L99" i="13"/>
  <c r="K99" i="13"/>
  <c r="J99" i="13"/>
  <c r="F99" i="13"/>
  <c r="D99" i="13"/>
  <c r="B94" i="13"/>
  <c r="B95" i="13" s="1"/>
  <c r="AK93" i="13"/>
  <c r="AJ93" i="13"/>
  <c r="AI93" i="13"/>
  <c r="AG93" i="13"/>
  <c r="AF93" i="13"/>
  <c r="AE93" i="13"/>
  <c r="AB93" i="13"/>
  <c r="AA93" i="13"/>
  <c r="Z93" i="13"/>
  <c r="Y93" i="13"/>
  <c r="X93" i="13"/>
  <c r="X94" i="13" s="1"/>
  <c r="U93" i="13"/>
  <c r="T93" i="13"/>
  <c r="S93" i="13"/>
  <c r="R93" i="13"/>
  <c r="Q93" i="13"/>
  <c r="N93" i="13"/>
  <c r="M93" i="13"/>
  <c r="M94" i="13" s="1"/>
  <c r="L93" i="13"/>
  <c r="K93" i="13"/>
  <c r="J93" i="13"/>
  <c r="F93" i="13"/>
  <c r="D93" i="13"/>
  <c r="B85" i="13"/>
  <c r="B86" i="13" s="1"/>
  <c r="AK84" i="13"/>
  <c r="AJ84" i="13"/>
  <c r="AI84" i="13"/>
  <c r="AG84" i="13"/>
  <c r="AF84" i="13"/>
  <c r="AE84" i="13"/>
  <c r="AB84" i="13"/>
  <c r="AA84" i="13"/>
  <c r="Z84" i="13"/>
  <c r="Y84" i="13"/>
  <c r="X84" i="13"/>
  <c r="X85" i="13" s="1"/>
  <c r="U84" i="13"/>
  <c r="T84" i="13"/>
  <c r="S84" i="13"/>
  <c r="R84" i="13"/>
  <c r="R85" i="13" s="1"/>
  <c r="Q84" i="13"/>
  <c r="N84" i="13"/>
  <c r="M84" i="13"/>
  <c r="M85" i="13" s="1"/>
  <c r="L84" i="13"/>
  <c r="K84" i="13"/>
  <c r="J84" i="13"/>
  <c r="F84" i="13"/>
  <c r="D84" i="13"/>
  <c r="B79" i="13"/>
  <c r="B80" i="13" s="1"/>
  <c r="AK78" i="13"/>
  <c r="AJ78" i="13"/>
  <c r="AJ79" i="13" s="1"/>
  <c r="AI78" i="13"/>
  <c r="AG78" i="13"/>
  <c r="AF78" i="13"/>
  <c r="AE78" i="13"/>
  <c r="AB78" i="13"/>
  <c r="AA78" i="13"/>
  <c r="Z78" i="13"/>
  <c r="Y78" i="13"/>
  <c r="X78" i="13"/>
  <c r="X79" i="13" s="1"/>
  <c r="U78" i="13"/>
  <c r="T78" i="13"/>
  <c r="S78" i="13"/>
  <c r="R78" i="13"/>
  <c r="Q78" i="13"/>
  <c r="N78" i="13"/>
  <c r="M78" i="13"/>
  <c r="M79" i="13" s="1"/>
  <c r="L78" i="13"/>
  <c r="K78" i="13"/>
  <c r="J78" i="13"/>
  <c r="F78" i="13"/>
  <c r="D78" i="13"/>
  <c r="B64" i="13"/>
  <c r="B65" i="13" s="1"/>
  <c r="AK63" i="13"/>
  <c r="AJ63" i="13"/>
  <c r="AI63" i="13"/>
  <c r="AG63" i="13"/>
  <c r="AF63" i="13"/>
  <c r="AF64" i="13" s="1"/>
  <c r="AE63" i="13"/>
  <c r="AB63" i="13"/>
  <c r="AA63" i="13"/>
  <c r="Z63" i="13"/>
  <c r="Y63" i="13"/>
  <c r="X63" i="13"/>
  <c r="X64" i="13" s="1"/>
  <c r="U63" i="13"/>
  <c r="T63" i="13"/>
  <c r="S63" i="13"/>
  <c r="R63" i="13"/>
  <c r="Q63" i="13"/>
  <c r="N63" i="13"/>
  <c r="M63" i="13"/>
  <c r="L63" i="13"/>
  <c r="K63" i="13"/>
  <c r="J63" i="13"/>
  <c r="F63" i="13"/>
  <c r="D63" i="13"/>
  <c r="B58" i="13"/>
  <c r="B59" i="13" s="1"/>
  <c r="AK57" i="13"/>
  <c r="AJ57" i="13"/>
  <c r="AI57" i="13"/>
  <c r="AG57" i="13"/>
  <c r="AF57" i="13"/>
  <c r="AE57" i="13"/>
  <c r="AB57" i="13"/>
  <c r="AA57" i="13"/>
  <c r="Z57" i="13"/>
  <c r="Y57" i="13"/>
  <c r="X57" i="13"/>
  <c r="X58" i="13" s="1"/>
  <c r="U57" i="13"/>
  <c r="T57" i="13"/>
  <c r="S57" i="13"/>
  <c r="R57" i="13"/>
  <c r="Q57" i="13"/>
  <c r="N57" i="13"/>
  <c r="M57" i="13"/>
  <c r="L57" i="13"/>
  <c r="K57" i="13"/>
  <c r="J57" i="13"/>
  <c r="F57" i="13"/>
  <c r="D57" i="13"/>
  <c r="B49" i="13"/>
  <c r="B50" i="13" s="1"/>
  <c r="AK48" i="13"/>
  <c r="AJ48" i="13"/>
  <c r="AI48" i="13"/>
  <c r="AG48" i="13"/>
  <c r="AF48" i="13"/>
  <c r="AE48" i="13"/>
  <c r="AB48" i="13"/>
  <c r="AA48" i="13"/>
  <c r="Z48" i="13"/>
  <c r="Y48" i="13"/>
  <c r="X48" i="13"/>
  <c r="X49" i="13" s="1"/>
  <c r="U48" i="13"/>
  <c r="T48" i="13"/>
  <c r="S48" i="13"/>
  <c r="R48" i="13"/>
  <c r="Q48" i="13"/>
  <c r="N48" i="13"/>
  <c r="M48" i="13"/>
  <c r="L48" i="13"/>
  <c r="K48" i="13"/>
  <c r="J48" i="13"/>
  <c r="F48" i="13"/>
  <c r="D48" i="13"/>
  <c r="B43" i="13"/>
  <c r="B44" i="13" s="1"/>
  <c r="AK42" i="13"/>
  <c r="AJ42" i="13"/>
  <c r="AI42" i="13"/>
  <c r="AG42" i="13"/>
  <c r="AF42" i="13"/>
  <c r="AE42" i="13"/>
  <c r="AB42" i="13"/>
  <c r="AA42" i="13"/>
  <c r="Z42" i="13"/>
  <c r="Y42" i="13"/>
  <c r="X42" i="13"/>
  <c r="X43" i="13" s="1"/>
  <c r="U42" i="13"/>
  <c r="T42" i="13"/>
  <c r="S42" i="13"/>
  <c r="R42" i="13"/>
  <c r="Q42" i="13"/>
  <c r="N42" i="13"/>
  <c r="M42" i="13"/>
  <c r="L42" i="13"/>
  <c r="K42" i="13"/>
  <c r="J42" i="13"/>
  <c r="F42" i="13"/>
  <c r="D42" i="13"/>
  <c r="B28" i="13"/>
  <c r="B29" i="13" s="1"/>
  <c r="AK27" i="13"/>
  <c r="AJ27" i="13"/>
  <c r="AI27" i="13"/>
  <c r="AG27" i="13"/>
  <c r="AF27" i="13"/>
  <c r="AE27" i="13"/>
  <c r="AB27" i="13"/>
  <c r="AA27" i="13"/>
  <c r="Z27" i="13"/>
  <c r="Y27" i="13"/>
  <c r="X27" i="13"/>
  <c r="X28" i="13" s="1"/>
  <c r="U27" i="13"/>
  <c r="T27" i="13"/>
  <c r="S27" i="13"/>
  <c r="R27" i="13"/>
  <c r="Q27" i="13"/>
  <c r="N27" i="13"/>
  <c r="M27" i="13"/>
  <c r="L27" i="13"/>
  <c r="K27" i="13"/>
  <c r="J27" i="13"/>
  <c r="F27" i="13"/>
  <c r="D27" i="13"/>
  <c r="B22" i="13"/>
  <c r="B23" i="13" s="1"/>
  <c r="AK21" i="13"/>
  <c r="AJ21" i="13"/>
  <c r="AI21" i="13"/>
  <c r="AG21" i="13"/>
  <c r="AF21" i="13"/>
  <c r="AE21" i="13"/>
  <c r="AB21" i="13"/>
  <c r="AA21" i="13"/>
  <c r="Z21" i="13"/>
  <c r="Y21" i="13"/>
  <c r="X21" i="13"/>
  <c r="X22" i="13" s="1"/>
  <c r="U21" i="13"/>
  <c r="T21" i="13"/>
  <c r="S21" i="13"/>
  <c r="R21" i="13"/>
  <c r="Q21" i="13"/>
  <c r="N21" i="13"/>
  <c r="M21" i="13"/>
  <c r="L21" i="13"/>
  <c r="K21" i="13"/>
  <c r="J21" i="13"/>
  <c r="F21" i="13"/>
  <c r="D21" i="13"/>
  <c r="B13" i="13"/>
  <c r="B14" i="13" s="1"/>
  <c r="AK12" i="13"/>
  <c r="AJ12" i="13"/>
  <c r="AJ13" i="13" s="1"/>
  <c r="AI12" i="13"/>
  <c r="AG12" i="13"/>
  <c r="AF12" i="13"/>
  <c r="AE12" i="13"/>
  <c r="AB12" i="13"/>
  <c r="AA12" i="13"/>
  <c r="Z12" i="13"/>
  <c r="Y12" i="13"/>
  <c r="X12" i="13"/>
  <c r="X13" i="13" s="1"/>
  <c r="U12" i="13"/>
  <c r="T12" i="13"/>
  <c r="S12" i="13"/>
  <c r="R12" i="13"/>
  <c r="Q12" i="13"/>
  <c r="N12" i="13"/>
  <c r="M12" i="13"/>
  <c r="L12" i="13"/>
  <c r="K12" i="13"/>
  <c r="J12" i="13"/>
  <c r="F12" i="13"/>
  <c r="D12" i="13"/>
  <c r="B7" i="13"/>
  <c r="B8" i="13" s="1"/>
  <c r="AK6" i="13"/>
  <c r="AJ6" i="13"/>
  <c r="AI6" i="13"/>
  <c r="AG6" i="13"/>
  <c r="AF6" i="13"/>
  <c r="AE6" i="13"/>
  <c r="AB6" i="13"/>
  <c r="AA6" i="13"/>
  <c r="Z6" i="13"/>
  <c r="Y6" i="13"/>
  <c r="X6" i="13"/>
  <c r="X7" i="13" s="1"/>
  <c r="U6" i="13"/>
  <c r="T6" i="13"/>
  <c r="S6" i="13"/>
  <c r="R6" i="13"/>
  <c r="Q6" i="13"/>
  <c r="N6" i="13"/>
  <c r="M6" i="13"/>
  <c r="L6" i="13"/>
  <c r="K6" i="13"/>
  <c r="J6" i="13"/>
  <c r="F6" i="13"/>
  <c r="D6" i="13"/>
  <c r="B250" i="12"/>
  <c r="B251" i="12" s="1"/>
  <c r="AK249" i="12"/>
  <c r="AJ249" i="12"/>
  <c r="AI249" i="12"/>
  <c r="AG249" i="12"/>
  <c r="AF249" i="12"/>
  <c r="AE249" i="12"/>
  <c r="AB249" i="12"/>
  <c r="AA249" i="12"/>
  <c r="Z249" i="12"/>
  <c r="Y249" i="12"/>
  <c r="X249" i="12"/>
  <c r="X250" i="12" s="1"/>
  <c r="U249" i="12"/>
  <c r="T249" i="12"/>
  <c r="S249" i="12"/>
  <c r="R249" i="12"/>
  <c r="Q249" i="12"/>
  <c r="N249" i="12"/>
  <c r="M249" i="12"/>
  <c r="L249" i="12"/>
  <c r="K249" i="12"/>
  <c r="J249" i="12"/>
  <c r="F249" i="12"/>
  <c r="D249" i="12"/>
  <c r="B244" i="12"/>
  <c r="B245" i="12" s="1"/>
  <c r="AK243" i="12"/>
  <c r="AJ243" i="12"/>
  <c r="AJ244" i="12" s="1"/>
  <c r="AI243" i="12"/>
  <c r="AG243" i="12"/>
  <c r="AF243" i="12"/>
  <c r="AE243" i="12"/>
  <c r="AB243" i="12"/>
  <c r="AA243" i="12"/>
  <c r="Z243" i="12"/>
  <c r="Y243" i="12"/>
  <c r="X243" i="12"/>
  <c r="X244" i="12" s="1"/>
  <c r="U243" i="12"/>
  <c r="T243" i="12"/>
  <c r="S243" i="12"/>
  <c r="R243" i="12"/>
  <c r="Q243" i="12"/>
  <c r="N243" i="12"/>
  <c r="M243" i="12"/>
  <c r="L243" i="12"/>
  <c r="K243" i="12"/>
  <c r="J243" i="12"/>
  <c r="F243" i="12"/>
  <c r="D243" i="12"/>
  <c r="B235" i="12"/>
  <c r="B236" i="12" s="1"/>
  <c r="AK234" i="12"/>
  <c r="AJ234" i="12"/>
  <c r="AI234" i="12"/>
  <c r="AG234" i="12"/>
  <c r="AF234" i="12"/>
  <c r="AE234" i="12"/>
  <c r="AB234" i="12"/>
  <c r="AA234" i="12"/>
  <c r="Z234" i="12"/>
  <c r="Y234" i="12"/>
  <c r="X234" i="12"/>
  <c r="X235" i="12" s="1"/>
  <c r="U234" i="12"/>
  <c r="T234" i="12"/>
  <c r="S234" i="12"/>
  <c r="R234" i="12"/>
  <c r="Q234" i="12"/>
  <c r="N234" i="12"/>
  <c r="M234" i="12"/>
  <c r="L234" i="12"/>
  <c r="K234" i="12"/>
  <c r="K235" i="12" s="1"/>
  <c r="J234" i="12"/>
  <c r="F234" i="12"/>
  <c r="D234" i="12"/>
  <c r="B229" i="12"/>
  <c r="B230" i="12" s="1"/>
  <c r="AK228" i="12"/>
  <c r="AJ228" i="12"/>
  <c r="AI228" i="12"/>
  <c r="AG228" i="12"/>
  <c r="AF228" i="12"/>
  <c r="AE228" i="12"/>
  <c r="AB228" i="12"/>
  <c r="AA228" i="12"/>
  <c r="Z228" i="12"/>
  <c r="Y228" i="12"/>
  <c r="X228" i="12"/>
  <c r="X229" i="12" s="1"/>
  <c r="U228" i="12"/>
  <c r="T228" i="12"/>
  <c r="S228" i="12"/>
  <c r="R228" i="12"/>
  <c r="Q228" i="12"/>
  <c r="N228" i="12"/>
  <c r="M228" i="12"/>
  <c r="L228" i="12"/>
  <c r="K228" i="12"/>
  <c r="J228" i="12"/>
  <c r="F228" i="12"/>
  <c r="D228" i="12"/>
  <c r="B220" i="12"/>
  <c r="B221" i="12" s="1"/>
  <c r="AK219" i="12"/>
  <c r="AJ219" i="12"/>
  <c r="AI219" i="12"/>
  <c r="AG219" i="12"/>
  <c r="AF219" i="12"/>
  <c r="AE219" i="12"/>
  <c r="AB219" i="12"/>
  <c r="AA219" i="12"/>
  <c r="Z219" i="12"/>
  <c r="Y219" i="12"/>
  <c r="X219" i="12"/>
  <c r="X220" i="12" s="1"/>
  <c r="U219" i="12"/>
  <c r="T219" i="12"/>
  <c r="S219" i="12"/>
  <c r="R219" i="12"/>
  <c r="Q219" i="12"/>
  <c r="N219" i="12"/>
  <c r="M219" i="12"/>
  <c r="L219" i="12"/>
  <c r="K219" i="12"/>
  <c r="J219" i="12"/>
  <c r="F219" i="12"/>
  <c r="D219" i="12"/>
  <c r="B214" i="12"/>
  <c r="B215" i="12" s="1"/>
  <c r="AK213" i="12"/>
  <c r="AJ213" i="12"/>
  <c r="AI213" i="12"/>
  <c r="AG213" i="12"/>
  <c r="AF213" i="12"/>
  <c r="AE213" i="12"/>
  <c r="AB213" i="12"/>
  <c r="AA213" i="12"/>
  <c r="Z213" i="12"/>
  <c r="Y213" i="12"/>
  <c r="X213" i="12"/>
  <c r="X214" i="12" s="1"/>
  <c r="U213" i="12"/>
  <c r="T213" i="12"/>
  <c r="S213" i="12"/>
  <c r="R213" i="12"/>
  <c r="Q213" i="12"/>
  <c r="N213" i="12"/>
  <c r="M213" i="12"/>
  <c r="L213" i="12"/>
  <c r="K213" i="12"/>
  <c r="J213" i="12"/>
  <c r="F213" i="12"/>
  <c r="D213" i="12"/>
  <c r="B205" i="12"/>
  <c r="B206" i="12" s="1"/>
  <c r="AK204" i="12"/>
  <c r="AJ204" i="12"/>
  <c r="AI204" i="12"/>
  <c r="AG204" i="12"/>
  <c r="AF204" i="12"/>
  <c r="AE204" i="12"/>
  <c r="AB204" i="12"/>
  <c r="AA204" i="12"/>
  <c r="Z204" i="12"/>
  <c r="Y204" i="12"/>
  <c r="X204" i="12"/>
  <c r="X205" i="12" s="1"/>
  <c r="U204" i="12"/>
  <c r="T204" i="12"/>
  <c r="S204" i="12"/>
  <c r="R204" i="12"/>
  <c r="Q204" i="12"/>
  <c r="N204" i="12"/>
  <c r="M204" i="12"/>
  <c r="L204" i="12"/>
  <c r="K204" i="12"/>
  <c r="J204" i="12"/>
  <c r="F204" i="12"/>
  <c r="D204" i="12"/>
  <c r="B199" i="12"/>
  <c r="B200" i="12" s="1"/>
  <c r="AK198" i="12"/>
  <c r="AJ198" i="12"/>
  <c r="AI198" i="12"/>
  <c r="AG198" i="12"/>
  <c r="AF198" i="12"/>
  <c r="AE198" i="12"/>
  <c r="AB198" i="12"/>
  <c r="AA198" i="12"/>
  <c r="Z198" i="12"/>
  <c r="Y198" i="12"/>
  <c r="X198" i="12"/>
  <c r="X199" i="12" s="1"/>
  <c r="U198" i="12"/>
  <c r="T198" i="12"/>
  <c r="S198" i="12"/>
  <c r="R198" i="12"/>
  <c r="R199" i="12" s="1"/>
  <c r="Q198" i="12"/>
  <c r="N198" i="12"/>
  <c r="M198" i="12"/>
  <c r="L198" i="12"/>
  <c r="K198" i="12"/>
  <c r="J198" i="12"/>
  <c r="F198" i="12"/>
  <c r="D198" i="12"/>
  <c r="B186" i="12"/>
  <c r="B187" i="12" s="1"/>
  <c r="AK185" i="12"/>
  <c r="AJ185" i="12"/>
  <c r="AI185" i="12"/>
  <c r="AG185" i="12"/>
  <c r="AF185" i="12"/>
  <c r="AE185" i="12"/>
  <c r="AB185" i="12"/>
  <c r="AA185" i="12"/>
  <c r="Z185" i="12"/>
  <c r="Y185" i="12"/>
  <c r="X185" i="12"/>
  <c r="X186" i="12" s="1"/>
  <c r="U185" i="12"/>
  <c r="T185" i="12"/>
  <c r="S185" i="12"/>
  <c r="R185" i="12"/>
  <c r="Q185" i="12"/>
  <c r="N185" i="12"/>
  <c r="M185" i="12"/>
  <c r="L185" i="12"/>
  <c r="K185" i="12"/>
  <c r="J185" i="12"/>
  <c r="F185" i="12"/>
  <c r="D185" i="12"/>
  <c r="B180" i="12"/>
  <c r="B181" i="12" s="1"/>
  <c r="AK179" i="12"/>
  <c r="AJ179" i="12"/>
  <c r="AI179" i="12"/>
  <c r="AG179" i="12"/>
  <c r="AF179" i="12"/>
  <c r="AE179" i="12"/>
  <c r="AB179" i="12"/>
  <c r="AA179" i="12"/>
  <c r="Z179" i="12"/>
  <c r="Y179" i="12"/>
  <c r="X179" i="12"/>
  <c r="X180" i="12" s="1"/>
  <c r="U179" i="12"/>
  <c r="T179" i="12"/>
  <c r="S179" i="12"/>
  <c r="R179" i="12"/>
  <c r="Q179" i="12"/>
  <c r="N179" i="12"/>
  <c r="M179" i="12"/>
  <c r="L179" i="12"/>
  <c r="K179" i="12"/>
  <c r="J179" i="12"/>
  <c r="F179" i="12"/>
  <c r="D179" i="12"/>
  <c r="B171" i="12"/>
  <c r="B172" i="12" s="1"/>
  <c r="AK170" i="12"/>
  <c r="AJ170" i="12"/>
  <c r="AI170" i="12"/>
  <c r="AG170" i="12"/>
  <c r="AF170" i="12"/>
  <c r="AE170" i="12"/>
  <c r="AB170" i="12"/>
  <c r="AA170" i="12"/>
  <c r="Z170" i="12"/>
  <c r="Y170" i="12"/>
  <c r="X170" i="12"/>
  <c r="X171" i="12" s="1"/>
  <c r="U170" i="12"/>
  <c r="T170" i="12"/>
  <c r="S170" i="12"/>
  <c r="R170" i="12"/>
  <c r="Q170" i="12"/>
  <c r="N170" i="12"/>
  <c r="M170" i="12"/>
  <c r="L170" i="12"/>
  <c r="K170" i="12"/>
  <c r="J170" i="12"/>
  <c r="F170" i="12"/>
  <c r="D170" i="12"/>
  <c r="B165" i="12"/>
  <c r="B166" i="12" s="1"/>
  <c r="AK164" i="12"/>
  <c r="AJ164" i="12"/>
  <c r="AI164" i="12"/>
  <c r="AG164" i="12"/>
  <c r="AF164" i="12"/>
  <c r="AE164" i="12"/>
  <c r="AB164" i="12"/>
  <c r="AA164" i="12"/>
  <c r="Z164" i="12"/>
  <c r="Y164" i="12"/>
  <c r="X164" i="12"/>
  <c r="X165" i="12" s="1"/>
  <c r="U164" i="12"/>
  <c r="T164" i="12"/>
  <c r="S164" i="12"/>
  <c r="R164" i="12"/>
  <c r="Q164" i="12"/>
  <c r="N164" i="12"/>
  <c r="M164" i="12"/>
  <c r="L164" i="12"/>
  <c r="K164" i="12"/>
  <c r="J164" i="12"/>
  <c r="F164" i="12"/>
  <c r="D164" i="12"/>
  <c r="B156" i="12"/>
  <c r="B157" i="12" s="1"/>
  <c r="AK155" i="12"/>
  <c r="AJ155" i="12"/>
  <c r="AI155" i="12"/>
  <c r="AG155" i="12"/>
  <c r="AF155" i="12"/>
  <c r="AE155" i="12"/>
  <c r="AB155" i="12"/>
  <c r="AA155" i="12"/>
  <c r="Z155" i="12"/>
  <c r="Y155" i="12"/>
  <c r="X155" i="12"/>
  <c r="X156" i="12" s="1"/>
  <c r="U155" i="12"/>
  <c r="T155" i="12"/>
  <c r="S155" i="12"/>
  <c r="R155" i="12"/>
  <c r="R156" i="12" s="1"/>
  <c r="Q155" i="12"/>
  <c r="N155" i="12"/>
  <c r="M155" i="12"/>
  <c r="L155" i="12"/>
  <c r="K155" i="12"/>
  <c r="J155" i="12"/>
  <c r="F155" i="12"/>
  <c r="D155" i="12"/>
  <c r="B150" i="12"/>
  <c r="B151" i="12" s="1"/>
  <c r="AK149" i="12"/>
  <c r="AJ149" i="12"/>
  <c r="AI149" i="12"/>
  <c r="AG149" i="12"/>
  <c r="AF149" i="12"/>
  <c r="AE149" i="12"/>
  <c r="AB149" i="12"/>
  <c r="AA149" i="12"/>
  <c r="Z149" i="12"/>
  <c r="Y149" i="12"/>
  <c r="X149" i="12"/>
  <c r="X150" i="12" s="1"/>
  <c r="U149" i="12"/>
  <c r="T149" i="12"/>
  <c r="S149" i="12"/>
  <c r="R149" i="12"/>
  <c r="Q149" i="12"/>
  <c r="N149" i="12"/>
  <c r="M149" i="12"/>
  <c r="L149" i="12"/>
  <c r="K149" i="12"/>
  <c r="J149" i="12"/>
  <c r="F149" i="12"/>
  <c r="D149" i="12"/>
  <c r="B141" i="12"/>
  <c r="B142" i="12" s="1"/>
  <c r="AK140" i="12"/>
  <c r="AJ140" i="12"/>
  <c r="AI140" i="12"/>
  <c r="AG140" i="12"/>
  <c r="AF140" i="12"/>
  <c r="AE140" i="12"/>
  <c r="AB140" i="12"/>
  <c r="AA140" i="12"/>
  <c r="Z140" i="12"/>
  <c r="Y140" i="12"/>
  <c r="X140" i="12"/>
  <c r="X141" i="12" s="1"/>
  <c r="U140" i="12"/>
  <c r="T140" i="12"/>
  <c r="S140" i="12"/>
  <c r="R140" i="12"/>
  <c r="Q140" i="12"/>
  <c r="N140" i="12"/>
  <c r="M140" i="12"/>
  <c r="L140" i="12"/>
  <c r="K140" i="12"/>
  <c r="J140" i="12"/>
  <c r="F140" i="12"/>
  <c r="D140" i="12"/>
  <c r="B135" i="12"/>
  <c r="B136" i="12" s="1"/>
  <c r="AK134" i="12"/>
  <c r="AJ134" i="12"/>
  <c r="AI134" i="12"/>
  <c r="AG134" i="12"/>
  <c r="AF134" i="12"/>
  <c r="AE134" i="12"/>
  <c r="AB134" i="12"/>
  <c r="AA134" i="12"/>
  <c r="Z134" i="12"/>
  <c r="Y134" i="12"/>
  <c r="X134" i="12"/>
  <c r="X135" i="12" s="1"/>
  <c r="U134" i="12"/>
  <c r="T134" i="12"/>
  <c r="S134" i="12"/>
  <c r="R134" i="12"/>
  <c r="Q134" i="12"/>
  <c r="N134" i="12"/>
  <c r="M134" i="12"/>
  <c r="L134" i="12"/>
  <c r="K134" i="12"/>
  <c r="J134" i="12"/>
  <c r="F134" i="12"/>
  <c r="D134" i="12"/>
  <c r="B122" i="12"/>
  <c r="B123" i="12" s="1"/>
  <c r="AK121" i="12"/>
  <c r="AJ121" i="12"/>
  <c r="AI121" i="12"/>
  <c r="AG121" i="12"/>
  <c r="AF121" i="12"/>
  <c r="AE121" i="12"/>
  <c r="AB121" i="12"/>
  <c r="AA121" i="12"/>
  <c r="Z121" i="12"/>
  <c r="Y121" i="12"/>
  <c r="X121" i="12"/>
  <c r="X122" i="12" s="1"/>
  <c r="U121" i="12"/>
  <c r="T121" i="12"/>
  <c r="S121" i="12"/>
  <c r="R121" i="12"/>
  <c r="Q121" i="12"/>
  <c r="N121" i="12"/>
  <c r="M121" i="12"/>
  <c r="L121" i="12"/>
  <c r="K121" i="12"/>
  <c r="J121" i="12"/>
  <c r="F121" i="12"/>
  <c r="D121" i="12"/>
  <c r="B116" i="12"/>
  <c r="B117" i="12" s="1"/>
  <c r="AK115" i="12"/>
  <c r="AJ115" i="12"/>
  <c r="AI115" i="12"/>
  <c r="AG115" i="12"/>
  <c r="AF115" i="12"/>
  <c r="AE115" i="12"/>
  <c r="AB115" i="12"/>
  <c r="AA115" i="12"/>
  <c r="Z115" i="12"/>
  <c r="Y115" i="12"/>
  <c r="X115" i="12"/>
  <c r="X116" i="12" s="1"/>
  <c r="U115" i="12"/>
  <c r="T115" i="12"/>
  <c r="S115" i="12"/>
  <c r="R115" i="12"/>
  <c r="Q115" i="12"/>
  <c r="N115" i="12"/>
  <c r="M115" i="12"/>
  <c r="L115" i="12"/>
  <c r="K115" i="12"/>
  <c r="J115" i="12"/>
  <c r="F115" i="12"/>
  <c r="D115" i="12"/>
  <c r="B107" i="12"/>
  <c r="B108" i="12" s="1"/>
  <c r="AK106" i="12"/>
  <c r="AJ106" i="12"/>
  <c r="AI106" i="12"/>
  <c r="AG106" i="12"/>
  <c r="AF106" i="12"/>
  <c r="AE106" i="12"/>
  <c r="AB106" i="12"/>
  <c r="AA106" i="12"/>
  <c r="Z106" i="12"/>
  <c r="Y106" i="12"/>
  <c r="X106" i="12"/>
  <c r="X107" i="12" s="1"/>
  <c r="U106" i="12"/>
  <c r="T106" i="12"/>
  <c r="S106" i="12"/>
  <c r="R106" i="12"/>
  <c r="Q106" i="12"/>
  <c r="N106" i="12"/>
  <c r="M106" i="12"/>
  <c r="L106" i="12"/>
  <c r="K106" i="12"/>
  <c r="J106" i="12"/>
  <c r="F106" i="12"/>
  <c r="D106" i="12"/>
  <c r="B101" i="12"/>
  <c r="B102" i="12" s="1"/>
  <c r="AK100" i="12"/>
  <c r="AJ100" i="12"/>
  <c r="AI100" i="12"/>
  <c r="AG100" i="12"/>
  <c r="AF100" i="12"/>
  <c r="AE100" i="12"/>
  <c r="AB100" i="12"/>
  <c r="AA100" i="12"/>
  <c r="Z100" i="12"/>
  <c r="Y100" i="12"/>
  <c r="X100" i="12"/>
  <c r="X101" i="12" s="1"/>
  <c r="U100" i="12"/>
  <c r="T100" i="12"/>
  <c r="S100" i="12"/>
  <c r="R100" i="12"/>
  <c r="Q100" i="12"/>
  <c r="N100" i="12"/>
  <c r="M100" i="12"/>
  <c r="L100" i="12"/>
  <c r="K100" i="12"/>
  <c r="J100" i="12"/>
  <c r="F100" i="12"/>
  <c r="D100" i="12"/>
  <c r="B92" i="12"/>
  <c r="B93" i="12" s="1"/>
  <c r="AK91" i="12"/>
  <c r="AJ91" i="12"/>
  <c r="AI91" i="12"/>
  <c r="AG91" i="12"/>
  <c r="AF91" i="12"/>
  <c r="AE91" i="12"/>
  <c r="AB91" i="12"/>
  <c r="AA91" i="12"/>
  <c r="Z91" i="12"/>
  <c r="Y91" i="12"/>
  <c r="X91" i="12"/>
  <c r="X92" i="12" s="1"/>
  <c r="U91" i="12"/>
  <c r="T91" i="12"/>
  <c r="S91" i="12"/>
  <c r="R91" i="12"/>
  <c r="Q91" i="12"/>
  <c r="N91" i="12"/>
  <c r="M91" i="12"/>
  <c r="L91" i="12"/>
  <c r="K91" i="12"/>
  <c r="J91" i="12"/>
  <c r="F91" i="12"/>
  <c r="D91" i="12"/>
  <c r="B86" i="12"/>
  <c r="B87" i="12" s="1"/>
  <c r="AK85" i="12"/>
  <c r="AJ85" i="12"/>
  <c r="AI85" i="12"/>
  <c r="AG85" i="12"/>
  <c r="AF85" i="12"/>
  <c r="AE85" i="12"/>
  <c r="AB85" i="12"/>
  <c r="AA85" i="12"/>
  <c r="Z85" i="12"/>
  <c r="Y85" i="12"/>
  <c r="X85" i="12"/>
  <c r="X86" i="12" s="1"/>
  <c r="U85" i="12"/>
  <c r="T85" i="12"/>
  <c r="S85" i="12"/>
  <c r="R85" i="12"/>
  <c r="Q85" i="12"/>
  <c r="N85" i="12"/>
  <c r="M85" i="12"/>
  <c r="L85" i="12"/>
  <c r="K85" i="12"/>
  <c r="J85" i="12"/>
  <c r="F85" i="12"/>
  <c r="D85" i="12"/>
  <c r="B77" i="12"/>
  <c r="B78" i="12" s="1"/>
  <c r="AK76" i="12"/>
  <c r="AJ76" i="12"/>
  <c r="AI76" i="12"/>
  <c r="AG76" i="12"/>
  <c r="AF76" i="12"/>
  <c r="AE76" i="12"/>
  <c r="AB76" i="12"/>
  <c r="AA76" i="12"/>
  <c r="Z76" i="12"/>
  <c r="Y76" i="12"/>
  <c r="X76" i="12"/>
  <c r="X77" i="12" s="1"/>
  <c r="U76" i="12"/>
  <c r="T76" i="12"/>
  <c r="S76" i="12"/>
  <c r="R76" i="12"/>
  <c r="Q76" i="12"/>
  <c r="N76" i="12"/>
  <c r="M76" i="12"/>
  <c r="L76" i="12"/>
  <c r="K76" i="12"/>
  <c r="J76" i="12"/>
  <c r="F76" i="12"/>
  <c r="D76" i="12"/>
  <c r="B71" i="12"/>
  <c r="B72" i="12" s="1"/>
  <c r="AK70" i="12"/>
  <c r="AJ70" i="12"/>
  <c r="AI70" i="12"/>
  <c r="AG70" i="12"/>
  <c r="AF70" i="12"/>
  <c r="AE70" i="12"/>
  <c r="AB70" i="12"/>
  <c r="AA70" i="12"/>
  <c r="Z70" i="12"/>
  <c r="Y70" i="12"/>
  <c r="X70" i="12"/>
  <c r="X71" i="12" s="1"/>
  <c r="U70" i="12"/>
  <c r="T70" i="12"/>
  <c r="S70" i="12"/>
  <c r="R70" i="12"/>
  <c r="Q70" i="12"/>
  <c r="N70" i="12"/>
  <c r="M70" i="12"/>
  <c r="L70" i="12"/>
  <c r="K70" i="12"/>
  <c r="J70" i="12"/>
  <c r="F70" i="12"/>
  <c r="D70" i="12"/>
  <c r="B58" i="12"/>
  <c r="B59" i="12" s="1"/>
  <c r="AK57" i="12"/>
  <c r="AJ57" i="12"/>
  <c r="AJ58" i="12" s="1"/>
  <c r="AI57" i="12"/>
  <c r="AG57" i="12"/>
  <c r="AF57" i="12"/>
  <c r="AE57" i="12"/>
  <c r="AB57" i="12"/>
  <c r="AA57" i="12"/>
  <c r="Z57" i="12"/>
  <c r="Y57" i="12"/>
  <c r="X57" i="12"/>
  <c r="X58" i="12" s="1"/>
  <c r="U57" i="12"/>
  <c r="T57" i="12"/>
  <c r="S57" i="12"/>
  <c r="R57" i="12"/>
  <c r="Q57" i="12"/>
  <c r="N57" i="12"/>
  <c r="M57" i="12"/>
  <c r="L57" i="12"/>
  <c r="K57" i="12"/>
  <c r="J57" i="12"/>
  <c r="F57" i="12"/>
  <c r="D57" i="12"/>
  <c r="B52" i="12"/>
  <c r="B53" i="12" s="1"/>
  <c r="AK51" i="12"/>
  <c r="AJ51" i="12"/>
  <c r="AI51" i="12"/>
  <c r="AG51" i="12"/>
  <c r="AF51" i="12"/>
  <c r="AE51" i="12"/>
  <c r="AB51" i="12"/>
  <c r="AA51" i="12"/>
  <c r="Z51" i="12"/>
  <c r="Y51" i="12"/>
  <c r="X51" i="12"/>
  <c r="X52" i="12" s="1"/>
  <c r="U51" i="12"/>
  <c r="T51" i="12"/>
  <c r="S51" i="12"/>
  <c r="R51" i="12"/>
  <c r="Q51" i="12"/>
  <c r="N51" i="12"/>
  <c r="M51" i="12"/>
  <c r="L51" i="12"/>
  <c r="K51" i="12"/>
  <c r="J51" i="12"/>
  <c r="F51" i="12"/>
  <c r="D51" i="12"/>
  <c r="B43" i="12"/>
  <c r="B44" i="12" s="1"/>
  <c r="AK42" i="12"/>
  <c r="AJ42" i="12"/>
  <c r="AI42" i="12"/>
  <c r="AG42" i="12"/>
  <c r="AF42" i="12"/>
  <c r="AE42" i="12"/>
  <c r="AB42" i="12"/>
  <c r="AA42" i="12"/>
  <c r="Z42" i="12"/>
  <c r="Y42" i="12"/>
  <c r="X42" i="12"/>
  <c r="X43" i="12" s="1"/>
  <c r="U42" i="12"/>
  <c r="T42" i="12"/>
  <c r="S42" i="12"/>
  <c r="R42" i="12"/>
  <c r="Q42" i="12"/>
  <c r="N42" i="12"/>
  <c r="M42" i="12"/>
  <c r="L42" i="12"/>
  <c r="K42" i="12"/>
  <c r="J42" i="12"/>
  <c r="F42" i="12"/>
  <c r="D42" i="12"/>
  <c r="B37" i="12"/>
  <c r="B38" i="12" s="1"/>
  <c r="AK36" i="12"/>
  <c r="AJ36" i="12"/>
  <c r="AI36" i="12"/>
  <c r="AG36" i="12"/>
  <c r="AF36" i="12"/>
  <c r="AE36" i="12"/>
  <c r="AB36" i="12"/>
  <c r="AA36" i="12"/>
  <c r="Z36" i="12"/>
  <c r="Y36" i="12"/>
  <c r="X36" i="12"/>
  <c r="X37" i="12" s="1"/>
  <c r="U36" i="12"/>
  <c r="T36" i="12"/>
  <c r="S36" i="12"/>
  <c r="R36" i="12"/>
  <c r="Q36" i="12"/>
  <c r="N36" i="12"/>
  <c r="M36" i="12"/>
  <c r="L36" i="12"/>
  <c r="K36" i="12"/>
  <c r="J36" i="12"/>
  <c r="F36" i="12"/>
  <c r="D36" i="12"/>
  <c r="B28" i="12"/>
  <c r="B29" i="12" s="1"/>
  <c r="AK27" i="12"/>
  <c r="AJ27" i="12"/>
  <c r="AI27" i="12"/>
  <c r="AG27" i="12"/>
  <c r="AF27" i="12"/>
  <c r="AE27" i="12"/>
  <c r="AB27" i="12"/>
  <c r="AA27" i="12"/>
  <c r="Z27" i="12"/>
  <c r="Y27" i="12"/>
  <c r="X27" i="12"/>
  <c r="X28" i="12" s="1"/>
  <c r="U27" i="12"/>
  <c r="T27" i="12"/>
  <c r="S27" i="12"/>
  <c r="R27" i="12"/>
  <c r="Q27" i="12"/>
  <c r="N27" i="12"/>
  <c r="M27" i="12"/>
  <c r="L27" i="12"/>
  <c r="K27" i="12"/>
  <c r="J27" i="12"/>
  <c r="F27" i="12"/>
  <c r="D27" i="12"/>
  <c r="B22" i="12"/>
  <c r="B23" i="12" s="1"/>
  <c r="AK21" i="12"/>
  <c r="AJ21" i="12"/>
  <c r="AI21" i="12"/>
  <c r="AG21" i="12"/>
  <c r="AF21" i="12"/>
  <c r="AE21" i="12"/>
  <c r="AB21" i="12"/>
  <c r="AA21" i="12"/>
  <c r="Z21" i="12"/>
  <c r="Y21" i="12"/>
  <c r="X21" i="12"/>
  <c r="X22" i="12" s="1"/>
  <c r="U21" i="12"/>
  <c r="T21" i="12"/>
  <c r="S21" i="12"/>
  <c r="R21" i="12"/>
  <c r="Q21" i="12"/>
  <c r="N21" i="12"/>
  <c r="M21" i="12"/>
  <c r="L21" i="12"/>
  <c r="K21" i="12"/>
  <c r="J21" i="12"/>
  <c r="F21" i="12"/>
  <c r="D21" i="12"/>
  <c r="B13" i="12"/>
  <c r="B14" i="12" s="1"/>
  <c r="AK12" i="12"/>
  <c r="AJ12" i="12"/>
  <c r="AI12" i="12"/>
  <c r="AG12" i="12"/>
  <c r="AF12" i="12"/>
  <c r="AE12" i="12"/>
  <c r="AB12" i="12"/>
  <c r="AA12" i="12"/>
  <c r="Z12" i="12"/>
  <c r="Y12" i="12"/>
  <c r="X12" i="12"/>
  <c r="X13" i="12" s="1"/>
  <c r="U12" i="12"/>
  <c r="T12" i="12"/>
  <c r="S12" i="12"/>
  <c r="R12" i="12"/>
  <c r="Q12" i="12"/>
  <c r="N12" i="12"/>
  <c r="M12" i="12"/>
  <c r="L12" i="12"/>
  <c r="K12" i="12"/>
  <c r="J12" i="12"/>
  <c r="F12" i="12"/>
  <c r="D12" i="12"/>
  <c r="B7" i="12"/>
  <c r="B8" i="12" s="1"/>
  <c r="AK6" i="12"/>
  <c r="AJ6" i="12"/>
  <c r="AI6" i="12"/>
  <c r="AG6" i="12"/>
  <c r="AF6" i="12"/>
  <c r="AE6" i="12"/>
  <c r="AB6" i="12"/>
  <c r="AA6" i="12"/>
  <c r="Z6" i="12"/>
  <c r="Y6" i="12"/>
  <c r="X6" i="12"/>
  <c r="X7" i="12" s="1"/>
  <c r="U6" i="12"/>
  <c r="T6" i="12"/>
  <c r="S6" i="12"/>
  <c r="R6" i="12"/>
  <c r="Q6" i="12"/>
  <c r="N6" i="12"/>
  <c r="M6" i="12"/>
  <c r="L6" i="12"/>
  <c r="K6" i="12"/>
  <c r="J6" i="12"/>
  <c r="F6" i="12"/>
  <c r="D6" i="12"/>
  <c r="B484" i="6"/>
  <c r="B485" i="6" s="1"/>
  <c r="AK483" i="6"/>
  <c r="AJ483" i="6"/>
  <c r="AJ484" i="6" s="1"/>
  <c r="AI483" i="6"/>
  <c r="AG483" i="6"/>
  <c r="AF483" i="6"/>
  <c r="AF484" i="6" s="1"/>
  <c r="AH483" i="6" s="1"/>
  <c r="AE483" i="6"/>
  <c r="AB483" i="6"/>
  <c r="AA483" i="6"/>
  <c r="Z483" i="6"/>
  <c r="Y483" i="6"/>
  <c r="X483" i="6"/>
  <c r="X484" i="6" s="1"/>
  <c r="U483" i="6"/>
  <c r="T483" i="6"/>
  <c r="T484" i="6" s="1"/>
  <c r="S483" i="6"/>
  <c r="R484" i="6" s="1"/>
  <c r="R483" i="6"/>
  <c r="Q483" i="6"/>
  <c r="N483" i="6"/>
  <c r="M483" i="6"/>
  <c r="L483" i="6"/>
  <c r="K483" i="6"/>
  <c r="K484" i="6" s="1"/>
  <c r="J483" i="6"/>
  <c r="AC483" i="6" s="1"/>
  <c r="F485" i="6" s="1"/>
  <c r="F483" i="6"/>
  <c r="D483" i="6"/>
  <c r="B478" i="6"/>
  <c r="B479" i="6" s="1"/>
  <c r="AK477" i="6"/>
  <c r="AJ477" i="6"/>
  <c r="AJ478" i="6" s="1"/>
  <c r="AI477" i="6"/>
  <c r="AG477" i="6"/>
  <c r="AF477" i="6"/>
  <c r="AE477" i="6"/>
  <c r="AB477" i="6"/>
  <c r="AA477" i="6"/>
  <c r="Z477" i="6"/>
  <c r="Y477" i="6"/>
  <c r="X477" i="6"/>
  <c r="X478" i="6" s="1"/>
  <c r="U477" i="6"/>
  <c r="T477" i="6"/>
  <c r="S477" i="6"/>
  <c r="R477" i="6"/>
  <c r="R478" i="6" s="1"/>
  <c r="Q477" i="6"/>
  <c r="N477" i="6"/>
  <c r="M477" i="6"/>
  <c r="M478" i="6" s="1"/>
  <c r="L477" i="6"/>
  <c r="K478" i="6" s="1"/>
  <c r="K479" i="6" s="1"/>
  <c r="K477" i="6"/>
  <c r="J477" i="6"/>
  <c r="F477" i="6"/>
  <c r="D477" i="6"/>
  <c r="B469" i="6"/>
  <c r="B470" i="6" s="1"/>
  <c r="AK468" i="6"/>
  <c r="AJ468" i="6"/>
  <c r="AI468" i="6"/>
  <c r="AG468" i="6"/>
  <c r="AF468" i="6"/>
  <c r="AE468" i="6"/>
  <c r="AB468" i="6"/>
  <c r="AA468" i="6"/>
  <c r="Z468" i="6"/>
  <c r="Y468" i="6"/>
  <c r="X468" i="6"/>
  <c r="X469" i="6" s="1"/>
  <c r="U468" i="6"/>
  <c r="T468" i="6"/>
  <c r="S468" i="6"/>
  <c r="R469" i="6" s="1"/>
  <c r="R468" i="6"/>
  <c r="Q468" i="6"/>
  <c r="N468" i="6"/>
  <c r="M468" i="6"/>
  <c r="M469" i="6" s="1"/>
  <c r="M470" i="6" s="1"/>
  <c r="L468" i="6"/>
  <c r="K468" i="6"/>
  <c r="J468" i="6"/>
  <c r="F468" i="6"/>
  <c r="D468" i="6"/>
  <c r="X463" i="6"/>
  <c r="B463" i="6"/>
  <c r="B464" i="6" s="1"/>
  <c r="AK462" i="6"/>
  <c r="AJ463" i="6" s="1"/>
  <c r="AL462" i="6" s="1"/>
  <c r="AJ462" i="6"/>
  <c r="AI462" i="6"/>
  <c r="AG462" i="6"/>
  <c r="AF462" i="6"/>
  <c r="AF463" i="6" s="1"/>
  <c r="AE462" i="6"/>
  <c r="AB462" i="6"/>
  <c r="AA462" i="6"/>
  <c r="Z462" i="6"/>
  <c r="Y462" i="6"/>
  <c r="X462" i="6"/>
  <c r="U462" i="6"/>
  <c r="T462" i="6"/>
  <c r="T463" i="6" s="1"/>
  <c r="S462" i="6"/>
  <c r="R462" i="6"/>
  <c r="Q462" i="6"/>
  <c r="N462" i="6"/>
  <c r="M462" i="6"/>
  <c r="L462" i="6"/>
  <c r="K463" i="6" s="1"/>
  <c r="K462" i="6"/>
  <c r="J462" i="6"/>
  <c r="F462" i="6"/>
  <c r="D462" i="6"/>
  <c r="B455" i="6"/>
  <c r="AJ454" i="6"/>
  <c r="B454" i="6"/>
  <c r="AK453" i="6"/>
  <c r="AJ453" i="6"/>
  <c r="AI453" i="6"/>
  <c r="AG453" i="6"/>
  <c r="AF453" i="6"/>
  <c r="AF454" i="6" s="1"/>
  <c r="AE453" i="6"/>
  <c r="AB453" i="6"/>
  <c r="AA453" i="6"/>
  <c r="Z453" i="6"/>
  <c r="Y453" i="6"/>
  <c r="X453" i="6"/>
  <c r="X454" i="6" s="1"/>
  <c r="U453" i="6"/>
  <c r="T453" i="6"/>
  <c r="T454" i="6" s="1"/>
  <c r="S453" i="6"/>
  <c r="R453" i="6"/>
  <c r="Q453" i="6"/>
  <c r="N453" i="6"/>
  <c r="M453" i="6"/>
  <c r="L453" i="6"/>
  <c r="K453" i="6"/>
  <c r="J453" i="6"/>
  <c r="F453" i="6"/>
  <c r="D453" i="6"/>
  <c r="B448" i="6"/>
  <c r="B449" i="6" s="1"/>
  <c r="AK447" i="6"/>
  <c r="AJ447" i="6"/>
  <c r="AJ448" i="6" s="1"/>
  <c r="AI447" i="6"/>
  <c r="AG447" i="6"/>
  <c r="AF447" i="6"/>
  <c r="AF448" i="6" s="1"/>
  <c r="AH447" i="6" s="1"/>
  <c r="AE447" i="6"/>
  <c r="AB447" i="6"/>
  <c r="AA447" i="6"/>
  <c r="Z447" i="6"/>
  <c r="Y447" i="6"/>
  <c r="X447" i="6"/>
  <c r="X448" i="6" s="1"/>
  <c r="U447" i="6"/>
  <c r="T447" i="6"/>
  <c r="T448" i="6" s="1"/>
  <c r="S447" i="6"/>
  <c r="R447" i="6"/>
  <c r="Q447" i="6"/>
  <c r="N447" i="6"/>
  <c r="M448" i="6" s="1"/>
  <c r="M447" i="6"/>
  <c r="L447" i="6"/>
  <c r="K447" i="6"/>
  <c r="K448" i="6" s="1"/>
  <c r="J447" i="6"/>
  <c r="F447" i="6"/>
  <c r="D447" i="6"/>
  <c r="B439" i="6"/>
  <c r="B440" i="6" s="1"/>
  <c r="AK438" i="6"/>
  <c r="AJ438" i="6"/>
  <c r="AI438" i="6"/>
  <c r="AG438" i="6"/>
  <c r="AF438" i="6"/>
  <c r="AE438" i="6"/>
  <c r="AB438" i="6"/>
  <c r="AA438" i="6"/>
  <c r="Z438" i="6"/>
  <c r="Y438" i="6"/>
  <c r="X438" i="6"/>
  <c r="X439" i="6" s="1"/>
  <c r="U438" i="6"/>
  <c r="T438" i="6"/>
  <c r="T439" i="6" s="1"/>
  <c r="S438" i="6"/>
  <c r="R438" i="6"/>
  <c r="Q438" i="6"/>
  <c r="N438" i="6"/>
  <c r="M438" i="6"/>
  <c r="M439" i="6" s="1"/>
  <c r="M440" i="6" s="1"/>
  <c r="L438" i="6"/>
  <c r="K439" i="6" s="1"/>
  <c r="K438" i="6"/>
  <c r="J438" i="6"/>
  <c r="F438" i="6"/>
  <c r="D438" i="6"/>
  <c r="B433" i="6"/>
  <c r="B434" i="6" s="1"/>
  <c r="AK432" i="6"/>
  <c r="AJ433" i="6" s="1"/>
  <c r="AJ432" i="6"/>
  <c r="AI432" i="6"/>
  <c r="AG432" i="6"/>
  <c r="AF432" i="6"/>
  <c r="AF433" i="6" s="1"/>
  <c r="AH432" i="6" s="1"/>
  <c r="AE432" i="6"/>
  <c r="AB432" i="6"/>
  <c r="AA432" i="6"/>
  <c r="Z432" i="6"/>
  <c r="Y432" i="6"/>
  <c r="X432" i="6"/>
  <c r="X433" i="6" s="1"/>
  <c r="U432" i="6"/>
  <c r="T432" i="6"/>
  <c r="T433" i="6" s="1"/>
  <c r="S432" i="6"/>
  <c r="R432" i="6"/>
  <c r="R433" i="6" s="1"/>
  <c r="Q432" i="6"/>
  <c r="N432" i="6"/>
  <c r="M432" i="6"/>
  <c r="L432" i="6"/>
  <c r="K433" i="6" s="1"/>
  <c r="K432" i="6"/>
  <c r="J432" i="6"/>
  <c r="F432" i="6"/>
  <c r="D432" i="6"/>
  <c r="B425" i="6"/>
  <c r="B424" i="6"/>
  <c r="AK423" i="6"/>
  <c r="AJ423" i="6"/>
  <c r="AI423" i="6"/>
  <c r="AG423" i="6"/>
  <c r="AF423" i="6"/>
  <c r="AE423" i="6"/>
  <c r="AB423" i="6"/>
  <c r="AA423" i="6"/>
  <c r="Z423" i="6"/>
  <c r="Y423" i="6"/>
  <c r="X423" i="6"/>
  <c r="X424" i="6" s="1"/>
  <c r="U423" i="6"/>
  <c r="T423" i="6"/>
  <c r="S423" i="6"/>
  <c r="R424" i="6" s="1"/>
  <c r="R423" i="6"/>
  <c r="Q423" i="6"/>
  <c r="N423" i="6"/>
  <c r="M423" i="6"/>
  <c r="M424" i="6" s="1"/>
  <c r="L423" i="6"/>
  <c r="K423" i="6"/>
  <c r="J423" i="6"/>
  <c r="F423" i="6"/>
  <c r="D423" i="6"/>
  <c r="B418" i="6"/>
  <c r="B419" i="6" s="1"/>
  <c r="AK417" i="6"/>
  <c r="AJ417" i="6"/>
  <c r="AJ418" i="6" s="1"/>
  <c r="AI417" i="6"/>
  <c r="AG417" i="6"/>
  <c r="AF417" i="6"/>
  <c r="AE417" i="6"/>
  <c r="AB417" i="6"/>
  <c r="AA417" i="6"/>
  <c r="Z417" i="6"/>
  <c r="Y417" i="6"/>
  <c r="X417" i="6"/>
  <c r="X418" i="6" s="1"/>
  <c r="U417" i="6"/>
  <c r="T417" i="6"/>
  <c r="S417" i="6"/>
  <c r="R417" i="6"/>
  <c r="Q417" i="6"/>
  <c r="N417" i="6"/>
  <c r="M417" i="6"/>
  <c r="L417" i="6"/>
  <c r="K417" i="6"/>
  <c r="K418" i="6" s="1"/>
  <c r="J417" i="6"/>
  <c r="F417" i="6"/>
  <c r="D417" i="6"/>
  <c r="K409" i="6"/>
  <c r="B409" i="6"/>
  <c r="B410" i="6" s="1"/>
  <c r="AK408" i="6"/>
  <c r="AJ408" i="6"/>
  <c r="AJ409" i="6" s="1"/>
  <c r="AI408" i="6"/>
  <c r="AG408" i="6"/>
  <c r="AF408" i="6"/>
  <c r="AE408" i="6"/>
  <c r="AB408" i="6"/>
  <c r="AA408" i="6"/>
  <c r="Z408" i="6"/>
  <c r="Y408" i="6"/>
  <c r="X408" i="6"/>
  <c r="X409" i="6" s="1"/>
  <c r="U408" i="6"/>
  <c r="T408" i="6"/>
  <c r="T409" i="6" s="1"/>
  <c r="S408" i="6"/>
  <c r="R408" i="6"/>
  <c r="Q408" i="6"/>
  <c r="N408" i="6"/>
  <c r="M408" i="6"/>
  <c r="L408" i="6"/>
  <c r="K408" i="6"/>
  <c r="J408" i="6"/>
  <c r="F408" i="6"/>
  <c r="D408" i="6"/>
  <c r="X403" i="6"/>
  <c r="B403" i="6"/>
  <c r="B404" i="6" s="1"/>
  <c r="AK402" i="6"/>
  <c r="AJ402" i="6"/>
  <c r="AI402" i="6"/>
  <c r="AG402" i="6"/>
  <c r="AF402" i="6"/>
  <c r="AE402" i="6"/>
  <c r="AB402" i="6"/>
  <c r="AA402" i="6"/>
  <c r="Z402" i="6"/>
  <c r="Y402" i="6"/>
  <c r="X402" i="6"/>
  <c r="U402" i="6"/>
  <c r="T402" i="6"/>
  <c r="S402" i="6"/>
  <c r="R402" i="6"/>
  <c r="Q402" i="6"/>
  <c r="N402" i="6"/>
  <c r="M402" i="6"/>
  <c r="M403" i="6" s="1"/>
  <c r="L402" i="6"/>
  <c r="K402" i="6"/>
  <c r="J402" i="6"/>
  <c r="F402" i="6"/>
  <c r="D402" i="6"/>
  <c r="B395" i="6"/>
  <c r="B394" i="6"/>
  <c r="AK393" i="6"/>
  <c r="AJ393" i="6"/>
  <c r="AJ394" i="6" s="1"/>
  <c r="AL393" i="6" s="1"/>
  <c r="AI393" i="6"/>
  <c r="AG393" i="6"/>
  <c r="AF393" i="6"/>
  <c r="AF394" i="6" s="1"/>
  <c r="AE393" i="6"/>
  <c r="AB393" i="6"/>
  <c r="AA393" i="6"/>
  <c r="Z393" i="6"/>
  <c r="Y393" i="6"/>
  <c r="X393" i="6"/>
  <c r="X394" i="6" s="1"/>
  <c r="U393" i="6"/>
  <c r="T393" i="6"/>
  <c r="T394" i="6" s="1"/>
  <c r="S393" i="6"/>
  <c r="R394" i="6" s="1"/>
  <c r="R393" i="6"/>
  <c r="Q393" i="6"/>
  <c r="N393" i="6"/>
  <c r="M393" i="6"/>
  <c r="L393" i="6"/>
  <c r="K393" i="6"/>
  <c r="J393" i="6"/>
  <c r="F393" i="6"/>
  <c r="D393" i="6"/>
  <c r="B388" i="6"/>
  <c r="B389" i="6" s="1"/>
  <c r="AK387" i="6"/>
  <c r="AJ387" i="6"/>
  <c r="AJ388" i="6" s="1"/>
  <c r="AI387" i="6"/>
  <c r="AG387" i="6"/>
  <c r="AF387" i="6"/>
  <c r="AF388" i="6" s="1"/>
  <c r="AE387" i="6"/>
  <c r="AB387" i="6"/>
  <c r="AA387" i="6"/>
  <c r="Z387" i="6"/>
  <c r="Y387" i="6"/>
  <c r="X387" i="6"/>
  <c r="X388" i="6" s="1"/>
  <c r="U387" i="6"/>
  <c r="T387" i="6"/>
  <c r="T388" i="6" s="1"/>
  <c r="S387" i="6"/>
  <c r="R387" i="6"/>
  <c r="Q387" i="6"/>
  <c r="N387" i="6"/>
  <c r="M387" i="6"/>
  <c r="L387" i="6"/>
  <c r="K387" i="6"/>
  <c r="J387" i="6"/>
  <c r="F387" i="6"/>
  <c r="D387" i="6"/>
  <c r="B379" i="6"/>
  <c r="B380" i="6" s="1"/>
  <c r="AK378" i="6"/>
  <c r="AJ378" i="6"/>
  <c r="AI378" i="6"/>
  <c r="AG378" i="6"/>
  <c r="AF378" i="6"/>
  <c r="AE378" i="6"/>
  <c r="AB378" i="6"/>
  <c r="AA378" i="6"/>
  <c r="Z378" i="6"/>
  <c r="Y378" i="6"/>
  <c r="X378" i="6"/>
  <c r="X379" i="6" s="1"/>
  <c r="U378" i="6"/>
  <c r="T378" i="6"/>
  <c r="T379" i="6" s="1"/>
  <c r="S378" i="6"/>
  <c r="R378" i="6"/>
  <c r="Q378" i="6"/>
  <c r="N378" i="6"/>
  <c r="M378" i="6"/>
  <c r="M379" i="6" s="1"/>
  <c r="L378" i="6"/>
  <c r="K378" i="6"/>
  <c r="J378" i="6"/>
  <c r="AC378" i="6" s="1"/>
  <c r="F380" i="6" s="1"/>
  <c r="F378" i="6"/>
  <c r="D378" i="6"/>
  <c r="AF373" i="6"/>
  <c r="X373" i="6"/>
  <c r="B373" i="6"/>
  <c r="B374" i="6" s="1"/>
  <c r="AK372" i="6"/>
  <c r="AJ372" i="6"/>
  <c r="AI372" i="6"/>
  <c r="AG372" i="6"/>
  <c r="AF372" i="6"/>
  <c r="AE372" i="6"/>
  <c r="AB372" i="6"/>
  <c r="AA372" i="6"/>
  <c r="Z372" i="6"/>
  <c r="Y372" i="6"/>
  <c r="X372" i="6"/>
  <c r="U372" i="6"/>
  <c r="T372" i="6"/>
  <c r="S372" i="6"/>
  <c r="R372" i="6"/>
  <c r="Q372" i="6"/>
  <c r="N372" i="6"/>
  <c r="M372" i="6"/>
  <c r="M373" i="6" s="1"/>
  <c r="L372" i="6"/>
  <c r="K372" i="6"/>
  <c r="J372" i="6"/>
  <c r="F372" i="6"/>
  <c r="D372" i="6"/>
  <c r="B362" i="6"/>
  <c r="B363" i="6" s="1"/>
  <c r="AK361" i="6"/>
  <c r="AJ362" i="6" s="1"/>
  <c r="AJ361" i="6"/>
  <c r="AI361" i="6"/>
  <c r="AG361" i="6"/>
  <c r="AF361" i="6"/>
  <c r="AF362" i="6" s="1"/>
  <c r="AE361" i="6"/>
  <c r="AB361" i="6"/>
  <c r="AA361" i="6"/>
  <c r="Z361" i="6"/>
  <c r="Y361" i="6"/>
  <c r="X361" i="6"/>
  <c r="X362" i="6" s="1"/>
  <c r="U361" i="6"/>
  <c r="T361" i="6"/>
  <c r="T362" i="6" s="1"/>
  <c r="S361" i="6"/>
  <c r="R361" i="6"/>
  <c r="R362" i="6" s="1"/>
  <c r="Q361" i="6"/>
  <c r="N361" i="6"/>
  <c r="M361" i="6"/>
  <c r="L361" i="6"/>
  <c r="K361" i="6"/>
  <c r="K362" i="6" s="1"/>
  <c r="K363" i="6" s="1"/>
  <c r="J361" i="6"/>
  <c r="F361" i="6"/>
  <c r="D361" i="6"/>
  <c r="B356" i="6"/>
  <c r="B357" i="6" s="1"/>
  <c r="AK355" i="6"/>
  <c r="AJ355" i="6"/>
  <c r="AJ356" i="6" s="1"/>
  <c r="AL355" i="6" s="1"/>
  <c r="AM355" i="6" s="1"/>
  <c r="D357" i="6" s="1"/>
  <c r="AI355" i="6"/>
  <c r="AG355" i="6"/>
  <c r="AF355" i="6"/>
  <c r="AF356" i="6" s="1"/>
  <c r="AH355" i="6" s="1"/>
  <c r="AE355" i="6"/>
  <c r="AB355" i="6"/>
  <c r="AA355" i="6"/>
  <c r="Z355" i="6"/>
  <c r="Y355" i="6"/>
  <c r="X355" i="6"/>
  <c r="X356" i="6" s="1"/>
  <c r="U355" i="6"/>
  <c r="T355" i="6"/>
  <c r="T356" i="6" s="1"/>
  <c r="S355" i="6"/>
  <c r="R356" i="6" s="1"/>
  <c r="R355" i="6"/>
  <c r="Q355" i="6"/>
  <c r="N355" i="6"/>
  <c r="M355" i="6"/>
  <c r="M356" i="6" s="1"/>
  <c r="L355" i="6"/>
  <c r="K355" i="6"/>
  <c r="J355" i="6"/>
  <c r="F355" i="6"/>
  <c r="D355" i="6"/>
  <c r="K347" i="6"/>
  <c r="B347" i="6"/>
  <c r="B348" i="6" s="1"/>
  <c r="AK346" i="6"/>
  <c r="AJ346" i="6"/>
  <c r="AJ347" i="6" s="1"/>
  <c r="AI346" i="6"/>
  <c r="AG346" i="6"/>
  <c r="AF346" i="6"/>
  <c r="AE346" i="6"/>
  <c r="AB346" i="6"/>
  <c r="AA346" i="6"/>
  <c r="Z346" i="6"/>
  <c r="Y346" i="6"/>
  <c r="X346" i="6"/>
  <c r="X347" i="6" s="1"/>
  <c r="U346" i="6"/>
  <c r="T346" i="6"/>
  <c r="S346" i="6"/>
  <c r="R346" i="6"/>
  <c r="Q346" i="6"/>
  <c r="N346" i="6"/>
  <c r="M346" i="6"/>
  <c r="L346" i="6"/>
  <c r="K346" i="6"/>
  <c r="J346" i="6"/>
  <c r="F346" i="6"/>
  <c r="D346" i="6"/>
  <c r="B342" i="6"/>
  <c r="X341" i="6"/>
  <c r="B341" i="6"/>
  <c r="AK340" i="6"/>
  <c r="AJ340" i="6"/>
  <c r="AJ341" i="6" s="1"/>
  <c r="AI340" i="6"/>
  <c r="AG340" i="6"/>
  <c r="AF340" i="6"/>
  <c r="AF341" i="6" s="1"/>
  <c r="AH340" i="6" s="1"/>
  <c r="AE340" i="6"/>
  <c r="AB340" i="6"/>
  <c r="AA340" i="6"/>
  <c r="Z340" i="6"/>
  <c r="Y340" i="6"/>
  <c r="X340" i="6"/>
  <c r="U340" i="6"/>
  <c r="T340" i="6"/>
  <c r="T341" i="6" s="1"/>
  <c r="S340" i="6"/>
  <c r="R340" i="6"/>
  <c r="Q340" i="6"/>
  <c r="N340" i="6"/>
  <c r="M340" i="6"/>
  <c r="M341" i="6" s="1"/>
  <c r="L340" i="6"/>
  <c r="K340" i="6"/>
  <c r="K341" i="6" s="1"/>
  <c r="J340" i="6"/>
  <c r="F340" i="6"/>
  <c r="D340" i="6"/>
  <c r="B332" i="6"/>
  <c r="B333" i="6" s="1"/>
  <c r="AK331" i="6"/>
  <c r="AJ331" i="6"/>
  <c r="AI331" i="6"/>
  <c r="AG331" i="6"/>
  <c r="AF331" i="6"/>
  <c r="AE331" i="6"/>
  <c r="AB331" i="6"/>
  <c r="AA331" i="6"/>
  <c r="Z331" i="6"/>
  <c r="Y331" i="6"/>
  <c r="X331" i="6"/>
  <c r="X332" i="6" s="1"/>
  <c r="U331" i="6"/>
  <c r="T331" i="6"/>
  <c r="S331" i="6"/>
  <c r="R331" i="6"/>
  <c r="Q331" i="6"/>
  <c r="N331" i="6"/>
  <c r="M331" i="6"/>
  <c r="M332" i="6" s="1"/>
  <c r="L331" i="6"/>
  <c r="K331" i="6"/>
  <c r="J331" i="6"/>
  <c r="F331" i="6"/>
  <c r="D331" i="6"/>
  <c r="AJ326" i="6"/>
  <c r="AL325" i="6" s="1"/>
  <c r="X326" i="6"/>
  <c r="B326" i="6"/>
  <c r="B327" i="6" s="1"/>
  <c r="AK325" i="6"/>
  <c r="AJ325" i="6"/>
  <c r="AI325" i="6"/>
  <c r="AG325" i="6"/>
  <c r="AF325" i="6"/>
  <c r="AF326" i="6" s="1"/>
  <c r="AE325" i="6"/>
  <c r="AB325" i="6"/>
  <c r="AA325" i="6"/>
  <c r="Z325" i="6"/>
  <c r="Y325" i="6"/>
  <c r="X325" i="6"/>
  <c r="U325" i="6"/>
  <c r="T325" i="6"/>
  <c r="S325" i="6"/>
  <c r="R325" i="6"/>
  <c r="Q325" i="6"/>
  <c r="N325" i="6"/>
  <c r="M325" i="6"/>
  <c r="L325" i="6"/>
  <c r="K325" i="6"/>
  <c r="J325" i="6"/>
  <c r="F325" i="6"/>
  <c r="D325" i="6"/>
  <c r="B318" i="6"/>
  <c r="B317" i="6"/>
  <c r="AK316" i="6"/>
  <c r="AJ316" i="6"/>
  <c r="AJ317" i="6" s="1"/>
  <c r="AI316" i="6"/>
  <c r="AG316" i="6"/>
  <c r="AF316" i="6"/>
  <c r="AE316" i="6"/>
  <c r="AB316" i="6"/>
  <c r="AA316" i="6"/>
  <c r="Z316" i="6"/>
  <c r="Y316" i="6"/>
  <c r="X316" i="6"/>
  <c r="X317" i="6" s="1"/>
  <c r="U316" i="6"/>
  <c r="T316" i="6"/>
  <c r="T317" i="6" s="1"/>
  <c r="S316" i="6"/>
  <c r="R317" i="6" s="1"/>
  <c r="R316" i="6"/>
  <c r="Q316" i="6"/>
  <c r="N316" i="6"/>
  <c r="M316" i="6"/>
  <c r="M317" i="6" s="1"/>
  <c r="L316" i="6"/>
  <c r="K316" i="6"/>
  <c r="K317" i="6" s="1"/>
  <c r="K318" i="6" s="1"/>
  <c r="J316" i="6"/>
  <c r="AC316" i="6" s="1"/>
  <c r="F318" i="6" s="1"/>
  <c r="F316" i="6"/>
  <c r="D316" i="6"/>
  <c r="K311" i="6"/>
  <c r="B311" i="6"/>
  <c r="B312" i="6" s="1"/>
  <c r="AK310" i="6"/>
  <c r="AJ310" i="6"/>
  <c r="AI310" i="6"/>
  <c r="AG310" i="6"/>
  <c r="AF310" i="6"/>
  <c r="AF311" i="6" s="1"/>
  <c r="AE310" i="6"/>
  <c r="AB310" i="6"/>
  <c r="AA310" i="6"/>
  <c r="Z310" i="6"/>
  <c r="Y310" i="6"/>
  <c r="X310" i="6"/>
  <c r="X311" i="6" s="1"/>
  <c r="U310" i="6"/>
  <c r="T310" i="6"/>
  <c r="T311" i="6" s="1"/>
  <c r="S310" i="6"/>
  <c r="R310" i="6"/>
  <c r="R311" i="6" s="1"/>
  <c r="Q310" i="6"/>
  <c r="N310" i="6"/>
  <c r="M311" i="6" s="1"/>
  <c r="M312" i="6" s="1"/>
  <c r="M310" i="6"/>
  <c r="L310" i="6"/>
  <c r="K310" i="6"/>
  <c r="J310" i="6"/>
  <c r="F310" i="6"/>
  <c r="D310" i="6"/>
  <c r="X302" i="6"/>
  <c r="T302" i="6"/>
  <c r="B302" i="6"/>
  <c r="B303" i="6" s="1"/>
  <c r="AK301" i="6"/>
  <c r="AJ301" i="6"/>
  <c r="AI301" i="6"/>
  <c r="AG301" i="6"/>
  <c r="AF301" i="6"/>
  <c r="AF302" i="6" s="1"/>
  <c r="AE301" i="6"/>
  <c r="AB301" i="6"/>
  <c r="AA301" i="6"/>
  <c r="Z301" i="6"/>
  <c r="Y301" i="6"/>
  <c r="X301" i="6"/>
  <c r="U301" i="6"/>
  <c r="T301" i="6"/>
  <c r="S301" i="6"/>
  <c r="R302" i="6" s="1"/>
  <c r="R301" i="6"/>
  <c r="Q301" i="6"/>
  <c r="N301" i="6"/>
  <c r="M301" i="6"/>
  <c r="M302" i="6" s="1"/>
  <c r="L301" i="6"/>
  <c r="K301" i="6"/>
  <c r="K302" i="6" s="1"/>
  <c r="J301" i="6"/>
  <c r="F301" i="6"/>
  <c r="D301" i="6"/>
  <c r="B296" i="6"/>
  <c r="B297" i="6" s="1"/>
  <c r="AK295" i="6"/>
  <c r="AJ295" i="6"/>
  <c r="AJ296" i="6" s="1"/>
  <c r="AL295" i="6" s="1"/>
  <c r="AI295" i="6"/>
  <c r="AG295" i="6"/>
  <c r="AF295" i="6"/>
  <c r="AE295" i="6"/>
  <c r="AB295" i="6"/>
  <c r="AA295" i="6"/>
  <c r="Z295" i="6"/>
  <c r="Y295" i="6"/>
  <c r="X295" i="6"/>
  <c r="X296" i="6" s="1"/>
  <c r="U295" i="6"/>
  <c r="T295" i="6"/>
  <c r="S295" i="6"/>
  <c r="R295" i="6"/>
  <c r="Q295" i="6"/>
  <c r="N295" i="6"/>
  <c r="M295" i="6"/>
  <c r="M296" i="6" s="1"/>
  <c r="L295" i="6"/>
  <c r="K295" i="6"/>
  <c r="J295" i="6"/>
  <c r="F295" i="6"/>
  <c r="D295" i="6"/>
  <c r="K287" i="6"/>
  <c r="B287" i="6"/>
  <c r="B288" i="6" s="1"/>
  <c r="AK286" i="6"/>
  <c r="AJ287" i="6" s="1"/>
  <c r="AJ286" i="6"/>
  <c r="AI286" i="6"/>
  <c r="AG286" i="6"/>
  <c r="AF286" i="6"/>
  <c r="AF287" i="6" s="1"/>
  <c r="AE286" i="6"/>
  <c r="AB286" i="6"/>
  <c r="AA286" i="6"/>
  <c r="Z286" i="6"/>
  <c r="Y286" i="6"/>
  <c r="X286" i="6"/>
  <c r="X287" i="6" s="1"/>
  <c r="U286" i="6"/>
  <c r="T286" i="6"/>
  <c r="T287" i="6" s="1"/>
  <c r="S286" i="6"/>
  <c r="R286" i="6"/>
  <c r="Q286" i="6"/>
  <c r="N286" i="6"/>
  <c r="M286" i="6"/>
  <c r="L286" i="6"/>
  <c r="K286" i="6"/>
  <c r="J286" i="6"/>
  <c r="F286" i="6"/>
  <c r="D286" i="6"/>
  <c r="X281" i="6"/>
  <c r="M281" i="6"/>
  <c r="B281" i="6"/>
  <c r="B282" i="6" s="1"/>
  <c r="AK280" i="6"/>
  <c r="AJ280" i="6"/>
  <c r="AJ281" i="6" s="1"/>
  <c r="AI280" i="6"/>
  <c r="AG280" i="6"/>
  <c r="AF280" i="6"/>
  <c r="AF281" i="6" s="1"/>
  <c r="AE280" i="6"/>
  <c r="AB280" i="6"/>
  <c r="AA280" i="6"/>
  <c r="Z280" i="6"/>
  <c r="Y280" i="6"/>
  <c r="X280" i="6"/>
  <c r="U280" i="6"/>
  <c r="T280" i="6"/>
  <c r="T281" i="6" s="1"/>
  <c r="S280" i="6"/>
  <c r="R280" i="6"/>
  <c r="Q280" i="6"/>
  <c r="N280" i="6"/>
  <c r="M280" i="6"/>
  <c r="L280" i="6"/>
  <c r="K280" i="6"/>
  <c r="K281" i="6" s="1"/>
  <c r="J280" i="6"/>
  <c r="F280" i="6"/>
  <c r="D280" i="6"/>
  <c r="B272" i="6"/>
  <c r="B273" i="6" s="1"/>
  <c r="AK271" i="6"/>
  <c r="AJ271" i="6"/>
  <c r="AI271" i="6"/>
  <c r="AG271" i="6"/>
  <c r="AF271" i="6"/>
  <c r="AE271" i="6"/>
  <c r="AB271" i="6"/>
  <c r="AA271" i="6"/>
  <c r="Z271" i="6"/>
  <c r="Y271" i="6"/>
  <c r="X271" i="6"/>
  <c r="X272" i="6" s="1"/>
  <c r="U271" i="6"/>
  <c r="T271" i="6"/>
  <c r="S271" i="6"/>
  <c r="R271" i="6"/>
  <c r="Q271" i="6"/>
  <c r="N271" i="6"/>
  <c r="M271" i="6"/>
  <c r="M272" i="6" s="1"/>
  <c r="M273" i="6" s="1"/>
  <c r="L271" i="6"/>
  <c r="K271" i="6"/>
  <c r="J271" i="6"/>
  <c r="AC271" i="6" s="1"/>
  <c r="F273" i="6" s="1"/>
  <c r="F271" i="6"/>
  <c r="D271" i="6"/>
  <c r="AJ266" i="6"/>
  <c r="AL265" i="6" s="1"/>
  <c r="X266" i="6"/>
  <c r="B266" i="6"/>
  <c r="B267" i="6" s="1"/>
  <c r="AK265" i="6"/>
  <c r="AJ265" i="6"/>
  <c r="AI265" i="6"/>
  <c r="AG265" i="6"/>
  <c r="AF265" i="6"/>
  <c r="AF266" i="6" s="1"/>
  <c r="AE265" i="6"/>
  <c r="AB265" i="6"/>
  <c r="AA265" i="6"/>
  <c r="Z265" i="6"/>
  <c r="Y265" i="6"/>
  <c r="X265" i="6"/>
  <c r="U265" i="6"/>
  <c r="T265" i="6"/>
  <c r="T266" i="6" s="1"/>
  <c r="S265" i="6"/>
  <c r="R265" i="6"/>
  <c r="Q265" i="6"/>
  <c r="N265" i="6"/>
  <c r="M265" i="6"/>
  <c r="L265" i="6"/>
  <c r="K265" i="6"/>
  <c r="J265" i="6"/>
  <c r="F265" i="6"/>
  <c r="D265" i="6"/>
  <c r="B258" i="6"/>
  <c r="B257" i="6"/>
  <c r="AK256" i="6"/>
  <c r="AJ256" i="6"/>
  <c r="AJ257" i="6" s="1"/>
  <c r="AI256" i="6"/>
  <c r="AG256" i="6"/>
  <c r="AF256" i="6"/>
  <c r="AF257" i="6" s="1"/>
  <c r="AH256" i="6" s="1"/>
  <c r="AE256" i="6"/>
  <c r="AB256" i="6"/>
  <c r="AA256" i="6"/>
  <c r="Z256" i="6"/>
  <c r="Y256" i="6"/>
  <c r="X256" i="6"/>
  <c r="X257" i="6" s="1"/>
  <c r="U256" i="6"/>
  <c r="T256" i="6"/>
  <c r="T257" i="6" s="1"/>
  <c r="S256" i="6"/>
  <c r="R257" i="6" s="1"/>
  <c r="R256" i="6"/>
  <c r="Q256" i="6"/>
  <c r="N256" i="6"/>
  <c r="M256" i="6"/>
  <c r="L256" i="6"/>
  <c r="K256" i="6"/>
  <c r="K257" i="6" s="1"/>
  <c r="J256" i="6"/>
  <c r="AC256" i="6" s="1"/>
  <c r="F258" i="6" s="1"/>
  <c r="F256" i="6"/>
  <c r="D256" i="6"/>
  <c r="K251" i="6"/>
  <c r="K252" i="6" s="1"/>
  <c r="B251" i="6"/>
  <c r="B252" i="6" s="1"/>
  <c r="AK250" i="6"/>
  <c r="AJ250" i="6"/>
  <c r="AJ251" i="6" s="1"/>
  <c r="AI250" i="6"/>
  <c r="AG250" i="6"/>
  <c r="AF250" i="6"/>
  <c r="AE250" i="6"/>
  <c r="AB250" i="6"/>
  <c r="AA250" i="6"/>
  <c r="Z250" i="6"/>
  <c r="Y250" i="6"/>
  <c r="X250" i="6"/>
  <c r="X251" i="6" s="1"/>
  <c r="U250" i="6"/>
  <c r="T250" i="6"/>
  <c r="S250" i="6"/>
  <c r="R250" i="6"/>
  <c r="R251" i="6" s="1"/>
  <c r="Q250" i="6"/>
  <c r="N250" i="6"/>
  <c r="M250" i="6"/>
  <c r="M251" i="6" s="1"/>
  <c r="M252" i="6" s="1"/>
  <c r="L250" i="6"/>
  <c r="K250" i="6"/>
  <c r="J250" i="6"/>
  <c r="F250" i="6"/>
  <c r="D250" i="6"/>
  <c r="B240" i="6"/>
  <c r="B241" i="6" s="1"/>
  <c r="AK239" i="6"/>
  <c r="AJ239" i="6"/>
  <c r="AI239" i="6"/>
  <c r="AG239" i="6"/>
  <c r="AF239" i="6"/>
  <c r="AF240" i="6" s="1"/>
  <c r="AE239" i="6"/>
  <c r="AB239" i="6"/>
  <c r="AA239" i="6"/>
  <c r="Z239" i="6"/>
  <c r="Y239" i="6"/>
  <c r="X239" i="6"/>
  <c r="X240" i="6" s="1"/>
  <c r="U239" i="6"/>
  <c r="T239" i="6"/>
  <c r="T240" i="6" s="1"/>
  <c r="S239" i="6"/>
  <c r="R239" i="6"/>
  <c r="Q239" i="6"/>
  <c r="N239" i="6"/>
  <c r="M239" i="6"/>
  <c r="M240" i="6" s="1"/>
  <c r="L239" i="6"/>
  <c r="K239" i="6"/>
  <c r="J239" i="6"/>
  <c r="F239" i="6"/>
  <c r="D239" i="6"/>
  <c r="B234" i="6"/>
  <c r="B235" i="6" s="1"/>
  <c r="AK233" i="6"/>
  <c r="AJ233" i="6"/>
  <c r="AJ234" i="6" s="1"/>
  <c r="AL233" i="6" s="1"/>
  <c r="AI233" i="6"/>
  <c r="AG233" i="6"/>
  <c r="AF233" i="6"/>
  <c r="AE233" i="6"/>
  <c r="AB233" i="6"/>
  <c r="AA233" i="6"/>
  <c r="Z233" i="6"/>
  <c r="Y233" i="6"/>
  <c r="X233" i="6"/>
  <c r="X234" i="6" s="1"/>
  <c r="U233" i="6"/>
  <c r="T233" i="6"/>
  <c r="S233" i="6"/>
  <c r="R233" i="6"/>
  <c r="R234" i="6" s="1"/>
  <c r="Q233" i="6"/>
  <c r="N233" i="6"/>
  <c r="M233" i="6"/>
  <c r="M234" i="6" s="1"/>
  <c r="L233" i="6"/>
  <c r="K233" i="6"/>
  <c r="J233" i="6"/>
  <c r="F233" i="6"/>
  <c r="D233" i="6"/>
  <c r="B225" i="6"/>
  <c r="B226" i="6" s="1"/>
  <c r="AK224" i="6"/>
  <c r="AJ224" i="6"/>
  <c r="AJ225" i="6" s="1"/>
  <c r="AI224" i="6"/>
  <c r="AG224" i="6"/>
  <c r="AF224" i="6"/>
  <c r="AE224" i="6"/>
  <c r="AB224" i="6"/>
  <c r="AA224" i="6"/>
  <c r="Z224" i="6"/>
  <c r="Y224" i="6"/>
  <c r="X224" i="6"/>
  <c r="X225" i="6" s="1"/>
  <c r="U224" i="6"/>
  <c r="T224" i="6"/>
  <c r="S224" i="6"/>
  <c r="R224" i="6"/>
  <c r="Q224" i="6"/>
  <c r="N224" i="6"/>
  <c r="M224" i="6"/>
  <c r="L224" i="6"/>
  <c r="K224" i="6"/>
  <c r="K225" i="6" s="1"/>
  <c r="J224" i="6"/>
  <c r="F224" i="6"/>
  <c r="D224" i="6"/>
  <c r="X219" i="6"/>
  <c r="K219" i="6"/>
  <c r="B219" i="6"/>
  <c r="B220" i="6" s="1"/>
  <c r="AK218" i="6"/>
  <c r="AJ218" i="6"/>
  <c r="AJ219" i="6" s="1"/>
  <c r="AI218" i="6"/>
  <c r="AG218" i="6"/>
  <c r="AF218" i="6"/>
  <c r="AF219" i="6" s="1"/>
  <c r="AH218" i="6" s="1"/>
  <c r="AE218" i="6"/>
  <c r="AB218" i="6"/>
  <c r="AA218" i="6"/>
  <c r="Z218" i="6"/>
  <c r="Y218" i="6"/>
  <c r="X218" i="6"/>
  <c r="U218" i="6"/>
  <c r="T218" i="6"/>
  <c r="T219" i="6" s="1"/>
  <c r="S218" i="6"/>
  <c r="R218" i="6"/>
  <c r="R219" i="6" s="1"/>
  <c r="Q218" i="6"/>
  <c r="N218" i="6"/>
  <c r="M218" i="6"/>
  <c r="M219" i="6" s="1"/>
  <c r="L218" i="6"/>
  <c r="K218" i="6"/>
  <c r="J218" i="6"/>
  <c r="F218" i="6"/>
  <c r="D218" i="6"/>
  <c r="B211" i="6"/>
  <c r="B210" i="6"/>
  <c r="AK209" i="6"/>
  <c r="AJ209" i="6"/>
  <c r="AI209" i="6"/>
  <c r="AG209" i="6"/>
  <c r="AF209" i="6"/>
  <c r="AF210" i="6" s="1"/>
  <c r="AE209" i="6"/>
  <c r="AB209" i="6"/>
  <c r="AA209" i="6"/>
  <c r="Z209" i="6"/>
  <c r="Y209" i="6"/>
  <c r="X209" i="6"/>
  <c r="X210" i="6" s="1"/>
  <c r="U209" i="6"/>
  <c r="T209" i="6"/>
  <c r="T210" i="6" s="1"/>
  <c r="S209" i="6"/>
  <c r="R210" i="6" s="1"/>
  <c r="R209" i="6"/>
  <c r="Q209" i="6"/>
  <c r="N209" i="6"/>
  <c r="M209" i="6"/>
  <c r="M210" i="6" s="1"/>
  <c r="L209" i="6"/>
  <c r="K209" i="6"/>
  <c r="J209" i="6"/>
  <c r="F209" i="6"/>
  <c r="D209" i="6"/>
  <c r="B204" i="6"/>
  <c r="B205" i="6" s="1"/>
  <c r="AK203" i="6"/>
  <c r="AJ203" i="6"/>
  <c r="AJ204" i="6" s="1"/>
  <c r="AI203" i="6"/>
  <c r="AG203" i="6"/>
  <c r="AF203" i="6"/>
  <c r="AF204" i="6" s="1"/>
  <c r="AH203" i="6" s="1"/>
  <c r="AE203" i="6"/>
  <c r="AB203" i="6"/>
  <c r="AA203" i="6"/>
  <c r="Z203" i="6"/>
  <c r="Y203" i="6"/>
  <c r="X203" i="6"/>
  <c r="X204" i="6" s="1"/>
  <c r="U203" i="6"/>
  <c r="T203" i="6"/>
  <c r="S203" i="6"/>
  <c r="R203" i="6"/>
  <c r="Q203" i="6"/>
  <c r="N203" i="6"/>
  <c r="M203" i="6"/>
  <c r="M204" i="6" s="1"/>
  <c r="M205" i="6" s="1"/>
  <c r="L203" i="6"/>
  <c r="K204" i="6" s="1"/>
  <c r="K203" i="6"/>
  <c r="J203" i="6"/>
  <c r="F203" i="6"/>
  <c r="D203" i="6"/>
  <c r="K195" i="6"/>
  <c r="B195" i="6"/>
  <c r="B196" i="6" s="1"/>
  <c r="AK194" i="6"/>
  <c r="AJ194" i="6"/>
  <c r="AJ195" i="6" s="1"/>
  <c r="AI194" i="6"/>
  <c r="AG194" i="6"/>
  <c r="AF194" i="6"/>
  <c r="AE194" i="6"/>
  <c r="AB194" i="6"/>
  <c r="AA194" i="6"/>
  <c r="Z194" i="6"/>
  <c r="Y194" i="6"/>
  <c r="X194" i="6"/>
  <c r="X195" i="6" s="1"/>
  <c r="U194" i="6"/>
  <c r="T194" i="6"/>
  <c r="T195" i="6" s="1"/>
  <c r="S194" i="6"/>
  <c r="R194" i="6"/>
  <c r="Q194" i="6"/>
  <c r="N194" i="6"/>
  <c r="M194" i="6"/>
  <c r="L194" i="6"/>
  <c r="K194" i="6"/>
  <c r="J194" i="6"/>
  <c r="AC194" i="6" s="1"/>
  <c r="F196" i="6" s="1"/>
  <c r="F194" i="6"/>
  <c r="D194" i="6"/>
  <c r="B190" i="6"/>
  <c r="B189" i="6"/>
  <c r="AK188" i="6"/>
  <c r="AJ188" i="6"/>
  <c r="AI188" i="6"/>
  <c r="AG188" i="6"/>
  <c r="AF188" i="6"/>
  <c r="AE188" i="6"/>
  <c r="AB188" i="6"/>
  <c r="AA188" i="6"/>
  <c r="Z188" i="6"/>
  <c r="Y188" i="6"/>
  <c r="X188" i="6"/>
  <c r="X189" i="6" s="1"/>
  <c r="U188" i="6"/>
  <c r="T188" i="6"/>
  <c r="S188" i="6"/>
  <c r="R188" i="6"/>
  <c r="Q188" i="6"/>
  <c r="N188" i="6"/>
  <c r="M188" i="6"/>
  <c r="M189" i="6" s="1"/>
  <c r="L188" i="6"/>
  <c r="K188" i="6"/>
  <c r="K189" i="6" s="1"/>
  <c r="J188" i="6"/>
  <c r="F188" i="6"/>
  <c r="D188" i="6"/>
  <c r="B180" i="6"/>
  <c r="B181" i="6" s="1"/>
  <c r="AK179" i="6"/>
  <c r="AJ179" i="6"/>
  <c r="AI179" i="6"/>
  <c r="AG179" i="6"/>
  <c r="AF179" i="6"/>
  <c r="AF180" i="6" s="1"/>
  <c r="AH179" i="6" s="1"/>
  <c r="AE179" i="6"/>
  <c r="AB179" i="6"/>
  <c r="AA179" i="6"/>
  <c r="Z179" i="6"/>
  <c r="Y179" i="6"/>
  <c r="X179" i="6"/>
  <c r="X180" i="6" s="1"/>
  <c r="U179" i="6"/>
  <c r="T179" i="6"/>
  <c r="T180" i="6" s="1"/>
  <c r="S179" i="6"/>
  <c r="R179" i="6"/>
  <c r="R180" i="6" s="1"/>
  <c r="Q179" i="6"/>
  <c r="N179" i="6"/>
  <c r="M179" i="6"/>
  <c r="M180" i="6" s="1"/>
  <c r="L179" i="6"/>
  <c r="K179" i="6"/>
  <c r="K180" i="6" s="1"/>
  <c r="J179" i="6"/>
  <c r="O179" i="6" s="1"/>
  <c r="D180" i="6" s="1"/>
  <c r="F179" i="6"/>
  <c r="D179" i="6"/>
  <c r="B174" i="6"/>
  <c r="B175" i="6" s="1"/>
  <c r="AK173" i="6"/>
  <c r="AJ173" i="6"/>
  <c r="AJ174" i="6" s="1"/>
  <c r="AI173" i="6"/>
  <c r="AG173" i="6"/>
  <c r="AF173" i="6"/>
  <c r="AF174" i="6" s="1"/>
  <c r="AH173" i="6" s="1"/>
  <c r="AE173" i="6"/>
  <c r="AB173" i="6"/>
  <c r="AA173" i="6"/>
  <c r="Z173" i="6"/>
  <c r="Y173" i="6"/>
  <c r="X173" i="6"/>
  <c r="X174" i="6" s="1"/>
  <c r="U173" i="6"/>
  <c r="T173" i="6"/>
  <c r="S173" i="6"/>
  <c r="R173" i="6"/>
  <c r="Q173" i="6"/>
  <c r="N173" i="6"/>
  <c r="M173" i="6"/>
  <c r="M174" i="6" s="1"/>
  <c r="L173" i="6"/>
  <c r="K173" i="6"/>
  <c r="J173" i="6"/>
  <c r="F173" i="6"/>
  <c r="D173" i="6"/>
  <c r="B166" i="6"/>
  <c r="K165" i="6"/>
  <c r="B165" i="6"/>
  <c r="AK164" i="6"/>
  <c r="AJ164" i="6"/>
  <c r="AJ165" i="6" s="1"/>
  <c r="AI164" i="6"/>
  <c r="AG164" i="6"/>
  <c r="AF164" i="6"/>
  <c r="AE164" i="6"/>
  <c r="AB164" i="6"/>
  <c r="AA164" i="6"/>
  <c r="Z164" i="6"/>
  <c r="Y164" i="6"/>
  <c r="X164" i="6"/>
  <c r="X165" i="6" s="1"/>
  <c r="U164" i="6"/>
  <c r="T164" i="6"/>
  <c r="T165" i="6" s="1"/>
  <c r="S164" i="6"/>
  <c r="R164" i="6"/>
  <c r="Q164" i="6"/>
  <c r="N164" i="6"/>
  <c r="M164" i="6"/>
  <c r="L164" i="6"/>
  <c r="K164" i="6"/>
  <c r="J164" i="6"/>
  <c r="F164" i="6"/>
  <c r="D164" i="6"/>
  <c r="M159" i="6"/>
  <c r="B159" i="6"/>
  <c r="B160" i="6" s="1"/>
  <c r="AK158" i="6"/>
  <c r="AJ158" i="6"/>
  <c r="AJ159" i="6" s="1"/>
  <c r="AI158" i="6"/>
  <c r="AG158" i="6"/>
  <c r="AF158" i="6"/>
  <c r="AF159" i="6" s="1"/>
  <c r="AE158" i="6"/>
  <c r="AB158" i="6"/>
  <c r="AA158" i="6"/>
  <c r="Z158" i="6"/>
  <c r="Y158" i="6"/>
  <c r="X158" i="6"/>
  <c r="X159" i="6" s="1"/>
  <c r="U158" i="6"/>
  <c r="T158" i="6"/>
  <c r="T159" i="6" s="1"/>
  <c r="S158" i="6"/>
  <c r="R158" i="6"/>
  <c r="Q158" i="6"/>
  <c r="N158" i="6"/>
  <c r="M158" i="6"/>
  <c r="L158" i="6"/>
  <c r="K158" i="6"/>
  <c r="K159" i="6" s="1"/>
  <c r="J158" i="6"/>
  <c r="F158" i="6"/>
  <c r="D158" i="6"/>
  <c r="B151" i="6"/>
  <c r="X150" i="6"/>
  <c r="B150" i="6"/>
  <c r="AK149" i="6"/>
  <c r="AJ149" i="6"/>
  <c r="AI149" i="6"/>
  <c r="AG149" i="6"/>
  <c r="AF149" i="6"/>
  <c r="AF150" i="6" s="1"/>
  <c r="AE149" i="6"/>
  <c r="AB149" i="6"/>
  <c r="AA149" i="6"/>
  <c r="Z149" i="6"/>
  <c r="Y149" i="6"/>
  <c r="X149" i="6"/>
  <c r="U149" i="6"/>
  <c r="T149" i="6"/>
  <c r="T150" i="6" s="1"/>
  <c r="S149" i="6"/>
  <c r="R149" i="6"/>
  <c r="R150" i="6" s="1"/>
  <c r="Q149" i="6"/>
  <c r="N149" i="6"/>
  <c r="M149" i="6"/>
  <c r="M150" i="6" s="1"/>
  <c r="L149" i="6"/>
  <c r="K149" i="6"/>
  <c r="K150" i="6" s="1"/>
  <c r="J149" i="6"/>
  <c r="F149" i="6"/>
  <c r="D149" i="6"/>
  <c r="AJ144" i="6"/>
  <c r="AL143" i="6" s="1"/>
  <c r="X144" i="6"/>
  <c r="B144" i="6"/>
  <c r="B145" i="6" s="1"/>
  <c r="AK143" i="6"/>
  <c r="AJ143" i="6"/>
  <c r="AI143" i="6"/>
  <c r="AG143" i="6"/>
  <c r="AF143" i="6"/>
  <c r="AE143" i="6"/>
  <c r="AB143" i="6"/>
  <c r="AA143" i="6"/>
  <c r="Z143" i="6"/>
  <c r="Y143" i="6"/>
  <c r="X143" i="6"/>
  <c r="U143" i="6"/>
  <c r="T143" i="6"/>
  <c r="S143" i="6"/>
  <c r="R143" i="6"/>
  <c r="Q143" i="6"/>
  <c r="N143" i="6"/>
  <c r="M143" i="6"/>
  <c r="M144" i="6" s="1"/>
  <c r="L143" i="6"/>
  <c r="K143" i="6"/>
  <c r="J143" i="6"/>
  <c r="F143" i="6"/>
  <c r="D143" i="6"/>
  <c r="B135" i="6"/>
  <c r="B136" i="6" s="1"/>
  <c r="AK134" i="6"/>
  <c r="AJ134" i="6"/>
  <c r="AJ135" i="6" s="1"/>
  <c r="AI134" i="6"/>
  <c r="AG134" i="6"/>
  <c r="AF134" i="6"/>
  <c r="AE134" i="6"/>
  <c r="AB134" i="6"/>
  <c r="AA134" i="6"/>
  <c r="Z134" i="6"/>
  <c r="Y134" i="6"/>
  <c r="X134" i="6"/>
  <c r="X135" i="6" s="1"/>
  <c r="U134" i="6"/>
  <c r="T134" i="6"/>
  <c r="S134" i="6"/>
  <c r="R134" i="6"/>
  <c r="Q134" i="6"/>
  <c r="N134" i="6"/>
  <c r="M134" i="6"/>
  <c r="L134" i="6"/>
  <c r="K134" i="6"/>
  <c r="K135" i="6" s="1"/>
  <c r="J134" i="6"/>
  <c r="F134" i="6"/>
  <c r="D134" i="6"/>
  <c r="X129" i="6"/>
  <c r="K129" i="6"/>
  <c r="B129" i="6"/>
  <c r="B130" i="6" s="1"/>
  <c r="AK128" i="6"/>
  <c r="AJ128" i="6"/>
  <c r="AI128" i="6"/>
  <c r="AG128" i="6"/>
  <c r="AF128" i="6"/>
  <c r="AF129" i="6" s="1"/>
  <c r="AH128" i="6" s="1"/>
  <c r="AE128" i="6"/>
  <c r="AB128" i="6"/>
  <c r="AA128" i="6"/>
  <c r="Z128" i="6"/>
  <c r="Y128" i="6"/>
  <c r="X128" i="6"/>
  <c r="U128" i="6"/>
  <c r="T128" i="6"/>
  <c r="T129" i="6" s="1"/>
  <c r="S128" i="6"/>
  <c r="R128" i="6"/>
  <c r="R129" i="6" s="1"/>
  <c r="Q128" i="6"/>
  <c r="V128" i="6" s="1"/>
  <c r="F129" i="6" s="1"/>
  <c r="N128" i="6"/>
  <c r="M128" i="6"/>
  <c r="M129" i="6" s="1"/>
  <c r="L128" i="6"/>
  <c r="K128" i="6"/>
  <c r="J128" i="6"/>
  <c r="F128" i="6"/>
  <c r="D128" i="6"/>
  <c r="B118" i="6"/>
  <c r="B119" i="6" s="1"/>
  <c r="AK117" i="6"/>
  <c r="AJ117" i="6"/>
  <c r="AI117" i="6"/>
  <c r="AG117" i="6"/>
  <c r="AF117" i="6"/>
  <c r="AE117" i="6"/>
  <c r="AB117" i="6"/>
  <c r="AA117" i="6"/>
  <c r="Z117" i="6"/>
  <c r="Y117" i="6"/>
  <c r="X117" i="6"/>
  <c r="X118" i="6" s="1"/>
  <c r="U117" i="6"/>
  <c r="T117" i="6"/>
  <c r="S117" i="6"/>
  <c r="R117" i="6"/>
  <c r="Q117" i="6"/>
  <c r="N117" i="6"/>
  <c r="M117" i="6"/>
  <c r="L117" i="6"/>
  <c r="K117" i="6"/>
  <c r="J117" i="6"/>
  <c r="F117" i="6"/>
  <c r="D117" i="6"/>
  <c r="B112" i="6"/>
  <c r="B113" i="6" s="1"/>
  <c r="AK111" i="6"/>
  <c r="AJ111" i="6"/>
  <c r="AI111" i="6"/>
  <c r="AG111" i="6"/>
  <c r="AF111" i="6"/>
  <c r="AE111" i="6"/>
  <c r="AB111" i="6"/>
  <c r="AA111" i="6"/>
  <c r="Z111" i="6"/>
  <c r="Y111" i="6"/>
  <c r="X111" i="6"/>
  <c r="X112" i="6" s="1"/>
  <c r="U111" i="6"/>
  <c r="T111" i="6"/>
  <c r="S111" i="6"/>
  <c r="R111" i="6"/>
  <c r="Q111" i="6"/>
  <c r="N111" i="6"/>
  <c r="M111" i="6"/>
  <c r="L111" i="6"/>
  <c r="K111" i="6"/>
  <c r="J111" i="6"/>
  <c r="F111" i="6"/>
  <c r="D111" i="6"/>
  <c r="B103" i="6"/>
  <c r="B104" i="6" s="1"/>
  <c r="AK102" i="6"/>
  <c r="AJ102" i="6"/>
  <c r="AI102" i="6"/>
  <c r="AG102" i="6"/>
  <c r="AF102" i="6"/>
  <c r="AE102" i="6"/>
  <c r="AB102" i="6"/>
  <c r="AA102" i="6"/>
  <c r="Z102" i="6"/>
  <c r="Y102" i="6"/>
  <c r="X102" i="6"/>
  <c r="X103" i="6" s="1"/>
  <c r="U102" i="6"/>
  <c r="T102" i="6"/>
  <c r="S102" i="6"/>
  <c r="R102" i="6"/>
  <c r="Q102" i="6"/>
  <c r="N102" i="6"/>
  <c r="M102" i="6"/>
  <c r="L102" i="6"/>
  <c r="K102" i="6"/>
  <c r="K103" i="6" s="1"/>
  <c r="J102" i="6"/>
  <c r="F102" i="6"/>
  <c r="D102" i="6"/>
  <c r="B97" i="6"/>
  <c r="B98" i="6" s="1"/>
  <c r="AK96" i="6"/>
  <c r="AJ96" i="6"/>
  <c r="AI96" i="6"/>
  <c r="AG96" i="6"/>
  <c r="AF96" i="6"/>
  <c r="AE96" i="6"/>
  <c r="AB96" i="6"/>
  <c r="AA96" i="6"/>
  <c r="Z96" i="6"/>
  <c r="Y96" i="6"/>
  <c r="X96" i="6"/>
  <c r="X97" i="6" s="1"/>
  <c r="U96" i="6"/>
  <c r="T96" i="6"/>
  <c r="S96" i="6"/>
  <c r="R96" i="6"/>
  <c r="R97" i="6" s="1"/>
  <c r="Q96" i="6"/>
  <c r="N96" i="6"/>
  <c r="M96" i="6"/>
  <c r="L96" i="6"/>
  <c r="K96" i="6"/>
  <c r="J96" i="6"/>
  <c r="F96" i="6"/>
  <c r="D96" i="6"/>
  <c r="B88" i="6"/>
  <c r="B89" i="6" s="1"/>
  <c r="AK87" i="6"/>
  <c r="AJ87" i="6"/>
  <c r="AI87" i="6"/>
  <c r="AG87" i="6"/>
  <c r="AF87" i="6"/>
  <c r="AE87" i="6"/>
  <c r="AB87" i="6"/>
  <c r="AA87" i="6"/>
  <c r="Z87" i="6"/>
  <c r="Y87" i="6"/>
  <c r="X87" i="6"/>
  <c r="X88" i="6" s="1"/>
  <c r="U87" i="6"/>
  <c r="T87" i="6"/>
  <c r="S87" i="6"/>
  <c r="R87" i="6"/>
  <c r="Q87" i="6"/>
  <c r="N87" i="6"/>
  <c r="M87" i="6"/>
  <c r="L87" i="6"/>
  <c r="K87" i="6"/>
  <c r="J87" i="6"/>
  <c r="F87" i="6"/>
  <c r="D87" i="6"/>
  <c r="B82" i="6"/>
  <c r="B83" i="6" s="1"/>
  <c r="AK81" i="6"/>
  <c r="AJ81" i="6"/>
  <c r="AI81" i="6"/>
  <c r="AG81" i="6"/>
  <c r="AF81" i="6"/>
  <c r="AE81" i="6"/>
  <c r="AB81" i="6"/>
  <c r="AA81" i="6"/>
  <c r="Z81" i="6"/>
  <c r="Y81" i="6"/>
  <c r="X81" i="6"/>
  <c r="X82" i="6" s="1"/>
  <c r="U81" i="6"/>
  <c r="T81" i="6"/>
  <c r="S81" i="6"/>
  <c r="R81" i="6"/>
  <c r="Q81" i="6"/>
  <c r="N81" i="6"/>
  <c r="M81" i="6"/>
  <c r="L81" i="6"/>
  <c r="K81" i="6"/>
  <c r="J81" i="6"/>
  <c r="F81" i="6"/>
  <c r="D81" i="6"/>
  <c r="B73" i="6"/>
  <c r="B74" i="6" s="1"/>
  <c r="AK72" i="6"/>
  <c r="AJ72" i="6"/>
  <c r="AI72" i="6"/>
  <c r="AG72" i="6"/>
  <c r="AF72" i="6"/>
  <c r="AE72" i="6"/>
  <c r="AB72" i="6"/>
  <c r="AA72" i="6"/>
  <c r="Z72" i="6"/>
  <c r="Y72" i="6"/>
  <c r="X72" i="6"/>
  <c r="X73" i="6" s="1"/>
  <c r="U72" i="6"/>
  <c r="T72" i="6"/>
  <c r="S72" i="6"/>
  <c r="R72" i="6"/>
  <c r="Q72" i="6"/>
  <c r="N72" i="6"/>
  <c r="M72" i="6"/>
  <c r="L72" i="6"/>
  <c r="K72" i="6"/>
  <c r="K73" i="6" s="1"/>
  <c r="J72" i="6"/>
  <c r="F72" i="6"/>
  <c r="D72" i="6"/>
  <c r="B67" i="6"/>
  <c r="B68" i="6" s="1"/>
  <c r="AK66" i="6"/>
  <c r="AJ66" i="6"/>
  <c r="AI66" i="6"/>
  <c r="AG66" i="6"/>
  <c r="AF66" i="6"/>
  <c r="AE66" i="6"/>
  <c r="AB66" i="6"/>
  <c r="AA66" i="6"/>
  <c r="Z66" i="6"/>
  <c r="Y66" i="6"/>
  <c r="X66" i="6"/>
  <c r="X67" i="6" s="1"/>
  <c r="U66" i="6"/>
  <c r="T66" i="6"/>
  <c r="S66" i="6"/>
  <c r="R66" i="6"/>
  <c r="Q66" i="6"/>
  <c r="N66" i="6"/>
  <c r="M66" i="6"/>
  <c r="L66" i="6"/>
  <c r="K66" i="6"/>
  <c r="K67" i="6" s="1"/>
  <c r="J66" i="6"/>
  <c r="F66" i="6"/>
  <c r="D66" i="6"/>
  <c r="B58" i="6"/>
  <c r="B59" i="6" s="1"/>
  <c r="AK57" i="6"/>
  <c r="AJ57" i="6"/>
  <c r="AI57" i="6"/>
  <c r="AG57" i="6"/>
  <c r="AF57" i="6"/>
  <c r="AE57" i="6"/>
  <c r="AB57" i="6"/>
  <c r="AA57" i="6"/>
  <c r="Z57" i="6"/>
  <c r="Y57" i="6"/>
  <c r="X57" i="6"/>
  <c r="X58" i="6" s="1"/>
  <c r="U57" i="6"/>
  <c r="T57" i="6"/>
  <c r="S57" i="6"/>
  <c r="R57" i="6"/>
  <c r="Q57" i="6"/>
  <c r="N57" i="6"/>
  <c r="M57" i="6"/>
  <c r="L57" i="6"/>
  <c r="K57" i="6"/>
  <c r="K58" i="6" s="1"/>
  <c r="J57" i="6"/>
  <c r="F57" i="6"/>
  <c r="D57" i="6"/>
  <c r="B52" i="6"/>
  <c r="B53" i="6" s="1"/>
  <c r="AK51" i="6"/>
  <c r="AJ51" i="6"/>
  <c r="AI51" i="6"/>
  <c r="AG51" i="6"/>
  <c r="AF51" i="6"/>
  <c r="AE51" i="6"/>
  <c r="AB51" i="6"/>
  <c r="AA51" i="6"/>
  <c r="Z51" i="6"/>
  <c r="Y51" i="6"/>
  <c r="X51" i="6"/>
  <c r="X52" i="6" s="1"/>
  <c r="U51" i="6"/>
  <c r="T51" i="6"/>
  <c r="S51" i="6"/>
  <c r="R51" i="6"/>
  <c r="R52" i="6" s="1"/>
  <c r="Q51" i="6"/>
  <c r="N51" i="6"/>
  <c r="M51" i="6"/>
  <c r="L51" i="6"/>
  <c r="K51" i="6"/>
  <c r="J51" i="6"/>
  <c r="F51" i="6"/>
  <c r="D51" i="6"/>
  <c r="B43" i="6"/>
  <c r="B44" i="6" s="1"/>
  <c r="AK42" i="6"/>
  <c r="AJ42" i="6"/>
  <c r="AI42" i="6"/>
  <c r="AG42" i="6"/>
  <c r="AF42" i="6"/>
  <c r="AE42" i="6"/>
  <c r="AB42" i="6"/>
  <c r="AA42" i="6"/>
  <c r="Z42" i="6"/>
  <c r="Y42" i="6"/>
  <c r="X42" i="6"/>
  <c r="X43" i="6" s="1"/>
  <c r="U42" i="6"/>
  <c r="T42" i="6"/>
  <c r="S42" i="6"/>
  <c r="R42" i="6"/>
  <c r="Q42" i="6"/>
  <c r="N42" i="6"/>
  <c r="M42" i="6"/>
  <c r="L42" i="6"/>
  <c r="K42" i="6"/>
  <c r="J42" i="6"/>
  <c r="F42" i="6"/>
  <c r="D42" i="6"/>
  <c r="B37" i="6"/>
  <c r="B38" i="6" s="1"/>
  <c r="AK36" i="6"/>
  <c r="AJ36" i="6"/>
  <c r="AI36" i="6"/>
  <c r="AG36" i="6"/>
  <c r="AF36" i="6"/>
  <c r="AE36" i="6"/>
  <c r="AB36" i="6"/>
  <c r="AA36" i="6"/>
  <c r="Z36" i="6"/>
  <c r="Y36" i="6"/>
  <c r="X36" i="6"/>
  <c r="X37" i="6" s="1"/>
  <c r="U36" i="6"/>
  <c r="T36" i="6"/>
  <c r="S36" i="6"/>
  <c r="R36" i="6"/>
  <c r="R37" i="6" s="1"/>
  <c r="Q36" i="6"/>
  <c r="N36" i="6"/>
  <c r="M36" i="6"/>
  <c r="L36" i="6"/>
  <c r="K36" i="6"/>
  <c r="J36" i="6"/>
  <c r="F36" i="6"/>
  <c r="D36" i="6"/>
  <c r="B28" i="6"/>
  <c r="B29" i="6" s="1"/>
  <c r="AK27" i="6"/>
  <c r="AJ27" i="6"/>
  <c r="AI27" i="6"/>
  <c r="AG27" i="6"/>
  <c r="AF27" i="6"/>
  <c r="AE27" i="6"/>
  <c r="AB27" i="6"/>
  <c r="AA27" i="6"/>
  <c r="Z27" i="6"/>
  <c r="Y27" i="6"/>
  <c r="X27" i="6"/>
  <c r="X28" i="6" s="1"/>
  <c r="U27" i="6"/>
  <c r="T27" i="6"/>
  <c r="S27" i="6"/>
  <c r="R27" i="6"/>
  <c r="Q27" i="6"/>
  <c r="N27" i="6"/>
  <c r="M27" i="6"/>
  <c r="L27" i="6"/>
  <c r="K27" i="6"/>
  <c r="K28" i="6" s="1"/>
  <c r="J27" i="6"/>
  <c r="F27" i="6"/>
  <c r="D27" i="6"/>
  <c r="B22" i="6"/>
  <c r="B23" i="6" s="1"/>
  <c r="AK21" i="6"/>
  <c r="AJ21" i="6"/>
  <c r="AI21" i="6"/>
  <c r="AG21" i="6"/>
  <c r="AF21" i="6"/>
  <c r="AE21" i="6"/>
  <c r="AB21" i="6"/>
  <c r="AA21" i="6"/>
  <c r="Z21" i="6"/>
  <c r="Y21" i="6"/>
  <c r="X21" i="6"/>
  <c r="X22" i="6" s="1"/>
  <c r="U21" i="6"/>
  <c r="T21" i="6"/>
  <c r="S21" i="6"/>
  <c r="R21" i="6"/>
  <c r="Q21" i="6"/>
  <c r="N21" i="6"/>
  <c r="M21" i="6"/>
  <c r="L21" i="6"/>
  <c r="K21" i="6"/>
  <c r="J21" i="6"/>
  <c r="F21" i="6"/>
  <c r="D21" i="6"/>
  <c r="B13" i="6"/>
  <c r="B14" i="6" s="1"/>
  <c r="AK12" i="6"/>
  <c r="AJ12" i="6"/>
  <c r="AI12" i="6"/>
  <c r="AG12" i="6"/>
  <c r="AF12" i="6"/>
  <c r="AE12" i="6"/>
  <c r="AB12" i="6"/>
  <c r="AA12" i="6"/>
  <c r="Z12" i="6"/>
  <c r="Y12" i="6"/>
  <c r="X12" i="6"/>
  <c r="X13" i="6" s="1"/>
  <c r="U12" i="6"/>
  <c r="T12" i="6"/>
  <c r="S12" i="6"/>
  <c r="R12" i="6"/>
  <c r="Q12" i="6"/>
  <c r="N12" i="6"/>
  <c r="M12" i="6"/>
  <c r="L12" i="6"/>
  <c r="K12" i="6"/>
  <c r="K13" i="6" s="1"/>
  <c r="J12" i="6"/>
  <c r="F12" i="6"/>
  <c r="D12" i="6"/>
  <c r="B7" i="6"/>
  <c r="B8" i="6" s="1"/>
  <c r="AK6" i="6"/>
  <c r="AJ6" i="6"/>
  <c r="AI6" i="6"/>
  <c r="AG6" i="6"/>
  <c r="AF6" i="6"/>
  <c r="AE6" i="6"/>
  <c r="AB6" i="6"/>
  <c r="AA6" i="6"/>
  <c r="Z6" i="6"/>
  <c r="Y6" i="6"/>
  <c r="X6" i="6"/>
  <c r="X7" i="6" s="1"/>
  <c r="U6" i="6"/>
  <c r="T6" i="6"/>
  <c r="S6" i="6"/>
  <c r="R6" i="6"/>
  <c r="Q6" i="6"/>
  <c r="N6" i="6"/>
  <c r="M6" i="6"/>
  <c r="L6" i="6"/>
  <c r="K6" i="6"/>
  <c r="K7" i="6" s="1"/>
  <c r="J6" i="6"/>
  <c r="F6" i="6"/>
  <c r="D6" i="6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J20" i="3"/>
  <c r="J21" i="3" s="1"/>
  <c r="J14" i="3"/>
  <c r="J15" i="3" s="1"/>
  <c r="J19" i="3"/>
  <c r="J13" i="3"/>
  <c r="AJ28" i="6" l="1"/>
  <c r="AJ37" i="6"/>
  <c r="M43" i="6"/>
  <c r="AJ67" i="6"/>
  <c r="AJ118" i="6"/>
  <c r="AJ119" i="6" s="1"/>
  <c r="AC12" i="16"/>
  <c r="F14" i="16" s="1"/>
  <c r="AH12" i="16"/>
  <c r="R30" i="16"/>
  <c r="K25" i="16" s="1"/>
  <c r="K13" i="16"/>
  <c r="K14" i="16" s="1"/>
  <c r="T30" i="16"/>
  <c r="AF30" i="16"/>
  <c r="AH29" i="16" s="1"/>
  <c r="M13" i="16"/>
  <c r="M14" i="16" s="1"/>
  <c r="AJ24" i="16"/>
  <c r="AL23" i="16" s="1"/>
  <c r="AM23" i="16" s="1"/>
  <c r="D25" i="16" s="1"/>
  <c r="O6" i="16"/>
  <c r="D7" i="16" s="1"/>
  <c r="AH6" i="16"/>
  <c r="R13" i="16"/>
  <c r="K8" i="16" s="1"/>
  <c r="M24" i="16"/>
  <c r="K30" i="16"/>
  <c r="K31" i="16" s="1"/>
  <c r="V12" i="16"/>
  <c r="F13" i="16" s="1"/>
  <c r="O29" i="16"/>
  <c r="D30" i="16" s="1"/>
  <c r="AJ30" i="16"/>
  <c r="R24" i="16"/>
  <c r="R7" i="16"/>
  <c r="V6" i="16" s="1"/>
  <c r="F7" i="16" s="1"/>
  <c r="AC23" i="16"/>
  <c r="F25" i="16" s="1"/>
  <c r="T24" i="16"/>
  <c r="M31" i="16" s="1"/>
  <c r="AF24" i="16"/>
  <c r="AH23" i="16" s="1"/>
  <c r="AL6" i="16"/>
  <c r="AM6" i="16" s="1"/>
  <c r="D8" i="16" s="1"/>
  <c r="AJ8" i="16"/>
  <c r="AL29" i="16"/>
  <c r="M25" i="16"/>
  <c r="AJ14" i="16"/>
  <c r="D16" i="16" s="1"/>
  <c r="V23" i="16"/>
  <c r="F24" i="16" s="1"/>
  <c r="AJ25" i="16"/>
  <c r="M8" i="16"/>
  <c r="O23" i="16"/>
  <c r="D24" i="16" s="1"/>
  <c r="V29" i="16"/>
  <c r="F30" i="16" s="1"/>
  <c r="AC29" i="16"/>
  <c r="F31" i="16" s="1"/>
  <c r="AC6" i="16"/>
  <c r="F8" i="16" s="1"/>
  <c r="AL12" i="16"/>
  <c r="AM12" i="16" s="1"/>
  <c r="D14" i="16" s="1"/>
  <c r="R68" i="15"/>
  <c r="R50" i="15"/>
  <c r="M27" i="15"/>
  <c r="T33" i="15"/>
  <c r="K7" i="15"/>
  <c r="K13" i="15"/>
  <c r="K27" i="15"/>
  <c r="K33" i="15"/>
  <c r="K62" i="15"/>
  <c r="K68" i="15"/>
  <c r="T50" i="15"/>
  <c r="M33" i="15"/>
  <c r="R33" i="15"/>
  <c r="T27" i="15"/>
  <c r="AF27" i="15"/>
  <c r="AH26" i="15" s="1"/>
  <c r="M7" i="15"/>
  <c r="O6" i="15" s="1"/>
  <c r="D7" i="15" s="1"/>
  <c r="AJ13" i="15"/>
  <c r="AL12" i="15" s="1"/>
  <c r="AJ27" i="15"/>
  <c r="AL26" i="15" s="1"/>
  <c r="M68" i="15"/>
  <c r="AC49" i="15"/>
  <c r="F51" i="15" s="1"/>
  <c r="AJ33" i="15"/>
  <c r="AL32" i="15" s="1"/>
  <c r="K44" i="15"/>
  <c r="K50" i="15"/>
  <c r="M50" i="15"/>
  <c r="AJ50" i="15"/>
  <c r="AL49" i="15" s="1"/>
  <c r="T68" i="15"/>
  <c r="M63" i="15" s="1"/>
  <c r="AF68" i="15"/>
  <c r="AJ63" i="15" s="1"/>
  <c r="AC67" i="15"/>
  <c r="F69" i="15" s="1"/>
  <c r="R44" i="15"/>
  <c r="T44" i="15"/>
  <c r="AF44" i="15"/>
  <c r="AH43" i="15" s="1"/>
  <c r="R62" i="15"/>
  <c r="R27" i="15"/>
  <c r="T62" i="15"/>
  <c r="AF62" i="15"/>
  <c r="AH61" i="15" s="1"/>
  <c r="AC12" i="15"/>
  <c r="F14" i="15" s="1"/>
  <c r="T13" i="15"/>
  <c r="R7" i="15"/>
  <c r="M13" i="15"/>
  <c r="T7" i="15"/>
  <c r="AF7" i="15"/>
  <c r="AH6" i="15" s="1"/>
  <c r="R13" i="15"/>
  <c r="K8" i="15" s="1"/>
  <c r="AF13" i="15"/>
  <c r="AH12" i="15" s="1"/>
  <c r="AF50" i="15"/>
  <c r="AH49" i="15" s="1"/>
  <c r="AL67" i="15"/>
  <c r="AC6" i="15"/>
  <c r="F8" i="15" s="1"/>
  <c r="AC32" i="15"/>
  <c r="F34" i="15" s="1"/>
  <c r="AL61" i="15"/>
  <c r="AL43" i="15"/>
  <c r="AJ7" i="15"/>
  <c r="AF33" i="15"/>
  <c r="AH32" i="15" s="1"/>
  <c r="AC43" i="15"/>
  <c r="F45" i="15" s="1"/>
  <c r="AC26" i="15"/>
  <c r="F28" i="15" s="1"/>
  <c r="AC61" i="15"/>
  <c r="F63" i="15" s="1"/>
  <c r="M116" i="14"/>
  <c r="K115" i="14"/>
  <c r="R136" i="14"/>
  <c r="V135" i="14" s="1"/>
  <c r="F136" i="14" s="1"/>
  <c r="AJ115" i="14"/>
  <c r="AL114" i="14" s="1"/>
  <c r="K121" i="14"/>
  <c r="AL129" i="14"/>
  <c r="M121" i="14"/>
  <c r="M122" i="14" s="1"/>
  <c r="AJ121" i="14"/>
  <c r="AJ122" i="14" s="1"/>
  <c r="AH114" i="14"/>
  <c r="AH135" i="14"/>
  <c r="R121" i="14"/>
  <c r="M130" i="14"/>
  <c r="M131" i="14" s="1"/>
  <c r="K136" i="14"/>
  <c r="K137" i="14" s="1"/>
  <c r="R115" i="14"/>
  <c r="V114" i="14" s="1"/>
  <c r="F115" i="14" s="1"/>
  <c r="T130" i="14"/>
  <c r="M137" i="14" s="1"/>
  <c r="AF130" i="14"/>
  <c r="AH129" i="14" s="1"/>
  <c r="AM129" i="14" s="1"/>
  <c r="D131" i="14" s="1"/>
  <c r="F60" i="14"/>
  <c r="F96" i="14"/>
  <c r="AJ8" i="14"/>
  <c r="D10" i="14" s="1"/>
  <c r="AL6" i="14"/>
  <c r="AM6" i="14" s="1"/>
  <c r="D8" i="14" s="1"/>
  <c r="AJ65" i="14"/>
  <c r="D67" i="14" s="1"/>
  <c r="O114" i="14"/>
  <c r="D115" i="14" s="1"/>
  <c r="AL135" i="14"/>
  <c r="O78" i="14"/>
  <c r="D79" i="14" s="1"/>
  <c r="AC93" i="14"/>
  <c r="F95" i="14" s="1"/>
  <c r="AC129" i="14"/>
  <c r="F131" i="14" s="1"/>
  <c r="K8" i="14"/>
  <c r="V12" i="14"/>
  <c r="F13" i="14" s="1"/>
  <c r="M44" i="14"/>
  <c r="AC48" i="14"/>
  <c r="F50" i="14" s="1"/>
  <c r="O63" i="14"/>
  <c r="D64" i="14" s="1"/>
  <c r="K86" i="14"/>
  <c r="K94" i="14"/>
  <c r="K130" i="14"/>
  <c r="AJ131" i="14"/>
  <c r="AL63" i="14"/>
  <c r="AM63" i="14" s="1"/>
  <c r="D65" i="14" s="1"/>
  <c r="AJ29" i="14"/>
  <c r="D31" i="14" s="1"/>
  <c r="M8" i="14"/>
  <c r="O42" i="14"/>
  <c r="D43" i="14" s="1"/>
  <c r="AF49" i="14"/>
  <c r="AH48" i="14" s="1"/>
  <c r="T58" i="14"/>
  <c r="AJ86" i="14"/>
  <c r="D88" i="14" s="1"/>
  <c r="AL84" i="14"/>
  <c r="AM84" i="14" s="1"/>
  <c r="D86" i="14" s="1"/>
  <c r="AJ14" i="14"/>
  <c r="D16" i="14" s="1"/>
  <c r="AL12" i="14"/>
  <c r="O48" i="14"/>
  <c r="D49" i="14" s="1"/>
  <c r="AC12" i="14"/>
  <c r="F14" i="14" s="1"/>
  <c r="O27" i="14"/>
  <c r="D28" i="14" s="1"/>
  <c r="V27" i="14"/>
  <c r="F28" i="14" s="1"/>
  <c r="K50" i="14"/>
  <c r="AJ80" i="14"/>
  <c r="D82" i="14" s="1"/>
  <c r="AL78" i="14"/>
  <c r="AM78" i="14" s="1"/>
  <c r="D80" i="14" s="1"/>
  <c r="M86" i="14"/>
  <c r="M95" i="14"/>
  <c r="AJ95" i="14"/>
  <c r="AC120" i="14"/>
  <c r="F122" i="14" s="1"/>
  <c r="AF121" i="14"/>
  <c r="AH120" i="14" s="1"/>
  <c r="AL42" i="14"/>
  <c r="AM42" i="14" s="1"/>
  <c r="D44" i="14" s="1"/>
  <c r="AJ44" i="14"/>
  <c r="K23" i="14"/>
  <c r="D24" i="14" s="1"/>
  <c r="F25" i="14" s="1"/>
  <c r="B24" i="14" s="1"/>
  <c r="O21" i="14"/>
  <c r="D22" i="14" s="1"/>
  <c r="M23" i="14"/>
  <c r="F24" i="14" s="1"/>
  <c r="F81" i="14"/>
  <c r="D81" i="14"/>
  <c r="F82" i="14" s="1"/>
  <c r="B81" i="14" s="1"/>
  <c r="O12" i="14"/>
  <c r="D13" i="14" s="1"/>
  <c r="AF13" i="14"/>
  <c r="AH12" i="14" s="1"/>
  <c r="T22" i="14"/>
  <c r="V21" i="14" s="1"/>
  <c r="F22" i="14" s="1"/>
  <c r="D30" i="14" s="1"/>
  <c r="F31" i="14" s="1"/>
  <c r="B30" i="14" s="1"/>
  <c r="AJ50" i="14"/>
  <c r="AL48" i="14"/>
  <c r="AM48" i="14" s="1"/>
  <c r="D50" i="14" s="1"/>
  <c r="O57" i="14"/>
  <c r="D58" i="14" s="1"/>
  <c r="K59" i="14"/>
  <c r="D60" i="14" s="1"/>
  <c r="F61" i="14" s="1"/>
  <c r="B60" i="14" s="1"/>
  <c r="O84" i="14"/>
  <c r="D85" i="14" s="1"/>
  <c r="AJ101" i="14"/>
  <c r="D103" i="14" s="1"/>
  <c r="AC135" i="14"/>
  <c r="F137" i="14" s="1"/>
  <c r="AC6" i="14"/>
  <c r="F8" i="14" s="1"/>
  <c r="AC114" i="14"/>
  <c r="F116" i="14" s="1"/>
  <c r="AC42" i="14"/>
  <c r="F44" i="14" s="1"/>
  <c r="AC78" i="14"/>
  <c r="F80" i="14" s="1"/>
  <c r="M130" i="13"/>
  <c r="T85" i="13"/>
  <c r="T100" i="13"/>
  <c r="AF100" i="13"/>
  <c r="AH99" i="13" s="1"/>
  <c r="AJ43" i="13"/>
  <c r="AL42" i="13" s="1"/>
  <c r="T49" i="13"/>
  <c r="AJ58" i="13"/>
  <c r="AJ59" i="13" s="1"/>
  <c r="AC99" i="13"/>
  <c r="F101" i="13" s="1"/>
  <c r="K94" i="13"/>
  <c r="K100" i="13"/>
  <c r="O99" i="13" s="1"/>
  <c r="D100" i="13" s="1"/>
  <c r="K121" i="13"/>
  <c r="O120" i="13" s="1"/>
  <c r="D121" i="13" s="1"/>
  <c r="T121" i="13"/>
  <c r="K130" i="13"/>
  <c r="O129" i="13" s="1"/>
  <c r="D130" i="13" s="1"/>
  <c r="K136" i="13"/>
  <c r="R100" i="13"/>
  <c r="AC78" i="13"/>
  <c r="F80" i="13" s="1"/>
  <c r="K43" i="13"/>
  <c r="M95" i="13"/>
  <c r="AL114" i="13"/>
  <c r="M136" i="13"/>
  <c r="AJ136" i="13"/>
  <c r="AJ137" i="13" s="1"/>
  <c r="AJ22" i="13"/>
  <c r="AL21" i="13" s="1"/>
  <c r="K64" i="13"/>
  <c r="AC84" i="13"/>
  <c r="F86" i="13" s="1"/>
  <c r="AF85" i="13"/>
  <c r="AH84" i="13" s="1"/>
  <c r="T79" i="13"/>
  <c r="M86" i="13" s="1"/>
  <c r="T94" i="13"/>
  <c r="M101" i="13" s="1"/>
  <c r="AF94" i="13"/>
  <c r="AH93" i="13" s="1"/>
  <c r="AC114" i="13"/>
  <c r="F116" i="13" s="1"/>
  <c r="T130" i="13"/>
  <c r="V129" i="13" s="1"/>
  <c r="F130" i="13" s="1"/>
  <c r="AF130" i="13"/>
  <c r="AH129" i="13" s="1"/>
  <c r="K49" i="13"/>
  <c r="AC48" i="13"/>
  <c r="F50" i="13" s="1"/>
  <c r="T43" i="13"/>
  <c r="R64" i="13"/>
  <c r="R43" i="13"/>
  <c r="V42" i="13" s="1"/>
  <c r="F43" i="13" s="1"/>
  <c r="M58" i="13"/>
  <c r="K7" i="13"/>
  <c r="K13" i="13"/>
  <c r="K22" i="13"/>
  <c r="R28" i="13"/>
  <c r="T7" i="13"/>
  <c r="T13" i="13"/>
  <c r="T22" i="13"/>
  <c r="AF22" i="13"/>
  <c r="AH21" i="13" s="1"/>
  <c r="AL78" i="13"/>
  <c r="M49" i="13"/>
  <c r="M50" i="13" s="1"/>
  <c r="M7" i="13"/>
  <c r="T28" i="13"/>
  <c r="AF28" i="13"/>
  <c r="AH27" i="13" s="1"/>
  <c r="AF43" i="13"/>
  <c r="AH42" i="13" s="1"/>
  <c r="AJ85" i="13"/>
  <c r="AL84" i="13" s="1"/>
  <c r="AM84" i="13" s="1"/>
  <c r="D86" i="13" s="1"/>
  <c r="R94" i="13"/>
  <c r="R115" i="13"/>
  <c r="K122" i="13" s="1"/>
  <c r="AC129" i="13"/>
  <c r="F131" i="13" s="1"/>
  <c r="AC42" i="13"/>
  <c r="F44" i="13" s="1"/>
  <c r="K28" i="13"/>
  <c r="K58" i="13"/>
  <c r="AC63" i="13"/>
  <c r="F65" i="13" s="1"/>
  <c r="T64" i="13"/>
  <c r="V63" i="13" s="1"/>
  <c r="F64" i="13" s="1"/>
  <c r="R79" i="13"/>
  <c r="K115" i="13"/>
  <c r="AF115" i="13"/>
  <c r="AH114" i="13" s="1"/>
  <c r="R121" i="13"/>
  <c r="AJ130" i="13"/>
  <c r="AL129" i="13" s="1"/>
  <c r="R136" i="13"/>
  <c r="M80" i="13"/>
  <c r="M28" i="13"/>
  <c r="M43" i="13"/>
  <c r="AC135" i="13"/>
  <c r="F137" i="13" s="1"/>
  <c r="T136" i="13"/>
  <c r="AJ64" i="13"/>
  <c r="AL63" i="13" s="1"/>
  <c r="AJ49" i="13"/>
  <c r="AJ50" i="13" s="1"/>
  <c r="D52" i="13" s="1"/>
  <c r="R13" i="13"/>
  <c r="M115" i="13"/>
  <c r="AC120" i="13"/>
  <c r="F122" i="13" s="1"/>
  <c r="AF121" i="13"/>
  <c r="AH120" i="13" s="1"/>
  <c r="AC6" i="13"/>
  <c r="F8" i="13" s="1"/>
  <c r="R7" i="13"/>
  <c r="M13" i="13"/>
  <c r="AF7" i="13"/>
  <c r="AH6" i="13" s="1"/>
  <c r="M22" i="13"/>
  <c r="AJ7" i="13"/>
  <c r="AL6" i="13" s="1"/>
  <c r="R22" i="13"/>
  <c r="AJ28" i="13"/>
  <c r="AC57" i="13"/>
  <c r="F59" i="13" s="1"/>
  <c r="AC12" i="13"/>
  <c r="F14" i="13" s="1"/>
  <c r="AF13" i="13"/>
  <c r="R49" i="13"/>
  <c r="K79" i="13"/>
  <c r="K80" i="13" s="1"/>
  <c r="AF79" i="13"/>
  <c r="AH78" i="13" s="1"/>
  <c r="AL12" i="13"/>
  <c r="AC21" i="13"/>
  <c r="F23" i="13" s="1"/>
  <c r="AH63" i="13"/>
  <c r="T115" i="13"/>
  <c r="AL120" i="13"/>
  <c r="R130" i="13"/>
  <c r="AC27" i="13"/>
  <c r="F29" i="13" s="1"/>
  <c r="V84" i="13"/>
  <c r="F85" i="13" s="1"/>
  <c r="D81" i="13" s="1"/>
  <c r="F82" i="13" s="1"/>
  <c r="B81" i="13" s="1"/>
  <c r="R58" i="13"/>
  <c r="AC93" i="13"/>
  <c r="F95" i="13" s="1"/>
  <c r="O93" i="13"/>
  <c r="D94" i="13" s="1"/>
  <c r="AF136" i="13"/>
  <c r="AH135" i="13" s="1"/>
  <c r="T58" i="13"/>
  <c r="V57" i="13" s="1"/>
  <c r="F58" i="13" s="1"/>
  <c r="AF58" i="13"/>
  <c r="AH57" i="13" s="1"/>
  <c r="AL99" i="13"/>
  <c r="AF49" i="13"/>
  <c r="M64" i="13"/>
  <c r="K85" i="13"/>
  <c r="K86" i="13" s="1"/>
  <c r="AJ94" i="13"/>
  <c r="AF86" i="12"/>
  <c r="M13" i="12"/>
  <c r="AJ101" i="12"/>
  <c r="AJ220" i="12"/>
  <c r="K199" i="12"/>
  <c r="R235" i="12"/>
  <c r="T205" i="12"/>
  <c r="AF214" i="12"/>
  <c r="AH213" i="12" s="1"/>
  <c r="AF220" i="12"/>
  <c r="AF229" i="12"/>
  <c r="K156" i="12"/>
  <c r="AJ135" i="12"/>
  <c r="AL134" i="12" s="1"/>
  <c r="AC134" i="12"/>
  <c r="F136" i="12" s="1"/>
  <c r="T150" i="12"/>
  <c r="AF150" i="12"/>
  <c r="AH149" i="12" s="1"/>
  <c r="AF165" i="12"/>
  <c r="AH164" i="12" s="1"/>
  <c r="T186" i="12"/>
  <c r="K180" i="12"/>
  <c r="K186" i="12"/>
  <c r="K205" i="12"/>
  <c r="K206" i="12" s="1"/>
  <c r="K214" i="12"/>
  <c r="K220" i="12"/>
  <c r="M171" i="12"/>
  <c r="M180" i="12"/>
  <c r="M181" i="12" s="1"/>
  <c r="M199" i="12"/>
  <c r="M229" i="12"/>
  <c r="R205" i="12"/>
  <c r="K165" i="12"/>
  <c r="AJ165" i="12"/>
  <c r="AL164" i="12" s="1"/>
  <c r="T135" i="12"/>
  <c r="K71" i="12"/>
  <c r="K77" i="12"/>
  <c r="K101" i="12"/>
  <c r="M77" i="12"/>
  <c r="K135" i="12"/>
  <c r="R141" i="12"/>
  <c r="R150" i="12"/>
  <c r="V149" i="12" s="1"/>
  <c r="F150" i="12" s="1"/>
  <c r="M214" i="12"/>
  <c r="AJ214" i="12"/>
  <c r="R250" i="12"/>
  <c r="R58" i="12"/>
  <c r="AJ107" i="12"/>
  <c r="AL106" i="12" s="1"/>
  <c r="M186" i="12"/>
  <c r="AJ186" i="12"/>
  <c r="R86" i="12"/>
  <c r="AC140" i="12"/>
  <c r="F142" i="12" s="1"/>
  <c r="T165" i="12"/>
  <c r="T199" i="12"/>
  <c r="V198" i="12" s="1"/>
  <c r="F199" i="12" s="1"/>
  <c r="AF199" i="12"/>
  <c r="R229" i="12"/>
  <c r="K236" i="12" s="1"/>
  <c r="M235" i="12"/>
  <c r="O234" i="12" s="1"/>
  <c r="D235" i="12" s="1"/>
  <c r="AJ250" i="12"/>
  <c r="AL249" i="12" s="1"/>
  <c r="T13" i="12"/>
  <c r="AF13" i="12"/>
  <c r="AH12" i="12" s="1"/>
  <c r="AF43" i="12"/>
  <c r="AH42" i="12" s="1"/>
  <c r="T58" i="12"/>
  <c r="AF58" i="12"/>
  <c r="AH57" i="12" s="1"/>
  <c r="T77" i="12"/>
  <c r="AF77" i="12"/>
  <c r="AH76" i="12" s="1"/>
  <c r="R101" i="12"/>
  <c r="M141" i="12"/>
  <c r="AJ141" i="12"/>
  <c r="AL140" i="12" s="1"/>
  <c r="AJ150" i="12"/>
  <c r="AL149" i="12" s="1"/>
  <c r="M156" i="12"/>
  <c r="AC170" i="12"/>
  <c r="F172" i="12" s="1"/>
  <c r="T180" i="12"/>
  <c r="AF180" i="12"/>
  <c r="M101" i="12"/>
  <c r="T92" i="12"/>
  <c r="AF92" i="12"/>
  <c r="AH91" i="12" s="1"/>
  <c r="R107" i="12"/>
  <c r="V106" i="12" s="1"/>
  <c r="F107" i="12" s="1"/>
  <c r="M122" i="12"/>
  <c r="R92" i="12"/>
  <c r="K116" i="12"/>
  <c r="M71" i="12"/>
  <c r="AJ71" i="12"/>
  <c r="AL70" i="12" s="1"/>
  <c r="AJ77" i="12"/>
  <c r="AL76" i="12" s="1"/>
  <c r="K92" i="12"/>
  <c r="O91" i="12" s="1"/>
  <c r="D92" i="12" s="1"/>
  <c r="AF101" i="12"/>
  <c r="AH100" i="12" s="1"/>
  <c r="AC106" i="12"/>
  <c r="F108" i="12" s="1"/>
  <c r="T107" i="12"/>
  <c r="T116" i="12"/>
  <c r="AF122" i="12"/>
  <c r="AH121" i="12" s="1"/>
  <c r="AH85" i="12"/>
  <c r="M92" i="12"/>
  <c r="R122" i="12"/>
  <c r="T22" i="12"/>
  <c r="T28" i="12"/>
  <c r="T37" i="12"/>
  <c r="AJ22" i="12"/>
  <c r="AL21" i="12" s="1"/>
  <c r="T7" i="12"/>
  <c r="M14" i="12" s="1"/>
  <c r="R28" i="12"/>
  <c r="V27" i="12" s="1"/>
  <c r="F28" i="12" s="1"/>
  <c r="R135" i="12"/>
  <c r="R220" i="12"/>
  <c r="R22" i="12"/>
  <c r="AJ205" i="12"/>
  <c r="AL204" i="12" s="1"/>
  <c r="AH198" i="12"/>
  <c r="T220" i="12"/>
  <c r="M7" i="12"/>
  <c r="AJ7" i="12"/>
  <c r="AL6" i="12" s="1"/>
  <c r="T43" i="12"/>
  <c r="R52" i="12"/>
  <c r="R71" i="12"/>
  <c r="K78" i="12" s="1"/>
  <c r="T86" i="12"/>
  <c r="AJ92" i="12"/>
  <c r="AL91" i="12" s="1"/>
  <c r="T101" i="12"/>
  <c r="R116" i="12"/>
  <c r="V115" i="12" s="1"/>
  <c r="F116" i="12" s="1"/>
  <c r="AC115" i="12"/>
  <c r="F117" i="12" s="1"/>
  <c r="M150" i="12"/>
  <c r="R165" i="12"/>
  <c r="AJ171" i="12"/>
  <c r="AJ180" i="12"/>
  <c r="AL179" i="12" s="1"/>
  <c r="R186" i="12"/>
  <c r="K181" i="12" s="1"/>
  <c r="AC219" i="12"/>
  <c r="F221" i="12" s="1"/>
  <c r="K229" i="12"/>
  <c r="K244" i="12"/>
  <c r="T250" i="12"/>
  <c r="AJ52" i="12"/>
  <c r="AL51" i="12" s="1"/>
  <c r="AM51" i="12" s="1"/>
  <c r="D53" i="12" s="1"/>
  <c r="R244" i="12"/>
  <c r="R37" i="12"/>
  <c r="M107" i="12"/>
  <c r="R43" i="12"/>
  <c r="AC76" i="12"/>
  <c r="F78" i="12" s="1"/>
  <c r="AJ235" i="12"/>
  <c r="M220" i="12"/>
  <c r="AJ229" i="12"/>
  <c r="AL228" i="12" s="1"/>
  <c r="K122" i="12"/>
  <c r="AJ116" i="12"/>
  <c r="AC21" i="12"/>
  <c r="F23" i="12" s="1"/>
  <c r="AJ122" i="12"/>
  <c r="M28" i="12"/>
  <c r="M37" i="12"/>
  <c r="K43" i="12"/>
  <c r="K44" i="12" s="1"/>
  <c r="K52" i="12"/>
  <c r="AF52" i="12"/>
  <c r="AH51" i="12" s="1"/>
  <c r="K58" i="12"/>
  <c r="AC70" i="12"/>
  <c r="F72" i="12" s="1"/>
  <c r="T71" i="12"/>
  <c r="AF71" i="12"/>
  <c r="AH70" i="12" s="1"/>
  <c r="K86" i="12"/>
  <c r="AF116" i="12"/>
  <c r="AH115" i="12" s="1"/>
  <c r="AJ156" i="12"/>
  <c r="AL155" i="12" s="1"/>
  <c r="R171" i="12"/>
  <c r="M116" i="12"/>
  <c r="O115" i="12" s="1"/>
  <c r="D116" i="12" s="1"/>
  <c r="K150" i="12"/>
  <c r="K151" i="12" s="1"/>
  <c r="R7" i="12"/>
  <c r="AC57" i="12"/>
  <c r="F59" i="12" s="1"/>
  <c r="R77" i="12"/>
  <c r="M86" i="12"/>
  <c r="K107" i="12"/>
  <c r="T122" i="12"/>
  <c r="K141" i="12"/>
  <c r="T171" i="12"/>
  <c r="R180" i="12"/>
  <c r="R214" i="12"/>
  <c r="T235" i="12"/>
  <c r="AF235" i="12"/>
  <c r="AH234" i="12" s="1"/>
  <c r="AC27" i="12"/>
  <c r="F29" i="12" s="1"/>
  <c r="K7" i="12"/>
  <c r="R13" i="12"/>
  <c r="AJ28" i="12"/>
  <c r="AL27" i="12" s="1"/>
  <c r="K37" i="12"/>
  <c r="M52" i="12"/>
  <c r="AL57" i="12"/>
  <c r="K13" i="12"/>
  <c r="K22" i="12"/>
  <c r="AF22" i="12"/>
  <c r="AH21" i="12" s="1"/>
  <c r="AJ37" i="12"/>
  <c r="AC12" i="12"/>
  <c r="F14" i="12" s="1"/>
  <c r="AJ13" i="12"/>
  <c r="AL12" i="12" s="1"/>
  <c r="M22" i="12"/>
  <c r="K28" i="12"/>
  <c r="AF28" i="12"/>
  <c r="AJ23" i="12" s="1"/>
  <c r="M43" i="12"/>
  <c r="AJ43" i="12"/>
  <c r="AL42" i="12" s="1"/>
  <c r="T52" i="12"/>
  <c r="AL36" i="12"/>
  <c r="AL100" i="12"/>
  <c r="AF7" i="12"/>
  <c r="AC42" i="12"/>
  <c r="F44" i="12" s="1"/>
  <c r="AC91" i="12"/>
  <c r="F93" i="12" s="1"/>
  <c r="AC51" i="12"/>
  <c r="F53" i="12" s="1"/>
  <c r="AC6" i="12"/>
  <c r="F8" i="12" s="1"/>
  <c r="AC36" i="12"/>
  <c r="F38" i="12" s="1"/>
  <c r="AF37" i="12"/>
  <c r="AH36" i="12" s="1"/>
  <c r="AC149" i="12"/>
  <c r="F151" i="12" s="1"/>
  <c r="AL219" i="12"/>
  <c r="AJ86" i="12"/>
  <c r="M58" i="12"/>
  <c r="AF107" i="12"/>
  <c r="AH106" i="12" s="1"/>
  <c r="AM106" i="12" s="1"/>
  <c r="D108" i="12" s="1"/>
  <c r="M135" i="12"/>
  <c r="M165" i="12"/>
  <c r="O164" i="12" s="1"/>
  <c r="D165" i="12" s="1"/>
  <c r="AC85" i="12"/>
  <c r="F87" i="12" s="1"/>
  <c r="AC100" i="12"/>
  <c r="F102" i="12" s="1"/>
  <c r="AF135" i="12"/>
  <c r="AH134" i="12" s="1"/>
  <c r="AC185" i="12"/>
  <c r="F187" i="12" s="1"/>
  <c r="AC204" i="12"/>
  <c r="F206" i="12" s="1"/>
  <c r="AC121" i="12"/>
  <c r="F123" i="12" s="1"/>
  <c r="T141" i="12"/>
  <c r="AH219" i="12"/>
  <c r="AL243" i="12"/>
  <c r="AF141" i="12"/>
  <c r="AH140" i="12" s="1"/>
  <c r="K171" i="12"/>
  <c r="AF171" i="12"/>
  <c r="AH170" i="12" s="1"/>
  <c r="AF186" i="12"/>
  <c r="AH185" i="12" s="1"/>
  <c r="AC155" i="12"/>
  <c r="F157" i="12" s="1"/>
  <c r="AC164" i="12"/>
  <c r="F166" i="12" s="1"/>
  <c r="O179" i="12"/>
  <c r="D180" i="12" s="1"/>
  <c r="AC179" i="12"/>
  <c r="F181" i="12" s="1"/>
  <c r="AH179" i="12"/>
  <c r="AC249" i="12"/>
  <c r="F251" i="12" s="1"/>
  <c r="T156" i="12"/>
  <c r="AF156" i="12"/>
  <c r="AH155" i="12" s="1"/>
  <c r="AC243" i="12"/>
  <c r="F245" i="12" s="1"/>
  <c r="T244" i="12"/>
  <c r="AJ199" i="12"/>
  <c r="AF244" i="12"/>
  <c r="AF205" i="12"/>
  <c r="AH204" i="12" s="1"/>
  <c r="AC234" i="12"/>
  <c r="F236" i="12" s="1"/>
  <c r="M244" i="12"/>
  <c r="M205" i="12"/>
  <c r="K250" i="12"/>
  <c r="AF250" i="12"/>
  <c r="AH249" i="12" s="1"/>
  <c r="AC198" i="12"/>
  <c r="F200" i="12" s="1"/>
  <c r="AC213" i="12"/>
  <c r="F215" i="12" s="1"/>
  <c r="T214" i="12"/>
  <c r="AC228" i="12"/>
  <c r="F230" i="12" s="1"/>
  <c r="T229" i="12"/>
  <c r="AH228" i="12"/>
  <c r="M250" i="12"/>
  <c r="K440" i="6"/>
  <c r="R373" i="6"/>
  <c r="V372" i="6" s="1"/>
  <c r="F373" i="6" s="1"/>
  <c r="AJ439" i="6"/>
  <c r="T373" i="6"/>
  <c r="M380" i="6" s="1"/>
  <c r="AJ379" i="6"/>
  <c r="AJ380" i="6" s="1"/>
  <c r="D382" i="6" s="1"/>
  <c r="K388" i="6"/>
  <c r="K389" i="6" s="1"/>
  <c r="K394" i="6"/>
  <c r="AF403" i="6"/>
  <c r="R409" i="6"/>
  <c r="V408" i="6" s="1"/>
  <c r="F409" i="6" s="1"/>
  <c r="M418" i="6"/>
  <c r="O417" i="6" s="1"/>
  <c r="D418" i="6" s="1"/>
  <c r="K424" i="6"/>
  <c r="K454" i="6"/>
  <c r="R463" i="6"/>
  <c r="R403" i="6"/>
  <c r="K410" i="6" s="1"/>
  <c r="K373" i="6"/>
  <c r="R379" i="6"/>
  <c r="M388" i="6"/>
  <c r="M389" i="6" s="1"/>
  <c r="K403" i="6"/>
  <c r="K404" i="6" s="1"/>
  <c r="R418" i="6"/>
  <c r="AJ424" i="6"/>
  <c r="R439" i="6"/>
  <c r="K434" i="6" s="1"/>
  <c r="M454" i="6"/>
  <c r="M455" i="6" s="1"/>
  <c r="T469" i="6"/>
  <c r="AF469" i="6"/>
  <c r="AH468" i="6" s="1"/>
  <c r="M404" i="6"/>
  <c r="AF439" i="6"/>
  <c r="AH438" i="6" s="1"/>
  <c r="R448" i="6"/>
  <c r="K469" i="6"/>
  <c r="K470" i="6" s="1"/>
  <c r="AC477" i="6"/>
  <c r="F479" i="6" s="1"/>
  <c r="T478" i="6"/>
  <c r="AF478" i="6"/>
  <c r="AH477" i="6" s="1"/>
  <c r="AH387" i="6"/>
  <c r="R454" i="6"/>
  <c r="K449" i="6" s="1"/>
  <c r="AJ469" i="6"/>
  <c r="M449" i="6"/>
  <c r="AJ373" i="6"/>
  <c r="AJ374" i="6" s="1"/>
  <c r="K379" i="6"/>
  <c r="AF379" i="6"/>
  <c r="AH378" i="6" s="1"/>
  <c r="R388" i="6"/>
  <c r="AJ403" i="6"/>
  <c r="AL402" i="6" s="1"/>
  <c r="AM402" i="6" s="1"/>
  <c r="D404" i="6" s="1"/>
  <c r="M409" i="6"/>
  <c r="T418" i="6"/>
  <c r="M425" i="6" s="1"/>
  <c r="AF418" i="6"/>
  <c r="AH417" i="6" s="1"/>
  <c r="M433" i="6"/>
  <c r="M434" i="6" s="1"/>
  <c r="M463" i="6"/>
  <c r="M464" i="6" s="1"/>
  <c r="AC331" i="6"/>
  <c r="F333" i="6" s="1"/>
  <c r="O340" i="6"/>
  <c r="D341" i="6" s="1"/>
  <c r="O280" i="6"/>
  <c r="D281" i="6" s="1"/>
  <c r="AH265" i="6"/>
  <c r="AM265" i="6" s="1"/>
  <c r="D267" i="6" s="1"/>
  <c r="AJ267" i="6"/>
  <c r="D269" i="6" s="1"/>
  <c r="R287" i="6"/>
  <c r="K282" i="6" s="1"/>
  <c r="AH325" i="6"/>
  <c r="AM325" i="6" s="1"/>
  <c r="D327" i="6" s="1"/>
  <c r="R347" i="6"/>
  <c r="AH286" i="6"/>
  <c r="AH310" i="6"/>
  <c r="AC346" i="6"/>
  <c r="F348" i="6" s="1"/>
  <c r="T347" i="6"/>
  <c r="AF347" i="6"/>
  <c r="AH346" i="6" s="1"/>
  <c r="AC355" i="6"/>
  <c r="F357" i="6" s="1"/>
  <c r="AH301" i="6"/>
  <c r="AC265" i="6"/>
  <c r="F267" i="6" s="1"/>
  <c r="T251" i="6"/>
  <c r="V250" i="6" s="1"/>
  <c r="F251" i="6" s="1"/>
  <c r="AF251" i="6"/>
  <c r="AH250" i="6" s="1"/>
  <c r="K266" i="6"/>
  <c r="R272" i="6"/>
  <c r="AJ302" i="6"/>
  <c r="AL301" i="6" s="1"/>
  <c r="K326" i="6"/>
  <c r="R332" i="6"/>
  <c r="K327" i="6" s="1"/>
  <c r="D328" i="6" s="1"/>
  <c r="F329" i="6" s="1"/>
  <c r="B328" i="6" s="1"/>
  <c r="M362" i="6"/>
  <c r="M363" i="6" s="1"/>
  <c r="F364" i="6" s="1"/>
  <c r="AH280" i="6"/>
  <c r="K296" i="6"/>
  <c r="O295" i="6" s="1"/>
  <c r="D296" i="6" s="1"/>
  <c r="K356" i="6"/>
  <c r="K357" i="6" s="1"/>
  <c r="AJ272" i="6"/>
  <c r="AJ332" i="6"/>
  <c r="M266" i="6"/>
  <c r="O265" i="6" s="1"/>
  <c r="D266" i="6" s="1"/>
  <c r="O271" i="6"/>
  <c r="D272" i="6" s="1"/>
  <c r="T272" i="6"/>
  <c r="V271" i="6" s="1"/>
  <c r="F272" i="6" s="1"/>
  <c r="V280" i="6"/>
  <c r="F281" i="6" s="1"/>
  <c r="R296" i="6"/>
  <c r="K303" i="6" s="1"/>
  <c r="D304" i="6" s="1"/>
  <c r="F305" i="6" s="1"/>
  <c r="B304" i="6" s="1"/>
  <c r="M326" i="6"/>
  <c r="M327" i="6" s="1"/>
  <c r="F328" i="6" s="1"/>
  <c r="T332" i="6"/>
  <c r="R341" i="6"/>
  <c r="K348" i="6" s="1"/>
  <c r="R266" i="6"/>
  <c r="V265" i="6" s="1"/>
  <c r="F266" i="6" s="1"/>
  <c r="R326" i="6"/>
  <c r="K333" i="6" s="1"/>
  <c r="AH361" i="6"/>
  <c r="AC325" i="6"/>
  <c r="F327" i="6" s="1"/>
  <c r="K272" i="6"/>
  <c r="AF272" i="6"/>
  <c r="AH271" i="6" s="1"/>
  <c r="R281" i="6"/>
  <c r="M287" i="6"/>
  <c r="O286" i="6" s="1"/>
  <c r="D287" i="6" s="1"/>
  <c r="AC295" i="6"/>
  <c r="F297" i="6" s="1"/>
  <c r="T296" i="6"/>
  <c r="V295" i="6" s="1"/>
  <c r="F296" i="6" s="1"/>
  <c r="AF296" i="6"/>
  <c r="AH295" i="6" s="1"/>
  <c r="AM295" i="6" s="1"/>
  <c r="D297" i="6" s="1"/>
  <c r="AC301" i="6"/>
  <c r="F303" i="6" s="1"/>
  <c r="AJ311" i="6"/>
  <c r="K332" i="6"/>
  <c r="O331" i="6" s="1"/>
  <c r="D332" i="6" s="1"/>
  <c r="AF332" i="6"/>
  <c r="AH331" i="6" s="1"/>
  <c r="M347" i="6"/>
  <c r="O346" i="6" s="1"/>
  <c r="D347" i="6" s="1"/>
  <c r="V355" i="6"/>
  <c r="F356" i="6" s="1"/>
  <c r="D364" i="6" s="1"/>
  <c r="F365" i="6" s="1"/>
  <c r="B364" i="6" s="1"/>
  <c r="AL203" i="6"/>
  <c r="AJ205" i="6"/>
  <c r="D207" i="6" s="1"/>
  <c r="M220" i="6"/>
  <c r="AL173" i="6"/>
  <c r="AM173" i="6" s="1"/>
  <c r="D175" i="6" s="1"/>
  <c r="AJ175" i="6"/>
  <c r="AJ150" i="6"/>
  <c r="AL149" i="6" s="1"/>
  <c r="AM149" i="6" s="1"/>
  <c r="D151" i="6" s="1"/>
  <c r="O158" i="6"/>
  <c r="D159" i="6" s="1"/>
  <c r="AH158" i="6"/>
  <c r="AH209" i="6"/>
  <c r="K226" i="6"/>
  <c r="AJ240" i="6"/>
  <c r="AJ241" i="6" s="1"/>
  <c r="D243" i="6" s="1"/>
  <c r="AC143" i="6"/>
  <c r="F145" i="6" s="1"/>
  <c r="AF144" i="6"/>
  <c r="AH143" i="6" s="1"/>
  <c r="AM143" i="6" s="1"/>
  <c r="D145" i="6" s="1"/>
  <c r="AJ145" i="6"/>
  <c r="D147" i="6" s="1"/>
  <c r="K174" i="6"/>
  <c r="AJ189" i="6"/>
  <c r="R195" i="6"/>
  <c r="K210" i="6"/>
  <c r="M225" i="6"/>
  <c r="O224" i="6" s="1"/>
  <c r="D225" i="6" s="1"/>
  <c r="AC233" i="6"/>
  <c r="F235" i="6" s="1"/>
  <c r="T234" i="6"/>
  <c r="AF234" i="6"/>
  <c r="AH233" i="6" s="1"/>
  <c r="AM233" i="6" s="1"/>
  <c r="D235" i="6" s="1"/>
  <c r="K144" i="6"/>
  <c r="K145" i="6" s="1"/>
  <c r="K234" i="6"/>
  <c r="K235" i="6" s="1"/>
  <c r="O149" i="6"/>
  <c r="D150" i="6" s="1"/>
  <c r="AH149" i="6"/>
  <c r="AC164" i="6"/>
  <c r="F166" i="6" s="1"/>
  <c r="R189" i="6"/>
  <c r="V188" i="6" s="1"/>
  <c r="F189" i="6" s="1"/>
  <c r="R204" i="6"/>
  <c r="AJ210" i="6"/>
  <c r="AH239" i="6"/>
  <c r="R144" i="6"/>
  <c r="K151" i="6" s="1"/>
  <c r="R165" i="6"/>
  <c r="K160" i="6" s="1"/>
  <c r="R240" i="6"/>
  <c r="AJ129" i="6"/>
  <c r="R135" i="6"/>
  <c r="V158" i="6"/>
  <c r="F159" i="6" s="1"/>
  <c r="AC203" i="6"/>
  <c r="F205" i="6" s="1"/>
  <c r="R225" i="6"/>
  <c r="V224" i="6" s="1"/>
  <c r="F225" i="6" s="1"/>
  <c r="K240" i="6"/>
  <c r="K241" i="6" s="1"/>
  <c r="AC173" i="6"/>
  <c r="F175" i="6" s="1"/>
  <c r="O128" i="6"/>
  <c r="D129" i="6" s="1"/>
  <c r="O218" i="6"/>
  <c r="D219" i="6" s="1"/>
  <c r="AC134" i="6"/>
  <c r="F136" i="6" s="1"/>
  <c r="D131" i="6" s="1"/>
  <c r="F132" i="6" s="1"/>
  <c r="B131" i="6" s="1"/>
  <c r="T135" i="6"/>
  <c r="R159" i="6"/>
  <c r="R174" i="6"/>
  <c r="K181" i="6" s="1"/>
  <c r="AJ180" i="6"/>
  <c r="AL179" i="6" s="1"/>
  <c r="AM179" i="6" s="1"/>
  <c r="D181" i="6" s="1"/>
  <c r="O188" i="6"/>
  <c r="D189" i="6" s="1"/>
  <c r="T189" i="6"/>
  <c r="AF189" i="6"/>
  <c r="AH188" i="6" s="1"/>
  <c r="T225" i="6"/>
  <c r="M88" i="6"/>
  <c r="M97" i="6"/>
  <c r="AJ97" i="6"/>
  <c r="M112" i="6"/>
  <c r="K118" i="6"/>
  <c r="R28" i="6"/>
  <c r="T28" i="6"/>
  <c r="AF28" i="6"/>
  <c r="AH27" i="6" s="1"/>
  <c r="T82" i="6"/>
  <c r="M89" i="6" s="1"/>
  <c r="AF82" i="6"/>
  <c r="AH81" i="6" s="1"/>
  <c r="K82" i="6"/>
  <c r="AL27" i="6"/>
  <c r="AL36" i="6"/>
  <c r="AL66" i="6"/>
  <c r="R13" i="6"/>
  <c r="K8" i="6" s="1"/>
  <c r="R103" i="6"/>
  <c r="M52" i="6"/>
  <c r="AJ52" i="6"/>
  <c r="AL51" i="6" s="1"/>
  <c r="M67" i="6"/>
  <c r="O66" i="6" s="1"/>
  <c r="D67" i="6" s="1"/>
  <c r="T103" i="6"/>
  <c r="AF103" i="6"/>
  <c r="AH102" i="6" s="1"/>
  <c r="T112" i="6"/>
  <c r="AF112" i="6"/>
  <c r="AH111" i="6" s="1"/>
  <c r="R43" i="6"/>
  <c r="AJ82" i="6"/>
  <c r="AL81" i="6" s="1"/>
  <c r="AL96" i="6"/>
  <c r="R58" i="6"/>
  <c r="M7" i="6"/>
  <c r="O6" i="6" s="1"/>
  <c r="D7" i="6" s="1"/>
  <c r="AJ7" i="6"/>
  <c r="AL6" i="6" s="1"/>
  <c r="M13" i="6"/>
  <c r="AJ13" i="6"/>
  <c r="AL12" i="6" s="1"/>
  <c r="AJ22" i="6"/>
  <c r="AL21" i="6" s="1"/>
  <c r="M28" i="6"/>
  <c r="O27" i="6" s="1"/>
  <c r="D28" i="6" s="1"/>
  <c r="T58" i="6"/>
  <c r="AF58" i="6"/>
  <c r="T67" i="6"/>
  <c r="AF67" i="6"/>
  <c r="AH66" i="6" s="1"/>
  <c r="AJ88" i="6"/>
  <c r="AL87" i="6" s="1"/>
  <c r="M22" i="6"/>
  <c r="T37" i="6"/>
  <c r="V36" i="6" s="1"/>
  <c r="F37" i="6" s="1"/>
  <c r="AF37" i="6"/>
  <c r="AH36" i="6" s="1"/>
  <c r="M58" i="6"/>
  <c r="O57" i="6" s="1"/>
  <c r="D58" i="6" s="1"/>
  <c r="AJ58" i="6"/>
  <c r="AL57" i="6" s="1"/>
  <c r="T73" i="6"/>
  <c r="AF73" i="6"/>
  <c r="R82" i="6"/>
  <c r="M103" i="6"/>
  <c r="O102" i="6" s="1"/>
  <c r="D103" i="6" s="1"/>
  <c r="AJ103" i="6"/>
  <c r="AL102" i="6" s="1"/>
  <c r="K112" i="6"/>
  <c r="T118" i="6"/>
  <c r="AF118" i="6"/>
  <c r="AH117" i="6" s="1"/>
  <c r="AC81" i="6"/>
  <c r="F83" i="6" s="1"/>
  <c r="R22" i="6"/>
  <c r="K29" i="6" s="1"/>
  <c r="K37" i="6"/>
  <c r="T43" i="6"/>
  <c r="AF43" i="6"/>
  <c r="AH42" i="6" s="1"/>
  <c r="R88" i="6"/>
  <c r="K83" i="6" s="1"/>
  <c r="AJ112" i="6"/>
  <c r="AL111" i="6" s="1"/>
  <c r="AC66" i="6"/>
  <c r="F68" i="6" s="1"/>
  <c r="R73" i="6"/>
  <c r="K68" i="6" s="1"/>
  <c r="R118" i="6"/>
  <c r="M37" i="6"/>
  <c r="K43" i="6"/>
  <c r="K44" i="6" s="1"/>
  <c r="AC51" i="6"/>
  <c r="F53" i="6" s="1"/>
  <c r="T52" i="6"/>
  <c r="V51" i="6" s="1"/>
  <c r="F52" i="6" s="1"/>
  <c r="AF52" i="6"/>
  <c r="AH51" i="6" s="1"/>
  <c r="M73" i="6"/>
  <c r="O72" i="6" s="1"/>
  <c r="D73" i="6" s="1"/>
  <c r="AJ73" i="6"/>
  <c r="T88" i="6"/>
  <c r="AF88" i="6"/>
  <c r="AH87" i="6" s="1"/>
  <c r="AC96" i="6"/>
  <c r="F98" i="6" s="1"/>
  <c r="T97" i="6"/>
  <c r="V96" i="6" s="1"/>
  <c r="F97" i="6" s="1"/>
  <c r="AF97" i="6"/>
  <c r="AH96" i="6" s="1"/>
  <c r="M118" i="6"/>
  <c r="AC102" i="6"/>
  <c r="F104" i="6" s="1"/>
  <c r="K22" i="6"/>
  <c r="AJ43" i="6"/>
  <c r="AC111" i="6"/>
  <c r="F113" i="6" s="1"/>
  <c r="O12" i="6"/>
  <c r="D13" i="6" s="1"/>
  <c r="T13" i="6"/>
  <c r="AF13" i="6"/>
  <c r="AH12" i="6" s="1"/>
  <c r="AC21" i="6"/>
  <c r="F23" i="6" s="1"/>
  <c r="T22" i="6"/>
  <c r="AF22" i="6"/>
  <c r="AH21" i="6" s="1"/>
  <c r="K52" i="6"/>
  <c r="R67" i="6"/>
  <c r="M82" i="6"/>
  <c r="K88" i="6"/>
  <c r="K97" i="6"/>
  <c r="R112" i="6"/>
  <c r="AL423" i="6"/>
  <c r="AJ425" i="6"/>
  <c r="D427" i="6" s="1"/>
  <c r="AL387" i="6"/>
  <c r="AM387" i="6" s="1"/>
  <c r="D389" i="6" s="1"/>
  <c r="AJ389" i="6"/>
  <c r="O372" i="6"/>
  <c r="D373" i="6" s="1"/>
  <c r="AC372" i="6"/>
  <c r="F374" i="6" s="1"/>
  <c r="D376" i="6" s="1"/>
  <c r="V378" i="6"/>
  <c r="F379" i="6" s="1"/>
  <c r="AC387" i="6"/>
  <c r="F389" i="6" s="1"/>
  <c r="AL417" i="6"/>
  <c r="AC432" i="6"/>
  <c r="F434" i="6" s="1"/>
  <c r="AC438" i="6"/>
  <c r="F440" i="6" s="1"/>
  <c r="O438" i="6"/>
  <c r="D439" i="6" s="1"/>
  <c r="O453" i="6"/>
  <c r="D454" i="6" s="1"/>
  <c r="AH453" i="6"/>
  <c r="AJ449" i="6"/>
  <c r="V393" i="6"/>
  <c r="F394" i="6" s="1"/>
  <c r="AJ395" i="6"/>
  <c r="V447" i="6"/>
  <c r="F448" i="6" s="1"/>
  <c r="K455" i="6"/>
  <c r="V462" i="6"/>
  <c r="F463" i="6" s="1"/>
  <c r="M479" i="6"/>
  <c r="M484" i="6"/>
  <c r="M485" i="6" s="1"/>
  <c r="F375" i="6"/>
  <c r="AL468" i="6"/>
  <c r="AM468" i="6" s="1"/>
  <c r="D470" i="6" s="1"/>
  <c r="AJ470" i="6"/>
  <c r="V483" i="6"/>
  <c r="F484" i="6" s="1"/>
  <c r="F480" i="6" s="1"/>
  <c r="AC393" i="6"/>
  <c r="F395" i="6" s="1"/>
  <c r="AH393" i="6"/>
  <c r="AM393" i="6" s="1"/>
  <c r="D395" i="6" s="1"/>
  <c r="AL432" i="6"/>
  <c r="AM432" i="6" s="1"/>
  <c r="D434" i="6" s="1"/>
  <c r="AJ434" i="6"/>
  <c r="AJ440" i="6"/>
  <c r="AL438" i="6"/>
  <c r="AM438" i="6" s="1"/>
  <c r="D440" i="6" s="1"/>
  <c r="AC447" i="6"/>
  <c r="F449" i="6" s="1"/>
  <c r="O462" i="6"/>
  <c r="D463" i="6" s="1"/>
  <c r="AH462" i="6"/>
  <c r="AM462" i="6" s="1"/>
  <c r="D464" i="6" s="1"/>
  <c r="AJ464" i="6"/>
  <c r="V468" i="6"/>
  <c r="F469" i="6" s="1"/>
  <c r="M374" i="6"/>
  <c r="AH372" i="6"/>
  <c r="O378" i="6"/>
  <c r="D379" i="6" s="1"/>
  <c r="V417" i="6"/>
  <c r="F418" i="6" s="1"/>
  <c r="AL447" i="6"/>
  <c r="AM447" i="6" s="1"/>
  <c r="D449" i="6" s="1"/>
  <c r="V387" i="6"/>
  <c r="F388" i="6" s="1"/>
  <c r="O402" i="6"/>
  <c r="D403" i="6" s="1"/>
  <c r="AC402" i="6"/>
  <c r="F404" i="6" s="1"/>
  <c r="T403" i="6"/>
  <c r="M410" i="6" s="1"/>
  <c r="AH402" i="6"/>
  <c r="AC408" i="6"/>
  <c r="F410" i="6" s="1"/>
  <c r="O408" i="6"/>
  <c r="D409" i="6" s="1"/>
  <c r="AF409" i="6"/>
  <c r="AH408" i="6" s="1"/>
  <c r="V432" i="6"/>
  <c r="F433" i="6" s="1"/>
  <c r="AL477" i="6"/>
  <c r="AM477" i="6" s="1"/>
  <c r="D479" i="6" s="1"/>
  <c r="AJ479" i="6"/>
  <c r="AJ485" i="6"/>
  <c r="D487" i="6" s="1"/>
  <c r="AL483" i="6"/>
  <c r="AM483" i="6" s="1"/>
  <c r="D485" i="6" s="1"/>
  <c r="AL408" i="6"/>
  <c r="AM408" i="6" s="1"/>
  <c r="D410" i="6" s="1"/>
  <c r="AJ410" i="6"/>
  <c r="AC417" i="6"/>
  <c r="F419" i="6" s="1"/>
  <c r="K419" i="6"/>
  <c r="K464" i="6"/>
  <c r="D480" i="6"/>
  <c r="F481" i="6" s="1"/>
  <c r="B480" i="6" s="1"/>
  <c r="M394" i="6"/>
  <c r="M395" i="6" s="1"/>
  <c r="O423" i="6"/>
  <c r="D424" i="6" s="1"/>
  <c r="AC423" i="6"/>
  <c r="F425" i="6" s="1"/>
  <c r="T424" i="6"/>
  <c r="M419" i="6" s="1"/>
  <c r="AF424" i="6"/>
  <c r="AJ455" i="6"/>
  <c r="AL453" i="6"/>
  <c r="AC468" i="6"/>
  <c r="F470" i="6" s="1"/>
  <c r="V477" i="6"/>
  <c r="F478" i="6" s="1"/>
  <c r="K485" i="6"/>
  <c r="AC453" i="6"/>
  <c r="F455" i="6" s="1"/>
  <c r="O447" i="6"/>
  <c r="D448" i="6" s="1"/>
  <c r="AC462" i="6"/>
  <c r="F464" i="6" s="1"/>
  <c r="O477" i="6"/>
  <c r="D478" i="6" s="1"/>
  <c r="AJ252" i="6"/>
  <c r="AL250" i="6"/>
  <c r="AC361" i="6"/>
  <c r="F363" i="6" s="1"/>
  <c r="AJ273" i="6"/>
  <c r="D275" i="6" s="1"/>
  <c r="O310" i="6"/>
  <c r="D311" i="6" s="1"/>
  <c r="V256" i="6"/>
  <c r="F257" i="6" s="1"/>
  <c r="D253" i="6" s="1"/>
  <c r="F254" i="6" s="1"/>
  <c r="B253" i="6" s="1"/>
  <c r="AL271" i="6"/>
  <c r="AM271" i="6" s="1"/>
  <c r="D273" i="6" s="1"/>
  <c r="M282" i="6"/>
  <c r="AC286" i="6"/>
  <c r="F288" i="6" s="1"/>
  <c r="O301" i="6"/>
  <c r="D302" i="6" s="1"/>
  <c r="AF317" i="6"/>
  <c r="AH316" i="6" s="1"/>
  <c r="T326" i="6"/>
  <c r="M333" i="6" s="1"/>
  <c r="AJ348" i="6"/>
  <c r="AL346" i="6"/>
  <c r="K288" i="6"/>
  <c r="AJ312" i="6"/>
  <c r="D314" i="6" s="1"/>
  <c r="AL310" i="6"/>
  <c r="AM310" i="6" s="1"/>
  <c r="D312" i="6" s="1"/>
  <c r="M318" i="6"/>
  <c r="AJ318" i="6"/>
  <c r="D320" i="6" s="1"/>
  <c r="AL316" i="6"/>
  <c r="M288" i="6"/>
  <c r="AJ288" i="6"/>
  <c r="AL286" i="6"/>
  <c r="AM286" i="6" s="1"/>
  <c r="D288" i="6" s="1"/>
  <c r="K297" i="6"/>
  <c r="V340" i="6"/>
  <c r="F341" i="6" s="1"/>
  <c r="V361" i="6"/>
  <c r="F362" i="6" s="1"/>
  <c r="AJ342" i="6"/>
  <c r="AL340" i="6"/>
  <c r="AM340" i="6" s="1"/>
  <c r="D342" i="6" s="1"/>
  <c r="M348" i="6"/>
  <c r="AL361" i="6"/>
  <c r="AJ363" i="6"/>
  <c r="O250" i="6"/>
  <c r="D251" i="6" s="1"/>
  <c r="F274" i="6"/>
  <c r="K258" i="6"/>
  <c r="AJ282" i="6"/>
  <c r="D284" i="6" s="1"/>
  <c r="AL280" i="6"/>
  <c r="M297" i="6"/>
  <c r="AJ297" i="6"/>
  <c r="V310" i="6"/>
  <c r="F311" i="6" s="1"/>
  <c r="O316" i="6"/>
  <c r="D317" i="6" s="1"/>
  <c r="V331" i="6"/>
  <c r="F332" i="6" s="1"/>
  <c r="AJ333" i="6"/>
  <c r="D335" i="6" s="1"/>
  <c r="K342" i="6"/>
  <c r="V346" i="6"/>
  <c r="F347" i="6" s="1"/>
  <c r="M357" i="6"/>
  <c r="AJ357" i="6"/>
  <c r="D359" i="6" s="1"/>
  <c r="M257" i="6"/>
  <c r="AJ258" i="6"/>
  <c r="D260" i="6" s="1"/>
  <c r="AL256" i="6"/>
  <c r="AM256" i="6" s="1"/>
  <c r="D258" i="6" s="1"/>
  <c r="K267" i="6"/>
  <c r="D268" i="6" s="1"/>
  <c r="F269" i="6" s="1"/>
  <c r="B268" i="6" s="1"/>
  <c r="V301" i="6"/>
  <c r="F302" i="6" s="1"/>
  <c r="K312" i="6"/>
  <c r="D313" i="6" s="1"/>
  <c r="F314" i="6" s="1"/>
  <c r="B313" i="6" s="1"/>
  <c r="V316" i="6"/>
  <c r="F317" i="6" s="1"/>
  <c r="F313" i="6" s="1"/>
  <c r="AL331" i="6"/>
  <c r="AM331" i="6" s="1"/>
  <c r="D333" i="6" s="1"/>
  <c r="M342" i="6"/>
  <c r="AC250" i="6"/>
  <c r="F252" i="6" s="1"/>
  <c r="AC280" i="6"/>
  <c r="F282" i="6" s="1"/>
  <c r="AC310" i="6"/>
  <c r="F312" i="6" s="1"/>
  <c r="O325" i="6"/>
  <c r="D326" i="6" s="1"/>
  <c r="AC340" i="6"/>
  <c r="F342" i="6" s="1"/>
  <c r="AM203" i="6"/>
  <c r="D205" i="6" s="1"/>
  <c r="M175" i="6"/>
  <c r="V179" i="6"/>
  <c r="F180" i="6" s="1"/>
  <c r="K130" i="6"/>
  <c r="V134" i="6"/>
  <c r="F135" i="6" s="1"/>
  <c r="K190" i="6"/>
  <c r="V194" i="6"/>
  <c r="F195" i="6" s="1"/>
  <c r="V233" i="6"/>
  <c r="F234" i="6" s="1"/>
  <c r="M130" i="6"/>
  <c r="F131" i="6" s="1"/>
  <c r="AC149" i="6"/>
  <c r="F151" i="6" s="1"/>
  <c r="M160" i="6"/>
  <c r="AC179" i="6"/>
  <c r="F181" i="6" s="1"/>
  <c r="M190" i="6"/>
  <c r="F191" i="6" s="1"/>
  <c r="AC209" i="6"/>
  <c r="F211" i="6" s="1"/>
  <c r="M241" i="6"/>
  <c r="O239" i="6"/>
  <c r="D240" i="6" s="1"/>
  <c r="AC239" i="6"/>
  <c r="F241" i="6" s="1"/>
  <c r="V149" i="6"/>
  <c r="F150" i="6" s="1"/>
  <c r="V209" i="6"/>
  <c r="F210" i="6" s="1"/>
  <c r="AL218" i="6"/>
  <c r="AM218" i="6" s="1"/>
  <c r="D220" i="6" s="1"/>
  <c r="D242" i="6"/>
  <c r="F243" i="6" s="1"/>
  <c r="B242" i="6" s="1"/>
  <c r="AF135" i="6"/>
  <c r="AH134" i="6" s="1"/>
  <c r="T144" i="6"/>
  <c r="M151" i="6" s="1"/>
  <c r="AF165" i="6"/>
  <c r="AH164" i="6" s="1"/>
  <c r="T174" i="6"/>
  <c r="M181" i="6" s="1"/>
  <c r="AF195" i="6"/>
  <c r="AH194" i="6" s="1"/>
  <c r="T204" i="6"/>
  <c r="V203" i="6" s="1"/>
  <c r="F204" i="6" s="1"/>
  <c r="AJ235" i="6"/>
  <c r="D237" i="6" s="1"/>
  <c r="V239" i="6"/>
  <c r="F240" i="6" s="1"/>
  <c r="M145" i="6"/>
  <c r="AJ151" i="6"/>
  <c r="D153" i="6" s="1"/>
  <c r="K136" i="6"/>
  <c r="K166" i="6"/>
  <c r="K196" i="6"/>
  <c r="V218" i="6"/>
  <c r="F219" i="6" s="1"/>
  <c r="AL209" i="6"/>
  <c r="AM209" i="6" s="1"/>
  <c r="D211" i="6" s="1"/>
  <c r="AJ211" i="6"/>
  <c r="AL128" i="6"/>
  <c r="AM128" i="6" s="1"/>
  <c r="D130" i="6" s="1"/>
  <c r="M135" i="6"/>
  <c r="AJ136" i="6"/>
  <c r="D138" i="6" s="1"/>
  <c r="AL134" i="6"/>
  <c r="AJ160" i="6"/>
  <c r="AL158" i="6"/>
  <c r="AM158" i="6" s="1"/>
  <c r="D160" i="6" s="1"/>
  <c r="M165" i="6"/>
  <c r="AJ166" i="6"/>
  <c r="D168" i="6" s="1"/>
  <c r="AL164" i="6"/>
  <c r="K175" i="6"/>
  <c r="AL188" i="6"/>
  <c r="AM188" i="6" s="1"/>
  <c r="D190" i="6" s="1"/>
  <c r="M195" i="6"/>
  <c r="AJ196" i="6"/>
  <c r="D198" i="6" s="1"/>
  <c r="AL194" i="6"/>
  <c r="K205" i="6"/>
  <c r="K220" i="6"/>
  <c r="AC224" i="6"/>
  <c r="F226" i="6" s="1"/>
  <c r="AF225" i="6"/>
  <c r="AH224" i="6" s="1"/>
  <c r="AJ226" i="6"/>
  <c r="AL224" i="6"/>
  <c r="AM224" i="6" s="1"/>
  <c r="D226" i="6" s="1"/>
  <c r="M235" i="6"/>
  <c r="AC128" i="6"/>
  <c r="F130" i="6" s="1"/>
  <c r="AC158" i="6"/>
  <c r="F160" i="6" s="1"/>
  <c r="O173" i="6"/>
  <c r="D174" i="6" s="1"/>
  <c r="AC188" i="6"/>
  <c r="F190" i="6" s="1"/>
  <c r="O203" i="6"/>
  <c r="D204" i="6" s="1"/>
  <c r="AC218" i="6"/>
  <c r="F220" i="6" s="1"/>
  <c r="O233" i="6"/>
  <c r="D234" i="6" s="1"/>
  <c r="AC117" i="6"/>
  <c r="F119" i="6" s="1"/>
  <c r="K104" i="6"/>
  <c r="AC87" i="6"/>
  <c r="F89" i="6" s="1"/>
  <c r="AC72" i="6"/>
  <c r="F74" i="6" s="1"/>
  <c r="K59" i="6"/>
  <c r="AC57" i="6"/>
  <c r="F59" i="6" s="1"/>
  <c r="AC36" i="6"/>
  <c r="F38" i="6" s="1"/>
  <c r="AC42" i="6"/>
  <c r="F44" i="6" s="1"/>
  <c r="AC27" i="6"/>
  <c r="F29" i="6" s="1"/>
  <c r="R7" i="6"/>
  <c r="K14" i="6" s="1"/>
  <c r="AC6" i="6"/>
  <c r="F8" i="6" s="1"/>
  <c r="T7" i="6"/>
  <c r="AF7" i="6"/>
  <c r="AH6" i="6" s="1"/>
  <c r="AC12" i="6"/>
  <c r="F14" i="6" s="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98" i="11"/>
  <c r="C197" i="11"/>
  <c r="C159" i="11"/>
  <c r="C117" i="11"/>
  <c r="C111" i="11"/>
  <c r="C79" i="11"/>
  <c r="C63" i="11"/>
  <c r="C59" i="11"/>
  <c r="C47" i="11"/>
  <c r="C53" i="11"/>
  <c r="C46" i="11"/>
  <c r="C8" i="11"/>
  <c r="C25" i="11"/>
  <c r="C321" i="11"/>
  <c r="C148" i="11"/>
  <c r="C345" i="11"/>
  <c r="C346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4" i="11"/>
  <c r="C343" i="11"/>
  <c r="C342" i="11"/>
  <c r="C340" i="11"/>
  <c r="C339" i="11"/>
  <c r="C338" i="11"/>
  <c r="C337" i="11"/>
  <c r="C336" i="11"/>
  <c r="C335" i="11"/>
  <c r="C334" i="11"/>
  <c r="C42" i="11"/>
  <c r="C43" i="11"/>
  <c r="C333" i="11"/>
  <c r="C332" i="11"/>
  <c r="C331" i="11"/>
  <c r="C330" i="11"/>
  <c r="C329" i="11"/>
  <c r="C328" i="11"/>
  <c r="C327" i="11"/>
  <c r="C326" i="11"/>
  <c r="C325" i="11"/>
  <c r="C324" i="11"/>
  <c r="C323" i="11"/>
  <c r="C319" i="11"/>
  <c r="C318" i="11"/>
  <c r="C317" i="11"/>
  <c r="C314" i="11"/>
  <c r="C313" i="11"/>
  <c r="C312" i="11"/>
  <c r="C311" i="11"/>
  <c r="C310" i="11"/>
  <c r="C308" i="11"/>
  <c r="C307" i="11"/>
  <c r="C306" i="11"/>
  <c r="C305" i="11"/>
  <c r="C304" i="11"/>
  <c r="C303" i="11"/>
  <c r="C302" i="11"/>
  <c r="C301" i="11"/>
  <c r="C299" i="11"/>
  <c r="C297" i="11"/>
  <c r="C296" i="11"/>
  <c r="C295" i="11"/>
  <c r="C294" i="11"/>
  <c r="C293" i="11"/>
  <c r="C292" i="11"/>
  <c r="C291" i="11"/>
  <c r="C290" i="11"/>
  <c r="C289" i="11"/>
  <c r="C288" i="11"/>
  <c r="C287" i="11"/>
  <c r="C285" i="11"/>
  <c r="C282" i="11"/>
  <c r="C281" i="11"/>
  <c r="C279" i="11"/>
  <c r="C278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0" i="11"/>
  <c r="C259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08" i="11"/>
  <c r="C207" i="11"/>
  <c r="C206" i="11"/>
  <c r="C205" i="11"/>
  <c r="C204" i="11"/>
  <c r="C192" i="11"/>
  <c r="C203" i="11"/>
  <c r="C202" i="11"/>
  <c r="C201" i="11"/>
  <c r="C200" i="11"/>
  <c r="C199" i="11"/>
  <c r="C196" i="11"/>
  <c r="C195" i="11"/>
  <c r="C194" i="11"/>
  <c r="C193" i="11"/>
  <c r="C191" i="11"/>
  <c r="C190" i="11"/>
  <c r="C189" i="11"/>
  <c r="C188" i="11"/>
  <c r="C187" i="11"/>
  <c r="C186" i="11"/>
  <c r="C185" i="11"/>
  <c r="C167" i="11"/>
  <c r="C166" i="11"/>
  <c r="C151" i="11"/>
  <c r="C152" i="11"/>
  <c r="C164" i="11"/>
  <c r="C163" i="11"/>
  <c r="C162" i="11"/>
  <c r="C161" i="11"/>
  <c r="C160" i="11"/>
  <c r="C158" i="11"/>
  <c r="C157" i="11"/>
  <c r="C156" i="11"/>
  <c r="C155" i="11"/>
  <c r="C154" i="11"/>
  <c r="C153" i="11"/>
  <c r="C150" i="11"/>
  <c r="C149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6" i="11"/>
  <c r="C115" i="11"/>
  <c r="C114" i="11"/>
  <c r="C113" i="11"/>
  <c r="C112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2" i="11"/>
  <c r="C61" i="11"/>
  <c r="C60" i="11"/>
  <c r="C58" i="11"/>
  <c r="C57" i="11"/>
  <c r="C56" i="11"/>
  <c r="C55" i="11"/>
  <c r="C54" i="11"/>
  <c r="C52" i="11"/>
  <c r="C51" i="11"/>
  <c r="C50" i="11"/>
  <c r="C49" i="11"/>
  <c r="C48" i="11"/>
  <c r="C45" i="11"/>
  <c r="C44" i="11"/>
  <c r="C41" i="11"/>
  <c r="C36" i="11"/>
  <c r="C35" i="11"/>
  <c r="C34" i="11"/>
  <c r="C33" i="11"/>
  <c r="C32" i="11"/>
  <c r="C31" i="11"/>
  <c r="C40" i="11"/>
  <c r="C39" i="11"/>
  <c r="C38" i="11"/>
  <c r="C37" i="11"/>
  <c r="C30" i="11"/>
  <c r="C29" i="11"/>
  <c r="C28" i="11"/>
  <c r="C27" i="11"/>
  <c r="C26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7" i="11"/>
  <c r="C6" i="11"/>
  <c r="C5" i="11"/>
  <c r="C4" i="11"/>
  <c r="C3" i="11"/>
  <c r="C2" i="11"/>
  <c r="O96" i="6" l="1"/>
  <c r="D97" i="6" s="1"/>
  <c r="V27" i="6"/>
  <c r="F28" i="6" s="1"/>
  <c r="M14" i="6"/>
  <c r="K89" i="6"/>
  <c r="AM66" i="6"/>
  <c r="D68" i="6" s="1"/>
  <c r="AL117" i="6"/>
  <c r="AM117" i="6" s="1"/>
  <c r="D119" i="6" s="1"/>
  <c r="AJ68" i="6"/>
  <c r="D9" i="16"/>
  <c r="F10" i="16" s="1"/>
  <c r="B9" i="16" s="1"/>
  <c r="O12" i="16"/>
  <c r="D13" i="16" s="1"/>
  <c r="F32" i="16"/>
  <c r="F9" i="16"/>
  <c r="AJ31" i="16"/>
  <c r="D33" i="16" s="1"/>
  <c r="D27" i="16"/>
  <c r="AM29" i="16"/>
  <c r="D31" i="16" s="1"/>
  <c r="D15" i="16"/>
  <c r="F16" i="16" s="1"/>
  <c r="B15" i="16" s="1"/>
  <c r="F15" i="16"/>
  <c r="D32" i="16"/>
  <c r="F33" i="16" s="1"/>
  <c r="B32" i="16" s="1"/>
  <c r="D26" i="16"/>
  <c r="F27" i="16" s="1"/>
  <c r="B26" i="16" s="1"/>
  <c r="F26" i="16"/>
  <c r="D10" i="16"/>
  <c r="K14" i="15"/>
  <c r="O32" i="15"/>
  <c r="D33" i="15" s="1"/>
  <c r="V49" i="15"/>
  <c r="F50" i="15" s="1"/>
  <c r="K51" i="15"/>
  <c r="O49" i="15"/>
  <c r="D50" i="15" s="1"/>
  <c r="AJ14" i="15"/>
  <c r="D16" i="15" s="1"/>
  <c r="K63" i="15"/>
  <c r="M34" i="15"/>
  <c r="K45" i="15"/>
  <c r="M69" i="15"/>
  <c r="F70" i="15" s="1"/>
  <c r="V61" i="15"/>
  <c r="F62" i="15" s="1"/>
  <c r="AH67" i="15"/>
  <c r="AM67" i="15" s="1"/>
  <c r="D69" i="15" s="1"/>
  <c r="O61" i="15"/>
  <c r="D62" i="15" s="1"/>
  <c r="AJ69" i="15"/>
  <c r="D71" i="15" s="1"/>
  <c r="V32" i="15"/>
  <c r="F33" i="15" s="1"/>
  <c r="K28" i="15"/>
  <c r="M45" i="15"/>
  <c r="O26" i="15"/>
  <c r="D27" i="15" s="1"/>
  <c r="O67" i="15"/>
  <c r="D68" i="15" s="1"/>
  <c r="M28" i="15"/>
  <c r="K69" i="15"/>
  <c r="K34" i="15"/>
  <c r="AJ34" i="15"/>
  <c r="D36" i="15" s="1"/>
  <c r="D46" i="15"/>
  <c r="F47" i="15" s="1"/>
  <c r="B46" i="15" s="1"/>
  <c r="AM49" i="15"/>
  <c r="D51" i="15" s="1"/>
  <c r="AM12" i="15"/>
  <c r="D14" i="15" s="1"/>
  <c r="M8" i="15"/>
  <c r="V67" i="15"/>
  <c r="F68" i="15" s="1"/>
  <c r="M51" i="15"/>
  <c r="O43" i="15"/>
  <c r="D44" i="15" s="1"/>
  <c r="V26" i="15"/>
  <c r="F27" i="15" s="1"/>
  <c r="AJ51" i="15"/>
  <c r="D53" i="15" s="1"/>
  <c r="AM61" i="15"/>
  <c r="D63" i="15" s="1"/>
  <c r="AM43" i="15"/>
  <c r="D45" i="15" s="1"/>
  <c r="M14" i="15"/>
  <c r="AM26" i="15"/>
  <c r="D28" i="15" s="1"/>
  <c r="AJ45" i="15"/>
  <c r="D47" i="15" s="1"/>
  <c r="V43" i="15"/>
  <c r="F44" i="15" s="1"/>
  <c r="V6" i="15"/>
  <c r="F7" i="15" s="1"/>
  <c r="V12" i="15"/>
  <c r="F13" i="15" s="1"/>
  <c r="D9" i="15" s="1"/>
  <c r="F10" i="15" s="1"/>
  <c r="B9" i="15" s="1"/>
  <c r="O12" i="15"/>
  <c r="D13" i="15" s="1"/>
  <c r="AL6" i="15"/>
  <c r="AM6" i="15" s="1"/>
  <c r="D8" i="15" s="1"/>
  <c r="AJ8" i="15"/>
  <c r="D10" i="15" s="1"/>
  <c r="AM32" i="15"/>
  <c r="D34" i="15" s="1"/>
  <c r="D65" i="15"/>
  <c r="AJ28" i="15"/>
  <c r="D30" i="15" s="1"/>
  <c r="AL120" i="14"/>
  <c r="K122" i="14"/>
  <c r="O120" i="14"/>
  <c r="D121" i="14" s="1"/>
  <c r="V129" i="14"/>
  <c r="F130" i="14" s="1"/>
  <c r="F138" i="14" s="1"/>
  <c r="AJ137" i="14"/>
  <c r="D139" i="14" s="1"/>
  <c r="O135" i="14"/>
  <c r="D136" i="14" s="1"/>
  <c r="AM114" i="14"/>
  <c r="D116" i="14" s="1"/>
  <c r="K116" i="14"/>
  <c r="D117" i="14" s="1"/>
  <c r="F118" i="14" s="1"/>
  <c r="B117" i="14" s="1"/>
  <c r="AM135" i="14"/>
  <c r="D137" i="14" s="1"/>
  <c r="V120" i="14"/>
  <c r="F121" i="14" s="1"/>
  <c r="F117" i="14" s="1"/>
  <c r="F123" i="14"/>
  <c r="D123" i="14"/>
  <c r="F124" i="14" s="1"/>
  <c r="B123" i="14" s="1"/>
  <c r="AM120" i="14"/>
  <c r="D122" i="14" s="1"/>
  <c r="K95" i="14"/>
  <c r="D96" i="14" s="1"/>
  <c r="F97" i="14" s="1"/>
  <c r="B96" i="14" s="1"/>
  <c r="O93" i="14"/>
  <c r="D94" i="14" s="1"/>
  <c r="D138" i="14"/>
  <c r="F139" i="14" s="1"/>
  <c r="B138" i="14" s="1"/>
  <c r="D15" i="14"/>
  <c r="F16" i="14" s="1"/>
  <c r="B15" i="14" s="1"/>
  <c r="F15" i="14"/>
  <c r="D52" i="14"/>
  <c r="D124" i="14"/>
  <c r="F102" i="14"/>
  <c r="D102" i="14"/>
  <c r="F103" i="14" s="1"/>
  <c r="B102" i="14" s="1"/>
  <c r="V57" i="14"/>
  <c r="F58" i="14" s="1"/>
  <c r="D66" i="14" s="1"/>
  <c r="F67" i="14" s="1"/>
  <c r="B66" i="14" s="1"/>
  <c r="M65" i="14"/>
  <c r="F66" i="14" s="1"/>
  <c r="D133" i="14"/>
  <c r="D97" i="14"/>
  <c r="F9" i="14"/>
  <c r="D9" i="14"/>
  <c r="F10" i="14" s="1"/>
  <c r="B9" i="14" s="1"/>
  <c r="K131" i="14"/>
  <c r="D132" i="14" s="1"/>
  <c r="F133" i="14" s="1"/>
  <c r="B132" i="14" s="1"/>
  <c r="O129" i="14"/>
  <c r="D130" i="14" s="1"/>
  <c r="M29" i="14"/>
  <c r="F30" i="14" s="1"/>
  <c r="D87" i="14"/>
  <c r="F88" i="14" s="1"/>
  <c r="B87" i="14" s="1"/>
  <c r="F87" i="14"/>
  <c r="D46" i="14"/>
  <c r="AJ116" i="14"/>
  <c r="D118" i="14" s="1"/>
  <c r="F132" i="14"/>
  <c r="F45" i="14"/>
  <c r="D45" i="14"/>
  <c r="F46" i="14" s="1"/>
  <c r="B45" i="14" s="1"/>
  <c r="D51" i="14"/>
  <c r="F52" i="14" s="1"/>
  <c r="B51" i="14" s="1"/>
  <c r="F51" i="14"/>
  <c r="AM12" i="14"/>
  <c r="D14" i="14" s="1"/>
  <c r="M131" i="13"/>
  <c r="M116" i="13"/>
  <c r="AL57" i="13"/>
  <c r="AL135" i="13"/>
  <c r="K131" i="13"/>
  <c r="O57" i="13"/>
  <c r="D58" i="13" s="1"/>
  <c r="AM114" i="13"/>
  <c r="D116" i="13" s="1"/>
  <c r="V114" i="13"/>
  <c r="F115" i="13" s="1"/>
  <c r="D123" i="13" s="1"/>
  <c r="F124" i="13" s="1"/>
  <c r="B123" i="13" s="1"/>
  <c r="M137" i="13"/>
  <c r="F138" i="13"/>
  <c r="K95" i="13"/>
  <c r="O114" i="13"/>
  <c r="D115" i="13" s="1"/>
  <c r="K137" i="13"/>
  <c r="D138" i="13" s="1"/>
  <c r="F139" i="13" s="1"/>
  <c r="B138" i="13" s="1"/>
  <c r="AJ122" i="13"/>
  <c r="D124" i="13" s="1"/>
  <c r="V78" i="13"/>
  <c r="F79" i="13" s="1"/>
  <c r="D87" i="13" s="1"/>
  <c r="F88" i="13" s="1"/>
  <c r="B87" i="13" s="1"/>
  <c r="V99" i="13"/>
  <c r="F100" i="13" s="1"/>
  <c r="D96" i="13" s="1"/>
  <c r="F97" i="13" s="1"/>
  <c r="B96" i="13" s="1"/>
  <c r="K65" i="13"/>
  <c r="D66" i="13" s="1"/>
  <c r="F67" i="13" s="1"/>
  <c r="B66" i="13" s="1"/>
  <c r="K23" i="13"/>
  <c r="D24" i="13" s="1"/>
  <c r="F25" i="13" s="1"/>
  <c r="B24" i="13" s="1"/>
  <c r="AJ80" i="13"/>
  <c r="D82" i="13" s="1"/>
  <c r="M44" i="13"/>
  <c r="V120" i="13"/>
  <c r="F121" i="13" s="1"/>
  <c r="F117" i="13" s="1"/>
  <c r="V48" i="13"/>
  <c r="F49" i="13" s="1"/>
  <c r="V93" i="13"/>
  <c r="F94" i="13" s="1"/>
  <c r="D61" i="13"/>
  <c r="M59" i="13"/>
  <c r="F60" i="13" s="1"/>
  <c r="K8" i="13"/>
  <c r="O135" i="13"/>
  <c r="D136" i="13" s="1"/>
  <c r="AM129" i="13"/>
  <c r="D131" i="13" s="1"/>
  <c r="K59" i="13"/>
  <c r="D60" i="13" s="1"/>
  <c r="F61" i="13" s="1"/>
  <c r="B60" i="13" s="1"/>
  <c r="M8" i="13"/>
  <c r="O42" i="13"/>
  <c r="D43" i="13" s="1"/>
  <c r="AL48" i="13"/>
  <c r="V6" i="13"/>
  <c r="F7" i="13" s="1"/>
  <c r="AJ101" i="13"/>
  <c r="D103" i="13" s="1"/>
  <c r="K101" i="13"/>
  <c r="AM63" i="13"/>
  <c r="D65" i="13" s="1"/>
  <c r="AM42" i="13"/>
  <c r="D44" i="13" s="1"/>
  <c r="F51" i="13"/>
  <c r="K50" i="13"/>
  <c r="D51" i="13" s="1"/>
  <c r="F52" i="13" s="1"/>
  <c r="B51" i="13" s="1"/>
  <c r="V27" i="13"/>
  <c r="F28" i="13" s="1"/>
  <c r="AJ14" i="13"/>
  <c r="M14" i="13"/>
  <c r="V12" i="13"/>
  <c r="F13" i="13" s="1"/>
  <c r="AJ29" i="13"/>
  <c r="D31" i="13" s="1"/>
  <c r="K29" i="13"/>
  <c r="O6" i="13"/>
  <c r="D7" i="13" s="1"/>
  <c r="AM21" i="13"/>
  <c r="D23" i="13" s="1"/>
  <c r="M23" i="13"/>
  <c r="F24" i="13" s="1"/>
  <c r="AJ23" i="13"/>
  <c r="D25" i="13" s="1"/>
  <c r="O12" i="13"/>
  <c r="D13" i="13" s="1"/>
  <c r="O27" i="13"/>
  <c r="D28" i="13" s="1"/>
  <c r="AM57" i="13"/>
  <c r="D59" i="13" s="1"/>
  <c r="O78" i="13"/>
  <c r="D79" i="13" s="1"/>
  <c r="K116" i="13"/>
  <c r="D117" i="13" s="1"/>
  <c r="F118" i="13" s="1"/>
  <c r="B117" i="13" s="1"/>
  <c r="O21" i="13"/>
  <c r="D22" i="13" s="1"/>
  <c r="O84" i="13"/>
  <c r="D85" i="13" s="1"/>
  <c r="F81" i="13"/>
  <c r="AM78" i="13"/>
  <c r="D80" i="13" s="1"/>
  <c r="AM6" i="13"/>
  <c r="D8" i="13" s="1"/>
  <c r="AJ116" i="13"/>
  <c r="D118" i="13" s="1"/>
  <c r="D139" i="13"/>
  <c r="O48" i="13"/>
  <c r="D49" i="13" s="1"/>
  <c r="AM120" i="13"/>
  <c r="D122" i="13" s="1"/>
  <c r="AL27" i="13"/>
  <c r="AM27" i="13" s="1"/>
  <c r="D29" i="13" s="1"/>
  <c r="AM99" i="13"/>
  <c r="D101" i="13" s="1"/>
  <c r="M29" i="13"/>
  <c r="F45" i="13"/>
  <c r="V135" i="13"/>
  <c r="F136" i="13" s="1"/>
  <c r="K14" i="13"/>
  <c r="V21" i="13"/>
  <c r="F22" i="13" s="1"/>
  <c r="AL93" i="13"/>
  <c r="AM93" i="13" s="1"/>
  <c r="D95" i="13" s="1"/>
  <c r="AJ95" i="13"/>
  <c r="D97" i="13" s="1"/>
  <c r="D9" i="13"/>
  <c r="F10" i="13" s="1"/>
  <c r="B9" i="13" s="1"/>
  <c r="M122" i="13"/>
  <c r="F123" i="13" s="1"/>
  <c r="K44" i="13"/>
  <c r="D45" i="13" s="1"/>
  <c r="F46" i="13" s="1"/>
  <c r="B45" i="13" s="1"/>
  <c r="AM135" i="13"/>
  <c r="D137" i="13" s="1"/>
  <c r="AJ131" i="13"/>
  <c r="D133" i="13" s="1"/>
  <c r="AJ65" i="13"/>
  <c r="D67" i="13" s="1"/>
  <c r="M65" i="13"/>
  <c r="F66" i="13" s="1"/>
  <c r="O63" i="13"/>
  <c r="D64" i="13" s="1"/>
  <c r="AJ86" i="13"/>
  <c r="D88" i="13" s="1"/>
  <c r="AH48" i="13"/>
  <c r="AJ44" i="13"/>
  <c r="D46" i="13" s="1"/>
  <c r="D16" i="13"/>
  <c r="AH12" i="13"/>
  <c r="AM12" i="13" s="1"/>
  <c r="D14" i="13" s="1"/>
  <c r="AJ8" i="13"/>
  <c r="D10" i="13" s="1"/>
  <c r="K230" i="12"/>
  <c r="AJ221" i="12"/>
  <c r="D223" i="12" s="1"/>
  <c r="V204" i="12"/>
  <c r="F205" i="12" s="1"/>
  <c r="AH27" i="12"/>
  <c r="AJ236" i="12"/>
  <c r="D238" i="12" s="1"/>
  <c r="M142" i="12"/>
  <c r="M245" i="12"/>
  <c r="M200" i="12"/>
  <c r="O21" i="12"/>
  <c r="D22" i="12" s="1"/>
  <c r="O70" i="12"/>
  <c r="D71" i="12" s="1"/>
  <c r="O185" i="12"/>
  <c r="D186" i="12" s="1"/>
  <c r="K200" i="12"/>
  <c r="D201" i="12" s="1"/>
  <c r="F202" i="12" s="1"/>
  <c r="B201" i="12" s="1"/>
  <c r="O170" i="12"/>
  <c r="D171" i="12" s="1"/>
  <c r="V57" i="12"/>
  <c r="F58" i="12" s="1"/>
  <c r="D54" i="12" s="1"/>
  <c r="F55" i="12" s="1"/>
  <c r="B54" i="12" s="1"/>
  <c r="V228" i="12"/>
  <c r="F229" i="12" s="1"/>
  <c r="D237" i="12" s="1"/>
  <c r="F238" i="12" s="1"/>
  <c r="B237" i="12" s="1"/>
  <c r="O219" i="12"/>
  <c r="D220" i="12" s="1"/>
  <c r="M215" i="12"/>
  <c r="O213" i="12"/>
  <c r="D214" i="12" s="1"/>
  <c r="M230" i="12"/>
  <c r="V249" i="12"/>
  <c r="F250" i="12" s="1"/>
  <c r="F246" i="12" s="1"/>
  <c r="AM249" i="12"/>
  <c r="D251" i="12" s="1"/>
  <c r="AJ215" i="12"/>
  <c r="D217" i="12" s="1"/>
  <c r="M157" i="12"/>
  <c r="AJ187" i="12"/>
  <c r="D189" i="12" s="1"/>
  <c r="AM164" i="12"/>
  <c r="D166" i="12" s="1"/>
  <c r="V185" i="12"/>
  <c r="F186" i="12" s="1"/>
  <c r="AM134" i="12"/>
  <c r="D136" i="12" s="1"/>
  <c r="V179" i="12"/>
  <c r="F180" i="12" s="1"/>
  <c r="M172" i="12"/>
  <c r="M23" i="12"/>
  <c r="F24" i="12" s="1"/>
  <c r="V85" i="12"/>
  <c r="F86" i="12" s="1"/>
  <c r="AL185" i="12"/>
  <c r="O155" i="12"/>
  <c r="D156" i="12" s="1"/>
  <c r="K245" i="12"/>
  <c r="O198" i="12"/>
  <c r="D199" i="12" s="1"/>
  <c r="AM179" i="12"/>
  <c r="D181" i="12" s="1"/>
  <c r="M8" i="12"/>
  <c r="M123" i="12"/>
  <c r="F124" i="12" s="1"/>
  <c r="O76" i="12"/>
  <c r="D77" i="12" s="1"/>
  <c r="K221" i="12"/>
  <c r="M59" i="12"/>
  <c r="F60" i="12" s="1"/>
  <c r="V12" i="12"/>
  <c r="F13" i="12" s="1"/>
  <c r="K187" i="12"/>
  <c r="V51" i="12"/>
  <c r="F52" i="12" s="1"/>
  <c r="D60" i="12" s="1"/>
  <c r="F61" i="12" s="1"/>
  <c r="B60" i="12" s="1"/>
  <c r="AM204" i="12"/>
  <c r="D206" i="12" s="1"/>
  <c r="AJ59" i="12"/>
  <c r="D61" i="12" s="1"/>
  <c r="M44" i="12"/>
  <c r="M29" i="12"/>
  <c r="V21" i="12"/>
  <c r="F22" i="12" s="1"/>
  <c r="K53" i="12"/>
  <c r="V134" i="12"/>
  <c r="F135" i="12" s="1"/>
  <c r="K166" i="12"/>
  <c r="V164" i="12"/>
  <c r="F165" i="12" s="1"/>
  <c r="AJ157" i="12"/>
  <c r="D159" i="12" s="1"/>
  <c r="K136" i="12"/>
  <c r="K142" i="12"/>
  <c r="D143" i="12" s="1"/>
  <c r="F144" i="12" s="1"/>
  <c r="B143" i="12" s="1"/>
  <c r="O121" i="12"/>
  <c r="D122" i="12" s="1"/>
  <c r="K117" i="12"/>
  <c r="K93" i="12"/>
  <c r="K102" i="12"/>
  <c r="D103" i="12" s="1"/>
  <c r="F104" i="12" s="1"/>
  <c r="B103" i="12" s="1"/>
  <c r="AJ108" i="12"/>
  <c r="D110" i="12" s="1"/>
  <c r="M93" i="12"/>
  <c r="F94" i="12" s="1"/>
  <c r="AM76" i="12"/>
  <c r="D78" i="12" s="1"/>
  <c r="AJ72" i="12"/>
  <c r="D74" i="12" s="1"/>
  <c r="O100" i="12"/>
  <c r="D101" i="12" s="1"/>
  <c r="O149" i="12"/>
  <c r="D150" i="12" s="1"/>
  <c r="V121" i="12"/>
  <c r="F122" i="12" s="1"/>
  <c r="AJ53" i="12"/>
  <c r="D55" i="12" s="1"/>
  <c r="K8" i="12"/>
  <c r="D9" i="12" s="1"/>
  <c r="F10" i="12" s="1"/>
  <c r="B9" i="12" s="1"/>
  <c r="O243" i="12"/>
  <c r="D244" i="12" s="1"/>
  <c r="AL213" i="12"/>
  <c r="AM213" i="12" s="1"/>
  <c r="D215" i="12" s="1"/>
  <c r="V140" i="12"/>
  <c r="F141" i="12" s="1"/>
  <c r="AL234" i="12"/>
  <c r="AM234" i="12" s="1"/>
  <c r="D236" i="12" s="1"/>
  <c r="AM100" i="12"/>
  <c r="D102" i="12" s="1"/>
  <c r="V76" i="12"/>
  <c r="F77" i="12" s="1"/>
  <c r="AJ117" i="12"/>
  <c r="D119" i="12" s="1"/>
  <c r="V42" i="12"/>
  <c r="F43" i="12" s="1"/>
  <c r="M187" i="12"/>
  <c r="V70" i="12"/>
  <c r="F71" i="12" s="1"/>
  <c r="D79" i="12" s="1"/>
  <c r="F80" i="12" s="1"/>
  <c r="B79" i="12" s="1"/>
  <c r="AM70" i="12"/>
  <c r="D72" i="12" s="1"/>
  <c r="M87" i="12"/>
  <c r="K59" i="12"/>
  <c r="M236" i="12"/>
  <c r="F237" i="12" s="1"/>
  <c r="M166" i="12"/>
  <c r="AJ93" i="12"/>
  <c r="D95" i="12" s="1"/>
  <c r="AJ102" i="12"/>
  <c r="D104" i="12" s="1"/>
  <c r="AM57" i="12"/>
  <c r="D59" i="12" s="1"/>
  <c r="O51" i="12"/>
  <c r="D52" i="12" s="1"/>
  <c r="AM228" i="12"/>
  <c r="D230" i="12" s="1"/>
  <c r="V100" i="12"/>
  <c r="F101" i="12" s="1"/>
  <c r="V219" i="12"/>
  <c r="F220" i="12" s="1"/>
  <c r="V36" i="12"/>
  <c r="F37" i="12" s="1"/>
  <c r="D45" i="12" s="1"/>
  <c r="F46" i="12" s="1"/>
  <c r="B45" i="12" s="1"/>
  <c r="M102" i="12"/>
  <c r="F103" i="12" s="1"/>
  <c r="V91" i="12"/>
  <c r="F92" i="12" s="1"/>
  <c r="M72" i="12"/>
  <c r="O134" i="12"/>
  <c r="D135" i="12" s="1"/>
  <c r="M53" i="12"/>
  <c r="F54" i="12" s="1"/>
  <c r="V6" i="12"/>
  <c r="F7" i="12" s="1"/>
  <c r="AM91" i="12"/>
  <c r="D93" i="12" s="1"/>
  <c r="K157" i="12"/>
  <c r="D158" i="12" s="1"/>
  <c r="F159" i="12" s="1"/>
  <c r="B158" i="12" s="1"/>
  <c r="M206" i="12"/>
  <c r="F207" i="12" s="1"/>
  <c r="M151" i="12"/>
  <c r="D25" i="12"/>
  <c r="AJ38" i="12"/>
  <c r="M38" i="12"/>
  <c r="O85" i="12"/>
  <c r="D86" i="12" s="1"/>
  <c r="K87" i="12"/>
  <c r="K123" i="12"/>
  <c r="D124" i="12" s="1"/>
  <c r="F125" i="12" s="1"/>
  <c r="B124" i="12" s="1"/>
  <c r="AJ78" i="12"/>
  <c r="D80" i="12" s="1"/>
  <c r="M117" i="12"/>
  <c r="AM12" i="12"/>
  <c r="D14" i="12" s="1"/>
  <c r="K23" i="12"/>
  <c r="D24" i="12" s="1"/>
  <c r="F25" i="12" s="1"/>
  <c r="B24" i="12" s="1"/>
  <c r="AL170" i="12"/>
  <c r="AM170" i="12" s="1"/>
  <c r="D172" i="12" s="1"/>
  <c r="AJ172" i="12"/>
  <c r="D174" i="12" s="1"/>
  <c r="AL115" i="12"/>
  <c r="AM115" i="12" s="1"/>
  <c r="D117" i="12" s="1"/>
  <c r="V243" i="12"/>
  <c r="F244" i="12" s="1"/>
  <c r="D252" i="12" s="1"/>
  <c r="F253" i="12" s="1"/>
  <c r="B252" i="12" s="1"/>
  <c r="O27" i="12"/>
  <c r="D28" i="12" s="1"/>
  <c r="O42" i="12"/>
  <c r="D43" i="12" s="1"/>
  <c r="K29" i="12"/>
  <c r="M78" i="12"/>
  <c r="M108" i="12"/>
  <c r="K72" i="12"/>
  <c r="O228" i="12"/>
  <c r="D229" i="12" s="1"/>
  <c r="AJ206" i="12"/>
  <c r="D208" i="12" s="1"/>
  <c r="AJ181" i="12"/>
  <c r="D183" i="12" s="1"/>
  <c r="K38" i="12"/>
  <c r="AL121" i="12"/>
  <c r="AM121" i="12" s="1"/>
  <c r="D123" i="12" s="1"/>
  <c r="AJ123" i="12"/>
  <c r="D125" i="12" s="1"/>
  <c r="K251" i="12"/>
  <c r="O6" i="12"/>
  <c r="D7" i="12" s="1"/>
  <c r="AM42" i="12"/>
  <c r="D44" i="12" s="1"/>
  <c r="AJ230" i="12"/>
  <c r="D232" i="12" s="1"/>
  <c r="AJ166" i="12"/>
  <c r="D168" i="12" s="1"/>
  <c r="AJ8" i="12"/>
  <c r="D10" i="12" s="1"/>
  <c r="AJ142" i="12"/>
  <c r="D144" i="12" s="1"/>
  <c r="M221" i="12"/>
  <c r="V170" i="12"/>
  <c r="F171" i="12" s="1"/>
  <c r="AM27" i="12"/>
  <c r="D29" i="12" s="1"/>
  <c r="K215" i="12"/>
  <c r="K108" i="12"/>
  <c r="D109" i="12" s="1"/>
  <c r="F110" i="12" s="1"/>
  <c r="B109" i="12" s="1"/>
  <c r="O106" i="12"/>
  <c r="D107" i="12" s="1"/>
  <c r="V234" i="12"/>
  <c r="F235" i="12" s="1"/>
  <c r="K172" i="12"/>
  <c r="O140" i="12"/>
  <c r="D141" i="12" s="1"/>
  <c r="M136" i="12"/>
  <c r="K14" i="12"/>
  <c r="D15" i="12" s="1"/>
  <c r="F16" i="12" s="1"/>
  <c r="B15" i="12" s="1"/>
  <c r="O12" i="12"/>
  <c r="D13" i="12" s="1"/>
  <c r="O36" i="12"/>
  <c r="D37" i="12" s="1"/>
  <c r="F9" i="12"/>
  <c r="AM21" i="12"/>
  <c r="D23" i="12" s="1"/>
  <c r="AJ29" i="12"/>
  <c r="D31" i="12" s="1"/>
  <c r="AL85" i="12"/>
  <c r="AM85" i="12" s="1"/>
  <c r="D87" i="12" s="1"/>
  <c r="AJ87" i="12"/>
  <c r="D89" i="12" s="1"/>
  <c r="D246" i="12"/>
  <c r="F247" i="12" s="1"/>
  <c r="B246" i="12" s="1"/>
  <c r="AJ245" i="12"/>
  <c r="D247" i="12" s="1"/>
  <c r="O204" i="12"/>
  <c r="D205" i="12" s="1"/>
  <c r="F182" i="12"/>
  <c r="D182" i="12"/>
  <c r="F183" i="12" s="1"/>
  <c r="B182" i="12" s="1"/>
  <c r="AJ151" i="12"/>
  <c r="D153" i="12" s="1"/>
  <c r="O57" i="12"/>
  <c r="D58" i="12" s="1"/>
  <c r="AM36" i="12"/>
  <c r="D38" i="12" s="1"/>
  <c r="O249" i="12"/>
  <c r="D250" i="12" s="1"/>
  <c r="F201" i="12"/>
  <c r="AM149" i="12"/>
  <c r="D151" i="12" s="1"/>
  <c r="AJ14" i="12"/>
  <c r="D16" i="12" s="1"/>
  <c r="AH6" i="12"/>
  <c r="AM6" i="12" s="1"/>
  <c r="D8" i="12" s="1"/>
  <c r="D40" i="12"/>
  <c r="AH243" i="12"/>
  <c r="AM243" i="12" s="1"/>
  <c r="D245" i="12" s="1"/>
  <c r="AJ251" i="12"/>
  <c r="D253" i="12" s="1"/>
  <c r="AM140" i="12"/>
  <c r="D142" i="12" s="1"/>
  <c r="F15" i="12"/>
  <c r="AM155" i="12"/>
  <c r="D157" i="12" s="1"/>
  <c r="AM185" i="12"/>
  <c r="D187" i="12" s="1"/>
  <c r="AL198" i="12"/>
  <c r="AM198" i="12" s="1"/>
  <c r="D200" i="12" s="1"/>
  <c r="AJ200" i="12"/>
  <c r="D202" i="12" s="1"/>
  <c r="AM219" i="12"/>
  <c r="D221" i="12" s="1"/>
  <c r="V155" i="12"/>
  <c r="F156" i="12" s="1"/>
  <c r="M251" i="12"/>
  <c r="D118" i="12"/>
  <c r="F119" i="12" s="1"/>
  <c r="B118" i="12" s="1"/>
  <c r="F158" i="12"/>
  <c r="D207" i="12"/>
  <c r="F208" i="12" s="1"/>
  <c r="B207" i="12" s="1"/>
  <c r="V213" i="12"/>
  <c r="F214" i="12" s="1"/>
  <c r="D222" i="12" s="1"/>
  <c r="F223" i="12" s="1"/>
  <c r="B222" i="12" s="1"/>
  <c r="AJ136" i="12"/>
  <c r="D138" i="12" s="1"/>
  <c r="AJ44" i="12"/>
  <c r="D46" i="12" s="1"/>
  <c r="K380" i="6"/>
  <c r="O387" i="6"/>
  <c r="D388" i="6" s="1"/>
  <c r="V453" i="6"/>
  <c r="F454" i="6" s="1"/>
  <c r="K425" i="6"/>
  <c r="D426" i="6" s="1"/>
  <c r="F427" i="6" s="1"/>
  <c r="B426" i="6" s="1"/>
  <c r="V438" i="6"/>
  <c r="F439" i="6" s="1"/>
  <c r="O432" i="6"/>
  <c r="D433" i="6" s="1"/>
  <c r="D486" i="6"/>
  <c r="F487" i="6" s="1"/>
  <c r="B486" i="6" s="1"/>
  <c r="V423" i="6"/>
  <c r="F424" i="6" s="1"/>
  <c r="F420" i="6" s="1"/>
  <c r="AM417" i="6"/>
  <c r="D419" i="6" s="1"/>
  <c r="D481" i="6"/>
  <c r="F486" i="6"/>
  <c r="AL372" i="6"/>
  <c r="AM372" i="6" s="1"/>
  <c r="D374" i="6" s="1"/>
  <c r="AL378" i="6"/>
  <c r="AM378" i="6" s="1"/>
  <c r="D380" i="6" s="1"/>
  <c r="O468" i="6"/>
  <c r="D469" i="6" s="1"/>
  <c r="K374" i="6"/>
  <c r="D375" i="6" s="1"/>
  <c r="F376" i="6" s="1"/>
  <c r="B375" i="6" s="1"/>
  <c r="K395" i="6"/>
  <c r="D396" i="6" s="1"/>
  <c r="F397" i="6" s="1"/>
  <c r="B396" i="6" s="1"/>
  <c r="D343" i="6"/>
  <c r="F344" i="6" s="1"/>
  <c r="B343" i="6" s="1"/>
  <c r="AM250" i="6"/>
  <c r="D252" i="6" s="1"/>
  <c r="K273" i="6"/>
  <c r="D274" i="6" s="1"/>
  <c r="F275" i="6" s="1"/>
  <c r="B274" i="6" s="1"/>
  <c r="O355" i="6"/>
  <c r="D356" i="6" s="1"/>
  <c r="F343" i="6"/>
  <c r="D299" i="6"/>
  <c r="AM346" i="6"/>
  <c r="D348" i="6" s="1"/>
  <c r="D290" i="6"/>
  <c r="D298" i="6"/>
  <c r="F299" i="6" s="1"/>
  <c r="B298" i="6" s="1"/>
  <c r="F253" i="6"/>
  <c r="F298" i="6"/>
  <c r="AM361" i="6"/>
  <c r="D363" i="6" s="1"/>
  <c r="M267" i="6"/>
  <c r="F268" i="6" s="1"/>
  <c r="V325" i="6"/>
  <c r="F326" i="6" s="1"/>
  <c r="D334" i="6" s="1"/>
  <c r="F335" i="6" s="1"/>
  <c r="B334" i="6" s="1"/>
  <c r="D350" i="6"/>
  <c r="O361" i="6"/>
  <c r="D362" i="6" s="1"/>
  <c r="V286" i="6"/>
  <c r="F287" i="6" s="1"/>
  <c r="M303" i="6"/>
  <c r="F304" i="6" s="1"/>
  <c r="AJ303" i="6"/>
  <c r="D305" i="6" s="1"/>
  <c r="AM280" i="6"/>
  <c r="D282" i="6" s="1"/>
  <c r="AM316" i="6"/>
  <c r="D318" i="6" s="1"/>
  <c r="AM301" i="6"/>
  <c r="D303" i="6" s="1"/>
  <c r="AJ327" i="6"/>
  <c r="D329" i="6" s="1"/>
  <c r="K211" i="6"/>
  <c r="D212" i="6" s="1"/>
  <c r="F213" i="6" s="1"/>
  <c r="B212" i="6" s="1"/>
  <c r="O143" i="6"/>
  <c r="D144" i="6" s="1"/>
  <c r="M211" i="6"/>
  <c r="F242" i="6"/>
  <c r="M226" i="6"/>
  <c r="F227" i="6" s="1"/>
  <c r="O209" i="6"/>
  <c r="D210" i="6" s="1"/>
  <c r="D177" i="6"/>
  <c r="D162" i="6"/>
  <c r="D191" i="6"/>
  <c r="F192" i="6" s="1"/>
  <c r="B191" i="6" s="1"/>
  <c r="D228" i="6"/>
  <c r="AL239" i="6"/>
  <c r="AM239" i="6" s="1"/>
  <c r="D241" i="6" s="1"/>
  <c r="AJ181" i="6"/>
  <c r="D183" i="6" s="1"/>
  <c r="V164" i="6"/>
  <c r="F165" i="6" s="1"/>
  <c r="F161" i="6" s="1"/>
  <c r="V143" i="6"/>
  <c r="F144" i="6" s="1"/>
  <c r="D152" i="6" s="1"/>
  <c r="F153" i="6" s="1"/>
  <c r="B152" i="6" s="1"/>
  <c r="V66" i="6"/>
  <c r="F67" i="6" s="1"/>
  <c r="O111" i="6"/>
  <c r="D112" i="6" s="1"/>
  <c r="AJ74" i="6"/>
  <c r="O81" i="6"/>
  <c r="D82" i="6" s="1"/>
  <c r="M53" i="6"/>
  <c r="M23" i="6"/>
  <c r="F24" i="6" s="1"/>
  <c r="O87" i="6"/>
  <c r="D88" i="6" s="1"/>
  <c r="AM51" i="6"/>
  <c r="D53" i="6" s="1"/>
  <c r="AM111" i="6"/>
  <c r="D113" i="6" s="1"/>
  <c r="AJ53" i="6"/>
  <c r="D55" i="6" s="1"/>
  <c r="V102" i="6"/>
  <c r="F103" i="6" s="1"/>
  <c r="O42" i="6"/>
  <c r="D43" i="6" s="1"/>
  <c r="M8" i="6"/>
  <c r="AM96" i="6"/>
  <c r="D98" i="6" s="1"/>
  <c r="V57" i="6"/>
  <c r="F58" i="6" s="1"/>
  <c r="AJ44" i="6"/>
  <c r="D46" i="6" s="1"/>
  <c r="V87" i="6"/>
  <c r="F88" i="6" s="1"/>
  <c r="K113" i="6"/>
  <c r="V81" i="6"/>
  <c r="F82" i="6" s="1"/>
  <c r="F90" i="6" s="1"/>
  <c r="V42" i="6"/>
  <c r="F43" i="6" s="1"/>
  <c r="AM27" i="6"/>
  <c r="D29" i="6" s="1"/>
  <c r="V21" i="6"/>
  <c r="F22" i="6" s="1"/>
  <c r="D30" i="6" s="1"/>
  <c r="F31" i="6" s="1"/>
  <c r="B30" i="6" s="1"/>
  <c r="V117" i="6"/>
  <c r="F118" i="6" s="1"/>
  <c r="O21" i="6"/>
  <c r="D22" i="6" s="1"/>
  <c r="M104" i="6"/>
  <c r="F105" i="6" s="1"/>
  <c r="K98" i="6"/>
  <c r="D99" i="6" s="1"/>
  <c r="F100" i="6" s="1"/>
  <c r="B99" i="6" s="1"/>
  <c r="K23" i="6"/>
  <c r="K38" i="6"/>
  <c r="AM36" i="6"/>
  <c r="D38" i="6" s="1"/>
  <c r="AM81" i="6"/>
  <c r="D83" i="6" s="1"/>
  <c r="AH57" i="6"/>
  <c r="AM57" i="6" s="1"/>
  <c r="D59" i="6" s="1"/>
  <c r="AJ14" i="6"/>
  <c r="D16" i="6" s="1"/>
  <c r="M83" i="6"/>
  <c r="F84" i="6" s="1"/>
  <c r="M29" i="6"/>
  <c r="AJ38" i="6"/>
  <c r="D40" i="6" s="1"/>
  <c r="AJ83" i="6"/>
  <c r="D85" i="6" s="1"/>
  <c r="D60" i="6"/>
  <c r="F61" i="6" s="1"/>
  <c r="B60" i="6" s="1"/>
  <c r="M98" i="6"/>
  <c r="M44" i="6"/>
  <c r="F45" i="6" s="1"/>
  <c r="AL42" i="6"/>
  <c r="AM42" i="6" s="1"/>
  <c r="D44" i="6" s="1"/>
  <c r="AJ23" i="6"/>
  <c r="D25" i="6" s="1"/>
  <c r="O51" i="6"/>
  <c r="D52" i="6" s="1"/>
  <c r="AM102" i="6"/>
  <c r="D104" i="6" s="1"/>
  <c r="M119" i="6"/>
  <c r="AJ98" i="6"/>
  <c r="D100" i="6" s="1"/>
  <c r="M59" i="6"/>
  <c r="F60" i="6" s="1"/>
  <c r="AM6" i="6"/>
  <c r="D8" i="6" s="1"/>
  <c r="O36" i="6"/>
  <c r="D37" i="6" s="1"/>
  <c r="AL72" i="6"/>
  <c r="M113" i="6"/>
  <c r="V111" i="6"/>
  <c r="F112" i="6" s="1"/>
  <c r="AM21" i="6"/>
  <c r="D23" i="6" s="1"/>
  <c r="AJ8" i="6"/>
  <c r="D10" i="6" s="1"/>
  <c r="D70" i="6"/>
  <c r="AM87" i="6"/>
  <c r="D89" i="6" s="1"/>
  <c r="M74" i="6"/>
  <c r="F75" i="6" s="1"/>
  <c r="AJ104" i="6"/>
  <c r="D106" i="6" s="1"/>
  <c r="AJ113" i="6"/>
  <c r="D115" i="6" s="1"/>
  <c r="M38" i="6"/>
  <c r="M68" i="6"/>
  <c r="K74" i="6"/>
  <c r="D75" i="6" s="1"/>
  <c r="F76" i="6" s="1"/>
  <c r="B75" i="6" s="1"/>
  <c r="K53" i="6"/>
  <c r="AJ89" i="6"/>
  <c r="D91" i="6" s="1"/>
  <c r="V12" i="6"/>
  <c r="F13" i="6" s="1"/>
  <c r="D9" i="6" s="1"/>
  <c r="F10" i="6" s="1"/>
  <c r="B9" i="6" s="1"/>
  <c r="AJ29" i="6"/>
  <c r="D31" i="6" s="1"/>
  <c r="D76" i="6"/>
  <c r="V72" i="6"/>
  <c r="F73" i="6" s="1"/>
  <c r="D69" i="6" s="1"/>
  <c r="F70" i="6" s="1"/>
  <c r="B69" i="6" s="1"/>
  <c r="K119" i="6"/>
  <c r="AH72" i="6"/>
  <c r="D105" i="6"/>
  <c r="F106" i="6" s="1"/>
  <c r="B105" i="6" s="1"/>
  <c r="O117" i="6"/>
  <c r="D118" i="6" s="1"/>
  <c r="AJ59" i="6"/>
  <c r="D61" i="6" s="1"/>
  <c r="F465" i="6"/>
  <c r="D465" i="6"/>
  <c r="F466" i="6" s="1"/>
  <c r="B465" i="6" s="1"/>
  <c r="F426" i="6"/>
  <c r="D442" i="6"/>
  <c r="D472" i="6"/>
  <c r="F396" i="6"/>
  <c r="O483" i="6"/>
  <c r="D484" i="6" s="1"/>
  <c r="D412" i="6"/>
  <c r="V402" i="6"/>
  <c r="F403" i="6" s="1"/>
  <c r="F411" i="6" s="1"/>
  <c r="D436" i="6"/>
  <c r="D466" i="6"/>
  <c r="F441" i="6"/>
  <c r="D441" i="6"/>
  <c r="F442" i="6" s="1"/>
  <c r="B441" i="6" s="1"/>
  <c r="AM453" i="6"/>
  <c r="D455" i="6" s="1"/>
  <c r="F390" i="6"/>
  <c r="D390" i="6"/>
  <c r="F391" i="6" s="1"/>
  <c r="B390" i="6" s="1"/>
  <c r="D397" i="6"/>
  <c r="F471" i="6"/>
  <c r="D471" i="6"/>
  <c r="F472" i="6" s="1"/>
  <c r="B471" i="6" s="1"/>
  <c r="F435" i="6"/>
  <c r="D435" i="6"/>
  <c r="F436" i="6" s="1"/>
  <c r="B435" i="6" s="1"/>
  <c r="F450" i="6"/>
  <c r="D450" i="6"/>
  <c r="F451" i="6" s="1"/>
  <c r="B450" i="6" s="1"/>
  <c r="D457" i="6"/>
  <c r="F456" i="6"/>
  <c r="D456" i="6"/>
  <c r="F457" i="6" s="1"/>
  <c r="B456" i="6" s="1"/>
  <c r="O393" i="6"/>
  <c r="D394" i="6" s="1"/>
  <c r="D391" i="6"/>
  <c r="F381" i="6"/>
  <c r="D381" i="6"/>
  <c r="F382" i="6" s="1"/>
  <c r="B381" i="6" s="1"/>
  <c r="AJ404" i="6"/>
  <c r="D406" i="6" s="1"/>
  <c r="F405" i="6"/>
  <c r="D405" i="6"/>
  <c r="F406" i="6" s="1"/>
  <c r="B405" i="6" s="1"/>
  <c r="AH423" i="6"/>
  <c r="AM423" i="6" s="1"/>
  <c r="D425" i="6" s="1"/>
  <c r="AJ419" i="6"/>
  <c r="D421" i="6" s="1"/>
  <c r="D451" i="6"/>
  <c r="D289" i="6"/>
  <c r="F290" i="6" s="1"/>
  <c r="B289" i="6" s="1"/>
  <c r="F289" i="6"/>
  <c r="D365" i="6"/>
  <c r="F283" i="6"/>
  <c r="D283" i="6"/>
  <c r="F284" i="6" s="1"/>
  <c r="B283" i="6" s="1"/>
  <c r="F358" i="6"/>
  <c r="D358" i="6"/>
  <c r="F359" i="6" s="1"/>
  <c r="B358" i="6" s="1"/>
  <c r="D259" i="6"/>
  <c r="F260" i="6" s="1"/>
  <c r="B259" i="6" s="1"/>
  <c r="D254" i="6"/>
  <c r="F349" i="6"/>
  <c r="D349" i="6"/>
  <c r="F350" i="6" s="1"/>
  <c r="B349" i="6" s="1"/>
  <c r="D344" i="6"/>
  <c r="M258" i="6"/>
  <c r="F259" i="6" s="1"/>
  <c r="O256" i="6"/>
  <c r="D257" i="6" s="1"/>
  <c r="F319" i="6"/>
  <c r="D319" i="6"/>
  <c r="F320" i="6" s="1"/>
  <c r="B319" i="6" s="1"/>
  <c r="F212" i="6"/>
  <c r="F206" i="6"/>
  <c r="D206" i="6"/>
  <c r="F207" i="6" s="1"/>
  <c r="B206" i="6" s="1"/>
  <c r="F197" i="6"/>
  <c r="D197" i="6"/>
  <c r="F198" i="6" s="1"/>
  <c r="B197" i="6" s="1"/>
  <c r="D137" i="6"/>
  <c r="F138" i="6" s="1"/>
  <c r="B137" i="6" s="1"/>
  <c r="AJ220" i="6"/>
  <c r="D222" i="6" s="1"/>
  <c r="F236" i="6"/>
  <c r="D236" i="6"/>
  <c r="F237" i="6" s="1"/>
  <c r="B236" i="6" s="1"/>
  <c r="AM194" i="6"/>
  <c r="D196" i="6" s="1"/>
  <c r="M166" i="6"/>
  <c r="F167" i="6" s="1"/>
  <c r="O164" i="6"/>
  <c r="D165" i="6" s="1"/>
  <c r="AJ130" i="6"/>
  <c r="D132" i="6" s="1"/>
  <c r="M196" i="6"/>
  <c r="O194" i="6"/>
  <c r="D195" i="6" s="1"/>
  <c r="F221" i="6"/>
  <c r="D221" i="6"/>
  <c r="F222" i="6" s="1"/>
  <c r="B221" i="6" s="1"/>
  <c r="AJ190" i="6"/>
  <c r="D192" i="6" s="1"/>
  <c r="AM134" i="6"/>
  <c r="D136" i="6" s="1"/>
  <c r="D176" i="6"/>
  <c r="F177" i="6" s="1"/>
  <c r="B176" i="6" s="1"/>
  <c r="F176" i="6"/>
  <c r="V173" i="6"/>
  <c r="F174" i="6" s="1"/>
  <c r="D182" i="6" s="1"/>
  <c r="F183" i="6" s="1"/>
  <c r="B182" i="6" s="1"/>
  <c r="D167" i="6"/>
  <c r="F168" i="6" s="1"/>
  <c r="B167" i="6" s="1"/>
  <c r="D227" i="6"/>
  <c r="F228" i="6" s="1"/>
  <c r="B227" i="6" s="1"/>
  <c r="D213" i="6"/>
  <c r="AM164" i="6"/>
  <c r="D166" i="6" s="1"/>
  <c r="M136" i="6"/>
  <c r="F137" i="6" s="1"/>
  <c r="O134" i="6"/>
  <c r="D135" i="6" s="1"/>
  <c r="D146" i="6"/>
  <c r="F147" i="6" s="1"/>
  <c r="B146" i="6" s="1"/>
  <c r="F146" i="6"/>
  <c r="D121" i="6"/>
  <c r="D84" i="6"/>
  <c r="F85" i="6" s="1"/>
  <c r="B84" i="6" s="1"/>
  <c r="D45" i="6"/>
  <c r="F46" i="6" s="1"/>
  <c r="B45" i="6" s="1"/>
  <c r="AM12" i="6"/>
  <c r="D14" i="6" s="1"/>
  <c r="V6" i="6"/>
  <c r="F7" i="6" s="1"/>
  <c r="D15" i="6" s="1"/>
  <c r="F16" i="6" s="1"/>
  <c r="B15" i="6" s="1"/>
  <c r="D114" i="6" l="1"/>
  <c r="F115" i="6" s="1"/>
  <c r="B114" i="6" s="1"/>
  <c r="F54" i="6"/>
  <c r="D24" i="6"/>
  <c r="F25" i="6" s="1"/>
  <c r="B24" i="6" s="1"/>
  <c r="F46" i="15"/>
  <c r="D15" i="15"/>
  <c r="F16" i="15" s="1"/>
  <c r="B15" i="15" s="1"/>
  <c r="F35" i="15"/>
  <c r="D64" i="15"/>
  <c r="F65" i="15" s="1"/>
  <c r="B64" i="15" s="1"/>
  <c r="F29" i="15"/>
  <c r="D70" i="15"/>
  <c r="F71" i="15" s="1"/>
  <c r="B70" i="15" s="1"/>
  <c r="D29" i="15"/>
  <c r="F30" i="15" s="1"/>
  <c r="B29" i="15" s="1"/>
  <c r="D35" i="15"/>
  <c r="F36" i="15" s="1"/>
  <c r="B35" i="15" s="1"/>
  <c r="F52" i="15"/>
  <c r="F15" i="15"/>
  <c r="F64" i="15"/>
  <c r="D52" i="15"/>
  <c r="F53" i="15" s="1"/>
  <c r="B52" i="15" s="1"/>
  <c r="F9" i="15"/>
  <c r="F87" i="13"/>
  <c r="F96" i="13"/>
  <c r="D102" i="13"/>
  <c r="F103" i="13" s="1"/>
  <c r="B102" i="13" s="1"/>
  <c r="D15" i="13"/>
  <c r="F16" i="13" s="1"/>
  <c r="B15" i="13" s="1"/>
  <c r="F102" i="13"/>
  <c r="AM48" i="13"/>
  <c r="D50" i="13" s="1"/>
  <c r="D30" i="13"/>
  <c r="F31" i="13" s="1"/>
  <c r="B30" i="13" s="1"/>
  <c r="F15" i="13"/>
  <c r="F9" i="13"/>
  <c r="F30" i="13"/>
  <c r="F132" i="13"/>
  <c r="D132" i="13"/>
  <c r="F133" i="13" s="1"/>
  <c r="B132" i="13" s="1"/>
  <c r="D30" i="12"/>
  <c r="F31" i="12" s="1"/>
  <c r="B30" i="12" s="1"/>
  <c r="F30" i="12"/>
  <c r="F45" i="12"/>
  <c r="D94" i="12"/>
  <c r="F95" i="12" s="1"/>
  <c r="B94" i="12" s="1"/>
  <c r="F143" i="12"/>
  <c r="D188" i="12"/>
  <c r="F189" i="12" s="1"/>
  <c r="B188" i="12" s="1"/>
  <c r="F252" i="12"/>
  <c r="F216" i="12"/>
  <c r="F222" i="12"/>
  <c r="F231" i="12"/>
  <c r="F188" i="12"/>
  <c r="F152" i="12"/>
  <c r="F137" i="12"/>
  <c r="D137" i="12"/>
  <c r="F138" i="12" s="1"/>
  <c r="B137" i="12" s="1"/>
  <c r="D88" i="12"/>
  <c r="F89" i="12" s="1"/>
  <c r="B88" i="12" s="1"/>
  <c r="F88" i="12"/>
  <c r="D231" i="12"/>
  <c r="F232" i="12" s="1"/>
  <c r="B231" i="12" s="1"/>
  <c r="F39" i="12"/>
  <c r="D173" i="12"/>
  <c r="F174" i="12" s="1"/>
  <c r="B173" i="12" s="1"/>
  <c r="D216" i="12"/>
  <c r="F217" i="12" s="1"/>
  <c r="B216" i="12" s="1"/>
  <c r="D39" i="12"/>
  <c r="F40" i="12" s="1"/>
  <c r="B39" i="12" s="1"/>
  <c r="F173" i="12"/>
  <c r="D73" i="12"/>
  <c r="F74" i="12" s="1"/>
  <c r="B73" i="12" s="1"/>
  <c r="F73" i="12"/>
  <c r="F109" i="12"/>
  <c r="F79" i="12"/>
  <c r="F118" i="12"/>
  <c r="D167" i="12"/>
  <c r="F168" i="12" s="1"/>
  <c r="B167" i="12" s="1"/>
  <c r="F167" i="12"/>
  <c r="D152" i="12"/>
  <c r="F153" i="12" s="1"/>
  <c r="B152" i="12" s="1"/>
  <c r="D420" i="6"/>
  <c r="F421" i="6" s="1"/>
  <c r="B420" i="6" s="1"/>
  <c r="F334" i="6"/>
  <c r="F152" i="6"/>
  <c r="D161" i="6"/>
  <c r="F162" i="6" s="1"/>
  <c r="B161" i="6" s="1"/>
  <c r="F30" i="6"/>
  <c r="F99" i="6"/>
  <c r="F120" i="6"/>
  <c r="F39" i="6"/>
  <c r="D39" i="6"/>
  <c r="F40" i="6" s="1"/>
  <c r="B39" i="6" s="1"/>
  <c r="D90" i="6"/>
  <c r="F91" i="6" s="1"/>
  <c r="B90" i="6" s="1"/>
  <c r="D120" i="6"/>
  <c r="F121" i="6" s="1"/>
  <c r="B120" i="6" s="1"/>
  <c r="D54" i="6"/>
  <c r="F55" i="6" s="1"/>
  <c r="B54" i="6" s="1"/>
  <c r="F114" i="6"/>
  <c r="F9" i="6"/>
  <c r="AM72" i="6"/>
  <c r="D74" i="6" s="1"/>
  <c r="F69" i="6"/>
  <c r="D411" i="6"/>
  <c r="F412" i="6" s="1"/>
  <c r="B411" i="6" s="1"/>
  <c r="F182" i="6"/>
  <c r="F15" i="6"/>
  <c r="N13" i="3" l="1"/>
  <c r="AS18" i="3"/>
  <c r="AR18" i="3"/>
  <c r="AQ18" i="3"/>
  <c r="AO18" i="3"/>
  <c r="AN18" i="3"/>
  <c r="AS12" i="3"/>
  <c r="AR12" i="3"/>
  <c r="AQ12" i="3"/>
  <c r="AO12" i="3"/>
  <c r="AN12" i="3"/>
  <c r="AM18" i="3"/>
  <c r="AM12" i="3"/>
  <c r="AI18" i="3"/>
  <c r="AH18" i="3"/>
  <c r="AI12" i="3"/>
  <c r="AH12" i="3"/>
  <c r="AJ18" i="3"/>
  <c r="AG18" i="3"/>
  <c r="AJ12" i="3"/>
  <c r="AG12" i="3"/>
  <c r="AF18" i="3"/>
  <c r="AF12" i="3"/>
  <c r="Y12" i="3"/>
  <c r="AC18" i="3"/>
  <c r="AB18" i="3"/>
  <c r="AA18" i="3"/>
  <c r="Z18" i="3"/>
  <c r="Y18" i="3"/>
  <c r="AC12" i="3"/>
  <c r="AB12" i="3"/>
  <c r="AA12" i="3"/>
  <c r="Z12" i="3"/>
  <c r="V18" i="3"/>
  <c r="U18" i="3"/>
  <c r="T18" i="3"/>
  <c r="S18" i="3"/>
  <c r="V12" i="3"/>
  <c r="U12" i="3"/>
  <c r="T12" i="3"/>
  <c r="S12" i="3"/>
  <c r="R18" i="3"/>
  <c r="R12" i="3"/>
  <c r="L18" i="3"/>
  <c r="L12" i="3"/>
  <c r="N12" i="3"/>
  <c r="N18" i="3"/>
  <c r="U13" i="3" l="1"/>
  <c r="AB13" i="3"/>
  <c r="AR19" i="3"/>
  <c r="AR13" i="3"/>
  <c r="AT12" i="3" s="1"/>
  <c r="AF19" i="3"/>
  <c r="AK18" i="3" s="1"/>
  <c r="N20" i="3" s="1"/>
  <c r="AF13" i="3"/>
  <c r="AK12" i="3" s="1"/>
  <c r="N14" i="3" s="1"/>
  <c r="AN19" i="3"/>
  <c r="Z19" i="3"/>
  <c r="AN13" i="3"/>
  <c r="AP12" i="3" s="1"/>
  <c r="S13" i="3"/>
  <c r="Z13" i="3"/>
  <c r="AD12" i="3" s="1"/>
  <c r="AB19" i="3"/>
  <c r="S19" i="3"/>
  <c r="S20" i="3" s="1"/>
  <c r="U19" i="3"/>
  <c r="U20" i="3" s="1"/>
  <c r="N21" i="3" l="1"/>
  <c r="S14" i="3"/>
  <c r="U14" i="3"/>
  <c r="N15" i="3" s="1"/>
  <c r="W12" i="3"/>
  <c r="L13" i="3" s="1"/>
  <c r="L21" i="3"/>
  <c r="AP18" i="3"/>
  <c r="AR14" i="3"/>
  <c r="L16" i="3" s="1"/>
  <c r="AT18" i="3"/>
  <c r="AR20" i="3"/>
  <c r="L22" i="3" s="1"/>
  <c r="AU12" i="3"/>
  <c r="L14" i="3" s="1"/>
  <c r="AD18" i="3"/>
  <c r="N19" i="3" s="1"/>
  <c r="W18" i="3"/>
  <c r="L19" i="3" s="1"/>
  <c r="L15" i="3" l="1"/>
  <c r="N16" i="3" s="1"/>
  <c r="N22" i="3"/>
  <c r="AU18" i="3"/>
  <c r="L20" i="3" s="1"/>
</calcChain>
</file>

<file path=xl/sharedStrings.xml><?xml version="1.0" encoding="utf-8"?>
<sst xmlns="http://schemas.openxmlformats.org/spreadsheetml/2006/main" count="7362" uniqueCount="508">
  <si>
    <t>Rk</t>
  </si>
  <si>
    <t>W</t>
  </si>
  <si>
    <t>L</t>
  </si>
  <si>
    <t>W-L%</t>
  </si>
  <si>
    <t>SRS</t>
  </si>
  <si>
    <t>SOS</t>
  </si>
  <si>
    <t>Abilene Christian</t>
  </si>
  <si>
    <t>Air Force</t>
  </si>
  <si>
    <t>Akron</t>
  </si>
  <si>
    <t>Alabama A&amp;M</t>
  </si>
  <si>
    <t>Alabama-Birmingham</t>
  </si>
  <si>
    <t>Alabama State</t>
  </si>
  <si>
    <t>Alabama</t>
  </si>
  <si>
    <t>Albany (NY)</t>
  </si>
  <si>
    <t>Alcorn State</t>
  </si>
  <si>
    <t>American</t>
  </si>
  <si>
    <t>Appalachian State</t>
  </si>
  <si>
    <t>Arizona State</t>
  </si>
  <si>
    <t>Arizona</t>
  </si>
  <si>
    <t>Arkansas-Little Rock</t>
  </si>
  <si>
    <t>Arkansas-Pine Bluff</t>
  </si>
  <si>
    <t>Arkansas State</t>
  </si>
  <si>
    <t>Arkansas</t>
  </si>
  <si>
    <t>Army</t>
  </si>
  <si>
    <t>Auburn</t>
  </si>
  <si>
    <t>Austin Peay</t>
  </si>
  <si>
    <t>Ball State</t>
  </si>
  <si>
    <t>Baylor</t>
  </si>
  <si>
    <t>Belmont</t>
  </si>
  <si>
    <t>Bethune-Cookman</t>
  </si>
  <si>
    <t>Binghamton</t>
  </si>
  <si>
    <t>Boise State</t>
  </si>
  <si>
    <t>Boston College</t>
  </si>
  <si>
    <t>Boston University</t>
  </si>
  <si>
    <t>Bowling Green State</t>
  </si>
  <si>
    <t>Bradley</t>
  </si>
  <si>
    <t>Brigham Young</t>
  </si>
  <si>
    <t>Brown</t>
  </si>
  <si>
    <t>Bryant</t>
  </si>
  <si>
    <t>Bucknell</t>
  </si>
  <si>
    <t>Buffalo</t>
  </si>
  <si>
    <t>Butler</t>
  </si>
  <si>
    <t>Cal Poly</t>
  </si>
  <si>
    <t>Cal State Bakersfield</t>
  </si>
  <si>
    <t>Cal State Fullerton</t>
  </si>
  <si>
    <t>Cal State Northridge</t>
  </si>
  <si>
    <t>UC-Davis</t>
  </si>
  <si>
    <t>UC-Irvine</t>
  </si>
  <si>
    <t>UC-Riverside</t>
  </si>
  <si>
    <t>UC-Santa Barbara</t>
  </si>
  <si>
    <t>University of California</t>
  </si>
  <si>
    <t>Campbell</t>
  </si>
  <si>
    <t>Canisius</t>
  </si>
  <si>
    <t>Central Arkansas</t>
  </si>
  <si>
    <t>Central Connecticut State</t>
  </si>
  <si>
    <t>Central Florida</t>
  </si>
  <si>
    <t>Central Michigan</t>
  </si>
  <si>
    <t>Charleston Southern</t>
  </si>
  <si>
    <t>Charlotte</t>
  </si>
  <si>
    <t>Chattanooga</t>
  </si>
  <si>
    <t>Chicago State</t>
  </si>
  <si>
    <t>Cincinnati</t>
  </si>
  <si>
    <t>Citadel</t>
  </si>
  <si>
    <t>Clemson</t>
  </si>
  <si>
    <t>Cleveland State</t>
  </si>
  <si>
    <t>Coastal Carolina</t>
  </si>
  <si>
    <t>Colgate</t>
  </si>
  <si>
    <t>College of Charleston</t>
  </si>
  <si>
    <t>Colorado State</t>
  </si>
  <si>
    <t>Colorado</t>
  </si>
  <si>
    <t>Columbia</t>
  </si>
  <si>
    <t>Connecticut</t>
  </si>
  <si>
    <t>Coppin State</t>
  </si>
  <si>
    <t>Cornell</t>
  </si>
  <si>
    <t>Creighton</t>
  </si>
  <si>
    <t>Dartmouth</t>
  </si>
  <si>
    <t>Davidson</t>
  </si>
  <si>
    <t>Dayton</t>
  </si>
  <si>
    <t>Delaware State</t>
  </si>
  <si>
    <t>Delaware</t>
  </si>
  <si>
    <t>Denver</t>
  </si>
  <si>
    <t>DePaul</t>
  </si>
  <si>
    <t>Detroit Mercy</t>
  </si>
  <si>
    <t>Drake</t>
  </si>
  <si>
    <t>Drexel</t>
  </si>
  <si>
    <t>Duke</t>
  </si>
  <si>
    <t>Duquesne</t>
  </si>
  <si>
    <t>East Carolina</t>
  </si>
  <si>
    <t>East Tennessee State</t>
  </si>
  <si>
    <t>Eastern Illinois</t>
  </si>
  <si>
    <t>Eastern Kentucky</t>
  </si>
  <si>
    <t>Eastern Michigan</t>
  </si>
  <si>
    <t>Eastern Washington</t>
  </si>
  <si>
    <t>Elon</t>
  </si>
  <si>
    <t>Evansville</t>
  </si>
  <si>
    <t>Fairfield</t>
  </si>
  <si>
    <t>Fairleigh Dickinson</t>
  </si>
  <si>
    <t>Florida A&amp;M</t>
  </si>
  <si>
    <t>Florida Atlantic</t>
  </si>
  <si>
    <t>Florida Gulf Coast</t>
  </si>
  <si>
    <t>Florida International</t>
  </si>
  <si>
    <t>Florida State</t>
  </si>
  <si>
    <t>Florida</t>
  </si>
  <si>
    <t>Fordham</t>
  </si>
  <si>
    <t>Fresno State</t>
  </si>
  <si>
    <t>Furman</t>
  </si>
  <si>
    <t>Gardner-Webb</t>
  </si>
  <si>
    <t>George Mason</t>
  </si>
  <si>
    <t>George Washington</t>
  </si>
  <si>
    <t>Georgetown</t>
  </si>
  <si>
    <t>Georgia Southern</t>
  </si>
  <si>
    <t>Georgia State</t>
  </si>
  <si>
    <t>Georgia Tech</t>
  </si>
  <si>
    <t>Georgia</t>
  </si>
  <si>
    <t>Gonzaga</t>
  </si>
  <si>
    <t>Grambling</t>
  </si>
  <si>
    <t>Grand Canyon</t>
  </si>
  <si>
    <t>Green Bay</t>
  </si>
  <si>
    <t>Hampton</t>
  </si>
  <si>
    <t>Hartford</t>
  </si>
  <si>
    <t>Harvard</t>
  </si>
  <si>
    <t>Hawaii</t>
  </si>
  <si>
    <t>High Point</t>
  </si>
  <si>
    <t>Hofstra</t>
  </si>
  <si>
    <t>Holy Cross</t>
  </si>
  <si>
    <t>Houston Baptist</t>
  </si>
  <si>
    <t>Houston</t>
  </si>
  <si>
    <t>Howard</t>
  </si>
  <si>
    <t>Idaho State</t>
  </si>
  <si>
    <t>Idaho</t>
  </si>
  <si>
    <t>Illinois-Chicago</t>
  </si>
  <si>
    <t>Illinois State</t>
  </si>
  <si>
    <t>Illinois</t>
  </si>
  <si>
    <t>Incarnate Word</t>
  </si>
  <si>
    <t>Indiana State</t>
  </si>
  <si>
    <t>Indiana</t>
  </si>
  <si>
    <t>Iona</t>
  </si>
  <si>
    <t>Iowa State</t>
  </si>
  <si>
    <t>Iowa</t>
  </si>
  <si>
    <t>IPFW</t>
  </si>
  <si>
    <t>IUPUI</t>
  </si>
  <si>
    <t>Jackson State</t>
  </si>
  <si>
    <t>Jacksonville State</t>
  </si>
  <si>
    <t>Jacksonville</t>
  </si>
  <si>
    <t>James Madison</t>
  </si>
  <si>
    <t>Kansas State</t>
  </si>
  <si>
    <t>Kansas</t>
  </si>
  <si>
    <t>Kennesaw State</t>
  </si>
  <si>
    <t>Kent State</t>
  </si>
  <si>
    <t>Kentucky</t>
  </si>
  <si>
    <t>La Salle</t>
  </si>
  <si>
    <t>Lafayette</t>
  </si>
  <si>
    <t>Lamar</t>
  </si>
  <si>
    <t>Lehigh</t>
  </si>
  <si>
    <t>Liberty</t>
  </si>
  <si>
    <t>Lipscomb</t>
  </si>
  <si>
    <t>Long Beach State</t>
  </si>
  <si>
    <t>Long Island University</t>
  </si>
  <si>
    <t>Longwood</t>
  </si>
  <si>
    <t>Louisiana-Lafayette</t>
  </si>
  <si>
    <t>Louisiana-Monroe</t>
  </si>
  <si>
    <t>Louisiana State</t>
  </si>
  <si>
    <t>Louisiana Tech</t>
  </si>
  <si>
    <t>Louisville</t>
  </si>
  <si>
    <t>Loyola (IL)</t>
  </si>
  <si>
    <t>Loyola Marymount</t>
  </si>
  <si>
    <t>Loyola (MD)</t>
  </si>
  <si>
    <t>Maine</t>
  </si>
  <si>
    <t>Manhattan</t>
  </si>
  <si>
    <t>Marist</t>
  </si>
  <si>
    <t>Marquette</t>
  </si>
  <si>
    <t>Marshall</t>
  </si>
  <si>
    <t>Maryland-Baltimore County</t>
  </si>
  <si>
    <t>Maryland-Eastern Shore</t>
  </si>
  <si>
    <t>Maryland</t>
  </si>
  <si>
    <t>Massachusetts-Lowell</t>
  </si>
  <si>
    <t>Massachusetts</t>
  </si>
  <si>
    <t>McNeese State</t>
  </si>
  <si>
    <t>Memphis</t>
  </si>
  <si>
    <t>Mercer</t>
  </si>
  <si>
    <t>Miami (FL)</t>
  </si>
  <si>
    <t>Miami (OH)</t>
  </si>
  <si>
    <t>Michigan State</t>
  </si>
  <si>
    <t>Michigan</t>
  </si>
  <si>
    <t>Middle Tennessee</t>
  </si>
  <si>
    <t>Milwaukee</t>
  </si>
  <si>
    <t>Minnesota</t>
  </si>
  <si>
    <t>Mississippi State</t>
  </si>
  <si>
    <t>Mississippi Valley State</t>
  </si>
  <si>
    <t>Mississippi</t>
  </si>
  <si>
    <t>Missouri-Kansas City</t>
  </si>
  <si>
    <t>Missouri State</t>
  </si>
  <si>
    <t>Missouri</t>
  </si>
  <si>
    <t>Monmouth</t>
  </si>
  <si>
    <t>Montana State</t>
  </si>
  <si>
    <t>Montana</t>
  </si>
  <si>
    <t>Morehead State</t>
  </si>
  <si>
    <t>Morgan State</t>
  </si>
  <si>
    <t>Mount St. Mary's</t>
  </si>
  <si>
    <t>Murray State</t>
  </si>
  <si>
    <t>Navy</t>
  </si>
  <si>
    <t>Nebraska-Omaha</t>
  </si>
  <si>
    <t>Nebraska</t>
  </si>
  <si>
    <t>Nevada-Las Vegas</t>
  </si>
  <si>
    <t>Nevada</t>
  </si>
  <si>
    <t>New Hampshire</t>
  </si>
  <si>
    <t>New Mexico State</t>
  </si>
  <si>
    <t>New Mexico</t>
  </si>
  <si>
    <t>New Orleans</t>
  </si>
  <si>
    <t>Niagara</t>
  </si>
  <si>
    <t>Nicholls State</t>
  </si>
  <si>
    <t>NJIT</t>
  </si>
  <si>
    <t>Norfolk State</t>
  </si>
  <si>
    <t>North Carolina-Asheville</t>
  </si>
  <si>
    <t>North Carolina A&amp;T</t>
  </si>
  <si>
    <t>North Carolina Central</t>
  </si>
  <si>
    <t>North Carolina-Greensboro</t>
  </si>
  <si>
    <t>North Carolina State</t>
  </si>
  <si>
    <t>North Carolina-Wilmington</t>
  </si>
  <si>
    <t>North Carolina</t>
  </si>
  <si>
    <t>North Dakota State</t>
  </si>
  <si>
    <t>North Dakota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</si>
  <si>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</si>
  <si>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</si>
  <si>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</si>
  <si>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</si>
  <si>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</si>
  <si>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</si>
  <si>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</si>
  <si>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Northern Kentucky</t>
  </si>
  <si>
    <t>Northwestern State</t>
  </si>
  <si>
    <t>Northwestern</t>
  </si>
  <si>
    <t>Notre Dame</t>
  </si>
  <si>
    <t>Oakland</t>
  </si>
  <si>
    <t>Ohio State</t>
  </si>
  <si>
    <t>Ohio</t>
  </si>
  <si>
    <t>Oklahoma State</t>
  </si>
  <si>
    <t>Oklahoma</t>
  </si>
  <si>
    <t>Old Dominion</t>
  </si>
  <si>
    <t>Oral Roberts</t>
  </si>
  <si>
    <t>Oregon State</t>
  </si>
  <si>
    <t>Oregon</t>
  </si>
  <si>
    <t>Pacific</t>
  </si>
  <si>
    <t>Penn State</t>
  </si>
  <si>
    <t>Pennsylvania</t>
  </si>
  <si>
    <t>Pepperdine</t>
  </si>
  <si>
    <t>Pittsburgh</t>
  </si>
  <si>
    <t>Portland State</t>
  </si>
  <si>
    <t>Portland</t>
  </si>
  <si>
    <t>Prairie View</t>
  </si>
  <si>
    <t>Presbyterian</t>
  </si>
  <si>
    <t>Princeton</t>
  </si>
  <si>
    <t>Providence</t>
  </si>
  <si>
    <t>Purdue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</si>
  <si>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</si>
  <si>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</si>
  <si>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</si>
  <si>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</si>
  <si>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</si>
  <si>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</si>
  <si>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</si>
  <si>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</si>
  <si>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Sacramento State</t>
  </si>
  <si>
    <t>Sacred Heart</t>
  </si>
  <si>
    <t>Saint Francis (PA)</t>
  </si>
  <si>
    <t>Saint Joseph's</t>
  </si>
  <si>
    <t>Saint Louis</t>
  </si>
  <si>
    <t>Saint Mary's (CA)</t>
  </si>
  <si>
    <t>Saint Peter's</t>
  </si>
  <si>
    <t>Sam Houston State</t>
  </si>
  <si>
    <t>Samford</t>
  </si>
  <si>
    <t>San Diego State</t>
  </si>
  <si>
    <t>San Diego</t>
  </si>
  <si>
    <t>San Francisco</t>
  </si>
  <si>
    <t>San Jose State</t>
  </si>
  <si>
    <t>Santa Clara</t>
  </si>
  <si>
    <t>Savannah State</t>
  </si>
  <si>
    <t>Seattle</t>
  </si>
  <si>
    <t>Seton Hall</t>
  </si>
  <si>
    <t>Siena</t>
  </si>
  <si>
    <t>South Alabama</t>
  </si>
  <si>
    <t>South Carolina State</t>
  </si>
  <si>
    <t>South Carolina Upstate</t>
  </si>
  <si>
    <t>South Carolina</t>
  </si>
  <si>
    <t>South Dakota State</t>
  </si>
  <si>
    <t>South Dakota</t>
  </si>
  <si>
    <t>South Florida</t>
  </si>
  <si>
    <t>Southeast Missouri State</t>
  </si>
  <si>
    <t>Southeastern Louisiana</t>
  </si>
  <si>
    <t>Southern California</t>
  </si>
  <si>
    <t>SIU Edwardsville</t>
  </si>
  <si>
    <t>Southern Illinois</t>
  </si>
  <si>
    <t>Southern Methodist</t>
  </si>
  <si>
    <t>Southern Mississippi</t>
  </si>
  <si>
    <t>Southern Utah</t>
  </si>
  <si>
    <t>Southern</t>
  </si>
  <si>
    <t>St. Bonaventure</t>
  </si>
  <si>
    <t>St. Francis (NY)</t>
  </si>
  <si>
    <t>St. John's (NY)</t>
  </si>
  <si>
    <t>Stanford</t>
  </si>
  <si>
    <t>Stephen F. Austin</t>
  </si>
  <si>
    <t>Stetson</t>
  </si>
  <si>
    <t>Stony Brook</t>
  </si>
  <si>
    <t>Syracuse</t>
  </si>
  <si>
    <t>Temple</t>
  </si>
  <si>
    <t>Tennessee-Martin</t>
  </si>
  <si>
    <t>Tennessee State</t>
  </si>
  <si>
    <t>Tennessee Tech</t>
  </si>
  <si>
    <t>Tennessee</t>
  </si>
  <si>
    <t>Texas A&amp;M-Corpus Christi</t>
  </si>
  <si>
    <t>Texas A&amp;M</t>
  </si>
  <si>
    <t>Texas-Arlington</t>
  </si>
  <si>
    <t>Texas Christian</t>
  </si>
  <si>
    <t>Texas-El Paso</t>
  </si>
  <si>
    <t>Texas-Rio Grande Valley</t>
  </si>
  <si>
    <t>Texas-San Antonio</t>
  </si>
  <si>
    <t>Texas Southern</t>
  </si>
  <si>
    <t>Texas State</t>
  </si>
  <si>
    <t>Texas Tech</t>
  </si>
  <si>
    <t>Texas</t>
  </si>
  <si>
    <t>Toledo</t>
  </si>
  <si>
    <t>Towson</t>
  </si>
  <si>
    <t>Troy</t>
  </si>
  <si>
    <t>Tulane</t>
  </si>
  <si>
    <t>Tulsa</t>
  </si>
  <si>
    <t>UCLA</t>
  </si>
  <si>
    <t>Utah State</t>
  </si>
  <si>
    <t>Utah Valley</t>
  </si>
  <si>
    <t>Utah</t>
  </si>
  <si>
    <t>Valparaiso</t>
  </si>
  <si>
    <t>Vanderbilt</t>
  </si>
  <si>
    <t>Vermont</t>
  </si>
  <si>
    <t>Villanova</t>
  </si>
  <si>
    <t>Virginia Commonwealth</t>
  </si>
  <si>
    <t>VMI</t>
  </si>
  <si>
    <t>Virginia Tech</t>
  </si>
  <si>
    <t>Virginia</t>
  </si>
  <si>
    <t>Wagner</t>
  </si>
  <si>
    <t>Wake Forest</t>
  </si>
  <si>
    <t>Washington State</t>
  </si>
  <si>
    <t>Washington</t>
  </si>
  <si>
    <t>Weber State</t>
  </si>
  <si>
    <t>West Virginia</t>
  </si>
  <si>
    <t>Western Carolina</t>
  </si>
  <si>
    <t>Western Illinois</t>
  </si>
  <si>
    <t>Western Kentucky</t>
  </si>
  <si>
    <t>Western Michigan</t>
  </si>
  <si>
    <t>Wichita State</t>
  </si>
  <si>
    <t>William &amp; Mary</t>
  </si>
  <si>
    <t>Winthrop</t>
  </si>
  <si>
    <t>Wisconsin</t>
  </si>
  <si>
    <t>Wofford</t>
  </si>
  <si>
    <t>Wright State</t>
  </si>
  <si>
    <t>Wyoming</t>
  </si>
  <si>
    <t>Xavier</t>
  </si>
  <si>
    <t>Yale</t>
  </si>
  <si>
    <t>Youngstown State</t>
  </si>
  <si>
    <t xml:space="preserve"> Rk</t>
  </si>
  <si>
    <t xml:space="preserve"> School</t>
  </si>
  <si>
    <t>Overall G</t>
  </si>
  <si>
    <t>Overall W</t>
  </si>
  <si>
    <t>Overall L</t>
  </si>
  <si>
    <t>Overall W-L%</t>
  </si>
  <si>
    <t>Overall SRS</t>
  </si>
  <si>
    <t>Overall SOS</t>
  </si>
  <si>
    <t>Conf. W</t>
  </si>
  <si>
    <t>Conf. L</t>
  </si>
  <si>
    <t>Home W</t>
  </si>
  <si>
    <t>Home L</t>
  </si>
  <si>
    <t>Away W</t>
  </si>
  <si>
    <t>Away L</t>
  </si>
  <si>
    <t>Points Tm.</t>
  </si>
  <si>
    <t>Points Opp.</t>
  </si>
  <si>
    <t xml:space="preserve"> </t>
  </si>
  <si>
    <t xml:space="preserve"> MP</t>
  </si>
  <si>
    <t>Opponent Totals FG</t>
  </si>
  <si>
    <t>Opponent Totals FGA</t>
  </si>
  <si>
    <t>Opponent Totals FG%</t>
  </si>
  <si>
    <t>Opponent Totals 3P</t>
  </si>
  <si>
    <t>Opponent Totals 3PA</t>
  </si>
  <si>
    <t>Opponent Totals 3P%</t>
  </si>
  <si>
    <t>Opponent Totals FT</t>
  </si>
  <si>
    <t>Opponent Totals FTA</t>
  </si>
  <si>
    <t>Opponent Totals FT%</t>
  </si>
  <si>
    <t>Opponent Totals ORB</t>
  </si>
  <si>
    <t>Opponent Totals TRB</t>
  </si>
  <si>
    <t>Opponent Totals AST</t>
  </si>
  <si>
    <t>Opponent Totals STL</t>
  </si>
  <si>
    <t>Opponent Totals BLK</t>
  </si>
  <si>
    <t>Opponent Totals TOV</t>
  </si>
  <si>
    <t>Opponent Totals PF</t>
  </si>
  <si>
    <t>School Totals MP</t>
  </si>
  <si>
    <t>School Totals FG</t>
  </si>
  <si>
    <t>School Totals FGA</t>
  </si>
  <si>
    <t>School Totals FG%</t>
  </si>
  <si>
    <t>School Totals 3P</t>
  </si>
  <si>
    <t>School Totals 3PA</t>
  </si>
  <si>
    <t>School Totals 3P%</t>
  </si>
  <si>
    <t>School Totals FT</t>
  </si>
  <si>
    <t>School Totals FTA</t>
  </si>
  <si>
    <t>School Totals FT%</t>
  </si>
  <si>
    <t>School Totals ORB</t>
  </si>
  <si>
    <t>School Totals TRB</t>
  </si>
  <si>
    <t>School Totals AST</t>
  </si>
  <si>
    <t>School Totals STL</t>
  </si>
  <si>
    <t>School Totals BLK</t>
  </si>
  <si>
    <t>School Totals TOV</t>
  </si>
  <si>
    <t>School Totals PF</t>
  </si>
  <si>
    <t>School Stats</t>
  </si>
  <si>
    <t>Opponent Stats</t>
  </si>
  <si>
    <t>Conference</t>
  </si>
  <si>
    <t>Schls</t>
  </si>
  <si>
    <t>AP</t>
  </si>
  <si>
    <t>NCAA</t>
  </si>
  <si>
    <t>FF</t>
  </si>
  <si>
    <t>Regular Season Champ</t>
  </si>
  <si>
    <t>Tournament Champ</t>
  </si>
  <si>
    <t>Big 12 Conference</t>
  </si>
  <si>
    <t>Atlantic Coast Conference</t>
  </si>
  <si>
    <t>Big East Conference</t>
  </si>
  <si>
    <t>Big Ten Conference</t>
  </si>
  <si>
    <t>Southeastern Conference</t>
  </si>
  <si>
    <t>Pacific-12 Conference</t>
  </si>
  <si>
    <t>American Athletic Conference</t>
  </si>
  <si>
    <t>Atlantic 10 Conference</t>
  </si>
  <si>
    <t>Missouri Valley Conference</t>
  </si>
  <si>
    <t>West Coast Conference</t>
  </si>
  <si>
    <t>Mountain West Conference</t>
  </si>
  <si>
    <t>Colonial Athletic Association</t>
  </si>
  <si>
    <t>Mid-American Conference</t>
  </si>
  <si>
    <t>Sun Belt Conference</t>
  </si>
  <si>
    <t>Ivy Group</t>
  </si>
  <si>
    <t>Summit League</t>
  </si>
  <si>
    <t>Southern Conference</t>
  </si>
  <si>
    <t>Conference USA</t>
  </si>
  <si>
    <t>Horizon League</t>
  </si>
  <si>
    <t>Metro Atlantic Athletic Conference</t>
  </si>
  <si>
    <t>Patriot League</t>
  </si>
  <si>
    <t>Western Athletic Conference</t>
  </si>
  <si>
    <t>Ohio Valley Conference</t>
  </si>
  <si>
    <t>America East Conference</t>
  </si>
  <si>
    <t>Atlantic Sun Conference</t>
  </si>
  <si>
    <t>Big Sky Conference</t>
  </si>
  <si>
    <t>Big West Conference</t>
  </si>
  <si>
    <t>Big South Conference</t>
  </si>
  <si>
    <t>Southland Conference</t>
  </si>
  <si>
    <t>Northeast Conference</t>
  </si>
  <si>
    <t>Mid-Eastern Athletic Conference</t>
  </si>
  <si>
    <t>Southwest Athletic Conference</t>
  </si>
  <si>
    <t>TEAM 1</t>
  </si>
  <si>
    <t>TEAM 2</t>
  </si>
  <si>
    <t>MATCHUP</t>
  </si>
  <si>
    <t>Points Against</t>
  </si>
  <si>
    <t>VLOOKUP(J12,'Opponent Stats'!$B:$AH, X, FALSE)</t>
  </si>
  <si>
    <t>VLOOKUP(J12,'School Stats'!$B:$AH, X, FALSE)</t>
  </si>
  <si>
    <t>Opponent MP</t>
  </si>
  <si>
    <t>Offense</t>
  </si>
  <si>
    <t>Defense</t>
  </si>
  <si>
    <t>Game Control</t>
  </si>
  <si>
    <t>Offensive Efficiency (+)</t>
  </si>
  <si>
    <t>Defensive Efficiency (+)</t>
  </si>
  <si>
    <t>Game Control Value (-)</t>
  </si>
  <si>
    <t>Fouls</t>
  </si>
  <si>
    <t>Net FT Efficiency</t>
  </si>
  <si>
    <t>FT Against</t>
  </si>
  <si>
    <t>FT For</t>
  </si>
  <si>
    <t>OFF EFF (+)</t>
  </si>
  <si>
    <t>DEFF EFF (+)</t>
  </si>
  <si>
    <t>NET FT (+)</t>
  </si>
  <si>
    <t>GAME CTRL (-)</t>
  </si>
  <si>
    <t>CONF</t>
  </si>
  <si>
    <t>CONF STR</t>
  </si>
  <si>
    <t>Matchup</t>
  </si>
  <si>
    <t>Def</t>
  </si>
  <si>
    <t>Net FG</t>
  </si>
  <si>
    <t>Net 3P</t>
  </si>
  <si>
    <t>Net FT (+)</t>
  </si>
  <si>
    <t>East</t>
  </si>
  <si>
    <t>Midwest</t>
  </si>
  <si>
    <t>West</t>
  </si>
  <si>
    <t>South</t>
  </si>
  <si>
    <t>PROJECTION</t>
  </si>
  <si>
    <t>USC Upstate</t>
  </si>
  <si>
    <t>TCU</t>
  </si>
  <si>
    <t>UNC Asheville</t>
  </si>
  <si>
    <t>Charleston</t>
  </si>
  <si>
    <t>UTEP</t>
  </si>
  <si>
    <t>UTSA</t>
  </si>
  <si>
    <t>Ivy League</t>
  </si>
  <si>
    <t>St. Peter's</t>
  </si>
  <si>
    <t>UNLV</t>
  </si>
  <si>
    <t>St. Francis (PA)</t>
  </si>
  <si>
    <t>St. Francis (BKN)</t>
  </si>
  <si>
    <t>USC</t>
  </si>
  <si>
    <t>Ole Miss</t>
  </si>
  <si>
    <t>UNC Greensboro</t>
  </si>
  <si>
    <t>Southwestern Athletic</t>
  </si>
  <si>
    <t>UMKC</t>
  </si>
  <si>
    <t>Western Athletic</t>
  </si>
  <si>
    <t>School</t>
  </si>
  <si>
    <t>American East Conference</t>
  </si>
  <si>
    <t xml:space="preserve">American East Conference </t>
  </si>
  <si>
    <t>American East Conference Conference</t>
  </si>
  <si>
    <t>Northeast Conferenceern</t>
  </si>
  <si>
    <t>Southeastern Conference Conference</t>
  </si>
  <si>
    <t>Southeastern Conference Louisiana</t>
  </si>
  <si>
    <t>Southwestern Athletic Conference</t>
  </si>
  <si>
    <t>CONF 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</si>
</sst>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/>
    <xf numFmtId="165" fontId="0" fillId="0" borderId="1" xfId="0" applyNumberForma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0" borderId="5" xfId="0" applyFont="1" applyBorder="1"/>
    <xf numFmtId="0" fontId="0" fillId="0" borderId="6" xfId="0" applyBorder="1"/>
    <xf numFmtId="0" fontId="4" fillId="0" borderId="6" xfId="0" applyFont="1" applyBorder="1" applyAlignment="1">
      <alignment vertical="center" wrapText="1"/>
    </xf>
    <xf numFmtId="0" fontId="2" fillId="0" borderId="7" xfId="0" applyFont="1" applyBorder="1"/>
    <xf numFmtId="0" fontId="0" fillId="0" borderId="0" xfId="0" applyBorder="1"/>
    <xf numFmtId="0" fontId="2" fillId="0" borderId="0" xfId="0" applyFont="1" applyBorder="1"/>
    <xf numFmtId="165" fontId="0" fillId="0" borderId="0" xfId="0" applyNumberFormat="1" applyBorder="1"/>
    <xf numFmtId="165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2" fillId="0" borderId="10" xfId="0" applyFont="1" applyFill="1" applyBorder="1"/>
    <xf numFmtId="164" fontId="0" fillId="0" borderId="10" xfId="0" applyNumberFormat="1" applyBorder="1"/>
    <xf numFmtId="165" fontId="0" fillId="0" borderId="11" xfId="0" applyNumberFormat="1" applyBorder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0" borderId="0" xfId="0" applyAlignment="1">
      <alignment vertic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352"/>
  <sheetViews>
    <sheetView workbookViewId="0">
      <selection activeCell="AI353" sqref="AI353"/>
    </sheetView>
  </sheetViews>
  <sheetFormatPr defaultRowHeight="12.75" x14ac:dyDescent="0.2"/>
  <cols>
    <col min="2" max="2" width="23.85546875" bestFit="1" customWidth="1"/>
    <col min="3" max="15" width="0" hidden="1" customWidth="1"/>
    <col min="16" max="16" width="8.42578125" hidden="1" customWidth="1"/>
    <col min="17" max="17" width="0" hidden="1" customWidth="1"/>
    <col min="18" max="18" width="7.140625" hidden="1" customWidth="1"/>
    <col min="19" max="19" width="7.5703125" hidden="1" customWidth="1"/>
    <col min="20" max="20" width="8.140625" hidden="1" customWidth="1"/>
    <col min="21" max="21" width="7.5703125" hidden="1" customWidth="1"/>
    <col min="22" max="22" width="7.7109375" hidden="1" customWidth="1"/>
    <col min="23" max="23" width="7" hidden="1" customWidth="1"/>
    <col min="24" max="24" width="6.5703125" hidden="1" customWidth="1"/>
    <col min="25" max="25" width="7.5703125" hidden="1" customWidth="1"/>
    <col min="26" max="26" width="6.7109375" hidden="1" customWidth="1"/>
    <col min="27" max="27" width="6.85546875" hidden="1" customWidth="1"/>
    <col min="28" max="28" width="7.42578125" hidden="1" customWidth="1"/>
    <col min="29" max="29" width="6.5703125" hidden="1" customWidth="1"/>
    <col min="30" max="30" width="7.85546875" hidden="1" customWidth="1"/>
    <col min="31" max="31" width="7.7109375" hidden="1" customWidth="1"/>
    <col min="32" max="32" width="7.28515625" hidden="1" customWidth="1"/>
    <col min="33" max="33" width="6.7109375" hidden="1" customWidth="1"/>
    <col min="34" max="34" width="7.28515625" hidden="1" customWidth="1"/>
    <col min="35" max="35" width="13.42578125" customWidth="1"/>
  </cols>
  <sheetData>
    <row r="1" spans="1:35" s="3" customFormat="1" ht="49.5" customHeight="1" x14ac:dyDescent="0.2">
      <c r="A1" s="2" t="s">
        <v>357</v>
      </c>
      <c r="B1" s="2" t="s">
        <v>358</v>
      </c>
      <c r="C1" s="2" t="s">
        <v>359</v>
      </c>
      <c r="D1" s="2" t="s">
        <v>360</v>
      </c>
      <c r="E1" s="2" t="s">
        <v>361</v>
      </c>
      <c r="F1" s="2" t="s">
        <v>362</v>
      </c>
      <c r="G1" s="2" t="s">
        <v>363</v>
      </c>
      <c r="H1" s="2" t="s">
        <v>364</v>
      </c>
      <c r="I1" s="2" t="s">
        <v>365</v>
      </c>
      <c r="J1" s="2" t="s">
        <v>366</v>
      </c>
      <c r="K1" s="2" t="s">
        <v>367</v>
      </c>
      <c r="L1" s="2" t="s">
        <v>368</v>
      </c>
      <c r="M1" s="2" t="s">
        <v>369</v>
      </c>
      <c r="N1" s="2" t="s">
        <v>370</v>
      </c>
      <c r="O1" s="2" t="s">
        <v>371</v>
      </c>
      <c r="P1" s="2" t="s">
        <v>372</v>
      </c>
      <c r="Q1" s="2" t="s">
        <v>373</v>
      </c>
      <c r="R1" s="2" t="s">
        <v>391</v>
      </c>
      <c r="S1" s="2" t="s">
        <v>392</v>
      </c>
      <c r="T1" s="2" t="s">
        <v>393</v>
      </c>
      <c r="U1" s="2" t="s">
        <v>394</v>
      </c>
      <c r="V1" s="2" t="s">
        <v>395</v>
      </c>
      <c r="W1" s="2" t="s">
        <v>396</v>
      </c>
      <c r="X1" s="2" t="s">
        <v>397</v>
      </c>
      <c r="Y1" s="2" t="s">
        <v>398</v>
      </c>
      <c r="Z1" s="2" t="s">
        <v>399</v>
      </c>
      <c r="AA1" s="2" t="s">
        <v>400</v>
      </c>
      <c r="AB1" s="2" t="s">
        <v>401</v>
      </c>
      <c r="AC1" s="2" t="s">
        <v>402</v>
      </c>
      <c r="AD1" s="2" t="s">
        <v>403</v>
      </c>
      <c r="AE1" s="2" t="s">
        <v>404</v>
      </c>
      <c r="AF1" s="2" t="s">
        <v>405</v>
      </c>
      <c r="AG1" s="2" t="s">
        <v>406</v>
      </c>
      <c r="AH1" s="2" t="s">
        <v>407</v>
      </c>
      <c r="AI1" s="3" t="s">
        <v>410</v>
      </c>
    </row>
    <row r="2" spans="1:35" ht="15" hidden="1" x14ac:dyDescent="0.2">
      <c r="A2" s="1">
        <v>1</v>
      </c>
      <c r="B2" t="s">
        <v>6</v>
      </c>
      <c r="C2">
        <v>27</v>
      </c>
      <c r="D2">
        <v>13</v>
      </c>
      <c r="E2">
        <v>14</v>
      </c>
      <c r="F2">
        <v>0.48099999999999998</v>
      </c>
      <c r="G2">
        <v>-10.83</v>
      </c>
      <c r="H2">
        <v>-6.66</v>
      </c>
      <c r="I2">
        <v>7</v>
      </c>
      <c r="J2">
        <v>9</v>
      </c>
      <c r="K2">
        <v>9</v>
      </c>
      <c r="L2">
        <v>4</v>
      </c>
      <c r="M2">
        <v>4</v>
      </c>
      <c r="N2">
        <v>10</v>
      </c>
      <c r="O2">
        <v>1862</v>
      </c>
      <c r="P2">
        <v>1903</v>
      </c>
      <c r="R2">
        <v>1100</v>
      </c>
      <c r="S2">
        <v>659</v>
      </c>
      <c r="T2">
        <v>1433</v>
      </c>
      <c r="U2">
        <v>0.46</v>
      </c>
      <c r="V2">
        <v>193</v>
      </c>
      <c r="W2">
        <v>508</v>
      </c>
      <c r="X2">
        <v>0.38</v>
      </c>
      <c r="Y2">
        <v>351</v>
      </c>
      <c r="Z2">
        <v>528</v>
      </c>
      <c r="AA2">
        <v>0.66500000000000004</v>
      </c>
      <c r="AB2">
        <v>205</v>
      </c>
      <c r="AC2">
        <v>845</v>
      </c>
      <c r="AD2">
        <v>378</v>
      </c>
      <c r="AE2">
        <v>198</v>
      </c>
      <c r="AF2">
        <v>81</v>
      </c>
      <c r="AG2">
        <v>389</v>
      </c>
      <c r="AH2">
        <v>588</v>
      </c>
    </row>
    <row r="3" spans="1:35" ht="15" hidden="1" x14ac:dyDescent="0.2">
      <c r="A3" s="1">
        <v>2</v>
      </c>
      <c r="B3" t="s">
        <v>7</v>
      </c>
      <c r="C3">
        <v>29</v>
      </c>
      <c r="D3">
        <v>11</v>
      </c>
      <c r="E3">
        <v>18</v>
      </c>
      <c r="F3">
        <v>0.379</v>
      </c>
      <c r="G3">
        <v>-2.2799999999999998</v>
      </c>
      <c r="H3">
        <v>0.46</v>
      </c>
      <c r="I3">
        <v>4</v>
      </c>
      <c r="J3">
        <v>12</v>
      </c>
      <c r="K3">
        <v>11</v>
      </c>
      <c r="L3">
        <v>6</v>
      </c>
      <c r="M3">
        <v>0</v>
      </c>
      <c r="N3">
        <v>10</v>
      </c>
      <c r="O3">
        <v>2165</v>
      </c>
      <c r="P3">
        <v>2179</v>
      </c>
      <c r="R3">
        <v>1175</v>
      </c>
      <c r="S3">
        <v>741</v>
      </c>
      <c r="T3">
        <v>1669</v>
      </c>
      <c r="U3">
        <v>0.44400000000000001</v>
      </c>
      <c r="V3">
        <v>240</v>
      </c>
      <c r="W3">
        <v>636</v>
      </c>
      <c r="X3">
        <v>0.377</v>
      </c>
      <c r="Y3">
        <v>443</v>
      </c>
      <c r="Z3">
        <v>623</v>
      </c>
      <c r="AA3">
        <v>0.71099999999999997</v>
      </c>
      <c r="AB3">
        <v>279</v>
      </c>
      <c r="AC3">
        <v>1027</v>
      </c>
      <c r="AD3">
        <v>446</v>
      </c>
      <c r="AE3">
        <v>170</v>
      </c>
      <c r="AF3">
        <v>53</v>
      </c>
      <c r="AG3">
        <v>346</v>
      </c>
      <c r="AH3">
        <v>529</v>
      </c>
    </row>
    <row r="4" spans="1:35" ht="15" hidden="1" x14ac:dyDescent="0.2">
      <c r="A4" s="1">
        <v>3</v>
      </c>
      <c r="B4" t="s">
        <v>8</v>
      </c>
      <c r="C4">
        <v>29</v>
      </c>
      <c r="D4">
        <v>23</v>
      </c>
      <c r="E4">
        <v>6</v>
      </c>
      <c r="F4">
        <v>0.79300000000000004</v>
      </c>
      <c r="G4">
        <v>4.3099999999999996</v>
      </c>
      <c r="H4">
        <v>-1.36</v>
      </c>
      <c r="I4">
        <v>13</v>
      </c>
      <c r="J4">
        <v>3</v>
      </c>
      <c r="K4">
        <v>13</v>
      </c>
      <c r="L4">
        <v>1</v>
      </c>
      <c r="M4">
        <v>6</v>
      </c>
      <c r="N4">
        <v>5</v>
      </c>
      <c r="O4">
        <v>2266</v>
      </c>
      <c r="P4">
        <v>2053</v>
      </c>
      <c r="R4">
        <v>1160</v>
      </c>
      <c r="S4">
        <v>772</v>
      </c>
      <c r="T4">
        <v>1636</v>
      </c>
      <c r="U4">
        <v>0.47199999999999998</v>
      </c>
      <c r="V4">
        <v>306</v>
      </c>
      <c r="W4">
        <v>802</v>
      </c>
      <c r="X4">
        <v>0.38200000000000001</v>
      </c>
      <c r="Y4">
        <v>416</v>
      </c>
      <c r="Z4">
        <v>607</v>
      </c>
      <c r="AA4">
        <v>0.68500000000000005</v>
      </c>
      <c r="AB4">
        <v>282</v>
      </c>
      <c r="AC4">
        <v>1013</v>
      </c>
      <c r="AD4">
        <v>433</v>
      </c>
      <c r="AE4">
        <v>150</v>
      </c>
      <c r="AF4">
        <v>93</v>
      </c>
      <c r="AG4">
        <v>335</v>
      </c>
      <c r="AH4">
        <v>528</v>
      </c>
    </row>
    <row r="5" spans="1:35" ht="15" hidden="1" x14ac:dyDescent="0.2">
      <c r="A5" s="1">
        <v>4</v>
      </c>
      <c r="B5" t="s">
        <v>9</v>
      </c>
      <c r="C5">
        <v>26</v>
      </c>
      <c r="D5">
        <v>2</v>
      </c>
      <c r="E5">
        <v>24</v>
      </c>
      <c r="F5">
        <v>7.6999999999999999E-2</v>
      </c>
      <c r="G5">
        <v>-26.68</v>
      </c>
      <c r="H5">
        <v>-10.45</v>
      </c>
      <c r="I5">
        <v>2</v>
      </c>
      <c r="J5">
        <v>13</v>
      </c>
      <c r="K5">
        <v>1</v>
      </c>
      <c r="L5">
        <v>8</v>
      </c>
      <c r="M5">
        <v>1</v>
      </c>
      <c r="N5">
        <v>16</v>
      </c>
      <c r="O5">
        <v>1609</v>
      </c>
      <c r="P5">
        <v>2031</v>
      </c>
      <c r="R5">
        <v>1055</v>
      </c>
      <c r="S5">
        <v>565</v>
      </c>
      <c r="T5">
        <v>1407</v>
      </c>
      <c r="U5">
        <v>0.40200000000000002</v>
      </c>
      <c r="V5">
        <v>111</v>
      </c>
      <c r="W5">
        <v>410</v>
      </c>
      <c r="X5">
        <v>0.27100000000000002</v>
      </c>
      <c r="Y5">
        <v>366</v>
      </c>
      <c r="Z5">
        <v>550</v>
      </c>
      <c r="AA5">
        <v>0.66500000000000004</v>
      </c>
      <c r="AB5">
        <v>258</v>
      </c>
      <c r="AC5">
        <v>815</v>
      </c>
      <c r="AD5">
        <v>299</v>
      </c>
      <c r="AE5">
        <v>94</v>
      </c>
      <c r="AF5">
        <v>45</v>
      </c>
      <c r="AG5">
        <v>344</v>
      </c>
      <c r="AH5">
        <v>474</v>
      </c>
    </row>
    <row r="6" spans="1:35" ht="15" hidden="1" x14ac:dyDescent="0.2">
      <c r="A6" s="1">
        <v>5</v>
      </c>
      <c r="B6" t="s">
        <v>10</v>
      </c>
      <c r="C6">
        <v>29</v>
      </c>
      <c r="D6">
        <v>15</v>
      </c>
      <c r="E6">
        <v>14</v>
      </c>
      <c r="F6">
        <v>0.51700000000000002</v>
      </c>
      <c r="G6">
        <v>-0.37</v>
      </c>
      <c r="H6">
        <v>-1.23</v>
      </c>
      <c r="I6">
        <v>8</v>
      </c>
      <c r="J6">
        <v>8</v>
      </c>
      <c r="K6">
        <v>10</v>
      </c>
      <c r="L6">
        <v>3</v>
      </c>
      <c r="M6">
        <v>4</v>
      </c>
      <c r="N6">
        <v>8</v>
      </c>
      <c r="O6">
        <v>2103</v>
      </c>
      <c r="P6">
        <v>2047</v>
      </c>
      <c r="R6">
        <v>1170</v>
      </c>
      <c r="S6">
        <v>735</v>
      </c>
      <c r="T6">
        <v>1574</v>
      </c>
      <c r="U6">
        <v>0.46700000000000003</v>
      </c>
      <c r="V6">
        <v>180</v>
      </c>
      <c r="W6">
        <v>508</v>
      </c>
      <c r="X6">
        <v>0.35399999999999998</v>
      </c>
      <c r="Y6">
        <v>453</v>
      </c>
      <c r="Z6">
        <v>613</v>
      </c>
      <c r="AA6">
        <v>0.73899999999999999</v>
      </c>
      <c r="AB6">
        <v>275</v>
      </c>
      <c r="AC6">
        <v>1038</v>
      </c>
      <c r="AD6">
        <v>448</v>
      </c>
      <c r="AE6">
        <v>137</v>
      </c>
      <c r="AF6">
        <v>138</v>
      </c>
      <c r="AG6">
        <v>400</v>
      </c>
      <c r="AH6">
        <v>466</v>
      </c>
    </row>
    <row r="7" spans="1:35" ht="15" hidden="1" x14ac:dyDescent="0.2">
      <c r="A7" s="1">
        <v>6</v>
      </c>
      <c r="B7" t="s">
        <v>11</v>
      </c>
      <c r="C7">
        <v>27</v>
      </c>
      <c r="D7">
        <v>8</v>
      </c>
      <c r="E7">
        <v>19</v>
      </c>
      <c r="F7">
        <v>0.29599999999999999</v>
      </c>
      <c r="G7">
        <v>-18.579999999999998</v>
      </c>
      <c r="H7">
        <v>-10.23</v>
      </c>
      <c r="I7">
        <v>6</v>
      </c>
      <c r="J7">
        <v>9</v>
      </c>
      <c r="K7">
        <v>6</v>
      </c>
      <c r="L7">
        <v>4</v>
      </c>
      <c r="M7">
        <v>1</v>
      </c>
      <c r="N7">
        <v>14</v>
      </c>
      <c r="O7">
        <v>1784</v>
      </c>
      <c r="P7">
        <v>1994</v>
      </c>
      <c r="R7">
        <v>1100</v>
      </c>
      <c r="S7">
        <v>625</v>
      </c>
      <c r="T7">
        <v>1616</v>
      </c>
      <c r="U7">
        <v>0.38700000000000001</v>
      </c>
      <c r="V7">
        <v>175</v>
      </c>
      <c r="W7">
        <v>609</v>
      </c>
      <c r="X7">
        <v>0.28699999999999998</v>
      </c>
      <c r="Y7">
        <v>359</v>
      </c>
      <c r="Z7">
        <v>567</v>
      </c>
      <c r="AA7">
        <v>0.63300000000000001</v>
      </c>
      <c r="AB7">
        <v>370</v>
      </c>
      <c r="AC7">
        <v>1042</v>
      </c>
      <c r="AD7">
        <v>264</v>
      </c>
      <c r="AE7">
        <v>142</v>
      </c>
      <c r="AF7">
        <v>83</v>
      </c>
      <c r="AG7">
        <v>429</v>
      </c>
      <c r="AH7">
        <v>542</v>
      </c>
    </row>
    <row r="8" spans="1:35" ht="15" hidden="1" x14ac:dyDescent="0.2">
      <c r="A8" s="1">
        <v>7</v>
      </c>
      <c r="B8" t="s">
        <v>12</v>
      </c>
      <c r="C8">
        <v>28</v>
      </c>
      <c r="D8">
        <v>16</v>
      </c>
      <c r="E8">
        <v>12</v>
      </c>
      <c r="F8">
        <v>0.57099999999999995</v>
      </c>
      <c r="G8">
        <v>10.43</v>
      </c>
      <c r="H8">
        <v>6.82</v>
      </c>
      <c r="I8">
        <v>9</v>
      </c>
      <c r="J8">
        <v>7</v>
      </c>
      <c r="K8">
        <v>9</v>
      </c>
      <c r="L8">
        <v>5</v>
      </c>
      <c r="M8">
        <v>5</v>
      </c>
      <c r="N8">
        <v>5</v>
      </c>
      <c r="O8">
        <v>1929</v>
      </c>
      <c r="P8">
        <v>1828</v>
      </c>
      <c r="R8">
        <v>1140</v>
      </c>
      <c r="S8">
        <v>666</v>
      </c>
      <c r="T8">
        <v>1587</v>
      </c>
      <c r="U8">
        <v>0.42</v>
      </c>
      <c r="V8">
        <v>188</v>
      </c>
      <c r="W8">
        <v>603</v>
      </c>
      <c r="X8">
        <v>0.312</v>
      </c>
      <c r="Y8">
        <v>409</v>
      </c>
      <c r="Z8">
        <v>635</v>
      </c>
      <c r="AA8">
        <v>0.64400000000000002</v>
      </c>
      <c r="AB8">
        <v>360</v>
      </c>
      <c r="AC8">
        <v>1110</v>
      </c>
      <c r="AD8">
        <v>316</v>
      </c>
      <c r="AE8">
        <v>180</v>
      </c>
      <c r="AF8">
        <v>117</v>
      </c>
      <c r="AG8">
        <v>393</v>
      </c>
      <c r="AH8">
        <v>554</v>
      </c>
    </row>
    <row r="9" spans="1:35" ht="15" hidden="1" x14ac:dyDescent="0.2">
      <c r="A9" s="1">
        <v>8</v>
      </c>
      <c r="B9" t="s">
        <v>13</v>
      </c>
      <c r="C9">
        <v>31</v>
      </c>
      <c r="D9">
        <v>19</v>
      </c>
      <c r="E9">
        <v>12</v>
      </c>
      <c r="F9">
        <v>0.61299999999999999</v>
      </c>
      <c r="G9">
        <v>-0.32</v>
      </c>
      <c r="H9">
        <v>-4.4800000000000004</v>
      </c>
      <c r="I9">
        <v>10</v>
      </c>
      <c r="J9">
        <v>6</v>
      </c>
      <c r="K9">
        <v>10</v>
      </c>
      <c r="L9">
        <v>4</v>
      </c>
      <c r="M9">
        <v>8</v>
      </c>
      <c r="N9">
        <v>7</v>
      </c>
      <c r="O9">
        <v>2225</v>
      </c>
      <c r="P9">
        <v>2059</v>
      </c>
      <c r="R9">
        <v>1240</v>
      </c>
      <c r="S9">
        <v>812</v>
      </c>
      <c r="T9">
        <v>1739</v>
      </c>
      <c r="U9">
        <v>0.46700000000000003</v>
      </c>
      <c r="V9">
        <v>162</v>
      </c>
      <c r="W9">
        <v>441</v>
      </c>
      <c r="X9">
        <v>0.36699999999999999</v>
      </c>
      <c r="Y9">
        <v>439</v>
      </c>
      <c r="Z9">
        <v>581</v>
      </c>
      <c r="AA9">
        <v>0.75600000000000001</v>
      </c>
      <c r="AB9">
        <v>350</v>
      </c>
      <c r="AC9">
        <v>1120</v>
      </c>
      <c r="AD9">
        <v>387</v>
      </c>
      <c r="AE9">
        <v>166</v>
      </c>
      <c r="AF9">
        <v>49</v>
      </c>
      <c r="AG9">
        <v>366</v>
      </c>
      <c r="AH9">
        <v>541</v>
      </c>
      <c r="AI9" t="s">
        <v>440</v>
      </c>
    </row>
    <row r="10" spans="1:35" ht="15" hidden="1" x14ac:dyDescent="0.2">
      <c r="A10" s="1">
        <v>9</v>
      </c>
      <c r="B10" t="s">
        <v>14</v>
      </c>
      <c r="C10">
        <v>27</v>
      </c>
      <c r="D10">
        <v>16</v>
      </c>
      <c r="E10">
        <v>11</v>
      </c>
      <c r="F10">
        <v>0.59299999999999997</v>
      </c>
      <c r="G10">
        <v>-12.2</v>
      </c>
      <c r="H10">
        <v>-10.11</v>
      </c>
      <c r="I10">
        <v>13</v>
      </c>
      <c r="J10">
        <v>3</v>
      </c>
      <c r="K10">
        <v>10</v>
      </c>
      <c r="L10">
        <v>2</v>
      </c>
      <c r="M10">
        <v>6</v>
      </c>
      <c r="N10">
        <v>9</v>
      </c>
      <c r="O10">
        <v>1879</v>
      </c>
      <c r="P10">
        <v>1843</v>
      </c>
      <c r="R10">
        <v>1080</v>
      </c>
      <c r="S10">
        <v>673</v>
      </c>
      <c r="T10">
        <v>1564</v>
      </c>
      <c r="U10">
        <v>0.43</v>
      </c>
      <c r="V10">
        <v>196</v>
      </c>
      <c r="W10">
        <v>581</v>
      </c>
      <c r="X10">
        <v>0.33700000000000002</v>
      </c>
      <c r="Y10">
        <v>337</v>
      </c>
      <c r="Z10">
        <v>510</v>
      </c>
      <c r="AA10">
        <v>0.66100000000000003</v>
      </c>
      <c r="AB10">
        <v>315</v>
      </c>
      <c r="AC10">
        <v>1025</v>
      </c>
      <c r="AD10">
        <v>368</v>
      </c>
      <c r="AE10">
        <v>185</v>
      </c>
      <c r="AF10">
        <v>96</v>
      </c>
      <c r="AG10">
        <v>385</v>
      </c>
      <c r="AH10">
        <v>516</v>
      </c>
    </row>
    <row r="11" spans="1:35" ht="15" hidden="1" x14ac:dyDescent="0.2">
      <c r="A11" s="1">
        <v>10</v>
      </c>
      <c r="B11" t="s">
        <v>15</v>
      </c>
      <c r="C11">
        <v>29</v>
      </c>
      <c r="D11">
        <v>8</v>
      </c>
      <c r="E11">
        <v>21</v>
      </c>
      <c r="F11">
        <v>0.27600000000000002</v>
      </c>
      <c r="G11">
        <v>-9.61</v>
      </c>
      <c r="H11">
        <v>-3.13</v>
      </c>
      <c r="I11">
        <v>5</v>
      </c>
      <c r="J11">
        <v>13</v>
      </c>
      <c r="K11">
        <v>4</v>
      </c>
      <c r="L11">
        <v>11</v>
      </c>
      <c r="M11">
        <v>4</v>
      </c>
      <c r="N11">
        <v>10</v>
      </c>
      <c r="O11">
        <v>1787</v>
      </c>
      <c r="P11">
        <v>1975</v>
      </c>
      <c r="R11">
        <v>1165</v>
      </c>
      <c r="S11">
        <v>671</v>
      </c>
      <c r="T11">
        <v>1485</v>
      </c>
      <c r="U11">
        <v>0.45200000000000001</v>
      </c>
      <c r="V11">
        <v>161</v>
      </c>
      <c r="W11">
        <v>506</v>
      </c>
      <c r="X11">
        <v>0.318</v>
      </c>
      <c r="Y11">
        <v>284</v>
      </c>
      <c r="Z11">
        <v>462</v>
      </c>
      <c r="AA11">
        <v>0.61499999999999999</v>
      </c>
      <c r="AB11">
        <v>196</v>
      </c>
      <c r="AC11">
        <v>840</v>
      </c>
      <c r="AD11">
        <v>328</v>
      </c>
      <c r="AE11">
        <v>199</v>
      </c>
      <c r="AF11">
        <v>71</v>
      </c>
      <c r="AG11">
        <v>387</v>
      </c>
      <c r="AH11">
        <v>533</v>
      </c>
    </row>
    <row r="12" spans="1:35" ht="15" hidden="1" x14ac:dyDescent="0.2">
      <c r="A12" s="1">
        <v>11</v>
      </c>
      <c r="B12" t="s">
        <v>16</v>
      </c>
      <c r="C12">
        <v>27</v>
      </c>
      <c r="D12">
        <v>8</v>
      </c>
      <c r="E12">
        <v>19</v>
      </c>
      <c r="F12">
        <v>0.29599999999999999</v>
      </c>
      <c r="G12">
        <v>-7.77</v>
      </c>
      <c r="H12">
        <v>-1.0900000000000001</v>
      </c>
      <c r="I12">
        <v>3</v>
      </c>
      <c r="J12">
        <v>13</v>
      </c>
      <c r="K12">
        <v>7</v>
      </c>
      <c r="L12">
        <v>5</v>
      </c>
      <c r="M12">
        <v>1</v>
      </c>
      <c r="N12">
        <v>14</v>
      </c>
      <c r="O12">
        <v>2005</v>
      </c>
      <c r="P12">
        <v>2045</v>
      </c>
      <c r="R12">
        <v>1085</v>
      </c>
      <c r="S12">
        <v>679</v>
      </c>
      <c r="T12">
        <v>1613</v>
      </c>
      <c r="U12">
        <v>0.42099999999999999</v>
      </c>
      <c r="V12">
        <v>234</v>
      </c>
      <c r="W12">
        <v>678</v>
      </c>
      <c r="X12">
        <v>0.34499999999999997</v>
      </c>
      <c r="Y12">
        <v>413</v>
      </c>
      <c r="Z12">
        <v>609</v>
      </c>
      <c r="AA12">
        <v>0.67800000000000005</v>
      </c>
      <c r="AB12">
        <v>297</v>
      </c>
      <c r="AC12">
        <v>1012</v>
      </c>
      <c r="AD12">
        <v>378</v>
      </c>
      <c r="AE12">
        <v>155</v>
      </c>
      <c r="AF12">
        <v>86</v>
      </c>
      <c r="AG12">
        <v>374</v>
      </c>
      <c r="AH12">
        <v>576</v>
      </c>
    </row>
    <row r="13" spans="1:35" ht="15" hidden="1" x14ac:dyDescent="0.2">
      <c r="A13" s="1">
        <v>12</v>
      </c>
      <c r="B13" t="s">
        <v>17</v>
      </c>
      <c r="C13">
        <v>30</v>
      </c>
      <c r="D13">
        <v>14</v>
      </c>
      <c r="E13">
        <v>16</v>
      </c>
      <c r="F13">
        <v>0.46700000000000003</v>
      </c>
      <c r="G13">
        <v>4.21</v>
      </c>
      <c r="H13">
        <v>6.74</v>
      </c>
      <c r="I13">
        <v>7</v>
      </c>
      <c r="J13">
        <v>10</v>
      </c>
      <c r="K13">
        <v>8</v>
      </c>
      <c r="L13">
        <v>6</v>
      </c>
      <c r="M13">
        <v>4</v>
      </c>
      <c r="N13">
        <v>6</v>
      </c>
      <c r="O13">
        <v>2378</v>
      </c>
      <c r="P13">
        <v>2454</v>
      </c>
      <c r="R13">
        <v>1200</v>
      </c>
      <c r="S13">
        <v>818</v>
      </c>
      <c r="T13">
        <v>1875</v>
      </c>
      <c r="U13">
        <v>0.436</v>
      </c>
      <c r="V13">
        <v>300</v>
      </c>
      <c r="W13">
        <v>822</v>
      </c>
      <c r="X13">
        <v>0.36499999999999999</v>
      </c>
      <c r="Y13">
        <v>442</v>
      </c>
      <c r="Z13">
        <v>596</v>
      </c>
      <c r="AA13">
        <v>0.74199999999999999</v>
      </c>
      <c r="AB13">
        <v>283</v>
      </c>
      <c r="AC13">
        <v>984</v>
      </c>
      <c r="AD13">
        <v>395</v>
      </c>
      <c r="AE13">
        <v>186</v>
      </c>
      <c r="AF13">
        <v>95</v>
      </c>
      <c r="AG13">
        <v>314</v>
      </c>
      <c r="AH13">
        <v>504</v>
      </c>
    </row>
    <row r="14" spans="1:35" ht="15" hidden="1" x14ac:dyDescent="0.2">
      <c r="A14" s="1">
        <v>13</v>
      </c>
      <c r="B14" t="s">
        <v>18</v>
      </c>
      <c r="C14">
        <v>30</v>
      </c>
      <c r="D14">
        <v>26</v>
      </c>
      <c r="E14">
        <v>4</v>
      </c>
      <c r="F14">
        <v>0.86699999999999999</v>
      </c>
      <c r="G14">
        <v>17.850000000000001</v>
      </c>
      <c r="H14">
        <v>6.95</v>
      </c>
      <c r="I14">
        <v>15</v>
      </c>
      <c r="J14">
        <v>2</v>
      </c>
      <c r="K14">
        <v>15</v>
      </c>
      <c r="L14">
        <v>1</v>
      </c>
      <c r="M14">
        <v>8</v>
      </c>
      <c r="N14">
        <v>1</v>
      </c>
      <c r="O14">
        <v>2259</v>
      </c>
      <c r="P14">
        <v>1932</v>
      </c>
      <c r="R14">
        <v>1200</v>
      </c>
      <c r="S14">
        <v>781</v>
      </c>
      <c r="T14">
        <v>1654</v>
      </c>
      <c r="U14">
        <v>0.47199999999999998</v>
      </c>
      <c r="V14">
        <v>199</v>
      </c>
      <c r="W14">
        <v>503</v>
      </c>
      <c r="X14">
        <v>0.39600000000000002</v>
      </c>
      <c r="Y14">
        <v>498</v>
      </c>
      <c r="Z14">
        <v>649</v>
      </c>
      <c r="AA14">
        <v>0.76700000000000002</v>
      </c>
      <c r="AB14">
        <v>311</v>
      </c>
      <c r="AC14">
        <v>1094</v>
      </c>
      <c r="AD14">
        <v>420</v>
      </c>
      <c r="AE14">
        <v>171</v>
      </c>
      <c r="AF14">
        <v>95</v>
      </c>
      <c r="AG14">
        <v>348</v>
      </c>
      <c r="AH14">
        <v>493</v>
      </c>
    </row>
    <row r="15" spans="1:35" ht="15" hidden="1" x14ac:dyDescent="0.2">
      <c r="A15" s="1">
        <v>14</v>
      </c>
      <c r="B15" t="s">
        <v>19</v>
      </c>
      <c r="C15">
        <v>28</v>
      </c>
      <c r="D15">
        <v>13</v>
      </c>
      <c r="E15">
        <v>15</v>
      </c>
      <c r="F15">
        <v>0.46400000000000002</v>
      </c>
      <c r="G15">
        <v>-5.97</v>
      </c>
      <c r="H15">
        <v>-3.47</v>
      </c>
      <c r="I15">
        <v>4</v>
      </c>
      <c r="J15">
        <v>11</v>
      </c>
      <c r="K15">
        <v>8</v>
      </c>
      <c r="L15">
        <v>6</v>
      </c>
      <c r="M15">
        <v>3</v>
      </c>
      <c r="N15">
        <v>8</v>
      </c>
      <c r="O15">
        <v>1945</v>
      </c>
      <c r="P15">
        <v>1939</v>
      </c>
      <c r="R15">
        <v>1130</v>
      </c>
      <c r="S15">
        <v>693</v>
      </c>
      <c r="T15">
        <v>1564</v>
      </c>
      <c r="U15">
        <v>0.443</v>
      </c>
      <c r="V15">
        <v>182</v>
      </c>
      <c r="W15">
        <v>526</v>
      </c>
      <c r="X15">
        <v>0.34599999999999997</v>
      </c>
      <c r="Y15">
        <v>377</v>
      </c>
      <c r="Z15">
        <v>514</v>
      </c>
      <c r="AA15">
        <v>0.73299999999999998</v>
      </c>
      <c r="AB15">
        <v>269</v>
      </c>
      <c r="AC15">
        <v>930</v>
      </c>
      <c r="AD15">
        <v>344</v>
      </c>
      <c r="AE15">
        <v>163</v>
      </c>
      <c r="AF15">
        <v>105</v>
      </c>
      <c r="AG15">
        <v>345</v>
      </c>
      <c r="AH15">
        <v>509</v>
      </c>
    </row>
    <row r="16" spans="1:35" ht="15" hidden="1" x14ac:dyDescent="0.2">
      <c r="A16" s="1">
        <v>15</v>
      </c>
      <c r="B16" t="s">
        <v>20</v>
      </c>
      <c r="C16">
        <v>30</v>
      </c>
      <c r="D16">
        <v>7</v>
      </c>
      <c r="E16">
        <v>23</v>
      </c>
      <c r="F16">
        <v>0.23300000000000001</v>
      </c>
      <c r="G16">
        <v>-21.96</v>
      </c>
      <c r="H16">
        <v>-9.31</v>
      </c>
      <c r="I16">
        <v>6</v>
      </c>
      <c r="J16">
        <v>10</v>
      </c>
      <c r="K16">
        <v>6</v>
      </c>
      <c r="L16">
        <v>5</v>
      </c>
      <c r="M16">
        <v>1</v>
      </c>
      <c r="N16">
        <v>18</v>
      </c>
      <c r="O16">
        <v>1849</v>
      </c>
      <c r="P16">
        <v>2170</v>
      </c>
      <c r="R16">
        <v>1225</v>
      </c>
      <c r="S16">
        <v>654</v>
      </c>
      <c r="T16">
        <v>1620</v>
      </c>
      <c r="U16">
        <v>0.40400000000000003</v>
      </c>
      <c r="V16">
        <v>193</v>
      </c>
      <c r="W16">
        <v>582</v>
      </c>
      <c r="X16">
        <v>0.33200000000000002</v>
      </c>
      <c r="Y16">
        <v>348</v>
      </c>
      <c r="Z16">
        <v>539</v>
      </c>
      <c r="AA16">
        <v>0.64600000000000002</v>
      </c>
      <c r="AB16">
        <v>312</v>
      </c>
      <c r="AC16">
        <v>956</v>
      </c>
      <c r="AD16">
        <v>317</v>
      </c>
      <c r="AE16">
        <v>253</v>
      </c>
      <c r="AF16">
        <v>87</v>
      </c>
      <c r="AG16">
        <v>545</v>
      </c>
      <c r="AH16">
        <v>671</v>
      </c>
    </row>
    <row r="17" spans="1:35" ht="15" hidden="1" x14ac:dyDescent="0.2">
      <c r="A17" s="1">
        <v>16</v>
      </c>
      <c r="B17" t="s">
        <v>21</v>
      </c>
      <c r="C17">
        <v>28</v>
      </c>
      <c r="D17">
        <v>19</v>
      </c>
      <c r="E17">
        <v>9</v>
      </c>
      <c r="F17">
        <v>0.67900000000000005</v>
      </c>
      <c r="G17">
        <v>2.14</v>
      </c>
      <c r="H17">
        <v>-1.42</v>
      </c>
      <c r="I17">
        <v>10</v>
      </c>
      <c r="J17">
        <v>5</v>
      </c>
      <c r="K17">
        <v>11</v>
      </c>
      <c r="L17">
        <v>1</v>
      </c>
      <c r="M17">
        <v>7</v>
      </c>
      <c r="N17">
        <v>7</v>
      </c>
      <c r="O17">
        <v>2056</v>
      </c>
      <c r="P17">
        <v>1917</v>
      </c>
      <c r="R17">
        <v>1120</v>
      </c>
      <c r="S17">
        <v>726</v>
      </c>
      <c r="T17">
        <v>1560</v>
      </c>
      <c r="U17">
        <v>0.46500000000000002</v>
      </c>
      <c r="V17">
        <v>196</v>
      </c>
      <c r="W17">
        <v>512</v>
      </c>
      <c r="X17">
        <v>0.38300000000000001</v>
      </c>
      <c r="Y17">
        <v>408</v>
      </c>
      <c r="Z17">
        <v>641</v>
      </c>
      <c r="AA17">
        <v>0.63700000000000001</v>
      </c>
      <c r="AB17">
        <v>290</v>
      </c>
      <c r="AC17">
        <v>1003</v>
      </c>
      <c r="AD17">
        <v>357</v>
      </c>
      <c r="AE17">
        <v>154</v>
      </c>
      <c r="AF17">
        <v>77</v>
      </c>
      <c r="AG17">
        <v>370</v>
      </c>
      <c r="AH17">
        <v>578</v>
      </c>
    </row>
    <row r="18" spans="1:35" ht="15" hidden="1" x14ac:dyDescent="0.2">
      <c r="A18" s="1">
        <v>17</v>
      </c>
      <c r="B18" t="s">
        <v>22</v>
      </c>
      <c r="C18">
        <v>29</v>
      </c>
      <c r="D18">
        <v>22</v>
      </c>
      <c r="E18">
        <v>7</v>
      </c>
      <c r="F18">
        <v>0.75900000000000001</v>
      </c>
      <c r="G18">
        <v>13.62</v>
      </c>
      <c r="H18">
        <v>6.93</v>
      </c>
      <c r="I18">
        <v>11</v>
      </c>
      <c r="J18">
        <v>5</v>
      </c>
      <c r="K18">
        <v>14</v>
      </c>
      <c r="L18">
        <v>3</v>
      </c>
      <c r="M18">
        <v>6</v>
      </c>
      <c r="N18">
        <v>4</v>
      </c>
      <c r="O18">
        <v>2349</v>
      </c>
      <c r="P18">
        <v>2155</v>
      </c>
      <c r="R18">
        <v>1160</v>
      </c>
      <c r="S18">
        <v>810</v>
      </c>
      <c r="T18">
        <v>1741</v>
      </c>
      <c r="U18">
        <v>0.46500000000000002</v>
      </c>
      <c r="V18">
        <v>196</v>
      </c>
      <c r="W18">
        <v>523</v>
      </c>
      <c r="X18">
        <v>0.375</v>
      </c>
      <c r="Y18">
        <v>533</v>
      </c>
      <c r="Z18">
        <v>703</v>
      </c>
      <c r="AA18">
        <v>0.75800000000000001</v>
      </c>
      <c r="AB18">
        <v>335</v>
      </c>
      <c r="AC18">
        <v>1058</v>
      </c>
      <c r="AD18">
        <v>421</v>
      </c>
      <c r="AE18">
        <v>217</v>
      </c>
      <c r="AF18">
        <v>136</v>
      </c>
      <c r="AG18">
        <v>344</v>
      </c>
      <c r="AH18">
        <v>607</v>
      </c>
    </row>
    <row r="19" spans="1:35" ht="15" hidden="1" x14ac:dyDescent="0.2">
      <c r="A19" s="1">
        <v>18</v>
      </c>
      <c r="B19" t="s">
        <v>23</v>
      </c>
      <c r="C19">
        <v>30</v>
      </c>
      <c r="D19">
        <v>12</v>
      </c>
      <c r="E19">
        <v>18</v>
      </c>
      <c r="F19">
        <v>0.4</v>
      </c>
      <c r="G19">
        <v>-5.69</v>
      </c>
      <c r="H19">
        <v>-3.83</v>
      </c>
      <c r="I19">
        <v>6</v>
      </c>
      <c r="J19">
        <v>12</v>
      </c>
      <c r="K19">
        <v>8</v>
      </c>
      <c r="L19">
        <v>8</v>
      </c>
      <c r="M19">
        <v>4</v>
      </c>
      <c r="N19">
        <v>10</v>
      </c>
      <c r="O19">
        <v>2188</v>
      </c>
      <c r="P19">
        <v>2204</v>
      </c>
      <c r="R19">
        <v>1215</v>
      </c>
      <c r="S19">
        <v>792</v>
      </c>
      <c r="T19">
        <v>1793</v>
      </c>
      <c r="U19">
        <v>0.442</v>
      </c>
      <c r="V19">
        <v>275</v>
      </c>
      <c r="W19">
        <v>783</v>
      </c>
      <c r="X19">
        <v>0.35099999999999998</v>
      </c>
      <c r="Y19">
        <v>329</v>
      </c>
      <c r="Z19">
        <v>504</v>
      </c>
      <c r="AA19">
        <v>0.65300000000000002</v>
      </c>
      <c r="AB19">
        <v>300</v>
      </c>
      <c r="AC19">
        <v>1135</v>
      </c>
      <c r="AD19">
        <v>486</v>
      </c>
      <c r="AE19">
        <v>169</v>
      </c>
      <c r="AF19">
        <v>56</v>
      </c>
      <c r="AG19">
        <v>451</v>
      </c>
      <c r="AH19">
        <v>592</v>
      </c>
    </row>
    <row r="20" spans="1:35" ht="15" hidden="1" x14ac:dyDescent="0.2">
      <c r="A20" s="1">
        <v>19</v>
      </c>
      <c r="B20" t="s">
        <v>24</v>
      </c>
      <c r="C20">
        <v>29</v>
      </c>
      <c r="D20">
        <v>17</v>
      </c>
      <c r="E20">
        <v>12</v>
      </c>
      <c r="F20">
        <v>0.58599999999999997</v>
      </c>
      <c r="G20">
        <v>8.56</v>
      </c>
      <c r="H20">
        <v>7.87</v>
      </c>
      <c r="I20">
        <v>6</v>
      </c>
      <c r="J20">
        <v>10</v>
      </c>
      <c r="K20">
        <v>9</v>
      </c>
      <c r="L20">
        <v>5</v>
      </c>
      <c r="M20">
        <v>6</v>
      </c>
      <c r="N20">
        <v>5</v>
      </c>
      <c r="O20">
        <v>2323</v>
      </c>
      <c r="P20">
        <v>2303</v>
      </c>
      <c r="R20">
        <v>1165</v>
      </c>
      <c r="S20">
        <v>778</v>
      </c>
      <c r="T20">
        <v>1796</v>
      </c>
      <c r="U20">
        <v>0.433</v>
      </c>
      <c r="V20">
        <v>257</v>
      </c>
      <c r="W20">
        <v>711</v>
      </c>
      <c r="X20">
        <v>0.36099999999999999</v>
      </c>
      <c r="Y20">
        <v>510</v>
      </c>
      <c r="Z20">
        <v>756</v>
      </c>
      <c r="AA20">
        <v>0.67500000000000004</v>
      </c>
      <c r="AB20">
        <v>335</v>
      </c>
      <c r="AC20">
        <v>1055</v>
      </c>
      <c r="AD20">
        <v>374</v>
      </c>
      <c r="AE20">
        <v>217</v>
      </c>
      <c r="AF20">
        <v>144</v>
      </c>
      <c r="AG20">
        <v>393</v>
      </c>
      <c r="AH20">
        <v>607</v>
      </c>
    </row>
    <row r="21" spans="1:35" ht="15" hidden="1" x14ac:dyDescent="0.2">
      <c r="A21" s="1">
        <v>20</v>
      </c>
      <c r="B21" t="s">
        <v>25</v>
      </c>
      <c r="C21">
        <v>30</v>
      </c>
      <c r="D21">
        <v>11</v>
      </c>
      <c r="E21">
        <v>19</v>
      </c>
      <c r="F21">
        <v>0.36699999999999999</v>
      </c>
      <c r="G21">
        <v>-10.7</v>
      </c>
      <c r="H21">
        <v>-2.02</v>
      </c>
      <c r="I21">
        <v>7</v>
      </c>
      <c r="J21">
        <v>9</v>
      </c>
      <c r="K21">
        <v>5</v>
      </c>
      <c r="L21">
        <v>8</v>
      </c>
      <c r="M21">
        <v>4</v>
      </c>
      <c r="N21">
        <v>11</v>
      </c>
      <c r="O21">
        <v>2331</v>
      </c>
      <c r="P21">
        <v>2515</v>
      </c>
      <c r="R21">
        <v>1215</v>
      </c>
      <c r="S21">
        <v>806</v>
      </c>
      <c r="T21">
        <v>1718</v>
      </c>
      <c r="U21">
        <v>0.46899999999999997</v>
      </c>
      <c r="V21">
        <v>227</v>
      </c>
      <c r="W21">
        <v>640</v>
      </c>
      <c r="X21">
        <v>0.35499999999999998</v>
      </c>
      <c r="Y21">
        <v>492</v>
      </c>
      <c r="Z21">
        <v>695</v>
      </c>
      <c r="AA21">
        <v>0.70799999999999996</v>
      </c>
      <c r="AB21">
        <v>245</v>
      </c>
      <c r="AC21">
        <v>913</v>
      </c>
      <c r="AD21">
        <v>324</v>
      </c>
      <c r="AE21">
        <v>171</v>
      </c>
      <c r="AF21">
        <v>73</v>
      </c>
      <c r="AG21">
        <v>373</v>
      </c>
      <c r="AH21">
        <v>547</v>
      </c>
    </row>
    <row r="22" spans="1:35" ht="15" hidden="1" x14ac:dyDescent="0.2">
      <c r="A22" s="1">
        <v>21</v>
      </c>
      <c r="B22" t="s">
        <v>26</v>
      </c>
      <c r="C22">
        <v>29</v>
      </c>
      <c r="D22">
        <v>18</v>
      </c>
      <c r="E22">
        <v>11</v>
      </c>
      <c r="F22">
        <v>0.621</v>
      </c>
      <c r="G22">
        <v>-1.47</v>
      </c>
      <c r="H22">
        <v>-3.83</v>
      </c>
      <c r="I22">
        <v>9</v>
      </c>
      <c r="J22">
        <v>7</v>
      </c>
      <c r="K22">
        <v>10</v>
      </c>
      <c r="L22">
        <v>5</v>
      </c>
      <c r="M22">
        <v>6</v>
      </c>
      <c r="N22">
        <v>6</v>
      </c>
      <c r="O22">
        <v>2292</v>
      </c>
      <c r="P22">
        <v>2186</v>
      </c>
      <c r="R22">
        <v>1180</v>
      </c>
      <c r="S22">
        <v>799</v>
      </c>
      <c r="T22">
        <v>1714</v>
      </c>
      <c r="U22">
        <v>0.46600000000000003</v>
      </c>
      <c r="V22">
        <v>257</v>
      </c>
      <c r="W22">
        <v>689</v>
      </c>
      <c r="X22">
        <v>0.373</v>
      </c>
      <c r="Y22">
        <v>437</v>
      </c>
      <c r="Z22">
        <v>601</v>
      </c>
      <c r="AA22">
        <v>0.72699999999999998</v>
      </c>
      <c r="AB22">
        <v>302</v>
      </c>
      <c r="AC22">
        <v>1103</v>
      </c>
      <c r="AD22">
        <v>455</v>
      </c>
      <c r="AE22">
        <v>174</v>
      </c>
      <c r="AF22">
        <v>101</v>
      </c>
      <c r="AG22">
        <v>441</v>
      </c>
      <c r="AH22">
        <v>569</v>
      </c>
    </row>
    <row r="23" spans="1:35" ht="15" hidden="1" x14ac:dyDescent="0.2">
      <c r="A23" s="1">
        <v>22</v>
      </c>
      <c r="B23" t="s">
        <v>27</v>
      </c>
      <c r="C23">
        <v>29</v>
      </c>
      <c r="D23">
        <v>23</v>
      </c>
      <c r="E23">
        <v>6</v>
      </c>
      <c r="F23">
        <v>0.79300000000000004</v>
      </c>
      <c r="G23">
        <v>20.65</v>
      </c>
      <c r="H23">
        <v>11.65</v>
      </c>
      <c r="I23">
        <v>10</v>
      </c>
      <c r="J23">
        <v>6</v>
      </c>
      <c r="K23">
        <v>14</v>
      </c>
      <c r="L23">
        <v>2</v>
      </c>
      <c r="M23">
        <v>5</v>
      </c>
      <c r="N23">
        <v>4</v>
      </c>
      <c r="O23">
        <v>2117</v>
      </c>
      <c r="P23">
        <v>1811</v>
      </c>
      <c r="R23">
        <v>1160</v>
      </c>
      <c r="S23">
        <v>765</v>
      </c>
      <c r="T23">
        <v>1618</v>
      </c>
      <c r="U23">
        <v>0.47299999999999998</v>
      </c>
      <c r="V23">
        <v>197</v>
      </c>
      <c r="W23">
        <v>554</v>
      </c>
      <c r="X23">
        <v>0.35599999999999998</v>
      </c>
      <c r="Y23">
        <v>390</v>
      </c>
      <c r="Z23">
        <v>542</v>
      </c>
      <c r="AA23">
        <v>0.72</v>
      </c>
      <c r="AB23">
        <v>363</v>
      </c>
      <c r="AC23">
        <v>1096</v>
      </c>
      <c r="AD23">
        <v>460</v>
      </c>
      <c r="AE23">
        <v>148</v>
      </c>
      <c r="AF23">
        <v>143</v>
      </c>
      <c r="AG23">
        <v>384</v>
      </c>
      <c r="AH23">
        <v>511</v>
      </c>
    </row>
    <row r="24" spans="1:35" ht="15" hidden="1" x14ac:dyDescent="0.2">
      <c r="A24" s="1">
        <v>23</v>
      </c>
      <c r="B24" t="s">
        <v>28</v>
      </c>
      <c r="C24">
        <v>27</v>
      </c>
      <c r="D24">
        <v>22</v>
      </c>
      <c r="E24">
        <v>5</v>
      </c>
      <c r="F24">
        <v>0.81499999999999995</v>
      </c>
      <c r="G24">
        <v>4.63</v>
      </c>
      <c r="H24">
        <v>-2.44</v>
      </c>
      <c r="I24">
        <v>15</v>
      </c>
      <c r="J24">
        <v>1</v>
      </c>
      <c r="K24">
        <v>12</v>
      </c>
      <c r="L24">
        <v>1</v>
      </c>
      <c r="M24">
        <v>10</v>
      </c>
      <c r="N24">
        <v>3</v>
      </c>
      <c r="O24">
        <v>2108</v>
      </c>
      <c r="P24">
        <v>1873</v>
      </c>
      <c r="R24">
        <v>1085</v>
      </c>
      <c r="S24">
        <v>728</v>
      </c>
      <c r="T24">
        <v>1524</v>
      </c>
      <c r="U24">
        <v>0.47799999999999998</v>
      </c>
      <c r="V24">
        <v>273</v>
      </c>
      <c r="W24">
        <v>793</v>
      </c>
      <c r="X24">
        <v>0.34399999999999997</v>
      </c>
      <c r="Y24">
        <v>379</v>
      </c>
      <c r="Z24">
        <v>494</v>
      </c>
      <c r="AA24">
        <v>0.76700000000000002</v>
      </c>
      <c r="AB24">
        <v>223</v>
      </c>
      <c r="AC24">
        <v>955</v>
      </c>
      <c r="AD24">
        <v>442</v>
      </c>
      <c r="AE24">
        <v>120</v>
      </c>
      <c r="AF24">
        <v>73</v>
      </c>
      <c r="AG24">
        <v>346</v>
      </c>
      <c r="AH24">
        <v>483</v>
      </c>
    </row>
    <row r="25" spans="1:35" ht="15" hidden="1" x14ac:dyDescent="0.2">
      <c r="A25" s="1">
        <v>24</v>
      </c>
      <c r="B25" t="s">
        <v>29</v>
      </c>
      <c r="C25">
        <v>28</v>
      </c>
      <c r="D25">
        <v>7</v>
      </c>
      <c r="E25">
        <v>21</v>
      </c>
      <c r="F25">
        <v>0.25</v>
      </c>
      <c r="G25">
        <v>-18.8</v>
      </c>
      <c r="H25">
        <v>-9.8699999999999992</v>
      </c>
      <c r="I25">
        <v>4</v>
      </c>
      <c r="J25">
        <v>10</v>
      </c>
      <c r="K25">
        <v>6</v>
      </c>
      <c r="L25">
        <v>7</v>
      </c>
      <c r="M25">
        <v>1</v>
      </c>
      <c r="N25">
        <v>13</v>
      </c>
      <c r="O25">
        <v>2004</v>
      </c>
      <c r="P25">
        <v>2204</v>
      </c>
      <c r="R25">
        <v>1155</v>
      </c>
      <c r="S25">
        <v>749</v>
      </c>
      <c r="T25">
        <v>1802</v>
      </c>
      <c r="U25">
        <v>0.41599999999999998</v>
      </c>
      <c r="V25">
        <v>190</v>
      </c>
      <c r="W25">
        <v>605</v>
      </c>
      <c r="X25">
        <v>0.314</v>
      </c>
      <c r="Y25">
        <v>316</v>
      </c>
      <c r="Z25">
        <v>488</v>
      </c>
      <c r="AA25">
        <v>0.64800000000000002</v>
      </c>
      <c r="AB25">
        <v>354</v>
      </c>
      <c r="AC25">
        <v>992</v>
      </c>
      <c r="AD25">
        <v>391</v>
      </c>
      <c r="AE25">
        <v>225</v>
      </c>
      <c r="AF25">
        <v>81</v>
      </c>
      <c r="AG25">
        <v>361</v>
      </c>
      <c r="AH25">
        <v>561</v>
      </c>
    </row>
    <row r="26" spans="1:35" ht="15" hidden="1" x14ac:dyDescent="0.2">
      <c r="A26" s="1">
        <v>25</v>
      </c>
      <c r="B26" t="s">
        <v>30</v>
      </c>
      <c r="C26">
        <v>31</v>
      </c>
      <c r="D26">
        <v>12</v>
      </c>
      <c r="E26">
        <v>19</v>
      </c>
      <c r="F26">
        <v>0.38700000000000001</v>
      </c>
      <c r="G26">
        <v>-11.54</v>
      </c>
      <c r="H26">
        <v>-5.47</v>
      </c>
      <c r="I26">
        <v>3</v>
      </c>
      <c r="J26">
        <v>13</v>
      </c>
      <c r="K26">
        <v>7</v>
      </c>
      <c r="L26">
        <v>7</v>
      </c>
      <c r="M26">
        <v>4</v>
      </c>
      <c r="N26">
        <v>12</v>
      </c>
      <c r="O26">
        <v>2115</v>
      </c>
      <c r="P26">
        <v>2200</v>
      </c>
      <c r="R26">
        <v>1245</v>
      </c>
      <c r="S26">
        <v>751</v>
      </c>
      <c r="T26">
        <v>1702</v>
      </c>
      <c r="U26">
        <v>0.441</v>
      </c>
      <c r="V26">
        <v>244</v>
      </c>
      <c r="W26">
        <v>669</v>
      </c>
      <c r="X26">
        <v>0.36499999999999999</v>
      </c>
      <c r="Y26">
        <v>369</v>
      </c>
      <c r="Z26">
        <v>522</v>
      </c>
      <c r="AA26">
        <v>0.70699999999999996</v>
      </c>
      <c r="AB26">
        <v>236</v>
      </c>
      <c r="AC26">
        <v>1013</v>
      </c>
      <c r="AD26">
        <v>403</v>
      </c>
      <c r="AE26">
        <v>162</v>
      </c>
      <c r="AF26">
        <v>78</v>
      </c>
      <c r="AG26">
        <v>388</v>
      </c>
      <c r="AH26">
        <v>525</v>
      </c>
      <c r="AI26" t="s">
        <v>440</v>
      </c>
    </row>
    <row r="27" spans="1:35" ht="15" hidden="1" x14ac:dyDescent="0.2">
      <c r="A27" s="1">
        <v>26</v>
      </c>
      <c r="B27" t="s">
        <v>31</v>
      </c>
      <c r="C27">
        <v>27</v>
      </c>
      <c r="D27">
        <v>18</v>
      </c>
      <c r="E27">
        <v>9</v>
      </c>
      <c r="F27">
        <v>0.66700000000000004</v>
      </c>
      <c r="G27">
        <v>5.91</v>
      </c>
      <c r="H27">
        <v>2.2599999999999998</v>
      </c>
      <c r="I27">
        <v>11</v>
      </c>
      <c r="J27">
        <v>5</v>
      </c>
      <c r="K27">
        <v>11</v>
      </c>
      <c r="L27">
        <v>2</v>
      </c>
      <c r="M27">
        <v>6</v>
      </c>
      <c r="N27">
        <v>6</v>
      </c>
      <c r="O27">
        <v>2042</v>
      </c>
      <c r="P27">
        <v>1908</v>
      </c>
      <c r="R27">
        <v>1080</v>
      </c>
      <c r="S27">
        <v>682</v>
      </c>
      <c r="T27">
        <v>1533</v>
      </c>
      <c r="U27">
        <v>0.44500000000000001</v>
      </c>
      <c r="V27">
        <v>208</v>
      </c>
      <c r="W27">
        <v>613</v>
      </c>
      <c r="X27">
        <v>0.33900000000000002</v>
      </c>
      <c r="Y27">
        <v>470</v>
      </c>
      <c r="Z27">
        <v>660</v>
      </c>
      <c r="AA27">
        <v>0.71199999999999997</v>
      </c>
      <c r="AB27">
        <v>277</v>
      </c>
      <c r="AC27">
        <v>984</v>
      </c>
      <c r="AD27">
        <v>331</v>
      </c>
      <c r="AE27">
        <v>131</v>
      </c>
      <c r="AF27">
        <v>63</v>
      </c>
      <c r="AG27">
        <v>338</v>
      </c>
      <c r="AH27">
        <v>559</v>
      </c>
    </row>
    <row r="28" spans="1:35" ht="15" hidden="1" x14ac:dyDescent="0.2">
      <c r="A28" s="1">
        <v>27</v>
      </c>
      <c r="B28" t="s">
        <v>32</v>
      </c>
      <c r="C28">
        <v>29</v>
      </c>
      <c r="D28">
        <v>9</v>
      </c>
      <c r="E28">
        <v>20</v>
      </c>
      <c r="F28">
        <v>0.31</v>
      </c>
      <c r="G28">
        <v>3.22</v>
      </c>
      <c r="H28">
        <v>8.19</v>
      </c>
      <c r="I28">
        <v>2</v>
      </c>
      <c r="J28">
        <v>14</v>
      </c>
      <c r="K28">
        <v>8</v>
      </c>
      <c r="L28">
        <v>10</v>
      </c>
      <c r="M28">
        <v>0</v>
      </c>
      <c r="N28">
        <v>7</v>
      </c>
      <c r="O28">
        <v>2108</v>
      </c>
      <c r="P28">
        <v>2252</v>
      </c>
      <c r="R28">
        <v>1160</v>
      </c>
      <c r="S28">
        <v>763</v>
      </c>
      <c r="T28">
        <v>1696</v>
      </c>
      <c r="U28">
        <v>0.45</v>
      </c>
      <c r="V28">
        <v>232</v>
      </c>
      <c r="W28">
        <v>622</v>
      </c>
      <c r="X28">
        <v>0.373</v>
      </c>
      <c r="Y28">
        <v>350</v>
      </c>
      <c r="Z28">
        <v>516</v>
      </c>
      <c r="AA28">
        <v>0.67800000000000005</v>
      </c>
      <c r="AB28">
        <v>263</v>
      </c>
      <c r="AC28">
        <v>1019</v>
      </c>
      <c r="AD28">
        <v>434</v>
      </c>
      <c r="AE28">
        <v>158</v>
      </c>
      <c r="AF28">
        <v>77</v>
      </c>
      <c r="AG28">
        <v>430</v>
      </c>
      <c r="AH28">
        <v>536</v>
      </c>
    </row>
    <row r="29" spans="1:35" ht="15" hidden="1" x14ac:dyDescent="0.2">
      <c r="A29" s="1">
        <v>28</v>
      </c>
      <c r="B29" t="s">
        <v>33</v>
      </c>
      <c r="C29">
        <v>30</v>
      </c>
      <c r="D29">
        <v>17</v>
      </c>
      <c r="E29">
        <v>13</v>
      </c>
      <c r="F29">
        <v>0.56699999999999995</v>
      </c>
      <c r="G29">
        <v>-2.0299999999999998</v>
      </c>
      <c r="H29">
        <v>-3.31</v>
      </c>
      <c r="I29">
        <v>12</v>
      </c>
      <c r="J29">
        <v>6</v>
      </c>
      <c r="K29">
        <v>11</v>
      </c>
      <c r="L29">
        <v>4</v>
      </c>
      <c r="M29">
        <v>6</v>
      </c>
      <c r="N29">
        <v>9</v>
      </c>
      <c r="O29">
        <v>2187</v>
      </c>
      <c r="P29">
        <v>2113</v>
      </c>
      <c r="R29">
        <v>1210</v>
      </c>
      <c r="S29">
        <v>765</v>
      </c>
      <c r="T29">
        <v>1721</v>
      </c>
      <c r="U29">
        <v>0.44500000000000001</v>
      </c>
      <c r="V29">
        <v>260</v>
      </c>
      <c r="W29">
        <v>724</v>
      </c>
      <c r="X29">
        <v>0.35899999999999999</v>
      </c>
      <c r="Y29">
        <v>397</v>
      </c>
      <c r="Z29">
        <v>574</v>
      </c>
      <c r="AA29">
        <v>0.69199999999999995</v>
      </c>
      <c r="AB29">
        <v>299</v>
      </c>
      <c r="AC29">
        <v>1063</v>
      </c>
      <c r="AD29">
        <v>427</v>
      </c>
      <c r="AE29">
        <v>248</v>
      </c>
      <c r="AF29">
        <v>75</v>
      </c>
      <c r="AG29">
        <v>423</v>
      </c>
      <c r="AH29">
        <v>566</v>
      </c>
    </row>
    <row r="30" spans="1:35" ht="15" hidden="1" x14ac:dyDescent="0.2">
      <c r="A30" s="1">
        <v>29</v>
      </c>
      <c r="B30" t="s">
        <v>34</v>
      </c>
      <c r="C30">
        <v>29</v>
      </c>
      <c r="D30">
        <v>13</v>
      </c>
      <c r="E30">
        <v>16</v>
      </c>
      <c r="F30">
        <v>0.44800000000000001</v>
      </c>
      <c r="G30">
        <v>-5.04</v>
      </c>
      <c r="H30">
        <v>-1.83</v>
      </c>
      <c r="I30">
        <v>7</v>
      </c>
      <c r="J30">
        <v>9</v>
      </c>
      <c r="K30">
        <v>10</v>
      </c>
      <c r="L30">
        <v>6</v>
      </c>
      <c r="M30">
        <v>3</v>
      </c>
      <c r="N30">
        <v>10</v>
      </c>
      <c r="O30">
        <v>2158</v>
      </c>
      <c r="P30">
        <v>2222</v>
      </c>
      <c r="R30">
        <v>1175</v>
      </c>
      <c r="S30">
        <v>761</v>
      </c>
      <c r="T30">
        <v>1785</v>
      </c>
      <c r="U30">
        <v>0.42599999999999999</v>
      </c>
      <c r="V30">
        <v>207</v>
      </c>
      <c r="W30">
        <v>598</v>
      </c>
      <c r="X30">
        <v>0.34599999999999997</v>
      </c>
      <c r="Y30">
        <v>429</v>
      </c>
      <c r="Z30">
        <v>640</v>
      </c>
      <c r="AA30">
        <v>0.67</v>
      </c>
      <c r="AB30">
        <v>323</v>
      </c>
      <c r="AC30">
        <v>1043</v>
      </c>
      <c r="AD30">
        <v>359</v>
      </c>
      <c r="AE30">
        <v>207</v>
      </c>
      <c r="AF30">
        <v>76</v>
      </c>
      <c r="AG30">
        <v>376</v>
      </c>
      <c r="AH30">
        <v>575</v>
      </c>
    </row>
    <row r="31" spans="1:35" ht="15" hidden="1" x14ac:dyDescent="0.2">
      <c r="A31" s="1">
        <v>30</v>
      </c>
      <c r="B31" t="s">
        <v>35</v>
      </c>
      <c r="C31">
        <v>31</v>
      </c>
      <c r="D31">
        <v>12</v>
      </c>
      <c r="E31">
        <v>19</v>
      </c>
      <c r="F31">
        <v>0.38700000000000001</v>
      </c>
      <c r="G31">
        <v>-2.75</v>
      </c>
      <c r="H31">
        <v>2.85</v>
      </c>
      <c r="I31">
        <v>7</v>
      </c>
      <c r="J31">
        <v>11</v>
      </c>
      <c r="K31">
        <v>8</v>
      </c>
      <c r="L31">
        <v>7</v>
      </c>
      <c r="M31">
        <v>3</v>
      </c>
      <c r="N31">
        <v>10</v>
      </c>
      <c r="O31">
        <v>2040</v>
      </c>
      <c r="P31">
        <v>2193</v>
      </c>
      <c r="R31">
        <v>1245</v>
      </c>
      <c r="S31">
        <v>687</v>
      </c>
      <c r="T31">
        <v>1614</v>
      </c>
      <c r="U31">
        <v>0.42599999999999999</v>
      </c>
      <c r="V31">
        <v>208</v>
      </c>
      <c r="W31">
        <v>577</v>
      </c>
      <c r="X31">
        <v>0.36</v>
      </c>
      <c r="Y31">
        <v>458</v>
      </c>
      <c r="Z31">
        <v>678</v>
      </c>
      <c r="AA31">
        <v>0.67600000000000005</v>
      </c>
      <c r="AB31">
        <v>280</v>
      </c>
      <c r="AC31">
        <v>1083</v>
      </c>
      <c r="AD31">
        <v>356</v>
      </c>
      <c r="AE31">
        <v>189</v>
      </c>
      <c r="AF31">
        <v>108</v>
      </c>
      <c r="AG31">
        <v>469</v>
      </c>
      <c r="AH31">
        <v>623</v>
      </c>
    </row>
    <row r="32" spans="1:35" ht="15" hidden="1" x14ac:dyDescent="0.2">
      <c r="A32" s="1">
        <v>31</v>
      </c>
      <c r="B32" t="s">
        <v>36</v>
      </c>
      <c r="C32">
        <v>31</v>
      </c>
      <c r="D32">
        <v>21</v>
      </c>
      <c r="E32">
        <v>10</v>
      </c>
      <c r="F32">
        <v>0.67700000000000005</v>
      </c>
      <c r="G32">
        <v>9.7899999999999991</v>
      </c>
      <c r="H32">
        <v>1.56</v>
      </c>
      <c r="I32">
        <v>12</v>
      </c>
      <c r="J32">
        <v>6</v>
      </c>
      <c r="K32">
        <v>14</v>
      </c>
      <c r="L32">
        <v>3</v>
      </c>
      <c r="M32">
        <v>5</v>
      </c>
      <c r="N32">
        <v>4</v>
      </c>
      <c r="O32">
        <v>2513</v>
      </c>
      <c r="P32">
        <v>2258</v>
      </c>
      <c r="R32">
        <v>1240</v>
      </c>
      <c r="S32">
        <v>865</v>
      </c>
      <c r="T32">
        <v>1882</v>
      </c>
      <c r="U32">
        <v>0.46</v>
      </c>
      <c r="V32">
        <v>208</v>
      </c>
      <c r="W32">
        <v>603</v>
      </c>
      <c r="X32">
        <v>0.34499999999999997</v>
      </c>
      <c r="Y32">
        <v>575</v>
      </c>
      <c r="Z32">
        <v>790</v>
      </c>
      <c r="AA32">
        <v>0.72799999999999998</v>
      </c>
      <c r="AB32">
        <v>323</v>
      </c>
      <c r="AC32">
        <v>1306</v>
      </c>
      <c r="AD32">
        <v>495</v>
      </c>
      <c r="AE32">
        <v>211</v>
      </c>
      <c r="AF32">
        <v>150</v>
      </c>
      <c r="AG32">
        <v>424</v>
      </c>
      <c r="AH32">
        <v>608</v>
      </c>
    </row>
    <row r="33" spans="1:34" ht="15" hidden="1" x14ac:dyDescent="0.2">
      <c r="A33" s="1">
        <v>32</v>
      </c>
      <c r="B33" t="s">
        <v>37</v>
      </c>
      <c r="C33">
        <v>28</v>
      </c>
      <c r="D33">
        <v>12</v>
      </c>
      <c r="E33">
        <v>16</v>
      </c>
      <c r="F33">
        <v>0.42899999999999999</v>
      </c>
      <c r="G33">
        <v>-8.44</v>
      </c>
      <c r="H33">
        <v>-3.41</v>
      </c>
      <c r="I33">
        <v>3</v>
      </c>
      <c r="J33">
        <v>9</v>
      </c>
      <c r="K33">
        <v>8</v>
      </c>
      <c r="L33">
        <v>6</v>
      </c>
      <c r="M33">
        <v>4</v>
      </c>
      <c r="N33">
        <v>8</v>
      </c>
      <c r="O33">
        <v>2109</v>
      </c>
      <c r="P33">
        <v>2178</v>
      </c>
      <c r="R33">
        <v>1120</v>
      </c>
      <c r="S33">
        <v>680</v>
      </c>
      <c r="T33">
        <v>1534</v>
      </c>
      <c r="U33">
        <v>0.443</v>
      </c>
      <c r="V33">
        <v>221</v>
      </c>
      <c r="W33">
        <v>608</v>
      </c>
      <c r="X33">
        <v>0.36299999999999999</v>
      </c>
      <c r="Y33">
        <v>528</v>
      </c>
      <c r="Z33">
        <v>699</v>
      </c>
      <c r="AA33">
        <v>0.755</v>
      </c>
      <c r="AB33">
        <v>248</v>
      </c>
      <c r="AC33">
        <v>858</v>
      </c>
      <c r="AD33">
        <v>367</v>
      </c>
      <c r="AE33">
        <v>213</v>
      </c>
      <c r="AF33">
        <v>54</v>
      </c>
      <c r="AG33">
        <v>404</v>
      </c>
      <c r="AH33">
        <v>560</v>
      </c>
    </row>
    <row r="34" spans="1:34" ht="15" hidden="1" x14ac:dyDescent="0.2">
      <c r="A34" s="1">
        <v>33</v>
      </c>
      <c r="B34" t="s">
        <v>38</v>
      </c>
      <c r="C34">
        <v>31</v>
      </c>
      <c r="D34">
        <v>12</v>
      </c>
      <c r="E34">
        <v>19</v>
      </c>
      <c r="F34">
        <v>0.38700000000000001</v>
      </c>
      <c r="G34">
        <v>-8.58</v>
      </c>
      <c r="H34">
        <v>-4.91</v>
      </c>
      <c r="I34">
        <v>9</v>
      </c>
      <c r="J34">
        <v>9</v>
      </c>
      <c r="K34">
        <v>9</v>
      </c>
      <c r="L34">
        <v>5</v>
      </c>
      <c r="M34">
        <v>2</v>
      </c>
      <c r="N34">
        <v>14</v>
      </c>
      <c r="O34">
        <v>2295</v>
      </c>
      <c r="P34">
        <v>2378</v>
      </c>
      <c r="R34">
        <v>1275</v>
      </c>
      <c r="S34">
        <v>808</v>
      </c>
      <c r="T34">
        <v>1837</v>
      </c>
      <c r="U34">
        <v>0.44</v>
      </c>
      <c r="V34">
        <v>229</v>
      </c>
      <c r="W34">
        <v>670</v>
      </c>
      <c r="X34">
        <v>0.34200000000000003</v>
      </c>
      <c r="Y34">
        <v>450</v>
      </c>
      <c r="Z34">
        <v>623</v>
      </c>
      <c r="AA34">
        <v>0.72199999999999998</v>
      </c>
      <c r="AB34">
        <v>328</v>
      </c>
      <c r="AC34">
        <v>1111</v>
      </c>
      <c r="AD34">
        <v>446</v>
      </c>
      <c r="AE34">
        <v>211</v>
      </c>
      <c r="AF34">
        <v>68</v>
      </c>
      <c r="AG34">
        <v>421</v>
      </c>
      <c r="AH34">
        <v>659</v>
      </c>
    </row>
    <row r="35" spans="1:34" ht="15" hidden="1" x14ac:dyDescent="0.2">
      <c r="A35" s="1">
        <v>34</v>
      </c>
      <c r="B35" t="s">
        <v>39</v>
      </c>
      <c r="C35">
        <v>31</v>
      </c>
      <c r="D35">
        <v>23</v>
      </c>
      <c r="E35">
        <v>8</v>
      </c>
      <c r="F35">
        <v>0.74199999999999999</v>
      </c>
      <c r="G35">
        <v>5.42</v>
      </c>
      <c r="H35">
        <v>-3.04</v>
      </c>
      <c r="I35">
        <v>15</v>
      </c>
      <c r="J35">
        <v>3</v>
      </c>
      <c r="K35">
        <v>12</v>
      </c>
      <c r="L35">
        <v>2</v>
      </c>
      <c r="M35">
        <v>9</v>
      </c>
      <c r="N35">
        <v>6</v>
      </c>
      <c r="O35">
        <v>2360</v>
      </c>
      <c r="P35">
        <v>2098</v>
      </c>
      <c r="R35">
        <v>1240</v>
      </c>
      <c r="S35">
        <v>829</v>
      </c>
      <c r="T35">
        <v>1720</v>
      </c>
      <c r="U35">
        <v>0.48199999999999998</v>
      </c>
      <c r="V35">
        <v>255</v>
      </c>
      <c r="W35">
        <v>668</v>
      </c>
      <c r="X35">
        <v>0.38200000000000001</v>
      </c>
      <c r="Y35">
        <v>447</v>
      </c>
      <c r="Z35">
        <v>659</v>
      </c>
      <c r="AA35">
        <v>0.67800000000000005</v>
      </c>
      <c r="AB35">
        <v>271</v>
      </c>
      <c r="AC35">
        <v>1060</v>
      </c>
      <c r="AD35">
        <v>445</v>
      </c>
      <c r="AE35">
        <v>224</v>
      </c>
      <c r="AF35">
        <v>112</v>
      </c>
      <c r="AG35">
        <v>419</v>
      </c>
      <c r="AH35">
        <v>572</v>
      </c>
    </row>
    <row r="36" spans="1:34" ht="15" hidden="1" x14ac:dyDescent="0.2">
      <c r="A36" s="1">
        <v>35</v>
      </c>
      <c r="B36" t="s">
        <v>40</v>
      </c>
      <c r="C36">
        <v>29</v>
      </c>
      <c r="D36">
        <v>15</v>
      </c>
      <c r="E36">
        <v>14</v>
      </c>
      <c r="F36">
        <v>0.51700000000000002</v>
      </c>
      <c r="G36">
        <v>1.06</v>
      </c>
      <c r="H36">
        <v>-0.6</v>
      </c>
      <c r="I36">
        <v>9</v>
      </c>
      <c r="J36">
        <v>7</v>
      </c>
      <c r="K36">
        <v>7</v>
      </c>
      <c r="L36">
        <v>4</v>
      </c>
      <c r="M36">
        <v>7</v>
      </c>
      <c r="N36">
        <v>7</v>
      </c>
      <c r="O36">
        <v>2258</v>
      </c>
      <c r="P36">
        <v>2160</v>
      </c>
      <c r="R36">
        <v>1165</v>
      </c>
      <c r="S36">
        <v>797</v>
      </c>
      <c r="T36">
        <v>1772</v>
      </c>
      <c r="U36">
        <v>0.45</v>
      </c>
      <c r="V36">
        <v>218</v>
      </c>
      <c r="W36">
        <v>666</v>
      </c>
      <c r="X36">
        <v>0.32700000000000001</v>
      </c>
      <c r="Y36">
        <v>446</v>
      </c>
      <c r="Z36">
        <v>648</v>
      </c>
      <c r="AA36">
        <v>0.68799999999999994</v>
      </c>
      <c r="AB36">
        <v>365</v>
      </c>
      <c r="AC36">
        <v>1182</v>
      </c>
      <c r="AD36">
        <v>427</v>
      </c>
      <c r="AE36">
        <v>166</v>
      </c>
      <c r="AF36">
        <v>112</v>
      </c>
      <c r="AG36">
        <v>421</v>
      </c>
      <c r="AH36">
        <v>658</v>
      </c>
    </row>
    <row r="37" spans="1:34" ht="15" hidden="1" x14ac:dyDescent="0.2">
      <c r="A37" s="1">
        <v>36</v>
      </c>
      <c r="B37" t="s">
        <v>41</v>
      </c>
      <c r="C37">
        <v>29</v>
      </c>
      <c r="D37">
        <v>23</v>
      </c>
      <c r="E37">
        <v>6</v>
      </c>
      <c r="F37">
        <v>0.79300000000000004</v>
      </c>
      <c r="G37">
        <v>19.09</v>
      </c>
      <c r="H37">
        <v>10.26</v>
      </c>
      <c r="I37">
        <v>12</v>
      </c>
      <c r="J37">
        <v>5</v>
      </c>
      <c r="K37">
        <v>13</v>
      </c>
      <c r="L37">
        <v>2</v>
      </c>
      <c r="M37">
        <v>6</v>
      </c>
      <c r="N37">
        <v>4</v>
      </c>
      <c r="O37">
        <v>2244</v>
      </c>
      <c r="P37">
        <v>1988</v>
      </c>
      <c r="R37">
        <v>1170</v>
      </c>
      <c r="S37">
        <v>789</v>
      </c>
      <c r="T37">
        <v>1639</v>
      </c>
      <c r="U37">
        <v>0.48099999999999998</v>
      </c>
      <c r="V37">
        <v>227</v>
      </c>
      <c r="W37">
        <v>612</v>
      </c>
      <c r="X37">
        <v>0.371</v>
      </c>
      <c r="Y37">
        <v>439</v>
      </c>
      <c r="Z37">
        <v>594</v>
      </c>
      <c r="AA37">
        <v>0.73899999999999999</v>
      </c>
      <c r="AB37">
        <v>257</v>
      </c>
      <c r="AC37">
        <v>945</v>
      </c>
      <c r="AD37">
        <v>390</v>
      </c>
      <c r="AE37">
        <v>176</v>
      </c>
      <c r="AF37">
        <v>83</v>
      </c>
      <c r="AG37">
        <v>296</v>
      </c>
      <c r="AH37">
        <v>551</v>
      </c>
    </row>
    <row r="38" spans="1:34" ht="15" hidden="1" x14ac:dyDescent="0.2">
      <c r="A38" s="1">
        <v>37</v>
      </c>
      <c r="B38" t="s">
        <v>42</v>
      </c>
      <c r="C38">
        <v>28</v>
      </c>
      <c r="D38">
        <v>10</v>
      </c>
      <c r="E38">
        <v>18</v>
      </c>
      <c r="F38">
        <v>0.35699999999999998</v>
      </c>
      <c r="G38">
        <v>-10.18</v>
      </c>
      <c r="H38">
        <v>-3.64</v>
      </c>
      <c r="I38">
        <v>5</v>
      </c>
      <c r="J38">
        <v>9</v>
      </c>
      <c r="K38">
        <v>5</v>
      </c>
      <c r="L38">
        <v>5</v>
      </c>
      <c r="M38">
        <v>5</v>
      </c>
      <c r="N38">
        <v>11</v>
      </c>
      <c r="O38">
        <v>1907</v>
      </c>
      <c r="P38">
        <v>2049</v>
      </c>
      <c r="R38">
        <v>1130</v>
      </c>
      <c r="S38">
        <v>665</v>
      </c>
      <c r="T38">
        <v>1630</v>
      </c>
      <c r="U38">
        <v>0.40799999999999997</v>
      </c>
      <c r="V38">
        <v>237</v>
      </c>
      <c r="W38">
        <v>685</v>
      </c>
      <c r="X38">
        <v>0.34599999999999997</v>
      </c>
      <c r="Y38">
        <v>340</v>
      </c>
      <c r="Z38">
        <v>493</v>
      </c>
      <c r="AA38">
        <v>0.69</v>
      </c>
      <c r="AB38">
        <v>273</v>
      </c>
      <c r="AC38">
        <v>896</v>
      </c>
      <c r="AD38">
        <v>299</v>
      </c>
      <c r="AE38">
        <v>148</v>
      </c>
      <c r="AF38">
        <v>93</v>
      </c>
      <c r="AG38">
        <v>295</v>
      </c>
      <c r="AH38">
        <v>522</v>
      </c>
    </row>
    <row r="39" spans="1:34" ht="15" hidden="1" x14ac:dyDescent="0.2">
      <c r="A39" s="1">
        <v>38</v>
      </c>
      <c r="B39" t="s">
        <v>43</v>
      </c>
      <c r="C39">
        <v>28</v>
      </c>
      <c r="D39">
        <v>21</v>
      </c>
      <c r="E39">
        <v>7</v>
      </c>
      <c r="F39">
        <v>0.75</v>
      </c>
      <c r="G39">
        <v>2.6</v>
      </c>
      <c r="H39">
        <v>-4.04</v>
      </c>
      <c r="I39">
        <v>12</v>
      </c>
      <c r="J39">
        <v>1</v>
      </c>
      <c r="K39">
        <v>12</v>
      </c>
      <c r="L39">
        <v>0</v>
      </c>
      <c r="M39">
        <v>8</v>
      </c>
      <c r="N39">
        <v>6</v>
      </c>
      <c r="O39">
        <v>2014</v>
      </c>
      <c r="P39">
        <v>1746</v>
      </c>
      <c r="R39">
        <v>1125</v>
      </c>
      <c r="S39">
        <v>739</v>
      </c>
      <c r="T39">
        <v>1624</v>
      </c>
      <c r="U39">
        <v>0.45500000000000002</v>
      </c>
      <c r="V39">
        <v>179</v>
      </c>
      <c r="W39">
        <v>516</v>
      </c>
      <c r="X39">
        <v>0.34699999999999998</v>
      </c>
      <c r="Y39">
        <v>357</v>
      </c>
      <c r="Z39">
        <v>577</v>
      </c>
      <c r="AA39">
        <v>0.61899999999999999</v>
      </c>
      <c r="AB39">
        <v>351</v>
      </c>
      <c r="AC39">
        <v>1083</v>
      </c>
      <c r="AD39">
        <v>426</v>
      </c>
      <c r="AE39">
        <v>236</v>
      </c>
      <c r="AF39">
        <v>106</v>
      </c>
      <c r="AG39">
        <v>418</v>
      </c>
      <c r="AH39">
        <v>610</v>
      </c>
    </row>
    <row r="40" spans="1:34" ht="15" hidden="1" x14ac:dyDescent="0.2">
      <c r="A40" s="1">
        <v>39</v>
      </c>
      <c r="B40" t="s">
        <v>44</v>
      </c>
      <c r="C40">
        <v>27</v>
      </c>
      <c r="D40">
        <v>14</v>
      </c>
      <c r="E40">
        <v>13</v>
      </c>
      <c r="F40">
        <v>0.51900000000000002</v>
      </c>
      <c r="G40">
        <v>-8.4</v>
      </c>
      <c r="H40">
        <v>-6.52</v>
      </c>
      <c r="I40">
        <v>8</v>
      </c>
      <c r="J40">
        <v>6</v>
      </c>
      <c r="K40">
        <v>11</v>
      </c>
      <c r="L40">
        <v>3</v>
      </c>
      <c r="M40">
        <v>3</v>
      </c>
      <c r="N40">
        <v>8</v>
      </c>
      <c r="O40">
        <v>1979</v>
      </c>
      <c r="P40">
        <v>1934</v>
      </c>
      <c r="R40">
        <v>1110</v>
      </c>
      <c r="S40">
        <v>690</v>
      </c>
      <c r="T40">
        <v>1548</v>
      </c>
      <c r="U40">
        <v>0.44600000000000001</v>
      </c>
      <c r="V40">
        <v>165</v>
      </c>
      <c r="W40">
        <v>526</v>
      </c>
      <c r="X40">
        <v>0.314</v>
      </c>
      <c r="Y40">
        <v>434</v>
      </c>
      <c r="Z40">
        <v>648</v>
      </c>
      <c r="AA40">
        <v>0.67</v>
      </c>
      <c r="AB40">
        <v>280</v>
      </c>
      <c r="AC40">
        <v>1013</v>
      </c>
      <c r="AD40">
        <v>332</v>
      </c>
      <c r="AE40">
        <v>181</v>
      </c>
      <c r="AF40">
        <v>105</v>
      </c>
      <c r="AG40">
        <v>425</v>
      </c>
      <c r="AH40">
        <v>587</v>
      </c>
    </row>
    <row r="41" spans="1:34" ht="15" hidden="1" x14ac:dyDescent="0.2">
      <c r="A41" s="1">
        <v>40</v>
      </c>
      <c r="B41" t="s">
        <v>45</v>
      </c>
      <c r="C41">
        <v>27</v>
      </c>
      <c r="D41">
        <v>11</v>
      </c>
      <c r="E41">
        <v>16</v>
      </c>
      <c r="F41">
        <v>0.40699999999999997</v>
      </c>
      <c r="G41">
        <v>-6.87</v>
      </c>
      <c r="H41">
        <v>-3.23</v>
      </c>
      <c r="I41">
        <v>7</v>
      </c>
      <c r="J41">
        <v>7</v>
      </c>
      <c r="K41">
        <v>7</v>
      </c>
      <c r="L41">
        <v>6</v>
      </c>
      <c r="M41">
        <v>4</v>
      </c>
      <c r="N41">
        <v>7</v>
      </c>
      <c r="O41">
        <v>2125</v>
      </c>
      <c r="P41">
        <v>2197</v>
      </c>
      <c r="R41">
        <v>1080</v>
      </c>
      <c r="S41">
        <v>724</v>
      </c>
      <c r="T41">
        <v>1562</v>
      </c>
      <c r="U41">
        <v>0.46400000000000002</v>
      </c>
      <c r="V41">
        <v>130</v>
      </c>
      <c r="W41">
        <v>363</v>
      </c>
      <c r="X41">
        <v>0.35799999999999998</v>
      </c>
      <c r="Y41">
        <v>547</v>
      </c>
      <c r="Z41">
        <v>754</v>
      </c>
      <c r="AA41">
        <v>0.72499999999999998</v>
      </c>
      <c r="AB41">
        <v>265</v>
      </c>
      <c r="AC41">
        <v>959</v>
      </c>
      <c r="AD41">
        <v>376</v>
      </c>
      <c r="AE41">
        <v>187</v>
      </c>
      <c r="AF41">
        <v>88</v>
      </c>
      <c r="AG41">
        <v>357</v>
      </c>
      <c r="AH41">
        <v>569</v>
      </c>
    </row>
    <row r="42" spans="1:34" ht="15" hidden="1" x14ac:dyDescent="0.2">
      <c r="A42" s="1">
        <v>41</v>
      </c>
      <c r="B42" t="s">
        <v>46</v>
      </c>
      <c r="C42">
        <v>29</v>
      </c>
      <c r="D42">
        <v>18</v>
      </c>
      <c r="E42">
        <v>11</v>
      </c>
      <c r="F42">
        <v>0.621</v>
      </c>
      <c r="G42">
        <v>-4.8</v>
      </c>
      <c r="H42">
        <v>-5.58</v>
      </c>
      <c r="I42">
        <v>10</v>
      </c>
      <c r="J42">
        <v>4</v>
      </c>
      <c r="K42">
        <v>10</v>
      </c>
      <c r="L42">
        <v>0</v>
      </c>
      <c r="M42">
        <v>6</v>
      </c>
      <c r="N42">
        <v>8</v>
      </c>
      <c r="O42">
        <v>2097</v>
      </c>
      <c r="P42">
        <v>2039</v>
      </c>
      <c r="R42">
        <v>1170</v>
      </c>
      <c r="S42">
        <v>721</v>
      </c>
      <c r="T42">
        <v>1607</v>
      </c>
      <c r="U42">
        <v>0.44900000000000001</v>
      </c>
      <c r="V42">
        <v>191</v>
      </c>
      <c r="W42">
        <v>521</v>
      </c>
      <c r="X42">
        <v>0.36699999999999999</v>
      </c>
      <c r="Y42">
        <v>464</v>
      </c>
      <c r="Z42">
        <v>682</v>
      </c>
      <c r="AA42">
        <v>0.68</v>
      </c>
      <c r="AB42">
        <v>277</v>
      </c>
      <c r="AC42">
        <v>1011</v>
      </c>
      <c r="AD42">
        <v>397</v>
      </c>
      <c r="AE42">
        <v>164</v>
      </c>
      <c r="AF42">
        <v>86</v>
      </c>
      <c r="AG42">
        <v>422</v>
      </c>
      <c r="AH42">
        <v>585</v>
      </c>
    </row>
    <row r="43" spans="1:34" ht="15" hidden="1" x14ac:dyDescent="0.2">
      <c r="A43" s="1">
        <v>42</v>
      </c>
      <c r="B43" t="s">
        <v>47</v>
      </c>
      <c r="C43">
        <v>30</v>
      </c>
      <c r="D43">
        <v>17</v>
      </c>
      <c r="E43">
        <v>13</v>
      </c>
      <c r="F43">
        <v>0.56699999999999995</v>
      </c>
      <c r="G43">
        <v>0</v>
      </c>
      <c r="H43">
        <v>-2.11</v>
      </c>
      <c r="I43">
        <v>10</v>
      </c>
      <c r="J43">
        <v>4</v>
      </c>
      <c r="K43">
        <v>10</v>
      </c>
      <c r="L43">
        <v>2</v>
      </c>
      <c r="M43">
        <v>7</v>
      </c>
      <c r="N43">
        <v>8</v>
      </c>
      <c r="O43">
        <v>2111</v>
      </c>
      <c r="P43">
        <v>1967</v>
      </c>
      <c r="R43">
        <v>1210</v>
      </c>
      <c r="S43">
        <v>764</v>
      </c>
      <c r="T43">
        <v>1711</v>
      </c>
      <c r="U43">
        <v>0.44700000000000001</v>
      </c>
      <c r="V43">
        <v>218</v>
      </c>
      <c r="W43">
        <v>608</v>
      </c>
      <c r="X43">
        <v>0.35899999999999999</v>
      </c>
      <c r="Y43">
        <v>365</v>
      </c>
      <c r="Z43">
        <v>528</v>
      </c>
      <c r="AA43">
        <v>0.69099999999999995</v>
      </c>
      <c r="AB43">
        <v>326</v>
      </c>
      <c r="AC43">
        <v>1185</v>
      </c>
      <c r="AD43">
        <v>394</v>
      </c>
      <c r="AE43">
        <v>145</v>
      </c>
      <c r="AF43">
        <v>127</v>
      </c>
      <c r="AG43">
        <v>404</v>
      </c>
      <c r="AH43">
        <v>641</v>
      </c>
    </row>
    <row r="44" spans="1:34" ht="15" hidden="1" x14ac:dyDescent="0.2">
      <c r="A44" s="1">
        <v>43</v>
      </c>
      <c r="B44" t="s">
        <v>48</v>
      </c>
      <c r="C44">
        <v>27</v>
      </c>
      <c r="D44">
        <v>8</v>
      </c>
      <c r="E44">
        <v>19</v>
      </c>
      <c r="F44">
        <v>0.29599999999999999</v>
      </c>
      <c r="G44">
        <v>-11.36</v>
      </c>
      <c r="H44">
        <v>-4.08</v>
      </c>
      <c r="I44">
        <v>5</v>
      </c>
      <c r="J44">
        <v>10</v>
      </c>
      <c r="K44">
        <v>5</v>
      </c>
      <c r="L44">
        <v>7</v>
      </c>
      <c r="M44">
        <v>3</v>
      </c>
      <c r="N44">
        <v>12</v>
      </c>
      <c r="O44">
        <v>1772</v>
      </c>
      <c r="P44">
        <v>1872</v>
      </c>
      <c r="R44">
        <v>1085</v>
      </c>
      <c r="S44">
        <v>648</v>
      </c>
      <c r="T44">
        <v>1561</v>
      </c>
      <c r="U44">
        <v>0.41499999999999998</v>
      </c>
      <c r="V44">
        <v>157</v>
      </c>
      <c r="W44">
        <v>509</v>
      </c>
      <c r="X44">
        <v>0.308</v>
      </c>
      <c r="Y44">
        <v>319</v>
      </c>
      <c r="Z44">
        <v>461</v>
      </c>
      <c r="AA44">
        <v>0.69199999999999995</v>
      </c>
      <c r="AB44">
        <v>261</v>
      </c>
      <c r="AC44">
        <v>952</v>
      </c>
      <c r="AD44">
        <v>318</v>
      </c>
      <c r="AE44">
        <v>184</v>
      </c>
      <c r="AF44">
        <v>81</v>
      </c>
      <c r="AG44">
        <v>378</v>
      </c>
      <c r="AH44">
        <v>532</v>
      </c>
    </row>
    <row r="45" spans="1:34" ht="15" hidden="1" x14ac:dyDescent="0.2">
      <c r="A45" s="1">
        <v>44</v>
      </c>
      <c r="B45" t="s">
        <v>49</v>
      </c>
      <c r="C45">
        <v>26</v>
      </c>
      <c r="D45">
        <v>5</v>
      </c>
      <c r="E45">
        <v>21</v>
      </c>
      <c r="F45">
        <v>0.192</v>
      </c>
      <c r="G45">
        <v>-13.83</v>
      </c>
      <c r="H45">
        <v>-1.35</v>
      </c>
      <c r="I45">
        <v>3</v>
      </c>
      <c r="J45">
        <v>11</v>
      </c>
      <c r="K45">
        <v>5</v>
      </c>
      <c r="L45">
        <v>8</v>
      </c>
      <c r="M45">
        <v>0</v>
      </c>
      <c r="N45">
        <v>11</v>
      </c>
      <c r="O45">
        <v>1590</v>
      </c>
      <c r="P45">
        <v>1878</v>
      </c>
      <c r="R45">
        <v>1045</v>
      </c>
      <c r="S45">
        <v>579</v>
      </c>
      <c r="T45">
        <v>1547</v>
      </c>
      <c r="U45">
        <v>0.374</v>
      </c>
      <c r="V45">
        <v>146</v>
      </c>
      <c r="W45">
        <v>503</v>
      </c>
      <c r="X45">
        <v>0.28999999999999998</v>
      </c>
      <c r="Y45">
        <v>286</v>
      </c>
      <c r="Z45">
        <v>449</v>
      </c>
      <c r="AA45">
        <v>0.63700000000000001</v>
      </c>
      <c r="AB45">
        <v>337</v>
      </c>
      <c r="AC45">
        <v>952</v>
      </c>
      <c r="AD45">
        <v>314</v>
      </c>
      <c r="AE45">
        <v>136</v>
      </c>
      <c r="AF45">
        <v>56</v>
      </c>
      <c r="AG45">
        <v>321</v>
      </c>
      <c r="AH45">
        <v>479</v>
      </c>
    </row>
    <row r="46" spans="1:34" ht="15" hidden="1" x14ac:dyDescent="0.2">
      <c r="A46" s="1">
        <v>45</v>
      </c>
      <c r="B46" t="s">
        <v>50</v>
      </c>
      <c r="C46">
        <v>28</v>
      </c>
      <c r="D46">
        <v>19</v>
      </c>
      <c r="E46">
        <v>9</v>
      </c>
      <c r="F46">
        <v>0.67900000000000005</v>
      </c>
      <c r="G46">
        <v>13.33</v>
      </c>
      <c r="H46">
        <v>5.94</v>
      </c>
      <c r="I46">
        <v>10</v>
      </c>
      <c r="J46">
        <v>6</v>
      </c>
      <c r="K46">
        <v>15</v>
      </c>
      <c r="L46">
        <v>3</v>
      </c>
      <c r="M46">
        <v>3</v>
      </c>
      <c r="N46">
        <v>4</v>
      </c>
      <c r="O46">
        <v>1950</v>
      </c>
      <c r="P46">
        <v>1743</v>
      </c>
      <c r="R46">
        <v>1140</v>
      </c>
      <c r="S46">
        <v>693</v>
      </c>
      <c r="T46">
        <v>1587</v>
      </c>
      <c r="U46">
        <v>0.437</v>
      </c>
      <c r="V46">
        <v>189</v>
      </c>
      <c r="W46">
        <v>554</v>
      </c>
      <c r="X46">
        <v>0.34100000000000003</v>
      </c>
      <c r="Y46">
        <v>375</v>
      </c>
      <c r="Z46">
        <v>574</v>
      </c>
      <c r="AA46">
        <v>0.65300000000000002</v>
      </c>
      <c r="AB46">
        <v>328</v>
      </c>
      <c r="AC46">
        <v>1112</v>
      </c>
      <c r="AD46">
        <v>359</v>
      </c>
      <c r="AE46">
        <v>131</v>
      </c>
      <c r="AF46">
        <v>134</v>
      </c>
      <c r="AG46">
        <v>359</v>
      </c>
      <c r="AH46">
        <v>525</v>
      </c>
    </row>
    <row r="47" spans="1:34" ht="15" hidden="1" x14ac:dyDescent="0.2">
      <c r="A47" s="1">
        <v>46</v>
      </c>
      <c r="B47" t="s">
        <v>51</v>
      </c>
      <c r="C47">
        <v>30</v>
      </c>
      <c r="D47">
        <v>14</v>
      </c>
      <c r="E47">
        <v>16</v>
      </c>
      <c r="F47">
        <v>0.46700000000000003</v>
      </c>
      <c r="G47">
        <v>-11.57</v>
      </c>
      <c r="H47">
        <v>-7.42</v>
      </c>
      <c r="I47">
        <v>7</v>
      </c>
      <c r="J47">
        <v>11</v>
      </c>
      <c r="K47">
        <v>8</v>
      </c>
      <c r="L47">
        <v>7</v>
      </c>
      <c r="M47">
        <v>5</v>
      </c>
      <c r="N47">
        <v>8</v>
      </c>
      <c r="O47">
        <v>2131</v>
      </c>
      <c r="P47">
        <v>2124</v>
      </c>
      <c r="R47">
        <v>1210</v>
      </c>
      <c r="S47">
        <v>725</v>
      </c>
      <c r="T47">
        <v>1605</v>
      </c>
      <c r="U47">
        <v>0.45200000000000001</v>
      </c>
      <c r="V47">
        <v>230</v>
      </c>
      <c r="W47">
        <v>623</v>
      </c>
      <c r="X47">
        <v>0.36899999999999999</v>
      </c>
      <c r="Y47">
        <v>451</v>
      </c>
      <c r="Z47">
        <v>608</v>
      </c>
      <c r="AA47">
        <v>0.74199999999999999</v>
      </c>
      <c r="AB47">
        <v>237</v>
      </c>
      <c r="AC47">
        <v>979</v>
      </c>
      <c r="AD47">
        <v>352</v>
      </c>
      <c r="AE47">
        <v>200</v>
      </c>
      <c r="AF47">
        <v>117</v>
      </c>
      <c r="AG47">
        <v>398</v>
      </c>
      <c r="AH47">
        <v>552</v>
      </c>
    </row>
    <row r="48" spans="1:34" ht="15" hidden="1" x14ac:dyDescent="0.2">
      <c r="A48" s="1">
        <v>47</v>
      </c>
      <c r="B48" t="s">
        <v>52</v>
      </c>
      <c r="C48">
        <v>31</v>
      </c>
      <c r="D48">
        <v>17</v>
      </c>
      <c r="E48">
        <v>14</v>
      </c>
      <c r="F48">
        <v>0.54800000000000004</v>
      </c>
      <c r="G48">
        <v>-2.2999999999999998</v>
      </c>
      <c r="H48">
        <v>-3.14</v>
      </c>
      <c r="I48">
        <v>10</v>
      </c>
      <c r="J48">
        <v>10</v>
      </c>
      <c r="K48">
        <v>7</v>
      </c>
      <c r="L48">
        <v>6</v>
      </c>
      <c r="M48">
        <v>9</v>
      </c>
      <c r="N48">
        <v>7</v>
      </c>
      <c r="O48">
        <v>2456</v>
      </c>
      <c r="P48">
        <v>2430</v>
      </c>
      <c r="R48">
        <v>1250</v>
      </c>
      <c r="S48">
        <v>861</v>
      </c>
      <c r="T48">
        <v>1890</v>
      </c>
      <c r="U48">
        <v>0.45600000000000002</v>
      </c>
      <c r="V48">
        <v>290</v>
      </c>
      <c r="W48">
        <v>770</v>
      </c>
      <c r="X48">
        <v>0.377</v>
      </c>
      <c r="Y48">
        <v>444</v>
      </c>
      <c r="Z48">
        <v>605</v>
      </c>
      <c r="AA48">
        <v>0.73399999999999999</v>
      </c>
      <c r="AB48">
        <v>332</v>
      </c>
      <c r="AC48">
        <v>1026</v>
      </c>
      <c r="AD48">
        <v>549</v>
      </c>
      <c r="AE48">
        <v>207</v>
      </c>
      <c r="AF48">
        <v>60</v>
      </c>
      <c r="AG48">
        <v>409</v>
      </c>
      <c r="AH48">
        <v>604</v>
      </c>
    </row>
    <row r="49" spans="1:35" ht="15" hidden="1" x14ac:dyDescent="0.2">
      <c r="A49" s="1">
        <v>48</v>
      </c>
      <c r="B49" t="s">
        <v>53</v>
      </c>
      <c r="C49">
        <v>30</v>
      </c>
      <c r="D49">
        <v>8</v>
      </c>
      <c r="E49">
        <v>22</v>
      </c>
      <c r="F49">
        <v>0.26700000000000002</v>
      </c>
      <c r="G49">
        <v>-12.2</v>
      </c>
      <c r="H49">
        <v>-3.03</v>
      </c>
      <c r="I49">
        <v>7</v>
      </c>
      <c r="J49">
        <v>10</v>
      </c>
      <c r="K49">
        <v>5</v>
      </c>
      <c r="L49">
        <v>6</v>
      </c>
      <c r="M49">
        <v>3</v>
      </c>
      <c r="N49">
        <v>15</v>
      </c>
      <c r="O49">
        <v>2243</v>
      </c>
      <c r="P49">
        <v>2518</v>
      </c>
      <c r="R49">
        <v>1215</v>
      </c>
      <c r="S49">
        <v>783</v>
      </c>
      <c r="T49">
        <v>1785</v>
      </c>
      <c r="U49">
        <v>0.439</v>
      </c>
      <c r="V49">
        <v>216</v>
      </c>
      <c r="W49">
        <v>572</v>
      </c>
      <c r="X49">
        <v>0.378</v>
      </c>
      <c r="Y49">
        <v>461</v>
      </c>
      <c r="Z49">
        <v>641</v>
      </c>
      <c r="AA49">
        <v>0.71899999999999997</v>
      </c>
      <c r="AB49">
        <v>311</v>
      </c>
      <c r="AC49">
        <v>1079</v>
      </c>
      <c r="AD49">
        <v>443</v>
      </c>
      <c r="AE49">
        <v>166</v>
      </c>
      <c r="AF49">
        <v>81</v>
      </c>
      <c r="AG49">
        <v>425</v>
      </c>
      <c r="AH49">
        <v>562</v>
      </c>
    </row>
    <row r="50" spans="1:35" ht="15" hidden="1" x14ac:dyDescent="0.2">
      <c r="A50" s="1">
        <v>49</v>
      </c>
      <c r="B50" t="s">
        <v>54</v>
      </c>
      <c r="C50">
        <v>29</v>
      </c>
      <c r="D50">
        <v>6</v>
      </c>
      <c r="E50">
        <v>23</v>
      </c>
      <c r="F50">
        <v>0.20699999999999999</v>
      </c>
      <c r="G50">
        <v>-17.059999999999999</v>
      </c>
      <c r="H50">
        <v>-7.24</v>
      </c>
      <c r="I50">
        <v>4</v>
      </c>
      <c r="J50">
        <v>14</v>
      </c>
      <c r="K50">
        <v>3</v>
      </c>
      <c r="L50">
        <v>9</v>
      </c>
      <c r="M50">
        <v>3</v>
      </c>
      <c r="N50">
        <v>14</v>
      </c>
      <c r="O50">
        <v>1827</v>
      </c>
      <c r="P50">
        <v>2112</v>
      </c>
      <c r="R50">
        <v>1170</v>
      </c>
      <c r="S50">
        <v>675</v>
      </c>
      <c r="T50">
        <v>1602</v>
      </c>
      <c r="U50">
        <v>0.42099999999999999</v>
      </c>
      <c r="V50">
        <v>146</v>
      </c>
      <c r="W50">
        <v>418</v>
      </c>
      <c r="X50">
        <v>0.34899999999999998</v>
      </c>
      <c r="Y50">
        <v>331</v>
      </c>
      <c r="Z50">
        <v>534</v>
      </c>
      <c r="AA50">
        <v>0.62</v>
      </c>
      <c r="AB50">
        <v>332</v>
      </c>
      <c r="AC50">
        <v>966</v>
      </c>
      <c r="AD50">
        <v>341</v>
      </c>
      <c r="AE50">
        <v>166</v>
      </c>
      <c r="AF50">
        <v>68</v>
      </c>
      <c r="AG50">
        <v>414</v>
      </c>
      <c r="AH50">
        <v>539</v>
      </c>
    </row>
    <row r="51" spans="1:35" ht="15" hidden="1" x14ac:dyDescent="0.2">
      <c r="A51" s="1">
        <v>50</v>
      </c>
      <c r="B51" t="s">
        <v>55</v>
      </c>
      <c r="C51">
        <v>29</v>
      </c>
      <c r="D51">
        <v>19</v>
      </c>
      <c r="E51">
        <v>10</v>
      </c>
      <c r="F51">
        <v>0.65500000000000003</v>
      </c>
      <c r="G51">
        <v>9.49</v>
      </c>
      <c r="H51">
        <v>2.97</v>
      </c>
      <c r="I51">
        <v>10</v>
      </c>
      <c r="J51">
        <v>7</v>
      </c>
      <c r="K51">
        <v>12</v>
      </c>
      <c r="L51">
        <v>3</v>
      </c>
      <c r="M51">
        <v>4</v>
      </c>
      <c r="N51">
        <v>6</v>
      </c>
      <c r="O51">
        <v>1949</v>
      </c>
      <c r="P51">
        <v>1760</v>
      </c>
      <c r="R51">
        <v>1165</v>
      </c>
      <c r="S51">
        <v>667</v>
      </c>
      <c r="T51">
        <v>1530</v>
      </c>
      <c r="U51">
        <v>0.436</v>
      </c>
      <c r="V51">
        <v>198</v>
      </c>
      <c r="W51">
        <v>596</v>
      </c>
      <c r="X51">
        <v>0.33200000000000002</v>
      </c>
      <c r="Y51">
        <v>417</v>
      </c>
      <c r="Z51">
        <v>633</v>
      </c>
      <c r="AA51">
        <v>0.65900000000000003</v>
      </c>
      <c r="AB51">
        <v>329</v>
      </c>
      <c r="AC51">
        <v>1221</v>
      </c>
      <c r="AD51">
        <v>326</v>
      </c>
      <c r="AE51">
        <v>107</v>
      </c>
      <c r="AF51">
        <v>113</v>
      </c>
      <c r="AG51">
        <v>434</v>
      </c>
      <c r="AH51">
        <v>444</v>
      </c>
      <c r="AI51" t="s">
        <v>423</v>
      </c>
    </row>
    <row r="52" spans="1:35" ht="15" hidden="1" x14ac:dyDescent="0.2">
      <c r="A52" s="1">
        <v>51</v>
      </c>
      <c r="B52" t="s">
        <v>56</v>
      </c>
      <c r="C52">
        <v>29</v>
      </c>
      <c r="D52">
        <v>16</v>
      </c>
      <c r="E52">
        <v>13</v>
      </c>
      <c r="F52">
        <v>0.55200000000000005</v>
      </c>
      <c r="G52">
        <v>-4.28</v>
      </c>
      <c r="H52">
        <v>-2.5</v>
      </c>
      <c r="I52">
        <v>6</v>
      </c>
      <c r="J52">
        <v>10</v>
      </c>
      <c r="K52">
        <v>10</v>
      </c>
      <c r="L52">
        <v>4</v>
      </c>
      <c r="M52">
        <v>5</v>
      </c>
      <c r="N52">
        <v>7</v>
      </c>
      <c r="O52">
        <v>2559</v>
      </c>
      <c r="P52">
        <v>2494</v>
      </c>
      <c r="R52">
        <v>1170</v>
      </c>
      <c r="S52">
        <v>824</v>
      </c>
      <c r="T52">
        <v>1934</v>
      </c>
      <c r="U52">
        <v>0.42599999999999999</v>
      </c>
      <c r="V52">
        <v>363</v>
      </c>
      <c r="W52">
        <v>1012</v>
      </c>
      <c r="X52">
        <v>0.35899999999999999</v>
      </c>
      <c r="Y52">
        <v>548</v>
      </c>
      <c r="Z52">
        <v>699</v>
      </c>
      <c r="AA52">
        <v>0.78400000000000003</v>
      </c>
      <c r="AB52">
        <v>330</v>
      </c>
      <c r="AC52">
        <v>1137</v>
      </c>
      <c r="AD52">
        <v>335</v>
      </c>
      <c r="AE52">
        <v>168</v>
      </c>
      <c r="AF52">
        <v>84</v>
      </c>
      <c r="AG52">
        <v>332</v>
      </c>
      <c r="AH52">
        <v>549</v>
      </c>
    </row>
    <row r="53" spans="1:35" ht="15" hidden="1" x14ac:dyDescent="0.2">
      <c r="A53" s="1">
        <v>52</v>
      </c>
      <c r="B53" t="s">
        <v>57</v>
      </c>
      <c r="C53">
        <v>29</v>
      </c>
      <c r="D53">
        <v>11</v>
      </c>
      <c r="E53">
        <v>18</v>
      </c>
      <c r="F53">
        <v>0.379</v>
      </c>
      <c r="G53">
        <v>-11.63</v>
      </c>
      <c r="H53">
        <v>-5.44</v>
      </c>
      <c r="I53">
        <v>7</v>
      </c>
      <c r="J53">
        <v>11</v>
      </c>
      <c r="K53">
        <v>8</v>
      </c>
      <c r="L53">
        <v>6</v>
      </c>
      <c r="M53">
        <v>3</v>
      </c>
      <c r="N53">
        <v>12</v>
      </c>
      <c r="O53">
        <v>2147</v>
      </c>
      <c r="P53">
        <v>2177</v>
      </c>
      <c r="R53">
        <v>1175</v>
      </c>
      <c r="S53">
        <v>768</v>
      </c>
      <c r="T53">
        <v>1754</v>
      </c>
      <c r="U53">
        <v>0.438</v>
      </c>
      <c r="V53">
        <v>222</v>
      </c>
      <c r="W53">
        <v>645</v>
      </c>
      <c r="X53">
        <v>0.34399999999999997</v>
      </c>
      <c r="Y53">
        <v>389</v>
      </c>
      <c r="Z53">
        <v>583</v>
      </c>
      <c r="AA53">
        <v>0.66700000000000004</v>
      </c>
      <c r="AB53">
        <v>320</v>
      </c>
      <c r="AC53">
        <v>1029</v>
      </c>
      <c r="AD53">
        <v>326</v>
      </c>
      <c r="AE53">
        <v>161</v>
      </c>
      <c r="AF53">
        <v>86</v>
      </c>
      <c r="AG53">
        <v>337</v>
      </c>
      <c r="AH53">
        <v>575</v>
      </c>
    </row>
    <row r="54" spans="1:35" ht="15" hidden="1" x14ac:dyDescent="0.2">
      <c r="A54" s="1">
        <v>53</v>
      </c>
      <c r="B54" t="s">
        <v>58</v>
      </c>
      <c r="C54">
        <v>27</v>
      </c>
      <c r="D54">
        <v>12</v>
      </c>
      <c r="E54">
        <v>15</v>
      </c>
      <c r="F54">
        <v>0.44400000000000001</v>
      </c>
      <c r="G54">
        <v>-4.67</v>
      </c>
      <c r="H54">
        <v>-0.13</v>
      </c>
      <c r="I54">
        <v>6</v>
      </c>
      <c r="J54">
        <v>10</v>
      </c>
      <c r="K54">
        <v>10</v>
      </c>
      <c r="L54">
        <v>5</v>
      </c>
      <c r="M54">
        <v>2</v>
      </c>
      <c r="N54">
        <v>8</v>
      </c>
      <c r="O54">
        <v>2079</v>
      </c>
      <c r="P54">
        <v>2184</v>
      </c>
      <c r="R54">
        <v>1085</v>
      </c>
      <c r="S54">
        <v>727</v>
      </c>
      <c r="T54">
        <v>1640</v>
      </c>
      <c r="U54">
        <v>0.443</v>
      </c>
      <c r="V54">
        <v>208</v>
      </c>
      <c r="W54">
        <v>568</v>
      </c>
      <c r="X54">
        <v>0.36599999999999999</v>
      </c>
      <c r="Y54">
        <v>417</v>
      </c>
      <c r="Z54">
        <v>547</v>
      </c>
      <c r="AA54">
        <v>0.76200000000000001</v>
      </c>
      <c r="AB54">
        <v>208</v>
      </c>
      <c r="AC54">
        <v>877</v>
      </c>
      <c r="AD54">
        <v>324</v>
      </c>
      <c r="AE54">
        <v>176</v>
      </c>
      <c r="AF54">
        <v>85</v>
      </c>
      <c r="AG54">
        <v>334</v>
      </c>
      <c r="AH54">
        <v>515</v>
      </c>
    </row>
    <row r="55" spans="1:35" ht="15" hidden="1" x14ac:dyDescent="0.2">
      <c r="A55" s="1">
        <v>54</v>
      </c>
      <c r="B55" t="s">
        <v>59</v>
      </c>
      <c r="C55">
        <v>29</v>
      </c>
      <c r="D55">
        <v>19</v>
      </c>
      <c r="E55">
        <v>10</v>
      </c>
      <c r="F55">
        <v>0.65500000000000003</v>
      </c>
      <c r="G55">
        <v>2.88</v>
      </c>
      <c r="H55">
        <v>-1.3</v>
      </c>
      <c r="I55">
        <v>10</v>
      </c>
      <c r="J55">
        <v>7</v>
      </c>
      <c r="K55">
        <v>11</v>
      </c>
      <c r="L55">
        <v>3</v>
      </c>
      <c r="M55">
        <v>7</v>
      </c>
      <c r="N55">
        <v>6</v>
      </c>
      <c r="O55">
        <v>2171</v>
      </c>
      <c r="P55">
        <v>1968</v>
      </c>
      <c r="R55">
        <v>1165</v>
      </c>
      <c r="S55">
        <v>750</v>
      </c>
      <c r="T55">
        <v>1603</v>
      </c>
      <c r="U55">
        <v>0.46800000000000003</v>
      </c>
      <c r="V55">
        <v>210</v>
      </c>
      <c r="W55">
        <v>612</v>
      </c>
      <c r="X55">
        <v>0.34300000000000003</v>
      </c>
      <c r="Y55">
        <v>461</v>
      </c>
      <c r="Z55">
        <v>640</v>
      </c>
      <c r="AA55">
        <v>0.72</v>
      </c>
      <c r="AB55">
        <v>294</v>
      </c>
      <c r="AC55">
        <v>939</v>
      </c>
      <c r="AD55">
        <v>341</v>
      </c>
      <c r="AE55">
        <v>231</v>
      </c>
      <c r="AF55">
        <v>136</v>
      </c>
      <c r="AG55">
        <v>385</v>
      </c>
      <c r="AH55">
        <v>529</v>
      </c>
    </row>
    <row r="56" spans="1:35" ht="15" hidden="1" x14ac:dyDescent="0.2">
      <c r="A56" s="1">
        <v>55</v>
      </c>
      <c r="B56" t="s">
        <v>60</v>
      </c>
      <c r="C56">
        <v>30</v>
      </c>
      <c r="D56">
        <v>6</v>
      </c>
      <c r="E56">
        <v>24</v>
      </c>
      <c r="F56">
        <v>0.2</v>
      </c>
      <c r="G56">
        <v>-17.27</v>
      </c>
      <c r="H56">
        <v>-0.27</v>
      </c>
      <c r="I56">
        <v>1</v>
      </c>
      <c r="J56">
        <v>12</v>
      </c>
      <c r="K56">
        <v>3</v>
      </c>
      <c r="L56">
        <v>6</v>
      </c>
      <c r="M56">
        <v>2</v>
      </c>
      <c r="N56">
        <v>17</v>
      </c>
      <c r="O56">
        <v>1954</v>
      </c>
      <c r="P56">
        <v>2357</v>
      </c>
      <c r="R56">
        <v>1220</v>
      </c>
      <c r="S56">
        <v>691</v>
      </c>
      <c r="T56">
        <v>1807</v>
      </c>
      <c r="U56">
        <v>0.38200000000000001</v>
      </c>
      <c r="V56">
        <v>203</v>
      </c>
      <c r="W56">
        <v>644</v>
      </c>
      <c r="X56">
        <v>0.315</v>
      </c>
      <c r="Y56">
        <v>369</v>
      </c>
      <c r="Z56">
        <v>526</v>
      </c>
      <c r="AA56">
        <v>0.70199999999999996</v>
      </c>
      <c r="AB56">
        <v>320</v>
      </c>
      <c r="AC56">
        <v>1054</v>
      </c>
      <c r="AD56">
        <v>341</v>
      </c>
      <c r="AE56">
        <v>196</v>
      </c>
      <c r="AF56">
        <v>67</v>
      </c>
      <c r="AG56">
        <v>415</v>
      </c>
      <c r="AH56">
        <v>574</v>
      </c>
    </row>
    <row r="57" spans="1:35" ht="15" hidden="1" x14ac:dyDescent="0.2">
      <c r="A57" s="1">
        <v>56</v>
      </c>
      <c r="B57" t="s">
        <v>61</v>
      </c>
      <c r="C57">
        <v>29</v>
      </c>
      <c r="D57">
        <v>25</v>
      </c>
      <c r="E57">
        <v>4</v>
      </c>
      <c r="F57">
        <v>0.86199999999999999</v>
      </c>
      <c r="G57">
        <v>18.47</v>
      </c>
      <c r="H57">
        <v>4.26</v>
      </c>
      <c r="I57">
        <v>14</v>
      </c>
      <c r="J57">
        <v>2</v>
      </c>
      <c r="K57">
        <v>17</v>
      </c>
      <c r="L57">
        <v>0</v>
      </c>
      <c r="M57">
        <v>7</v>
      </c>
      <c r="N57">
        <v>2</v>
      </c>
      <c r="O57">
        <v>2183</v>
      </c>
      <c r="P57">
        <v>1771</v>
      </c>
      <c r="R57">
        <v>1170</v>
      </c>
      <c r="S57">
        <v>800</v>
      </c>
      <c r="T57">
        <v>1722</v>
      </c>
      <c r="U57">
        <v>0.46500000000000002</v>
      </c>
      <c r="V57">
        <v>221</v>
      </c>
      <c r="W57">
        <v>625</v>
      </c>
      <c r="X57">
        <v>0.35399999999999998</v>
      </c>
      <c r="Y57">
        <v>362</v>
      </c>
      <c r="Z57">
        <v>545</v>
      </c>
      <c r="AA57">
        <v>0.66400000000000003</v>
      </c>
      <c r="AB57">
        <v>350</v>
      </c>
      <c r="AC57">
        <v>1072</v>
      </c>
      <c r="AD57">
        <v>488</v>
      </c>
      <c r="AE57">
        <v>224</v>
      </c>
      <c r="AF57">
        <v>157</v>
      </c>
      <c r="AG57">
        <v>306</v>
      </c>
      <c r="AH57">
        <v>455</v>
      </c>
      <c r="AI57" t="s">
        <v>423</v>
      </c>
    </row>
    <row r="58" spans="1:35" ht="15" hidden="1" x14ac:dyDescent="0.2">
      <c r="A58" s="1">
        <v>57</v>
      </c>
      <c r="B58" t="s">
        <v>62</v>
      </c>
      <c r="C58">
        <v>30</v>
      </c>
      <c r="D58">
        <v>10</v>
      </c>
      <c r="E58">
        <v>20</v>
      </c>
      <c r="F58">
        <v>0.33300000000000002</v>
      </c>
      <c r="G58">
        <v>-13.51</v>
      </c>
      <c r="H58">
        <v>-2.25</v>
      </c>
      <c r="I58">
        <v>3</v>
      </c>
      <c r="J58">
        <v>14</v>
      </c>
      <c r="K58">
        <v>7</v>
      </c>
      <c r="L58">
        <v>8</v>
      </c>
      <c r="M58">
        <v>3</v>
      </c>
      <c r="N58">
        <v>12</v>
      </c>
      <c r="O58">
        <v>2734</v>
      </c>
      <c r="P58">
        <v>2897</v>
      </c>
      <c r="R58">
        <v>1215</v>
      </c>
      <c r="S58">
        <v>906</v>
      </c>
      <c r="T58">
        <v>2186</v>
      </c>
      <c r="U58">
        <v>0.41399999999999998</v>
      </c>
      <c r="V58">
        <v>363</v>
      </c>
      <c r="W58">
        <v>1084</v>
      </c>
      <c r="X58">
        <v>0.33500000000000002</v>
      </c>
      <c r="Y58">
        <v>559</v>
      </c>
      <c r="Z58">
        <v>738</v>
      </c>
      <c r="AA58">
        <v>0.75700000000000001</v>
      </c>
      <c r="AB58">
        <v>416</v>
      </c>
      <c r="AC58">
        <v>1128</v>
      </c>
      <c r="AD58">
        <v>514</v>
      </c>
      <c r="AE58">
        <v>286</v>
      </c>
      <c r="AF58">
        <v>75</v>
      </c>
      <c r="AG58">
        <v>431</v>
      </c>
      <c r="AH58">
        <v>691</v>
      </c>
    </row>
    <row r="59" spans="1:35" ht="15" hidden="1" x14ac:dyDescent="0.2">
      <c r="A59" s="1">
        <v>58</v>
      </c>
      <c r="B59" t="s">
        <v>63</v>
      </c>
      <c r="C59">
        <v>28</v>
      </c>
      <c r="D59">
        <v>14</v>
      </c>
      <c r="E59">
        <v>14</v>
      </c>
      <c r="F59">
        <v>0.5</v>
      </c>
      <c r="G59">
        <v>14.27</v>
      </c>
      <c r="H59">
        <v>11.16</v>
      </c>
      <c r="I59">
        <v>4</v>
      </c>
      <c r="J59">
        <v>12</v>
      </c>
      <c r="K59">
        <v>9</v>
      </c>
      <c r="L59">
        <v>5</v>
      </c>
      <c r="M59">
        <v>3</v>
      </c>
      <c r="N59">
        <v>7</v>
      </c>
      <c r="O59">
        <v>2092</v>
      </c>
      <c r="P59">
        <v>2005</v>
      </c>
      <c r="R59">
        <v>1125</v>
      </c>
      <c r="S59">
        <v>735</v>
      </c>
      <c r="T59">
        <v>1631</v>
      </c>
      <c r="U59">
        <v>0.45100000000000001</v>
      </c>
      <c r="V59">
        <v>208</v>
      </c>
      <c r="W59">
        <v>577</v>
      </c>
      <c r="X59">
        <v>0.36</v>
      </c>
      <c r="Y59">
        <v>414</v>
      </c>
      <c r="Z59">
        <v>575</v>
      </c>
      <c r="AA59">
        <v>0.72</v>
      </c>
      <c r="AB59">
        <v>305</v>
      </c>
      <c r="AC59">
        <v>943</v>
      </c>
      <c r="AD59">
        <v>355</v>
      </c>
      <c r="AE59">
        <v>207</v>
      </c>
      <c r="AF59">
        <v>114</v>
      </c>
      <c r="AG59">
        <v>303</v>
      </c>
      <c r="AH59">
        <v>435</v>
      </c>
    </row>
    <row r="60" spans="1:35" ht="15" hidden="1" x14ac:dyDescent="0.2">
      <c r="A60" s="1">
        <v>59</v>
      </c>
      <c r="B60" t="s">
        <v>64</v>
      </c>
      <c r="C60">
        <v>30</v>
      </c>
      <c r="D60">
        <v>9</v>
      </c>
      <c r="E60">
        <v>21</v>
      </c>
      <c r="F60">
        <v>0.3</v>
      </c>
      <c r="G60">
        <v>-5.66</v>
      </c>
      <c r="H60">
        <v>-0.8</v>
      </c>
      <c r="I60">
        <v>5</v>
      </c>
      <c r="J60">
        <v>13</v>
      </c>
      <c r="K60">
        <v>5</v>
      </c>
      <c r="L60">
        <v>6</v>
      </c>
      <c r="M60">
        <v>2</v>
      </c>
      <c r="N60">
        <v>14</v>
      </c>
      <c r="O60">
        <v>2014</v>
      </c>
      <c r="P60">
        <v>2138</v>
      </c>
      <c r="R60">
        <v>1220</v>
      </c>
      <c r="S60">
        <v>719</v>
      </c>
      <c r="T60">
        <v>1770</v>
      </c>
      <c r="U60">
        <v>0.40600000000000003</v>
      </c>
      <c r="V60">
        <v>213</v>
      </c>
      <c r="W60">
        <v>685</v>
      </c>
      <c r="X60">
        <v>0.311</v>
      </c>
      <c r="Y60">
        <v>363</v>
      </c>
      <c r="Z60">
        <v>530</v>
      </c>
      <c r="AA60">
        <v>0.68500000000000005</v>
      </c>
      <c r="AB60">
        <v>324</v>
      </c>
      <c r="AC60">
        <v>988</v>
      </c>
      <c r="AD60">
        <v>319</v>
      </c>
      <c r="AE60">
        <v>218</v>
      </c>
      <c r="AF60">
        <v>90</v>
      </c>
      <c r="AG60">
        <v>399</v>
      </c>
      <c r="AH60">
        <v>615</v>
      </c>
    </row>
    <row r="61" spans="1:35" ht="15" hidden="1" x14ac:dyDescent="0.2">
      <c r="A61" s="1">
        <v>60</v>
      </c>
      <c r="B61" t="s">
        <v>65</v>
      </c>
      <c r="C61">
        <v>29</v>
      </c>
      <c r="D61">
        <v>14</v>
      </c>
      <c r="E61">
        <v>15</v>
      </c>
      <c r="F61">
        <v>0.48299999999999998</v>
      </c>
      <c r="G61">
        <v>-3.21</v>
      </c>
      <c r="H61">
        <v>-0.25</v>
      </c>
      <c r="I61">
        <v>9</v>
      </c>
      <c r="J61">
        <v>7</v>
      </c>
      <c r="K61">
        <v>10</v>
      </c>
      <c r="L61">
        <v>6</v>
      </c>
      <c r="M61">
        <v>3</v>
      </c>
      <c r="N61">
        <v>9</v>
      </c>
      <c r="O61">
        <v>2101</v>
      </c>
      <c r="P61">
        <v>2115</v>
      </c>
      <c r="R61">
        <v>1170</v>
      </c>
      <c r="S61">
        <v>755</v>
      </c>
      <c r="T61">
        <v>1788</v>
      </c>
      <c r="U61">
        <v>0.42199999999999999</v>
      </c>
      <c r="V61">
        <v>253</v>
      </c>
      <c r="W61">
        <v>750</v>
      </c>
      <c r="X61">
        <v>0.33700000000000002</v>
      </c>
      <c r="Y61">
        <v>338</v>
      </c>
      <c r="Z61">
        <v>511</v>
      </c>
      <c r="AA61">
        <v>0.66100000000000003</v>
      </c>
      <c r="AB61">
        <v>366</v>
      </c>
      <c r="AC61">
        <v>1173</v>
      </c>
      <c r="AD61">
        <v>346</v>
      </c>
      <c r="AE61">
        <v>154</v>
      </c>
      <c r="AF61">
        <v>73</v>
      </c>
      <c r="AG61">
        <v>387</v>
      </c>
      <c r="AH61">
        <v>514</v>
      </c>
    </row>
    <row r="62" spans="1:35" ht="15" hidden="1" x14ac:dyDescent="0.2">
      <c r="A62" s="1">
        <v>61</v>
      </c>
      <c r="B62" t="s">
        <v>66</v>
      </c>
      <c r="C62">
        <v>31</v>
      </c>
      <c r="D62">
        <v>10</v>
      </c>
      <c r="E62">
        <v>21</v>
      </c>
      <c r="F62">
        <v>0.32300000000000001</v>
      </c>
      <c r="G62">
        <v>-8.33</v>
      </c>
      <c r="H62">
        <v>-3.46</v>
      </c>
      <c r="I62">
        <v>8</v>
      </c>
      <c r="J62">
        <v>10</v>
      </c>
      <c r="K62">
        <v>4</v>
      </c>
      <c r="L62">
        <v>8</v>
      </c>
      <c r="M62">
        <v>6</v>
      </c>
      <c r="N62">
        <v>11</v>
      </c>
      <c r="O62">
        <v>2073</v>
      </c>
      <c r="P62">
        <v>2196</v>
      </c>
      <c r="R62">
        <v>1265</v>
      </c>
      <c r="S62">
        <v>719</v>
      </c>
      <c r="T62">
        <v>1637</v>
      </c>
      <c r="U62">
        <v>0.439</v>
      </c>
      <c r="V62">
        <v>263</v>
      </c>
      <c r="W62">
        <v>713</v>
      </c>
      <c r="X62">
        <v>0.36899999999999999</v>
      </c>
      <c r="Y62">
        <v>372</v>
      </c>
      <c r="Z62">
        <v>547</v>
      </c>
      <c r="AA62">
        <v>0.68</v>
      </c>
      <c r="AB62">
        <v>250</v>
      </c>
      <c r="AC62">
        <v>1002</v>
      </c>
      <c r="AD62">
        <v>402</v>
      </c>
      <c r="AE62">
        <v>160</v>
      </c>
      <c r="AF62">
        <v>82</v>
      </c>
      <c r="AG62">
        <v>455</v>
      </c>
      <c r="AH62">
        <v>583</v>
      </c>
    </row>
    <row r="63" spans="1:35" ht="15" hidden="1" x14ac:dyDescent="0.2">
      <c r="A63" s="1">
        <v>62</v>
      </c>
      <c r="B63" t="s">
        <v>67</v>
      </c>
      <c r="C63">
        <v>31</v>
      </c>
      <c r="D63">
        <v>23</v>
      </c>
      <c r="E63">
        <v>8</v>
      </c>
      <c r="F63">
        <v>0.74199999999999999</v>
      </c>
      <c r="G63">
        <v>4.5999999999999996</v>
      </c>
      <c r="H63">
        <v>-0.24</v>
      </c>
      <c r="I63">
        <v>14</v>
      </c>
      <c r="J63">
        <v>4</v>
      </c>
      <c r="K63">
        <v>12</v>
      </c>
      <c r="L63">
        <v>2</v>
      </c>
      <c r="M63">
        <v>10</v>
      </c>
      <c r="N63">
        <v>4</v>
      </c>
      <c r="O63">
        <v>2139</v>
      </c>
      <c r="P63">
        <v>1980</v>
      </c>
      <c r="R63">
        <v>1245</v>
      </c>
      <c r="S63">
        <v>707</v>
      </c>
      <c r="T63">
        <v>1644</v>
      </c>
      <c r="U63">
        <v>0.43</v>
      </c>
      <c r="V63">
        <v>194</v>
      </c>
      <c r="W63">
        <v>585</v>
      </c>
      <c r="X63">
        <v>0.33200000000000002</v>
      </c>
      <c r="Y63">
        <v>531</v>
      </c>
      <c r="Z63">
        <v>720</v>
      </c>
      <c r="AA63">
        <v>0.73799999999999999</v>
      </c>
      <c r="AB63">
        <v>263</v>
      </c>
      <c r="AC63">
        <v>1056</v>
      </c>
      <c r="AD63">
        <v>320</v>
      </c>
      <c r="AE63">
        <v>179</v>
      </c>
      <c r="AF63">
        <v>106</v>
      </c>
      <c r="AG63">
        <v>319</v>
      </c>
      <c r="AH63">
        <v>531</v>
      </c>
    </row>
    <row r="64" spans="1:35" ht="15" hidden="1" x14ac:dyDescent="0.2">
      <c r="A64" s="1">
        <v>63</v>
      </c>
      <c r="B64" t="s">
        <v>68</v>
      </c>
      <c r="C64">
        <v>29</v>
      </c>
      <c r="D64">
        <v>20</v>
      </c>
      <c r="E64">
        <v>9</v>
      </c>
      <c r="F64">
        <v>0.69</v>
      </c>
      <c r="G64">
        <v>6.35</v>
      </c>
      <c r="H64">
        <v>1.65</v>
      </c>
      <c r="I64">
        <v>12</v>
      </c>
      <c r="J64">
        <v>4</v>
      </c>
      <c r="K64">
        <v>13</v>
      </c>
      <c r="L64">
        <v>4</v>
      </c>
      <c r="M64">
        <v>7</v>
      </c>
      <c r="N64">
        <v>4</v>
      </c>
      <c r="O64">
        <v>2094</v>
      </c>
      <c r="P64">
        <v>1934</v>
      </c>
      <c r="R64">
        <v>1160</v>
      </c>
      <c r="S64">
        <v>698</v>
      </c>
      <c r="T64">
        <v>1649</v>
      </c>
      <c r="U64">
        <v>0.42299999999999999</v>
      </c>
      <c r="V64">
        <v>198</v>
      </c>
      <c r="W64">
        <v>575</v>
      </c>
      <c r="X64">
        <v>0.34399999999999997</v>
      </c>
      <c r="Y64">
        <v>500</v>
      </c>
      <c r="Z64">
        <v>682</v>
      </c>
      <c r="AA64">
        <v>0.73299999999999998</v>
      </c>
      <c r="AB64">
        <v>343</v>
      </c>
      <c r="AC64">
        <v>1125</v>
      </c>
      <c r="AD64">
        <v>321</v>
      </c>
      <c r="AE64">
        <v>176</v>
      </c>
      <c r="AF64">
        <v>109</v>
      </c>
      <c r="AG64">
        <v>331</v>
      </c>
      <c r="AH64">
        <v>508</v>
      </c>
    </row>
    <row r="65" spans="1:35" ht="15" hidden="1" x14ac:dyDescent="0.2">
      <c r="A65" s="1">
        <v>64</v>
      </c>
      <c r="B65" t="s">
        <v>69</v>
      </c>
      <c r="C65">
        <v>29</v>
      </c>
      <c r="D65">
        <v>16</v>
      </c>
      <c r="E65">
        <v>13</v>
      </c>
      <c r="F65">
        <v>0.55200000000000005</v>
      </c>
      <c r="G65">
        <v>8.7899999999999991</v>
      </c>
      <c r="H65">
        <v>5.76</v>
      </c>
      <c r="I65">
        <v>6</v>
      </c>
      <c r="J65">
        <v>10</v>
      </c>
      <c r="K65">
        <v>11</v>
      </c>
      <c r="L65">
        <v>4</v>
      </c>
      <c r="M65">
        <v>4</v>
      </c>
      <c r="N65">
        <v>8</v>
      </c>
      <c r="O65">
        <v>2198</v>
      </c>
      <c r="P65">
        <v>2103</v>
      </c>
      <c r="R65">
        <v>1170</v>
      </c>
      <c r="S65">
        <v>760</v>
      </c>
      <c r="T65">
        <v>1699</v>
      </c>
      <c r="U65">
        <v>0.44700000000000001</v>
      </c>
      <c r="V65">
        <v>208</v>
      </c>
      <c r="W65">
        <v>597</v>
      </c>
      <c r="X65">
        <v>0.34799999999999998</v>
      </c>
      <c r="Y65">
        <v>470</v>
      </c>
      <c r="Z65">
        <v>671</v>
      </c>
      <c r="AA65">
        <v>0.7</v>
      </c>
      <c r="AB65">
        <v>349</v>
      </c>
      <c r="AC65">
        <v>1097</v>
      </c>
      <c r="AD65">
        <v>402</v>
      </c>
      <c r="AE65">
        <v>146</v>
      </c>
      <c r="AF65">
        <v>124</v>
      </c>
      <c r="AG65">
        <v>367</v>
      </c>
      <c r="AH65">
        <v>540</v>
      </c>
    </row>
    <row r="66" spans="1:35" ht="15" hidden="1" x14ac:dyDescent="0.2">
      <c r="A66" s="1">
        <v>65</v>
      </c>
      <c r="B66" t="s">
        <v>70</v>
      </c>
      <c r="C66">
        <v>25</v>
      </c>
      <c r="D66">
        <v>11</v>
      </c>
      <c r="E66">
        <v>14</v>
      </c>
      <c r="F66">
        <v>0.44</v>
      </c>
      <c r="G66">
        <v>-4.28</v>
      </c>
      <c r="H66">
        <v>-2.5299999999999998</v>
      </c>
      <c r="I66">
        <v>5</v>
      </c>
      <c r="J66">
        <v>7</v>
      </c>
      <c r="K66">
        <v>7</v>
      </c>
      <c r="L66">
        <v>6</v>
      </c>
      <c r="M66">
        <v>4</v>
      </c>
      <c r="N66">
        <v>8</v>
      </c>
      <c r="O66">
        <v>1801</v>
      </c>
      <c r="P66">
        <v>1801</v>
      </c>
      <c r="R66">
        <v>1010</v>
      </c>
      <c r="S66">
        <v>647</v>
      </c>
      <c r="T66">
        <v>1475</v>
      </c>
      <c r="U66">
        <v>0.439</v>
      </c>
      <c r="V66">
        <v>194</v>
      </c>
      <c r="W66">
        <v>529</v>
      </c>
      <c r="X66">
        <v>0.36699999999999999</v>
      </c>
      <c r="Y66">
        <v>313</v>
      </c>
      <c r="Z66">
        <v>438</v>
      </c>
      <c r="AA66">
        <v>0.71499999999999997</v>
      </c>
      <c r="AB66">
        <v>246</v>
      </c>
      <c r="AC66">
        <v>874</v>
      </c>
      <c r="AD66">
        <v>385</v>
      </c>
      <c r="AE66">
        <v>175</v>
      </c>
      <c r="AF66">
        <v>73</v>
      </c>
      <c r="AG66">
        <v>321</v>
      </c>
      <c r="AH66">
        <v>466</v>
      </c>
    </row>
    <row r="67" spans="1:35" ht="15" hidden="1" x14ac:dyDescent="0.2">
      <c r="A67" s="1">
        <v>66</v>
      </c>
      <c r="B67" t="s">
        <v>71</v>
      </c>
      <c r="C67">
        <v>28</v>
      </c>
      <c r="D67">
        <v>14</v>
      </c>
      <c r="E67">
        <v>14</v>
      </c>
      <c r="F67">
        <v>0.5</v>
      </c>
      <c r="G67">
        <v>8.09</v>
      </c>
      <c r="H67">
        <v>6.83</v>
      </c>
      <c r="I67">
        <v>9</v>
      </c>
      <c r="J67">
        <v>7</v>
      </c>
      <c r="K67">
        <v>8</v>
      </c>
      <c r="L67">
        <v>5</v>
      </c>
      <c r="M67">
        <v>4</v>
      </c>
      <c r="N67">
        <v>7</v>
      </c>
      <c r="O67">
        <v>1889</v>
      </c>
      <c r="P67">
        <v>1844</v>
      </c>
      <c r="R67">
        <v>1130</v>
      </c>
      <c r="S67">
        <v>678</v>
      </c>
      <c r="T67">
        <v>1557</v>
      </c>
      <c r="U67">
        <v>0.435</v>
      </c>
      <c r="V67">
        <v>193</v>
      </c>
      <c r="W67">
        <v>544</v>
      </c>
      <c r="X67">
        <v>0.35499999999999998</v>
      </c>
      <c r="Y67">
        <v>340</v>
      </c>
      <c r="Z67">
        <v>491</v>
      </c>
      <c r="AA67">
        <v>0.69199999999999995</v>
      </c>
      <c r="AB67">
        <v>289</v>
      </c>
      <c r="AC67">
        <v>1030</v>
      </c>
      <c r="AD67">
        <v>385</v>
      </c>
      <c r="AE67">
        <v>124</v>
      </c>
      <c r="AF67">
        <v>149</v>
      </c>
      <c r="AG67">
        <v>338</v>
      </c>
      <c r="AH67">
        <v>475</v>
      </c>
      <c r="AI67" t="s">
        <v>423</v>
      </c>
    </row>
    <row r="68" spans="1:35" ht="15" hidden="1" x14ac:dyDescent="0.2">
      <c r="A68" s="1">
        <v>67</v>
      </c>
      <c r="B68" t="s">
        <v>72</v>
      </c>
      <c r="C68">
        <v>29</v>
      </c>
      <c r="D68">
        <v>8</v>
      </c>
      <c r="E68">
        <v>21</v>
      </c>
      <c r="F68">
        <v>0.27600000000000002</v>
      </c>
      <c r="G68">
        <v>-21.03</v>
      </c>
      <c r="H68">
        <v>-6.69</v>
      </c>
      <c r="I68">
        <v>7</v>
      </c>
      <c r="J68">
        <v>7</v>
      </c>
      <c r="K68">
        <v>5</v>
      </c>
      <c r="L68">
        <v>5</v>
      </c>
      <c r="M68">
        <v>3</v>
      </c>
      <c r="N68">
        <v>15</v>
      </c>
      <c r="O68">
        <v>1898</v>
      </c>
      <c r="P68">
        <v>2282</v>
      </c>
      <c r="R68">
        <v>1170</v>
      </c>
      <c r="S68">
        <v>640</v>
      </c>
      <c r="T68">
        <v>1683</v>
      </c>
      <c r="U68">
        <v>0.38</v>
      </c>
      <c r="V68">
        <v>203</v>
      </c>
      <c r="W68">
        <v>642</v>
      </c>
      <c r="X68">
        <v>0.316</v>
      </c>
      <c r="Y68">
        <v>415</v>
      </c>
      <c r="Z68">
        <v>639</v>
      </c>
      <c r="AA68">
        <v>0.64900000000000002</v>
      </c>
      <c r="AB68">
        <v>336</v>
      </c>
      <c r="AC68">
        <v>1010</v>
      </c>
      <c r="AD68">
        <v>311</v>
      </c>
      <c r="AE68">
        <v>163</v>
      </c>
      <c r="AF68">
        <v>64</v>
      </c>
      <c r="AG68">
        <v>392</v>
      </c>
      <c r="AH68">
        <v>578</v>
      </c>
    </row>
    <row r="69" spans="1:35" ht="15" hidden="1" x14ac:dyDescent="0.2">
      <c r="A69" s="1">
        <v>68</v>
      </c>
      <c r="B69" t="s">
        <v>73</v>
      </c>
      <c r="C69">
        <v>27</v>
      </c>
      <c r="D69">
        <v>7</v>
      </c>
      <c r="E69">
        <v>20</v>
      </c>
      <c r="F69">
        <v>0.25900000000000001</v>
      </c>
      <c r="G69">
        <v>-7.89</v>
      </c>
      <c r="H69">
        <v>-1</v>
      </c>
      <c r="I69">
        <v>3</v>
      </c>
      <c r="J69">
        <v>9</v>
      </c>
      <c r="K69">
        <v>3</v>
      </c>
      <c r="L69">
        <v>8</v>
      </c>
      <c r="M69">
        <v>3</v>
      </c>
      <c r="N69">
        <v>11</v>
      </c>
      <c r="O69">
        <v>1919</v>
      </c>
      <c r="P69">
        <v>2070</v>
      </c>
      <c r="R69">
        <v>1085</v>
      </c>
      <c r="S69">
        <v>693</v>
      </c>
      <c r="T69">
        <v>1543</v>
      </c>
      <c r="U69">
        <v>0.44900000000000001</v>
      </c>
      <c r="V69">
        <v>228</v>
      </c>
      <c r="W69">
        <v>678</v>
      </c>
      <c r="X69">
        <v>0.33600000000000002</v>
      </c>
      <c r="Y69">
        <v>305</v>
      </c>
      <c r="Z69">
        <v>437</v>
      </c>
      <c r="AA69">
        <v>0.69799999999999995</v>
      </c>
      <c r="AB69">
        <v>197</v>
      </c>
      <c r="AC69">
        <v>916</v>
      </c>
      <c r="AD69">
        <v>392</v>
      </c>
      <c r="AE69">
        <v>138</v>
      </c>
      <c r="AF69">
        <v>73</v>
      </c>
      <c r="AG69">
        <v>391</v>
      </c>
      <c r="AH69">
        <v>499</v>
      </c>
    </row>
    <row r="70" spans="1:35" ht="15" hidden="1" x14ac:dyDescent="0.2">
      <c r="A70" s="1">
        <v>69</v>
      </c>
      <c r="B70" t="s">
        <v>74</v>
      </c>
      <c r="C70">
        <v>29</v>
      </c>
      <c r="D70">
        <v>22</v>
      </c>
      <c r="E70">
        <v>7</v>
      </c>
      <c r="F70">
        <v>0.75900000000000001</v>
      </c>
      <c r="G70">
        <v>18.670000000000002</v>
      </c>
      <c r="H70">
        <v>8.39</v>
      </c>
      <c r="I70">
        <v>9</v>
      </c>
      <c r="J70">
        <v>7</v>
      </c>
      <c r="K70">
        <v>12</v>
      </c>
      <c r="L70">
        <v>4</v>
      </c>
      <c r="M70">
        <v>7</v>
      </c>
      <c r="N70">
        <v>3</v>
      </c>
      <c r="O70">
        <v>2422</v>
      </c>
      <c r="P70">
        <v>2102</v>
      </c>
      <c r="R70">
        <v>1160</v>
      </c>
      <c r="S70">
        <v>914</v>
      </c>
      <c r="T70">
        <v>1771</v>
      </c>
      <c r="U70">
        <v>0.51600000000000001</v>
      </c>
      <c r="V70">
        <v>260</v>
      </c>
      <c r="W70">
        <v>632</v>
      </c>
      <c r="X70">
        <v>0.41099999999999998</v>
      </c>
      <c r="Y70">
        <v>334</v>
      </c>
      <c r="Z70">
        <v>493</v>
      </c>
      <c r="AA70">
        <v>0.67700000000000005</v>
      </c>
      <c r="AB70">
        <v>235</v>
      </c>
      <c r="AC70">
        <v>1008</v>
      </c>
      <c r="AD70">
        <v>510</v>
      </c>
      <c r="AE70">
        <v>181</v>
      </c>
      <c r="AF70">
        <v>90</v>
      </c>
      <c r="AG70">
        <v>348</v>
      </c>
      <c r="AH70">
        <v>464</v>
      </c>
    </row>
    <row r="71" spans="1:35" ht="15" hidden="1" x14ac:dyDescent="0.2">
      <c r="A71" s="1">
        <v>70</v>
      </c>
      <c r="B71" t="s">
        <v>75</v>
      </c>
      <c r="C71">
        <v>25</v>
      </c>
      <c r="D71">
        <v>6</v>
      </c>
      <c r="E71">
        <v>19</v>
      </c>
      <c r="F71">
        <v>0.24</v>
      </c>
      <c r="G71">
        <v>-10.39</v>
      </c>
      <c r="H71">
        <v>-3.47</v>
      </c>
      <c r="I71">
        <v>3</v>
      </c>
      <c r="J71">
        <v>9</v>
      </c>
      <c r="K71">
        <v>3</v>
      </c>
      <c r="L71">
        <v>9</v>
      </c>
      <c r="M71">
        <v>3</v>
      </c>
      <c r="N71">
        <v>10</v>
      </c>
      <c r="O71">
        <v>1688</v>
      </c>
      <c r="P71">
        <v>1861</v>
      </c>
      <c r="R71">
        <v>1005</v>
      </c>
      <c r="S71">
        <v>585</v>
      </c>
      <c r="T71">
        <v>1355</v>
      </c>
      <c r="U71">
        <v>0.432</v>
      </c>
      <c r="V71">
        <v>181</v>
      </c>
      <c r="W71">
        <v>520</v>
      </c>
      <c r="X71">
        <v>0.34799999999999998</v>
      </c>
      <c r="Y71">
        <v>337</v>
      </c>
      <c r="Z71">
        <v>472</v>
      </c>
      <c r="AA71">
        <v>0.71399999999999997</v>
      </c>
      <c r="AB71">
        <v>234</v>
      </c>
      <c r="AC71">
        <v>844</v>
      </c>
      <c r="AD71">
        <v>276</v>
      </c>
      <c r="AE71">
        <v>119</v>
      </c>
      <c r="AF71">
        <v>42</v>
      </c>
      <c r="AG71">
        <v>372</v>
      </c>
      <c r="AH71">
        <v>471</v>
      </c>
    </row>
    <row r="72" spans="1:35" ht="15" hidden="1" x14ac:dyDescent="0.2">
      <c r="A72" s="1">
        <v>71</v>
      </c>
      <c r="B72" t="s">
        <v>76</v>
      </c>
      <c r="C72">
        <v>27</v>
      </c>
      <c r="D72">
        <v>14</v>
      </c>
      <c r="E72">
        <v>13</v>
      </c>
      <c r="F72">
        <v>0.51900000000000002</v>
      </c>
      <c r="G72">
        <v>6.77</v>
      </c>
      <c r="H72">
        <v>3.92</v>
      </c>
      <c r="I72">
        <v>7</v>
      </c>
      <c r="J72">
        <v>9</v>
      </c>
      <c r="K72">
        <v>7</v>
      </c>
      <c r="L72">
        <v>5</v>
      </c>
      <c r="M72">
        <v>5</v>
      </c>
      <c r="N72">
        <v>6</v>
      </c>
      <c r="O72">
        <v>2009</v>
      </c>
      <c r="P72">
        <v>1932</v>
      </c>
      <c r="R72">
        <v>1085</v>
      </c>
      <c r="S72">
        <v>692</v>
      </c>
      <c r="T72">
        <v>1589</v>
      </c>
      <c r="U72">
        <v>0.435</v>
      </c>
      <c r="V72">
        <v>249</v>
      </c>
      <c r="W72">
        <v>732</v>
      </c>
      <c r="X72">
        <v>0.34</v>
      </c>
      <c r="Y72">
        <v>376</v>
      </c>
      <c r="Z72">
        <v>505</v>
      </c>
      <c r="AA72">
        <v>0.745</v>
      </c>
      <c r="AB72">
        <v>253</v>
      </c>
      <c r="AC72">
        <v>986</v>
      </c>
      <c r="AD72">
        <v>427</v>
      </c>
      <c r="AE72">
        <v>147</v>
      </c>
      <c r="AF72">
        <v>89</v>
      </c>
      <c r="AG72">
        <v>326</v>
      </c>
      <c r="AH72">
        <v>504</v>
      </c>
    </row>
    <row r="73" spans="1:35" ht="15" hidden="1" x14ac:dyDescent="0.2">
      <c r="A73" s="1">
        <v>72</v>
      </c>
      <c r="B73" t="s">
        <v>77</v>
      </c>
      <c r="C73">
        <v>28</v>
      </c>
      <c r="D73">
        <v>23</v>
      </c>
      <c r="E73">
        <v>5</v>
      </c>
      <c r="F73">
        <v>0.82099999999999995</v>
      </c>
      <c r="G73">
        <v>14.11</v>
      </c>
      <c r="H73">
        <v>3.7</v>
      </c>
      <c r="I73">
        <v>14</v>
      </c>
      <c r="J73">
        <v>2</v>
      </c>
      <c r="K73">
        <v>14</v>
      </c>
      <c r="L73">
        <v>1</v>
      </c>
      <c r="M73">
        <v>7</v>
      </c>
      <c r="N73">
        <v>2</v>
      </c>
      <c r="O73">
        <v>2143</v>
      </c>
      <c r="P73">
        <v>1830</v>
      </c>
      <c r="R73">
        <v>1125</v>
      </c>
      <c r="S73">
        <v>722</v>
      </c>
      <c r="T73">
        <v>1538</v>
      </c>
      <c r="U73">
        <v>0.46899999999999997</v>
      </c>
      <c r="V73">
        <v>227</v>
      </c>
      <c r="W73">
        <v>594</v>
      </c>
      <c r="X73">
        <v>0.38200000000000001</v>
      </c>
      <c r="Y73">
        <v>472</v>
      </c>
      <c r="Z73">
        <v>679</v>
      </c>
      <c r="AA73">
        <v>0.69499999999999995</v>
      </c>
      <c r="AB73">
        <v>242</v>
      </c>
      <c r="AC73">
        <v>1005</v>
      </c>
      <c r="AD73">
        <v>440</v>
      </c>
      <c r="AE73">
        <v>229</v>
      </c>
      <c r="AF73">
        <v>120</v>
      </c>
      <c r="AG73">
        <v>337</v>
      </c>
      <c r="AH73">
        <v>517</v>
      </c>
    </row>
    <row r="74" spans="1:35" ht="15" hidden="1" x14ac:dyDescent="0.2">
      <c r="A74" s="1">
        <v>73</v>
      </c>
      <c r="B74" t="s">
        <v>78</v>
      </c>
      <c r="C74">
        <v>30</v>
      </c>
      <c r="D74">
        <v>9</v>
      </c>
      <c r="E74">
        <v>21</v>
      </c>
      <c r="F74">
        <v>0.3</v>
      </c>
      <c r="G74">
        <v>-18.420000000000002</v>
      </c>
      <c r="H74">
        <v>-8.1999999999999993</v>
      </c>
      <c r="I74">
        <v>6</v>
      </c>
      <c r="J74">
        <v>9</v>
      </c>
      <c r="K74">
        <v>3</v>
      </c>
      <c r="L74">
        <v>7</v>
      </c>
      <c r="M74">
        <v>6</v>
      </c>
      <c r="N74">
        <v>14</v>
      </c>
      <c r="O74">
        <v>2058</v>
      </c>
      <c r="P74">
        <v>2274</v>
      </c>
      <c r="R74">
        <v>1215</v>
      </c>
      <c r="S74">
        <v>736</v>
      </c>
      <c r="T74">
        <v>1740</v>
      </c>
      <c r="U74">
        <v>0.42299999999999999</v>
      </c>
      <c r="V74">
        <v>251</v>
      </c>
      <c r="W74">
        <v>690</v>
      </c>
      <c r="X74">
        <v>0.36399999999999999</v>
      </c>
      <c r="Y74">
        <v>335</v>
      </c>
      <c r="Z74">
        <v>509</v>
      </c>
      <c r="AA74">
        <v>0.65800000000000003</v>
      </c>
      <c r="AB74">
        <v>314</v>
      </c>
      <c r="AC74">
        <v>973</v>
      </c>
      <c r="AD74">
        <v>405</v>
      </c>
      <c r="AE74">
        <v>170</v>
      </c>
      <c r="AF74">
        <v>84</v>
      </c>
      <c r="AG74">
        <v>414</v>
      </c>
      <c r="AH74">
        <v>572</v>
      </c>
    </row>
    <row r="75" spans="1:35" ht="15" hidden="1" x14ac:dyDescent="0.2">
      <c r="A75" s="1">
        <v>74</v>
      </c>
      <c r="B75" t="s">
        <v>79</v>
      </c>
      <c r="C75">
        <v>31</v>
      </c>
      <c r="D75">
        <v>12</v>
      </c>
      <c r="E75">
        <v>19</v>
      </c>
      <c r="F75">
        <v>0.38700000000000001</v>
      </c>
      <c r="G75">
        <v>-10.38</v>
      </c>
      <c r="H75">
        <v>-1.38</v>
      </c>
      <c r="I75">
        <v>5</v>
      </c>
      <c r="J75">
        <v>13</v>
      </c>
      <c r="K75">
        <v>9</v>
      </c>
      <c r="L75">
        <v>5</v>
      </c>
      <c r="M75">
        <v>3</v>
      </c>
      <c r="N75">
        <v>12</v>
      </c>
      <c r="O75">
        <v>1994</v>
      </c>
      <c r="P75">
        <v>2214</v>
      </c>
      <c r="R75">
        <v>1245</v>
      </c>
      <c r="S75">
        <v>715</v>
      </c>
      <c r="T75">
        <v>1732</v>
      </c>
      <c r="U75">
        <v>0.41299999999999998</v>
      </c>
      <c r="V75">
        <v>184</v>
      </c>
      <c r="W75">
        <v>613</v>
      </c>
      <c r="X75">
        <v>0.3</v>
      </c>
      <c r="Y75">
        <v>380</v>
      </c>
      <c r="Z75">
        <v>553</v>
      </c>
      <c r="AA75">
        <v>0.68700000000000006</v>
      </c>
      <c r="AB75">
        <v>309</v>
      </c>
      <c r="AC75">
        <v>1097</v>
      </c>
      <c r="AD75">
        <v>354</v>
      </c>
      <c r="AE75">
        <v>170</v>
      </c>
      <c r="AF75">
        <v>95</v>
      </c>
      <c r="AG75">
        <v>378</v>
      </c>
      <c r="AH75">
        <v>580</v>
      </c>
    </row>
    <row r="76" spans="1:35" ht="15" hidden="1" x14ac:dyDescent="0.2">
      <c r="A76" s="1">
        <v>75</v>
      </c>
      <c r="B76" t="s">
        <v>80</v>
      </c>
      <c r="C76">
        <v>29</v>
      </c>
      <c r="D76">
        <v>16</v>
      </c>
      <c r="E76">
        <v>13</v>
      </c>
      <c r="F76">
        <v>0.55200000000000005</v>
      </c>
      <c r="G76">
        <v>-2.33</v>
      </c>
      <c r="H76">
        <v>-3.92</v>
      </c>
      <c r="I76">
        <v>8</v>
      </c>
      <c r="J76">
        <v>8</v>
      </c>
      <c r="K76">
        <v>8</v>
      </c>
      <c r="L76">
        <v>5</v>
      </c>
      <c r="M76">
        <v>7</v>
      </c>
      <c r="N76">
        <v>8</v>
      </c>
      <c r="O76">
        <v>2202</v>
      </c>
      <c r="P76">
        <v>2156</v>
      </c>
      <c r="R76">
        <v>1170</v>
      </c>
      <c r="S76">
        <v>785</v>
      </c>
      <c r="T76">
        <v>1625</v>
      </c>
      <c r="U76">
        <v>0.48299999999999998</v>
      </c>
      <c r="V76">
        <v>217</v>
      </c>
      <c r="W76">
        <v>540</v>
      </c>
      <c r="X76">
        <v>0.40200000000000002</v>
      </c>
      <c r="Y76">
        <v>413</v>
      </c>
      <c r="Z76">
        <v>563</v>
      </c>
      <c r="AA76">
        <v>0.73399999999999999</v>
      </c>
      <c r="AB76">
        <v>264</v>
      </c>
      <c r="AC76">
        <v>1027</v>
      </c>
      <c r="AD76">
        <v>443</v>
      </c>
      <c r="AE76">
        <v>145</v>
      </c>
      <c r="AF76">
        <v>61</v>
      </c>
      <c r="AG76">
        <v>391</v>
      </c>
      <c r="AH76">
        <v>579</v>
      </c>
    </row>
    <row r="77" spans="1:35" ht="15" hidden="1" x14ac:dyDescent="0.2">
      <c r="A77" s="1">
        <v>76</v>
      </c>
      <c r="B77" t="s">
        <v>81</v>
      </c>
      <c r="C77">
        <v>29</v>
      </c>
      <c r="D77">
        <v>9</v>
      </c>
      <c r="E77">
        <v>20</v>
      </c>
      <c r="F77">
        <v>0.31</v>
      </c>
      <c r="G77">
        <v>2.6</v>
      </c>
      <c r="H77">
        <v>7.7</v>
      </c>
      <c r="I77">
        <v>2</v>
      </c>
      <c r="J77">
        <v>14</v>
      </c>
      <c r="K77">
        <v>8</v>
      </c>
      <c r="L77">
        <v>9</v>
      </c>
      <c r="M77">
        <v>1</v>
      </c>
      <c r="N77">
        <v>8</v>
      </c>
      <c r="O77">
        <v>2013</v>
      </c>
      <c r="P77">
        <v>2161</v>
      </c>
      <c r="R77">
        <v>1165</v>
      </c>
      <c r="S77">
        <v>706</v>
      </c>
      <c r="T77">
        <v>1642</v>
      </c>
      <c r="U77">
        <v>0.43</v>
      </c>
      <c r="V77">
        <v>170</v>
      </c>
      <c r="W77">
        <v>513</v>
      </c>
      <c r="X77">
        <v>0.33100000000000002</v>
      </c>
      <c r="Y77">
        <v>431</v>
      </c>
      <c r="Z77">
        <v>578</v>
      </c>
      <c r="AA77">
        <v>0.746</v>
      </c>
      <c r="AB77">
        <v>305</v>
      </c>
      <c r="AC77">
        <v>957</v>
      </c>
      <c r="AD77">
        <v>340</v>
      </c>
      <c r="AE77">
        <v>194</v>
      </c>
      <c r="AF77">
        <v>86</v>
      </c>
      <c r="AG77">
        <v>401</v>
      </c>
      <c r="AH77">
        <v>569</v>
      </c>
    </row>
    <row r="78" spans="1:35" ht="15" hidden="1" x14ac:dyDescent="0.2">
      <c r="A78" s="1">
        <v>77</v>
      </c>
      <c r="B78" t="s">
        <v>82</v>
      </c>
      <c r="C78">
        <v>30</v>
      </c>
      <c r="D78">
        <v>8</v>
      </c>
      <c r="E78">
        <v>22</v>
      </c>
      <c r="F78">
        <v>0.26700000000000002</v>
      </c>
      <c r="G78">
        <v>-9.51</v>
      </c>
      <c r="H78">
        <v>-0.96</v>
      </c>
      <c r="I78">
        <v>6</v>
      </c>
      <c r="J78">
        <v>12</v>
      </c>
      <c r="K78">
        <v>5</v>
      </c>
      <c r="L78">
        <v>9</v>
      </c>
      <c r="M78">
        <v>3</v>
      </c>
      <c r="N78">
        <v>12</v>
      </c>
      <c r="O78">
        <v>2327</v>
      </c>
      <c r="P78">
        <v>2545</v>
      </c>
      <c r="R78">
        <v>1215</v>
      </c>
      <c r="S78">
        <v>809</v>
      </c>
      <c r="T78">
        <v>1806</v>
      </c>
      <c r="U78">
        <v>0.44800000000000001</v>
      </c>
      <c r="V78">
        <v>245</v>
      </c>
      <c r="W78">
        <v>655</v>
      </c>
      <c r="X78">
        <v>0.374</v>
      </c>
      <c r="Y78">
        <v>464</v>
      </c>
      <c r="Z78">
        <v>698</v>
      </c>
      <c r="AA78">
        <v>0.66500000000000004</v>
      </c>
      <c r="AB78">
        <v>310</v>
      </c>
      <c r="AC78">
        <v>1010</v>
      </c>
      <c r="AD78">
        <v>387</v>
      </c>
      <c r="AE78">
        <v>192</v>
      </c>
      <c r="AF78">
        <v>76</v>
      </c>
      <c r="AG78">
        <v>437</v>
      </c>
      <c r="AH78">
        <v>714</v>
      </c>
    </row>
    <row r="79" spans="1:35" ht="15" hidden="1" x14ac:dyDescent="0.2">
      <c r="A79" s="1">
        <v>78</v>
      </c>
      <c r="B79" t="s">
        <v>83</v>
      </c>
      <c r="C79">
        <v>30</v>
      </c>
      <c r="D79">
        <v>7</v>
      </c>
      <c r="E79">
        <v>23</v>
      </c>
      <c r="F79">
        <v>0.23300000000000001</v>
      </c>
      <c r="G79">
        <v>-4.22</v>
      </c>
      <c r="H79">
        <v>2.31</v>
      </c>
      <c r="I79">
        <v>5</v>
      </c>
      <c r="J79">
        <v>13</v>
      </c>
      <c r="K79">
        <v>6</v>
      </c>
      <c r="L79">
        <v>9</v>
      </c>
      <c r="M79">
        <v>1</v>
      </c>
      <c r="N79">
        <v>11</v>
      </c>
      <c r="O79">
        <v>2150</v>
      </c>
      <c r="P79">
        <v>2323</v>
      </c>
      <c r="R79">
        <v>1215</v>
      </c>
      <c r="S79">
        <v>741</v>
      </c>
      <c r="T79">
        <v>1798</v>
      </c>
      <c r="U79">
        <v>0.41199999999999998</v>
      </c>
      <c r="V79">
        <v>266</v>
      </c>
      <c r="W79">
        <v>760</v>
      </c>
      <c r="X79">
        <v>0.35</v>
      </c>
      <c r="Y79">
        <v>402</v>
      </c>
      <c r="Z79">
        <v>531</v>
      </c>
      <c r="AA79">
        <v>0.75700000000000001</v>
      </c>
      <c r="AB79">
        <v>299</v>
      </c>
      <c r="AC79">
        <v>1032</v>
      </c>
      <c r="AD79">
        <v>394</v>
      </c>
      <c r="AE79">
        <v>182</v>
      </c>
      <c r="AF79">
        <v>72</v>
      </c>
      <c r="AG79">
        <v>372</v>
      </c>
      <c r="AH79">
        <v>540</v>
      </c>
    </row>
    <row r="80" spans="1:35" ht="15" hidden="1" x14ac:dyDescent="0.2">
      <c r="A80" s="1">
        <v>79</v>
      </c>
      <c r="B80" t="s">
        <v>84</v>
      </c>
      <c r="C80">
        <v>31</v>
      </c>
      <c r="D80">
        <v>9</v>
      </c>
      <c r="E80">
        <v>22</v>
      </c>
      <c r="F80">
        <v>0.28999999999999998</v>
      </c>
      <c r="G80">
        <v>-6.65</v>
      </c>
      <c r="H80">
        <v>-1.95</v>
      </c>
      <c r="I80">
        <v>3</v>
      </c>
      <c r="J80">
        <v>15</v>
      </c>
      <c r="K80">
        <v>5</v>
      </c>
      <c r="L80">
        <v>8</v>
      </c>
      <c r="M80">
        <v>4</v>
      </c>
      <c r="N80">
        <v>14</v>
      </c>
      <c r="O80">
        <v>2327</v>
      </c>
      <c r="P80">
        <v>2428</v>
      </c>
      <c r="R80">
        <v>1260</v>
      </c>
      <c r="S80">
        <v>840</v>
      </c>
      <c r="T80">
        <v>1926</v>
      </c>
      <c r="U80">
        <v>0.436</v>
      </c>
      <c r="V80">
        <v>249</v>
      </c>
      <c r="W80">
        <v>716</v>
      </c>
      <c r="X80">
        <v>0.34799999999999998</v>
      </c>
      <c r="Y80">
        <v>398</v>
      </c>
      <c r="Z80">
        <v>598</v>
      </c>
      <c r="AA80">
        <v>0.66600000000000004</v>
      </c>
      <c r="AB80">
        <v>369</v>
      </c>
      <c r="AC80">
        <v>1143</v>
      </c>
      <c r="AD80">
        <v>456</v>
      </c>
      <c r="AE80">
        <v>181</v>
      </c>
      <c r="AF80">
        <v>94</v>
      </c>
      <c r="AG80">
        <v>410</v>
      </c>
      <c r="AH80">
        <v>616</v>
      </c>
    </row>
    <row r="81" spans="1:35" ht="15" hidden="1" x14ac:dyDescent="0.2">
      <c r="A81" s="1">
        <v>80</v>
      </c>
      <c r="B81" t="s">
        <v>85</v>
      </c>
      <c r="C81">
        <v>29</v>
      </c>
      <c r="D81">
        <v>22</v>
      </c>
      <c r="E81">
        <v>7</v>
      </c>
      <c r="F81">
        <v>0.75900000000000001</v>
      </c>
      <c r="G81">
        <v>22.16</v>
      </c>
      <c r="H81">
        <v>9.9499999999999993</v>
      </c>
      <c r="I81">
        <v>10</v>
      </c>
      <c r="J81">
        <v>6</v>
      </c>
      <c r="K81">
        <v>14</v>
      </c>
      <c r="L81">
        <v>1</v>
      </c>
      <c r="M81">
        <v>4</v>
      </c>
      <c r="N81">
        <v>5</v>
      </c>
      <c r="O81">
        <v>2337</v>
      </c>
      <c r="P81">
        <v>1983</v>
      </c>
      <c r="R81">
        <v>1160</v>
      </c>
      <c r="S81">
        <v>805</v>
      </c>
      <c r="T81">
        <v>1695</v>
      </c>
      <c r="U81">
        <v>0.47499999999999998</v>
      </c>
      <c r="V81">
        <v>247</v>
      </c>
      <c r="W81">
        <v>659</v>
      </c>
      <c r="X81">
        <v>0.375</v>
      </c>
      <c r="Y81">
        <v>480</v>
      </c>
      <c r="Z81">
        <v>638</v>
      </c>
      <c r="AA81">
        <v>0.752</v>
      </c>
      <c r="AB81">
        <v>316</v>
      </c>
      <c r="AC81">
        <v>1073</v>
      </c>
      <c r="AD81">
        <v>401</v>
      </c>
      <c r="AE81">
        <v>170</v>
      </c>
      <c r="AF81">
        <v>126</v>
      </c>
      <c r="AG81">
        <v>333</v>
      </c>
      <c r="AH81">
        <v>525</v>
      </c>
    </row>
    <row r="82" spans="1:35" ht="15" hidden="1" x14ac:dyDescent="0.2">
      <c r="A82" s="1">
        <v>81</v>
      </c>
      <c r="B82" t="s">
        <v>86</v>
      </c>
      <c r="C82">
        <v>29</v>
      </c>
      <c r="D82">
        <v>10</v>
      </c>
      <c r="E82">
        <v>19</v>
      </c>
      <c r="F82">
        <v>0.34499999999999997</v>
      </c>
      <c r="G82">
        <v>-2.54</v>
      </c>
      <c r="H82">
        <v>1.43</v>
      </c>
      <c r="I82">
        <v>3</v>
      </c>
      <c r="J82">
        <v>13</v>
      </c>
      <c r="K82">
        <v>8</v>
      </c>
      <c r="L82">
        <v>9</v>
      </c>
      <c r="M82">
        <v>1</v>
      </c>
      <c r="N82">
        <v>9</v>
      </c>
      <c r="O82">
        <v>2063</v>
      </c>
      <c r="P82">
        <v>2178</v>
      </c>
      <c r="R82">
        <v>1160</v>
      </c>
      <c r="S82">
        <v>719</v>
      </c>
      <c r="T82">
        <v>1680</v>
      </c>
      <c r="U82">
        <v>0.42799999999999999</v>
      </c>
      <c r="V82">
        <v>208</v>
      </c>
      <c r="W82">
        <v>619</v>
      </c>
      <c r="X82">
        <v>0.33600000000000002</v>
      </c>
      <c r="Y82">
        <v>417</v>
      </c>
      <c r="Z82">
        <v>614</v>
      </c>
      <c r="AA82">
        <v>0.67900000000000005</v>
      </c>
      <c r="AB82">
        <v>318</v>
      </c>
      <c r="AC82">
        <v>1095</v>
      </c>
      <c r="AD82">
        <v>373</v>
      </c>
      <c r="AE82">
        <v>149</v>
      </c>
      <c r="AF82">
        <v>113</v>
      </c>
      <c r="AG82">
        <v>419</v>
      </c>
      <c r="AH82">
        <v>548</v>
      </c>
    </row>
    <row r="83" spans="1:35" ht="15" hidden="1" x14ac:dyDescent="0.2">
      <c r="A83" s="1">
        <v>82</v>
      </c>
      <c r="B83" t="s">
        <v>87</v>
      </c>
      <c r="C83">
        <v>29</v>
      </c>
      <c r="D83">
        <v>13</v>
      </c>
      <c r="E83">
        <v>16</v>
      </c>
      <c r="F83">
        <v>0.44800000000000001</v>
      </c>
      <c r="G83">
        <v>-1.22</v>
      </c>
      <c r="H83">
        <v>0.47</v>
      </c>
      <c r="I83">
        <v>5</v>
      </c>
      <c r="J83">
        <v>11</v>
      </c>
      <c r="K83">
        <v>11</v>
      </c>
      <c r="L83">
        <v>5</v>
      </c>
      <c r="M83">
        <v>1</v>
      </c>
      <c r="N83">
        <v>9</v>
      </c>
      <c r="O83">
        <v>1814</v>
      </c>
      <c r="P83">
        <v>1863</v>
      </c>
      <c r="R83">
        <v>1160</v>
      </c>
      <c r="S83">
        <v>627</v>
      </c>
      <c r="T83">
        <v>1575</v>
      </c>
      <c r="U83">
        <v>0.39800000000000002</v>
      </c>
      <c r="V83">
        <v>174</v>
      </c>
      <c r="W83">
        <v>568</v>
      </c>
      <c r="X83">
        <v>0.30599999999999999</v>
      </c>
      <c r="Y83">
        <v>386</v>
      </c>
      <c r="Z83">
        <v>590</v>
      </c>
      <c r="AA83">
        <v>0.65400000000000003</v>
      </c>
      <c r="AB83">
        <v>331</v>
      </c>
      <c r="AC83">
        <v>1113</v>
      </c>
      <c r="AD83">
        <v>353</v>
      </c>
      <c r="AE83">
        <v>148</v>
      </c>
      <c r="AF83">
        <v>157</v>
      </c>
      <c r="AG83">
        <v>406</v>
      </c>
      <c r="AH83">
        <v>479</v>
      </c>
      <c r="AI83" t="s">
        <v>423</v>
      </c>
    </row>
    <row r="84" spans="1:35" ht="15" hidden="1" x14ac:dyDescent="0.2">
      <c r="A84" s="1">
        <v>83</v>
      </c>
      <c r="B84" t="s">
        <v>88</v>
      </c>
      <c r="C84">
        <v>30</v>
      </c>
      <c r="D84">
        <v>24</v>
      </c>
      <c r="E84">
        <v>6</v>
      </c>
      <c r="F84">
        <v>0.8</v>
      </c>
      <c r="G84">
        <v>8.3699999999999992</v>
      </c>
      <c r="H84">
        <v>-2.73</v>
      </c>
      <c r="I84">
        <v>14</v>
      </c>
      <c r="J84">
        <v>3</v>
      </c>
      <c r="K84">
        <v>13</v>
      </c>
      <c r="L84">
        <v>2</v>
      </c>
      <c r="M84">
        <v>8</v>
      </c>
      <c r="N84">
        <v>4</v>
      </c>
      <c r="O84">
        <v>2418</v>
      </c>
      <c r="P84">
        <v>2074</v>
      </c>
      <c r="R84">
        <v>1215</v>
      </c>
      <c r="S84">
        <v>836</v>
      </c>
      <c r="T84">
        <v>1687</v>
      </c>
      <c r="U84">
        <v>0.496</v>
      </c>
      <c r="V84">
        <v>232</v>
      </c>
      <c r="W84">
        <v>609</v>
      </c>
      <c r="X84">
        <v>0.38100000000000001</v>
      </c>
      <c r="Y84">
        <v>514</v>
      </c>
      <c r="Z84">
        <v>742</v>
      </c>
      <c r="AA84">
        <v>0.69299999999999995</v>
      </c>
      <c r="AB84">
        <v>313</v>
      </c>
      <c r="AC84">
        <v>1102</v>
      </c>
      <c r="AD84">
        <v>460</v>
      </c>
      <c r="AE84">
        <v>257</v>
      </c>
      <c r="AF84">
        <v>134</v>
      </c>
      <c r="AG84">
        <v>456</v>
      </c>
      <c r="AH84">
        <v>602</v>
      </c>
    </row>
    <row r="85" spans="1:35" ht="15" hidden="1" x14ac:dyDescent="0.2">
      <c r="A85" s="1">
        <v>84</v>
      </c>
      <c r="B85" t="s">
        <v>89</v>
      </c>
      <c r="C85">
        <v>29</v>
      </c>
      <c r="D85">
        <v>14</v>
      </c>
      <c r="E85">
        <v>15</v>
      </c>
      <c r="F85">
        <v>0.48299999999999998</v>
      </c>
      <c r="G85">
        <v>-5.16</v>
      </c>
      <c r="H85">
        <v>-4.8600000000000003</v>
      </c>
      <c r="I85">
        <v>6</v>
      </c>
      <c r="J85">
        <v>10</v>
      </c>
      <c r="K85">
        <v>8</v>
      </c>
      <c r="L85">
        <v>6</v>
      </c>
      <c r="M85">
        <v>6</v>
      </c>
      <c r="N85">
        <v>9</v>
      </c>
      <c r="O85">
        <v>2169</v>
      </c>
      <c r="P85">
        <v>2083</v>
      </c>
      <c r="R85">
        <v>1195</v>
      </c>
      <c r="S85">
        <v>772</v>
      </c>
      <c r="T85">
        <v>1852</v>
      </c>
      <c r="U85">
        <v>0.41699999999999998</v>
      </c>
      <c r="V85">
        <v>259</v>
      </c>
      <c r="W85">
        <v>696</v>
      </c>
      <c r="X85">
        <v>0.372</v>
      </c>
      <c r="Y85">
        <v>366</v>
      </c>
      <c r="Z85">
        <v>501</v>
      </c>
      <c r="AA85">
        <v>0.73099999999999998</v>
      </c>
      <c r="AB85">
        <v>345</v>
      </c>
      <c r="AC85">
        <v>1081</v>
      </c>
      <c r="AD85">
        <v>444</v>
      </c>
      <c r="AE85">
        <v>198</v>
      </c>
      <c r="AF85">
        <v>119</v>
      </c>
      <c r="AG85">
        <v>369</v>
      </c>
      <c r="AH85">
        <v>559</v>
      </c>
    </row>
    <row r="86" spans="1:35" ht="15" hidden="1" x14ac:dyDescent="0.2">
      <c r="A86" s="1">
        <v>85</v>
      </c>
      <c r="B86" t="s">
        <v>90</v>
      </c>
      <c r="C86">
        <v>31</v>
      </c>
      <c r="D86">
        <v>12</v>
      </c>
      <c r="E86">
        <v>19</v>
      </c>
      <c r="F86">
        <v>0.38700000000000001</v>
      </c>
      <c r="G86">
        <v>-8.31</v>
      </c>
      <c r="H86">
        <v>-2.1</v>
      </c>
      <c r="I86">
        <v>5</v>
      </c>
      <c r="J86">
        <v>11</v>
      </c>
      <c r="K86">
        <v>8</v>
      </c>
      <c r="L86">
        <v>6</v>
      </c>
      <c r="M86">
        <v>3</v>
      </c>
      <c r="N86">
        <v>12</v>
      </c>
      <c r="O86">
        <v>2197</v>
      </c>
      <c r="P86">
        <v>2330</v>
      </c>
      <c r="R86">
        <v>1265</v>
      </c>
      <c r="S86">
        <v>750</v>
      </c>
      <c r="T86">
        <v>1751</v>
      </c>
      <c r="U86">
        <v>0.42799999999999999</v>
      </c>
      <c r="V86">
        <v>235</v>
      </c>
      <c r="W86">
        <v>733</v>
      </c>
      <c r="X86">
        <v>0.32100000000000001</v>
      </c>
      <c r="Y86">
        <v>462</v>
      </c>
      <c r="Z86">
        <v>655</v>
      </c>
      <c r="AA86">
        <v>0.70499999999999996</v>
      </c>
      <c r="AB86">
        <v>285</v>
      </c>
      <c r="AC86">
        <v>1018</v>
      </c>
      <c r="AD86">
        <v>422</v>
      </c>
      <c r="AE86">
        <v>185</v>
      </c>
      <c r="AF86">
        <v>113</v>
      </c>
      <c r="AG86">
        <v>430</v>
      </c>
      <c r="AH86">
        <v>619</v>
      </c>
    </row>
    <row r="87" spans="1:35" ht="15" hidden="1" x14ac:dyDescent="0.2">
      <c r="A87" s="1">
        <v>86</v>
      </c>
      <c r="B87" t="s">
        <v>91</v>
      </c>
      <c r="C87">
        <v>29</v>
      </c>
      <c r="D87">
        <v>14</v>
      </c>
      <c r="E87">
        <v>15</v>
      </c>
      <c r="F87">
        <v>0.48299999999999998</v>
      </c>
      <c r="G87">
        <v>-0.11</v>
      </c>
      <c r="H87">
        <v>0.69</v>
      </c>
      <c r="I87">
        <v>6</v>
      </c>
      <c r="J87">
        <v>10</v>
      </c>
      <c r="K87">
        <v>9</v>
      </c>
      <c r="L87">
        <v>5</v>
      </c>
      <c r="M87">
        <v>4</v>
      </c>
      <c r="N87">
        <v>10</v>
      </c>
      <c r="O87">
        <v>2267</v>
      </c>
      <c r="P87">
        <v>2120</v>
      </c>
      <c r="R87">
        <v>1170</v>
      </c>
      <c r="S87">
        <v>809</v>
      </c>
      <c r="T87">
        <v>1800</v>
      </c>
      <c r="U87">
        <v>0.44900000000000001</v>
      </c>
      <c r="V87">
        <v>182</v>
      </c>
      <c r="W87">
        <v>532</v>
      </c>
      <c r="X87">
        <v>0.34200000000000003</v>
      </c>
      <c r="Y87">
        <v>467</v>
      </c>
      <c r="Z87">
        <v>637</v>
      </c>
      <c r="AA87">
        <v>0.73299999999999998</v>
      </c>
      <c r="AB87">
        <v>372</v>
      </c>
      <c r="AC87">
        <v>1050</v>
      </c>
      <c r="AD87">
        <v>397</v>
      </c>
      <c r="AE87">
        <v>291</v>
      </c>
      <c r="AF87">
        <v>127</v>
      </c>
      <c r="AG87">
        <v>357</v>
      </c>
      <c r="AH87">
        <v>621</v>
      </c>
    </row>
    <row r="88" spans="1:35" ht="15" hidden="1" x14ac:dyDescent="0.2">
      <c r="A88" s="1">
        <v>87</v>
      </c>
      <c r="B88" t="s">
        <v>92</v>
      </c>
      <c r="C88">
        <v>29</v>
      </c>
      <c r="D88">
        <v>20</v>
      </c>
      <c r="E88">
        <v>9</v>
      </c>
      <c r="F88">
        <v>0.69</v>
      </c>
      <c r="G88">
        <v>-1.62</v>
      </c>
      <c r="H88">
        <v>-3.51</v>
      </c>
      <c r="I88">
        <v>12</v>
      </c>
      <c r="J88">
        <v>4</v>
      </c>
      <c r="K88">
        <v>15</v>
      </c>
      <c r="L88">
        <v>1</v>
      </c>
      <c r="M88">
        <v>5</v>
      </c>
      <c r="N88">
        <v>8</v>
      </c>
      <c r="O88">
        <v>2301</v>
      </c>
      <c r="P88">
        <v>2200</v>
      </c>
      <c r="R88">
        <v>1210</v>
      </c>
      <c r="S88">
        <v>811</v>
      </c>
      <c r="T88">
        <v>1693</v>
      </c>
      <c r="U88">
        <v>0.47899999999999998</v>
      </c>
      <c r="V88">
        <v>233</v>
      </c>
      <c r="W88">
        <v>613</v>
      </c>
      <c r="X88">
        <v>0.38</v>
      </c>
      <c r="Y88">
        <v>446</v>
      </c>
      <c r="Z88">
        <v>589</v>
      </c>
      <c r="AA88">
        <v>0.75700000000000001</v>
      </c>
      <c r="AB88">
        <v>272</v>
      </c>
      <c r="AC88">
        <v>1031</v>
      </c>
      <c r="AD88">
        <v>366</v>
      </c>
      <c r="AE88">
        <v>142</v>
      </c>
      <c r="AF88">
        <v>145</v>
      </c>
      <c r="AG88">
        <v>357</v>
      </c>
      <c r="AH88">
        <v>574</v>
      </c>
    </row>
    <row r="89" spans="1:35" ht="15" hidden="1" x14ac:dyDescent="0.2">
      <c r="A89" s="1">
        <v>88</v>
      </c>
      <c r="B89" t="s">
        <v>93</v>
      </c>
      <c r="C89">
        <v>31</v>
      </c>
      <c r="D89">
        <v>18</v>
      </c>
      <c r="E89">
        <v>13</v>
      </c>
      <c r="F89">
        <v>0.58099999999999996</v>
      </c>
      <c r="G89">
        <v>0.83</v>
      </c>
      <c r="H89">
        <v>-1.03</v>
      </c>
      <c r="I89">
        <v>10</v>
      </c>
      <c r="J89">
        <v>8</v>
      </c>
      <c r="K89">
        <v>10</v>
      </c>
      <c r="L89">
        <v>4</v>
      </c>
      <c r="M89">
        <v>6</v>
      </c>
      <c r="N89">
        <v>8</v>
      </c>
      <c r="O89">
        <v>2337</v>
      </c>
      <c r="P89">
        <v>2221</v>
      </c>
      <c r="R89">
        <v>1270</v>
      </c>
      <c r="S89">
        <v>826</v>
      </c>
      <c r="T89">
        <v>1848</v>
      </c>
      <c r="U89">
        <v>0.44700000000000001</v>
      </c>
      <c r="V89">
        <v>297</v>
      </c>
      <c r="W89">
        <v>834</v>
      </c>
      <c r="X89">
        <v>0.35599999999999998</v>
      </c>
      <c r="Y89">
        <v>388</v>
      </c>
      <c r="Z89">
        <v>565</v>
      </c>
      <c r="AA89">
        <v>0.68700000000000006</v>
      </c>
      <c r="AB89">
        <v>284</v>
      </c>
      <c r="AC89">
        <v>1171</v>
      </c>
      <c r="AD89">
        <v>449</v>
      </c>
      <c r="AE89">
        <v>162</v>
      </c>
      <c r="AF89">
        <v>73</v>
      </c>
      <c r="AG89">
        <v>367</v>
      </c>
      <c r="AH89">
        <v>518</v>
      </c>
    </row>
    <row r="90" spans="1:35" ht="15" hidden="1" x14ac:dyDescent="0.2">
      <c r="A90" s="1">
        <v>89</v>
      </c>
      <c r="B90" t="s">
        <v>94</v>
      </c>
      <c r="C90">
        <v>31</v>
      </c>
      <c r="D90">
        <v>15</v>
      </c>
      <c r="E90">
        <v>16</v>
      </c>
      <c r="F90">
        <v>0.48399999999999999</v>
      </c>
      <c r="G90">
        <v>1.65</v>
      </c>
      <c r="H90">
        <v>2.68</v>
      </c>
      <c r="I90">
        <v>6</v>
      </c>
      <c r="J90">
        <v>12</v>
      </c>
      <c r="K90">
        <v>13</v>
      </c>
      <c r="L90">
        <v>4</v>
      </c>
      <c r="M90">
        <v>2</v>
      </c>
      <c r="N90">
        <v>9</v>
      </c>
      <c r="O90">
        <v>2136</v>
      </c>
      <c r="P90">
        <v>2109</v>
      </c>
      <c r="R90">
        <v>1255</v>
      </c>
      <c r="S90">
        <v>747</v>
      </c>
      <c r="T90">
        <v>1643</v>
      </c>
      <c r="U90">
        <v>0.45500000000000002</v>
      </c>
      <c r="V90">
        <v>120</v>
      </c>
      <c r="W90">
        <v>325</v>
      </c>
      <c r="X90">
        <v>0.36899999999999999</v>
      </c>
      <c r="Y90">
        <v>522</v>
      </c>
      <c r="Z90">
        <v>728</v>
      </c>
      <c r="AA90">
        <v>0.71699999999999997</v>
      </c>
      <c r="AB90">
        <v>272</v>
      </c>
      <c r="AC90">
        <v>1053</v>
      </c>
      <c r="AD90">
        <v>417</v>
      </c>
      <c r="AE90">
        <v>156</v>
      </c>
      <c r="AF90">
        <v>89</v>
      </c>
      <c r="AG90">
        <v>368</v>
      </c>
      <c r="AH90">
        <v>619</v>
      </c>
    </row>
    <row r="91" spans="1:35" ht="15" hidden="1" x14ac:dyDescent="0.2">
      <c r="A91" s="1">
        <v>90</v>
      </c>
      <c r="B91" t="s">
        <v>95</v>
      </c>
      <c r="C91">
        <v>29</v>
      </c>
      <c r="D91">
        <v>16</v>
      </c>
      <c r="E91">
        <v>13</v>
      </c>
      <c r="F91">
        <v>0.55200000000000005</v>
      </c>
      <c r="G91">
        <v>-4.01</v>
      </c>
      <c r="H91">
        <v>-3.63</v>
      </c>
      <c r="I91">
        <v>11</v>
      </c>
      <c r="J91">
        <v>9</v>
      </c>
      <c r="K91">
        <v>7</v>
      </c>
      <c r="L91">
        <v>6</v>
      </c>
      <c r="M91">
        <v>7</v>
      </c>
      <c r="N91">
        <v>7</v>
      </c>
      <c r="O91">
        <v>2102</v>
      </c>
      <c r="P91">
        <v>2113</v>
      </c>
      <c r="R91">
        <v>1170</v>
      </c>
      <c r="S91">
        <v>767</v>
      </c>
      <c r="T91">
        <v>1731</v>
      </c>
      <c r="U91">
        <v>0.443</v>
      </c>
      <c r="V91">
        <v>241</v>
      </c>
      <c r="W91">
        <v>720</v>
      </c>
      <c r="X91">
        <v>0.33500000000000002</v>
      </c>
      <c r="Y91">
        <v>327</v>
      </c>
      <c r="Z91">
        <v>478</v>
      </c>
      <c r="AA91">
        <v>0.68400000000000005</v>
      </c>
      <c r="AB91">
        <v>252</v>
      </c>
      <c r="AC91">
        <v>1047</v>
      </c>
      <c r="AD91">
        <v>431</v>
      </c>
      <c r="AE91">
        <v>153</v>
      </c>
      <c r="AF91">
        <v>87</v>
      </c>
      <c r="AG91">
        <v>387</v>
      </c>
      <c r="AH91">
        <v>524</v>
      </c>
    </row>
    <row r="92" spans="1:35" ht="15" hidden="1" x14ac:dyDescent="0.2">
      <c r="A92" s="1">
        <v>91</v>
      </c>
      <c r="B92" t="s">
        <v>96</v>
      </c>
      <c r="C92">
        <v>29</v>
      </c>
      <c r="D92">
        <v>11</v>
      </c>
      <c r="E92">
        <v>18</v>
      </c>
      <c r="F92">
        <v>0.379</v>
      </c>
      <c r="G92">
        <v>-8.9499999999999993</v>
      </c>
      <c r="H92">
        <v>-4.92</v>
      </c>
      <c r="I92">
        <v>9</v>
      </c>
      <c r="J92">
        <v>9</v>
      </c>
      <c r="K92">
        <v>7</v>
      </c>
      <c r="L92">
        <v>4</v>
      </c>
      <c r="M92">
        <v>3</v>
      </c>
      <c r="N92">
        <v>13</v>
      </c>
      <c r="O92">
        <v>2113</v>
      </c>
      <c r="P92">
        <v>2178</v>
      </c>
      <c r="R92">
        <v>1165</v>
      </c>
      <c r="S92">
        <v>729</v>
      </c>
      <c r="T92">
        <v>1651</v>
      </c>
      <c r="U92">
        <v>0.442</v>
      </c>
      <c r="V92">
        <v>197</v>
      </c>
      <c r="W92">
        <v>587</v>
      </c>
      <c r="X92">
        <v>0.33600000000000002</v>
      </c>
      <c r="Y92">
        <v>458</v>
      </c>
      <c r="Z92">
        <v>599</v>
      </c>
      <c r="AA92">
        <v>0.76500000000000001</v>
      </c>
      <c r="AB92">
        <v>274</v>
      </c>
      <c r="AC92">
        <v>957</v>
      </c>
      <c r="AD92">
        <v>359</v>
      </c>
      <c r="AE92">
        <v>184</v>
      </c>
      <c r="AF92">
        <v>77</v>
      </c>
      <c r="AG92">
        <v>389</v>
      </c>
      <c r="AH92">
        <v>620</v>
      </c>
    </row>
    <row r="93" spans="1:35" ht="15" hidden="1" x14ac:dyDescent="0.2">
      <c r="A93" s="1">
        <v>92</v>
      </c>
      <c r="B93" t="s">
        <v>97</v>
      </c>
      <c r="C93">
        <v>28</v>
      </c>
      <c r="D93">
        <v>7</v>
      </c>
      <c r="E93">
        <v>21</v>
      </c>
      <c r="F93">
        <v>0.25</v>
      </c>
      <c r="G93">
        <v>-20.010000000000002</v>
      </c>
      <c r="H93">
        <v>-10.81</v>
      </c>
      <c r="I93">
        <v>5</v>
      </c>
      <c r="J93">
        <v>10</v>
      </c>
      <c r="K93">
        <v>4</v>
      </c>
      <c r="L93">
        <v>10</v>
      </c>
      <c r="M93">
        <v>3</v>
      </c>
      <c r="N93">
        <v>10</v>
      </c>
      <c r="O93">
        <v>2016</v>
      </c>
      <c r="P93">
        <v>2214</v>
      </c>
      <c r="R93">
        <v>1135</v>
      </c>
      <c r="S93">
        <v>716</v>
      </c>
      <c r="T93">
        <v>1684</v>
      </c>
      <c r="U93">
        <v>0.42499999999999999</v>
      </c>
      <c r="V93">
        <v>180</v>
      </c>
      <c r="W93">
        <v>506</v>
      </c>
      <c r="X93">
        <v>0.35599999999999998</v>
      </c>
      <c r="Y93">
        <v>404</v>
      </c>
      <c r="Z93">
        <v>617</v>
      </c>
      <c r="AA93">
        <v>0.65500000000000003</v>
      </c>
      <c r="AB93">
        <v>276</v>
      </c>
      <c r="AC93">
        <v>973</v>
      </c>
      <c r="AD93">
        <v>358</v>
      </c>
      <c r="AE93">
        <v>185</v>
      </c>
      <c r="AF93">
        <v>95</v>
      </c>
      <c r="AG93">
        <v>383</v>
      </c>
      <c r="AH93">
        <v>530</v>
      </c>
    </row>
    <row r="94" spans="1:35" ht="15" hidden="1" x14ac:dyDescent="0.2">
      <c r="A94" s="1">
        <v>93</v>
      </c>
      <c r="B94" t="s">
        <v>98</v>
      </c>
      <c r="C94">
        <v>27</v>
      </c>
      <c r="D94">
        <v>10</v>
      </c>
      <c r="E94">
        <v>17</v>
      </c>
      <c r="F94">
        <v>0.37</v>
      </c>
      <c r="G94">
        <v>-6.35</v>
      </c>
      <c r="H94">
        <v>-2.4300000000000002</v>
      </c>
      <c r="I94">
        <v>6</v>
      </c>
      <c r="J94">
        <v>10</v>
      </c>
      <c r="K94">
        <v>5</v>
      </c>
      <c r="L94">
        <v>9</v>
      </c>
      <c r="M94">
        <v>5</v>
      </c>
      <c r="N94">
        <v>6</v>
      </c>
      <c r="O94">
        <v>1916</v>
      </c>
      <c r="P94">
        <v>1960</v>
      </c>
      <c r="R94">
        <v>1095</v>
      </c>
      <c r="S94">
        <v>689</v>
      </c>
      <c r="T94">
        <v>1649</v>
      </c>
      <c r="U94">
        <v>0.41799999999999998</v>
      </c>
      <c r="V94">
        <v>190</v>
      </c>
      <c r="W94">
        <v>584</v>
      </c>
      <c r="X94">
        <v>0.32500000000000001</v>
      </c>
      <c r="Y94">
        <v>348</v>
      </c>
      <c r="Z94">
        <v>496</v>
      </c>
      <c r="AA94">
        <v>0.70199999999999996</v>
      </c>
      <c r="AB94">
        <v>286</v>
      </c>
      <c r="AC94">
        <v>975</v>
      </c>
      <c r="AD94">
        <v>338</v>
      </c>
      <c r="AE94">
        <v>154</v>
      </c>
      <c r="AF94">
        <v>87</v>
      </c>
      <c r="AG94">
        <v>318</v>
      </c>
      <c r="AH94">
        <v>514</v>
      </c>
    </row>
    <row r="95" spans="1:35" ht="15" hidden="1" x14ac:dyDescent="0.2">
      <c r="A95" s="1">
        <v>94</v>
      </c>
      <c r="B95" t="s">
        <v>99</v>
      </c>
      <c r="C95">
        <v>30</v>
      </c>
      <c r="D95">
        <v>23</v>
      </c>
      <c r="E95">
        <v>7</v>
      </c>
      <c r="F95">
        <v>0.76700000000000002</v>
      </c>
      <c r="G95">
        <v>1.63</v>
      </c>
      <c r="H95">
        <v>-2.97</v>
      </c>
      <c r="I95">
        <v>12</v>
      </c>
      <c r="J95">
        <v>2</v>
      </c>
      <c r="K95">
        <v>13</v>
      </c>
      <c r="L95">
        <v>3</v>
      </c>
      <c r="M95">
        <v>10</v>
      </c>
      <c r="N95">
        <v>3</v>
      </c>
      <c r="O95">
        <v>2383</v>
      </c>
      <c r="P95">
        <v>2090</v>
      </c>
      <c r="R95">
        <v>1210</v>
      </c>
      <c r="S95">
        <v>886</v>
      </c>
      <c r="T95">
        <v>1764</v>
      </c>
      <c r="U95">
        <v>0.502</v>
      </c>
      <c r="V95">
        <v>194</v>
      </c>
      <c r="W95">
        <v>553</v>
      </c>
      <c r="X95">
        <v>0.35099999999999998</v>
      </c>
      <c r="Y95">
        <v>417</v>
      </c>
      <c r="Z95">
        <v>596</v>
      </c>
      <c r="AA95">
        <v>0.7</v>
      </c>
      <c r="AB95">
        <v>332</v>
      </c>
      <c r="AC95">
        <v>1123</v>
      </c>
      <c r="AD95">
        <v>463</v>
      </c>
      <c r="AE95">
        <v>181</v>
      </c>
      <c r="AF95">
        <v>101</v>
      </c>
      <c r="AG95">
        <v>379</v>
      </c>
      <c r="AH95">
        <v>560</v>
      </c>
    </row>
    <row r="96" spans="1:35" ht="15" hidden="1" x14ac:dyDescent="0.2">
      <c r="A96" s="1">
        <v>95</v>
      </c>
      <c r="B96" t="s">
        <v>100</v>
      </c>
      <c r="C96">
        <v>29</v>
      </c>
      <c r="D96">
        <v>6</v>
      </c>
      <c r="E96">
        <v>23</v>
      </c>
      <c r="F96">
        <v>0.20699999999999999</v>
      </c>
      <c r="G96">
        <v>-9.0299999999999994</v>
      </c>
      <c r="H96">
        <v>-3.51</v>
      </c>
      <c r="I96">
        <v>2</v>
      </c>
      <c r="J96">
        <v>14</v>
      </c>
      <c r="K96">
        <v>6</v>
      </c>
      <c r="L96">
        <v>9</v>
      </c>
      <c r="M96">
        <v>0</v>
      </c>
      <c r="N96">
        <v>12</v>
      </c>
      <c r="O96">
        <v>2043</v>
      </c>
      <c r="P96">
        <v>2156</v>
      </c>
      <c r="R96">
        <v>1190</v>
      </c>
      <c r="S96">
        <v>752</v>
      </c>
      <c r="T96">
        <v>1662</v>
      </c>
      <c r="U96">
        <v>0.45200000000000001</v>
      </c>
      <c r="V96">
        <v>168</v>
      </c>
      <c r="W96">
        <v>505</v>
      </c>
      <c r="X96">
        <v>0.33300000000000002</v>
      </c>
      <c r="Y96">
        <v>371</v>
      </c>
      <c r="Z96">
        <v>495</v>
      </c>
      <c r="AA96">
        <v>0.749</v>
      </c>
      <c r="AB96">
        <v>297</v>
      </c>
      <c r="AC96">
        <v>985</v>
      </c>
      <c r="AD96">
        <v>323</v>
      </c>
      <c r="AE96">
        <v>176</v>
      </c>
      <c r="AF96">
        <v>63</v>
      </c>
      <c r="AG96">
        <v>391</v>
      </c>
      <c r="AH96">
        <v>535</v>
      </c>
    </row>
    <row r="97" spans="1:34" ht="15" hidden="1" x14ac:dyDescent="0.2">
      <c r="A97" s="1">
        <v>96</v>
      </c>
      <c r="B97" t="s">
        <v>101</v>
      </c>
      <c r="C97">
        <v>29</v>
      </c>
      <c r="D97">
        <v>23</v>
      </c>
      <c r="E97">
        <v>6</v>
      </c>
      <c r="F97">
        <v>0.79300000000000004</v>
      </c>
      <c r="G97">
        <v>21.21</v>
      </c>
      <c r="H97">
        <v>8.69</v>
      </c>
      <c r="I97">
        <v>11</v>
      </c>
      <c r="J97">
        <v>5</v>
      </c>
      <c r="K97">
        <v>17</v>
      </c>
      <c r="L97">
        <v>0</v>
      </c>
      <c r="M97">
        <v>3</v>
      </c>
      <c r="N97">
        <v>5</v>
      </c>
      <c r="O97">
        <v>2438</v>
      </c>
      <c r="P97">
        <v>2075</v>
      </c>
      <c r="R97">
        <v>1160</v>
      </c>
      <c r="S97">
        <v>875</v>
      </c>
      <c r="T97">
        <v>1788</v>
      </c>
      <c r="U97">
        <v>0.48899999999999999</v>
      </c>
      <c r="V97">
        <v>210</v>
      </c>
      <c r="W97">
        <v>574</v>
      </c>
      <c r="X97">
        <v>0.36599999999999999</v>
      </c>
      <c r="Y97">
        <v>478</v>
      </c>
      <c r="Z97">
        <v>693</v>
      </c>
      <c r="AA97">
        <v>0.69</v>
      </c>
      <c r="AB97">
        <v>334</v>
      </c>
      <c r="AC97">
        <v>1087</v>
      </c>
      <c r="AD97">
        <v>442</v>
      </c>
      <c r="AE97">
        <v>220</v>
      </c>
      <c r="AF97">
        <v>153</v>
      </c>
      <c r="AG97">
        <v>341</v>
      </c>
      <c r="AH97">
        <v>570</v>
      </c>
    </row>
    <row r="98" spans="1:34" ht="15" hidden="1" x14ac:dyDescent="0.2">
      <c r="A98" s="1">
        <v>97</v>
      </c>
      <c r="B98" t="s">
        <v>102</v>
      </c>
      <c r="C98">
        <v>29</v>
      </c>
      <c r="D98">
        <v>23</v>
      </c>
      <c r="E98">
        <v>6</v>
      </c>
      <c r="F98">
        <v>0.79300000000000004</v>
      </c>
      <c r="G98">
        <v>23.28</v>
      </c>
      <c r="H98">
        <v>10.39</v>
      </c>
      <c r="I98">
        <v>13</v>
      </c>
      <c r="J98">
        <v>3</v>
      </c>
      <c r="K98">
        <v>8</v>
      </c>
      <c r="L98">
        <v>1</v>
      </c>
      <c r="M98">
        <v>8</v>
      </c>
      <c r="N98">
        <v>3</v>
      </c>
      <c r="O98">
        <v>2294</v>
      </c>
      <c r="P98">
        <v>1920</v>
      </c>
      <c r="R98">
        <v>1165</v>
      </c>
      <c r="S98">
        <v>773</v>
      </c>
      <c r="T98">
        <v>1714</v>
      </c>
      <c r="U98">
        <v>0.45100000000000001</v>
      </c>
      <c r="V98">
        <v>227</v>
      </c>
      <c r="W98">
        <v>624</v>
      </c>
      <c r="X98">
        <v>0.36399999999999999</v>
      </c>
      <c r="Y98">
        <v>521</v>
      </c>
      <c r="Z98">
        <v>714</v>
      </c>
      <c r="AA98">
        <v>0.73</v>
      </c>
      <c r="AB98">
        <v>342</v>
      </c>
      <c r="AC98">
        <v>1078</v>
      </c>
      <c r="AD98">
        <v>374</v>
      </c>
      <c r="AE98">
        <v>229</v>
      </c>
      <c r="AF98">
        <v>138</v>
      </c>
      <c r="AG98">
        <v>343</v>
      </c>
      <c r="AH98">
        <v>540</v>
      </c>
    </row>
    <row r="99" spans="1:34" ht="15" hidden="1" x14ac:dyDescent="0.2">
      <c r="A99" s="1">
        <v>98</v>
      </c>
      <c r="B99" t="s">
        <v>103</v>
      </c>
      <c r="C99">
        <v>29</v>
      </c>
      <c r="D99">
        <v>13</v>
      </c>
      <c r="E99">
        <v>16</v>
      </c>
      <c r="F99">
        <v>0.44800000000000001</v>
      </c>
      <c r="G99">
        <v>-1.05</v>
      </c>
      <c r="H99">
        <v>1.77</v>
      </c>
      <c r="I99">
        <v>7</v>
      </c>
      <c r="J99">
        <v>9</v>
      </c>
      <c r="K99">
        <v>8</v>
      </c>
      <c r="L99">
        <v>8</v>
      </c>
      <c r="M99">
        <v>5</v>
      </c>
      <c r="N99">
        <v>7</v>
      </c>
      <c r="O99">
        <v>1899</v>
      </c>
      <c r="P99">
        <v>1952</v>
      </c>
      <c r="R99">
        <v>1175</v>
      </c>
      <c r="S99">
        <v>673</v>
      </c>
      <c r="T99">
        <v>1617</v>
      </c>
      <c r="U99">
        <v>0.41599999999999998</v>
      </c>
      <c r="V99">
        <v>234</v>
      </c>
      <c r="W99">
        <v>710</v>
      </c>
      <c r="X99">
        <v>0.33</v>
      </c>
      <c r="Y99">
        <v>319</v>
      </c>
      <c r="Z99">
        <v>438</v>
      </c>
      <c r="AA99">
        <v>0.72799999999999998</v>
      </c>
      <c r="AB99">
        <v>245</v>
      </c>
      <c r="AC99">
        <v>844</v>
      </c>
      <c r="AD99">
        <v>386</v>
      </c>
      <c r="AE99">
        <v>287</v>
      </c>
      <c r="AF99">
        <v>84</v>
      </c>
      <c r="AG99">
        <v>388</v>
      </c>
      <c r="AH99">
        <v>550</v>
      </c>
    </row>
    <row r="100" spans="1:34" ht="15" hidden="1" x14ac:dyDescent="0.2">
      <c r="A100" s="1">
        <v>99</v>
      </c>
      <c r="B100" t="s">
        <v>104</v>
      </c>
      <c r="C100">
        <v>28</v>
      </c>
      <c r="D100">
        <v>17</v>
      </c>
      <c r="E100">
        <v>11</v>
      </c>
      <c r="F100">
        <v>0.60699999999999998</v>
      </c>
      <c r="G100">
        <v>3.88</v>
      </c>
      <c r="H100">
        <v>1.69</v>
      </c>
      <c r="I100">
        <v>9</v>
      </c>
      <c r="J100">
        <v>7</v>
      </c>
      <c r="K100">
        <v>12</v>
      </c>
      <c r="L100">
        <v>2</v>
      </c>
      <c r="M100">
        <v>5</v>
      </c>
      <c r="N100">
        <v>9</v>
      </c>
      <c r="O100">
        <v>2084</v>
      </c>
      <c r="P100">
        <v>1980</v>
      </c>
      <c r="R100">
        <v>1150</v>
      </c>
      <c r="S100">
        <v>727</v>
      </c>
      <c r="T100">
        <v>1585</v>
      </c>
      <c r="U100">
        <v>0.45900000000000002</v>
      </c>
      <c r="V100">
        <v>175</v>
      </c>
      <c r="W100">
        <v>500</v>
      </c>
      <c r="X100">
        <v>0.35</v>
      </c>
      <c r="Y100">
        <v>455</v>
      </c>
      <c r="Z100">
        <v>680</v>
      </c>
      <c r="AA100">
        <v>0.66900000000000004</v>
      </c>
      <c r="AB100">
        <v>274</v>
      </c>
      <c r="AC100">
        <v>1020</v>
      </c>
      <c r="AD100">
        <v>355</v>
      </c>
      <c r="AE100">
        <v>237</v>
      </c>
      <c r="AF100">
        <v>108</v>
      </c>
      <c r="AG100">
        <v>377</v>
      </c>
      <c r="AH100">
        <v>600</v>
      </c>
    </row>
    <row r="101" spans="1:34" ht="15" hidden="1" x14ac:dyDescent="0.2">
      <c r="A101" s="1">
        <v>100</v>
      </c>
      <c r="B101" t="s">
        <v>105</v>
      </c>
      <c r="C101">
        <v>31</v>
      </c>
      <c r="D101">
        <v>21</v>
      </c>
      <c r="E101">
        <v>10</v>
      </c>
      <c r="F101">
        <v>0.67700000000000005</v>
      </c>
      <c r="G101">
        <v>2.4900000000000002</v>
      </c>
      <c r="H101">
        <v>-3.2</v>
      </c>
      <c r="I101">
        <v>14</v>
      </c>
      <c r="J101">
        <v>4</v>
      </c>
      <c r="K101">
        <v>11</v>
      </c>
      <c r="L101">
        <v>3</v>
      </c>
      <c r="M101">
        <v>10</v>
      </c>
      <c r="N101">
        <v>7</v>
      </c>
      <c r="O101">
        <v>2318</v>
      </c>
      <c r="P101">
        <v>2054</v>
      </c>
      <c r="R101">
        <v>1250</v>
      </c>
      <c r="S101">
        <v>822</v>
      </c>
      <c r="T101">
        <v>1705</v>
      </c>
      <c r="U101">
        <v>0.48199999999999998</v>
      </c>
      <c r="V101">
        <v>281</v>
      </c>
      <c r="W101">
        <v>715</v>
      </c>
      <c r="X101">
        <v>0.39300000000000002</v>
      </c>
      <c r="Y101">
        <v>393</v>
      </c>
      <c r="Z101">
        <v>570</v>
      </c>
      <c r="AA101">
        <v>0.68899999999999995</v>
      </c>
      <c r="AB101">
        <v>276</v>
      </c>
      <c r="AC101">
        <v>1066</v>
      </c>
      <c r="AD101">
        <v>470</v>
      </c>
      <c r="AE101">
        <v>219</v>
      </c>
      <c r="AF101">
        <v>74</v>
      </c>
      <c r="AG101">
        <v>404</v>
      </c>
      <c r="AH101">
        <v>548</v>
      </c>
    </row>
    <row r="102" spans="1:34" ht="15" hidden="1" x14ac:dyDescent="0.2">
      <c r="A102" s="1">
        <v>101</v>
      </c>
      <c r="B102" t="s">
        <v>106</v>
      </c>
      <c r="C102">
        <v>31</v>
      </c>
      <c r="D102">
        <v>18</v>
      </c>
      <c r="E102">
        <v>13</v>
      </c>
      <c r="F102">
        <v>0.58099999999999996</v>
      </c>
      <c r="G102">
        <v>-3.69</v>
      </c>
      <c r="H102">
        <v>-5.33</v>
      </c>
      <c r="I102">
        <v>11</v>
      </c>
      <c r="J102">
        <v>7</v>
      </c>
      <c r="K102">
        <v>9</v>
      </c>
      <c r="L102">
        <v>5</v>
      </c>
      <c r="M102">
        <v>8</v>
      </c>
      <c r="N102">
        <v>7</v>
      </c>
      <c r="O102">
        <v>2378</v>
      </c>
      <c r="P102">
        <v>2184</v>
      </c>
      <c r="R102">
        <v>1260</v>
      </c>
      <c r="S102">
        <v>855</v>
      </c>
      <c r="T102">
        <v>1767</v>
      </c>
      <c r="U102">
        <v>0.48399999999999999</v>
      </c>
      <c r="V102">
        <v>188</v>
      </c>
      <c r="W102">
        <v>503</v>
      </c>
      <c r="X102">
        <v>0.374</v>
      </c>
      <c r="Y102">
        <v>480</v>
      </c>
      <c r="Z102">
        <v>774</v>
      </c>
      <c r="AA102">
        <v>0.62</v>
      </c>
      <c r="AB102">
        <v>340</v>
      </c>
      <c r="AC102">
        <v>1163</v>
      </c>
      <c r="AD102">
        <v>455</v>
      </c>
      <c r="AE102">
        <v>273</v>
      </c>
      <c r="AF102">
        <v>110</v>
      </c>
      <c r="AG102">
        <v>448</v>
      </c>
      <c r="AH102">
        <v>625</v>
      </c>
    </row>
    <row r="103" spans="1:34" ht="15" hidden="1" x14ac:dyDescent="0.2">
      <c r="A103" s="1">
        <v>102</v>
      </c>
      <c r="B103" t="s">
        <v>107</v>
      </c>
      <c r="C103">
        <v>29</v>
      </c>
      <c r="D103">
        <v>18</v>
      </c>
      <c r="E103">
        <v>11</v>
      </c>
      <c r="F103">
        <v>0.621</v>
      </c>
      <c r="G103">
        <v>4.46</v>
      </c>
      <c r="H103">
        <v>1.5</v>
      </c>
      <c r="I103">
        <v>8</v>
      </c>
      <c r="J103">
        <v>8</v>
      </c>
      <c r="K103">
        <v>9</v>
      </c>
      <c r="L103">
        <v>6</v>
      </c>
      <c r="M103">
        <v>7</v>
      </c>
      <c r="N103">
        <v>3</v>
      </c>
      <c r="O103">
        <v>2196</v>
      </c>
      <c r="P103">
        <v>2088</v>
      </c>
      <c r="R103">
        <v>1180</v>
      </c>
      <c r="S103">
        <v>767</v>
      </c>
      <c r="T103">
        <v>1676</v>
      </c>
      <c r="U103">
        <v>0.45800000000000002</v>
      </c>
      <c r="V103">
        <v>165</v>
      </c>
      <c r="W103">
        <v>467</v>
      </c>
      <c r="X103">
        <v>0.35299999999999998</v>
      </c>
      <c r="Y103">
        <v>497</v>
      </c>
      <c r="Z103">
        <v>674</v>
      </c>
      <c r="AA103">
        <v>0.73699999999999999</v>
      </c>
      <c r="AB103">
        <v>329</v>
      </c>
      <c r="AC103">
        <v>1173</v>
      </c>
      <c r="AD103">
        <v>347</v>
      </c>
      <c r="AE103">
        <v>151</v>
      </c>
      <c r="AF103">
        <v>77</v>
      </c>
      <c r="AG103">
        <v>376</v>
      </c>
      <c r="AH103">
        <v>494</v>
      </c>
    </row>
    <row r="104" spans="1:34" ht="15" hidden="1" x14ac:dyDescent="0.2">
      <c r="A104" s="1">
        <v>103</v>
      </c>
      <c r="B104" t="s">
        <v>108</v>
      </c>
      <c r="C104">
        <v>29</v>
      </c>
      <c r="D104">
        <v>16</v>
      </c>
      <c r="E104">
        <v>13</v>
      </c>
      <c r="F104">
        <v>0.55200000000000005</v>
      </c>
      <c r="G104">
        <v>3.19</v>
      </c>
      <c r="H104">
        <v>3.09</v>
      </c>
      <c r="I104">
        <v>8</v>
      </c>
      <c r="J104">
        <v>8</v>
      </c>
      <c r="K104">
        <v>11</v>
      </c>
      <c r="L104">
        <v>3</v>
      </c>
      <c r="M104">
        <v>4</v>
      </c>
      <c r="N104">
        <v>7</v>
      </c>
      <c r="O104">
        <v>2029</v>
      </c>
      <c r="P104">
        <v>2026</v>
      </c>
      <c r="R104">
        <v>1160</v>
      </c>
      <c r="S104">
        <v>668</v>
      </c>
      <c r="T104">
        <v>1607</v>
      </c>
      <c r="U104">
        <v>0.41599999999999998</v>
      </c>
      <c r="V104">
        <v>232</v>
      </c>
      <c r="W104">
        <v>625</v>
      </c>
      <c r="X104">
        <v>0.371</v>
      </c>
      <c r="Y104">
        <v>461</v>
      </c>
      <c r="Z104">
        <v>615</v>
      </c>
      <c r="AA104">
        <v>0.75</v>
      </c>
      <c r="AB104">
        <v>343</v>
      </c>
      <c r="AC104">
        <v>1088</v>
      </c>
      <c r="AD104">
        <v>385</v>
      </c>
      <c r="AE104">
        <v>148</v>
      </c>
      <c r="AF104">
        <v>113</v>
      </c>
      <c r="AG104">
        <v>384</v>
      </c>
      <c r="AH104">
        <v>455</v>
      </c>
    </row>
    <row r="105" spans="1:34" ht="15" hidden="1" x14ac:dyDescent="0.2">
      <c r="A105" s="1">
        <v>104</v>
      </c>
      <c r="B105" t="s">
        <v>109</v>
      </c>
      <c r="C105">
        <v>29</v>
      </c>
      <c r="D105">
        <v>14</v>
      </c>
      <c r="E105">
        <v>15</v>
      </c>
      <c r="F105">
        <v>0.48299999999999998</v>
      </c>
      <c r="G105">
        <v>12.6</v>
      </c>
      <c r="H105">
        <v>9.49</v>
      </c>
      <c r="I105">
        <v>5</v>
      </c>
      <c r="J105">
        <v>11</v>
      </c>
      <c r="K105">
        <v>9</v>
      </c>
      <c r="L105">
        <v>7</v>
      </c>
      <c r="M105">
        <v>3</v>
      </c>
      <c r="N105">
        <v>6</v>
      </c>
      <c r="O105">
        <v>2182</v>
      </c>
      <c r="P105">
        <v>2092</v>
      </c>
      <c r="R105">
        <v>1170</v>
      </c>
      <c r="S105">
        <v>740</v>
      </c>
      <c r="T105">
        <v>1597</v>
      </c>
      <c r="U105">
        <v>0.46300000000000002</v>
      </c>
      <c r="V105">
        <v>192</v>
      </c>
      <c r="W105">
        <v>540</v>
      </c>
      <c r="X105">
        <v>0.35599999999999998</v>
      </c>
      <c r="Y105">
        <v>510</v>
      </c>
      <c r="Z105">
        <v>691</v>
      </c>
      <c r="AA105">
        <v>0.73799999999999999</v>
      </c>
      <c r="AB105">
        <v>279</v>
      </c>
      <c r="AC105">
        <v>1040</v>
      </c>
      <c r="AD105">
        <v>447</v>
      </c>
      <c r="AE105">
        <v>161</v>
      </c>
      <c r="AF105">
        <v>138</v>
      </c>
      <c r="AG105">
        <v>408</v>
      </c>
      <c r="AH105">
        <v>610</v>
      </c>
    </row>
    <row r="106" spans="1:34" ht="15" hidden="1" x14ac:dyDescent="0.2">
      <c r="A106" s="1">
        <v>105</v>
      </c>
      <c r="B106" t="s">
        <v>110</v>
      </c>
      <c r="C106">
        <v>29</v>
      </c>
      <c r="D106">
        <v>18</v>
      </c>
      <c r="E106">
        <v>11</v>
      </c>
      <c r="F106">
        <v>0.621</v>
      </c>
      <c r="G106">
        <v>-1.67</v>
      </c>
      <c r="H106">
        <v>-2.67</v>
      </c>
      <c r="I106">
        <v>11</v>
      </c>
      <c r="J106">
        <v>5</v>
      </c>
      <c r="K106">
        <v>10</v>
      </c>
      <c r="L106">
        <v>2</v>
      </c>
      <c r="M106">
        <v>6</v>
      </c>
      <c r="N106">
        <v>9</v>
      </c>
      <c r="O106">
        <v>2252</v>
      </c>
      <c r="P106">
        <v>2128</v>
      </c>
      <c r="R106">
        <v>1165</v>
      </c>
      <c r="S106">
        <v>759</v>
      </c>
      <c r="T106">
        <v>1692</v>
      </c>
      <c r="U106">
        <v>0.44900000000000001</v>
      </c>
      <c r="V106">
        <v>270</v>
      </c>
      <c r="W106">
        <v>725</v>
      </c>
      <c r="X106">
        <v>0.372</v>
      </c>
      <c r="Y106">
        <v>464</v>
      </c>
      <c r="Z106">
        <v>699</v>
      </c>
      <c r="AA106">
        <v>0.66400000000000003</v>
      </c>
      <c r="AB106">
        <v>292</v>
      </c>
      <c r="AC106">
        <v>1039</v>
      </c>
      <c r="AD106">
        <v>309</v>
      </c>
      <c r="AE106">
        <v>201</v>
      </c>
      <c r="AF106">
        <v>92</v>
      </c>
      <c r="AG106">
        <v>342</v>
      </c>
      <c r="AH106">
        <v>575</v>
      </c>
    </row>
    <row r="107" spans="1:34" ht="15" hidden="1" x14ac:dyDescent="0.2">
      <c r="A107" s="1">
        <v>106</v>
      </c>
      <c r="B107" t="s">
        <v>111</v>
      </c>
      <c r="C107">
        <v>28</v>
      </c>
      <c r="D107">
        <v>18</v>
      </c>
      <c r="E107">
        <v>10</v>
      </c>
      <c r="F107">
        <v>0.64300000000000002</v>
      </c>
      <c r="G107">
        <v>1.1499999999999999</v>
      </c>
      <c r="H107">
        <v>-1.93</v>
      </c>
      <c r="I107">
        <v>11</v>
      </c>
      <c r="J107">
        <v>5</v>
      </c>
      <c r="K107">
        <v>10</v>
      </c>
      <c r="L107">
        <v>3</v>
      </c>
      <c r="M107">
        <v>6</v>
      </c>
      <c r="N107">
        <v>7</v>
      </c>
      <c r="O107">
        <v>2090</v>
      </c>
      <c r="P107">
        <v>1937</v>
      </c>
      <c r="R107">
        <v>1125</v>
      </c>
      <c r="S107">
        <v>764</v>
      </c>
      <c r="T107">
        <v>1597</v>
      </c>
      <c r="U107">
        <v>0.47799999999999998</v>
      </c>
      <c r="V107">
        <v>210</v>
      </c>
      <c r="W107">
        <v>587</v>
      </c>
      <c r="X107">
        <v>0.35799999999999998</v>
      </c>
      <c r="Y107">
        <v>352</v>
      </c>
      <c r="Z107">
        <v>540</v>
      </c>
      <c r="AA107">
        <v>0.65200000000000002</v>
      </c>
      <c r="AB107">
        <v>278</v>
      </c>
      <c r="AC107">
        <v>977</v>
      </c>
      <c r="AD107">
        <v>344</v>
      </c>
      <c r="AE107">
        <v>213</v>
      </c>
      <c r="AF107">
        <v>123</v>
      </c>
      <c r="AG107">
        <v>393</v>
      </c>
      <c r="AH107">
        <v>563</v>
      </c>
    </row>
    <row r="108" spans="1:34" ht="15" hidden="1" x14ac:dyDescent="0.2">
      <c r="A108" s="1">
        <v>107</v>
      </c>
      <c r="B108" t="s">
        <v>112</v>
      </c>
      <c r="C108">
        <v>29</v>
      </c>
      <c r="D108">
        <v>16</v>
      </c>
      <c r="E108">
        <v>13</v>
      </c>
      <c r="F108">
        <v>0.55200000000000005</v>
      </c>
      <c r="G108">
        <v>8.32</v>
      </c>
      <c r="H108">
        <v>8.64</v>
      </c>
      <c r="I108">
        <v>7</v>
      </c>
      <c r="J108">
        <v>9</v>
      </c>
      <c r="K108">
        <v>14</v>
      </c>
      <c r="L108">
        <v>4</v>
      </c>
      <c r="M108">
        <v>2</v>
      </c>
      <c r="N108">
        <v>8</v>
      </c>
      <c r="O108">
        <v>1963</v>
      </c>
      <c r="P108">
        <v>1934</v>
      </c>
      <c r="R108">
        <v>1165</v>
      </c>
      <c r="S108">
        <v>713</v>
      </c>
      <c r="T108">
        <v>1628</v>
      </c>
      <c r="U108">
        <v>0.438</v>
      </c>
      <c r="V108">
        <v>132</v>
      </c>
      <c r="W108">
        <v>386</v>
      </c>
      <c r="X108">
        <v>0.34200000000000003</v>
      </c>
      <c r="Y108">
        <v>405</v>
      </c>
      <c r="Z108">
        <v>592</v>
      </c>
      <c r="AA108">
        <v>0.68400000000000005</v>
      </c>
      <c r="AB108">
        <v>290</v>
      </c>
      <c r="AC108">
        <v>1057</v>
      </c>
      <c r="AD108">
        <v>443</v>
      </c>
      <c r="AE108">
        <v>187</v>
      </c>
      <c r="AF108">
        <v>182</v>
      </c>
      <c r="AG108">
        <v>404</v>
      </c>
      <c r="AH108">
        <v>484</v>
      </c>
    </row>
    <row r="109" spans="1:34" ht="15" hidden="1" x14ac:dyDescent="0.2">
      <c r="A109" s="1">
        <v>108</v>
      </c>
      <c r="B109" t="s">
        <v>113</v>
      </c>
      <c r="C109">
        <v>29</v>
      </c>
      <c r="D109">
        <v>17</v>
      </c>
      <c r="E109">
        <v>12</v>
      </c>
      <c r="F109">
        <v>0.58599999999999997</v>
      </c>
      <c r="G109">
        <v>12.45</v>
      </c>
      <c r="H109">
        <v>10.199999999999999</v>
      </c>
      <c r="I109">
        <v>8</v>
      </c>
      <c r="J109">
        <v>8</v>
      </c>
      <c r="K109">
        <v>11</v>
      </c>
      <c r="L109">
        <v>5</v>
      </c>
      <c r="M109">
        <v>5</v>
      </c>
      <c r="N109">
        <v>6</v>
      </c>
      <c r="O109">
        <v>2101</v>
      </c>
      <c r="P109">
        <v>2024</v>
      </c>
      <c r="R109">
        <v>1170</v>
      </c>
      <c r="S109">
        <v>724</v>
      </c>
      <c r="T109">
        <v>1611</v>
      </c>
      <c r="U109">
        <v>0.44900000000000001</v>
      </c>
      <c r="V109">
        <v>150</v>
      </c>
      <c r="W109">
        <v>457</v>
      </c>
      <c r="X109">
        <v>0.32800000000000001</v>
      </c>
      <c r="Y109">
        <v>503</v>
      </c>
      <c r="Z109">
        <v>673</v>
      </c>
      <c r="AA109">
        <v>0.747</v>
      </c>
      <c r="AB109">
        <v>276</v>
      </c>
      <c r="AC109">
        <v>1074</v>
      </c>
      <c r="AD109">
        <v>387</v>
      </c>
      <c r="AE109">
        <v>160</v>
      </c>
      <c r="AF109">
        <v>115</v>
      </c>
      <c r="AG109">
        <v>390</v>
      </c>
      <c r="AH109">
        <v>547</v>
      </c>
    </row>
    <row r="110" spans="1:34" ht="15" hidden="1" x14ac:dyDescent="0.2">
      <c r="A110" s="1">
        <v>109</v>
      </c>
      <c r="B110" t="s">
        <v>114</v>
      </c>
      <c r="C110">
        <v>30</v>
      </c>
      <c r="D110">
        <v>29</v>
      </c>
      <c r="E110">
        <v>1</v>
      </c>
      <c r="F110">
        <v>0.96699999999999997</v>
      </c>
      <c r="G110">
        <v>25.97</v>
      </c>
      <c r="H110">
        <v>2.17</v>
      </c>
      <c r="I110">
        <v>17</v>
      </c>
      <c r="J110">
        <v>1</v>
      </c>
      <c r="K110">
        <v>15</v>
      </c>
      <c r="L110">
        <v>1</v>
      </c>
      <c r="M110">
        <v>10</v>
      </c>
      <c r="N110">
        <v>0</v>
      </c>
      <c r="O110">
        <v>2558</v>
      </c>
      <c r="P110">
        <v>1844</v>
      </c>
      <c r="R110">
        <v>1200</v>
      </c>
      <c r="S110">
        <v>918</v>
      </c>
      <c r="T110">
        <v>1777</v>
      </c>
      <c r="U110">
        <v>0.51700000000000002</v>
      </c>
      <c r="V110">
        <v>229</v>
      </c>
      <c r="W110">
        <v>600</v>
      </c>
      <c r="X110">
        <v>0.38200000000000001</v>
      </c>
      <c r="Y110">
        <v>493</v>
      </c>
      <c r="Z110">
        <v>675</v>
      </c>
      <c r="AA110">
        <v>0.73</v>
      </c>
      <c r="AB110">
        <v>292</v>
      </c>
      <c r="AC110">
        <v>1218</v>
      </c>
      <c r="AD110">
        <v>495</v>
      </c>
      <c r="AE110">
        <v>217</v>
      </c>
      <c r="AF110">
        <v>134</v>
      </c>
      <c r="AG110">
        <v>342</v>
      </c>
      <c r="AH110">
        <v>498</v>
      </c>
    </row>
    <row r="111" spans="1:34" ht="15" hidden="1" x14ac:dyDescent="0.2">
      <c r="A111" s="1">
        <v>110</v>
      </c>
      <c r="B111" t="s">
        <v>115</v>
      </c>
      <c r="C111">
        <v>28</v>
      </c>
      <c r="D111">
        <v>13</v>
      </c>
      <c r="E111">
        <v>15</v>
      </c>
      <c r="F111">
        <v>0.46400000000000002</v>
      </c>
      <c r="G111">
        <v>-17.989999999999998</v>
      </c>
      <c r="H111">
        <v>-10.35</v>
      </c>
      <c r="I111">
        <v>8</v>
      </c>
      <c r="J111">
        <v>7</v>
      </c>
      <c r="K111">
        <v>9</v>
      </c>
      <c r="L111">
        <v>2</v>
      </c>
      <c r="M111">
        <v>3</v>
      </c>
      <c r="N111">
        <v>11</v>
      </c>
      <c r="O111">
        <v>1983</v>
      </c>
      <c r="P111">
        <v>2063</v>
      </c>
      <c r="R111">
        <v>1140</v>
      </c>
      <c r="S111">
        <v>708</v>
      </c>
      <c r="T111">
        <v>1659</v>
      </c>
      <c r="U111">
        <v>0.42699999999999999</v>
      </c>
      <c r="V111">
        <v>161</v>
      </c>
      <c r="W111">
        <v>511</v>
      </c>
      <c r="X111">
        <v>0.315</v>
      </c>
      <c r="Y111">
        <v>406</v>
      </c>
      <c r="Z111">
        <v>623</v>
      </c>
      <c r="AA111">
        <v>0.65200000000000002</v>
      </c>
      <c r="AB111">
        <v>340</v>
      </c>
      <c r="AC111">
        <v>951</v>
      </c>
      <c r="AD111">
        <v>303</v>
      </c>
      <c r="AE111">
        <v>252</v>
      </c>
      <c r="AF111">
        <v>64</v>
      </c>
      <c r="AG111">
        <v>394</v>
      </c>
      <c r="AH111">
        <v>560</v>
      </c>
    </row>
    <row r="112" spans="1:34" ht="15" hidden="1" x14ac:dyDescent="0.2">
      <c r="A112" s="1">
        <v>111</v>
      </c>
      <c r="B112" t="s">
        <v>116</v>
      </c>
      <c r="C112">
        <v>30</v>
      </c>
      <c r="D112">
        <v>21</v>
      </c>
      <c r="E112">
        <v>9</v>
      </c>
      <c r="F112">
        <v>0.7</v>
      </c>
      <c r="G112">
        <v>-0.47</v>
      </c>
      <c r="H112">
        <v>-4.47</v>
      </c>
      <c r="I112">
        <v>10</v>
      </c>
      <c r="J112">
        <v>3</v>
      </c>
      <c r="K112">
        <v>15</v>
      </c>
      <c r="L112">
        <v>3</v>
      </c>
      <c r="M112">
        <v>4</v>
      </c>
      <c r="N112">
        <v>6</v>
      </c>
      <c r="O112">
        <v>2224</v>
      </c>
      <c r="P112">
        <v>2051</v>
      </c>
      <c r="R112">
        <v>1210</v>
      </c>
      <c r="S112">
        <v>775</v>
      </c>
      <c r="T112">
        <v>1760</v>
      </c>
      <c r="U112">
        <v>0.44</v>
      </c>
      <c r="V112">
        <v>198</v>
      </c>
      <c r="W112">
        <v>601</v>
      </c>
      <c r="X112">
        <v>0.32900000000000001</v>
      </c>
      <c r="Y112">
        <v>476</v>
      </c>
      <c r="Z112">
        <v>714</v>
      </c>
      <c r="AA112">
        <v>0.66700000000000004</v>
      </c>
      <c r="AB112">
        <v>323</v>
      </c>
      <c r="AC112">
        <v>1121</v>
      </c>
      <c r="AD112">
        <v>412</v>
      </c>
      <c r="AE112">
        <v>223</v>
      </c>
      <c r="AF112">
        <v>76</v>
      </c>
      <c r="AG112">
        <v>384</v>
      </c>
      <c r="AH112">
        <v>524</v>
      </c>
    </row>
    <row r="113" spans="1:35" ht="15" hidden="1" x14ac:dyDescent="0.2">
      <c r="A113" s="1">
        <v>112</v>
      </c>
      <c r="B113" t="s">
        <v>117</v>
      </c>
      <c r="C113">
        <v>30</v>
      </c>
      <c r="D113">
        <v>18</v>
      </c>
      <c r="E113">
        <v>12</v>
      </c>
      <c r="F113">
        <v>0.6</v>
      </c>
      <c r="G113">
        <v>-1.54</v>
      </c>
      <c r="H113">
        <v>-2.29</v>
      </c>
      <c r="I113">
        <v>12</v>
      </c>
      <c r="J113">
        <v>6</v>
      </c>
      <c r="K113">
        <v>9</v>
      </c>
      <c r="L113">
        <v>3</v>
      </c>
      <c r="M113">
        <v>7</v>
      </c>
      <c r="N113">
        <v>8</v>
      </c>
      <c r="O113">
        <v>2413</v>
      </c>
      <c r="P113">
        <v>2308</v>
      </c>
      <c r="R113">
        <v>1215</v>
      </c>
      <c r="S113">
        <v>855</v>
      </c>
      <c r="T113">
        <v>1913</v>
      </c>
      <c r="U113">
        <v>0.44700000000000001</v>
      </c>
      <c r="V113">
        <v>189</v>
      </c>
      <c r="W113">
        <v>569</v>
      </c>
      <c r="X113">
        <v>0.33200000000000002</v>
      </c>
      <c r="Y113">
        <v>514</v>
      </c>
      <c r="Z113">
        <v>744</v>
      </c>
      <c r="AA113">
        <v>0.69099999999999995</v>
      </c>
      <c r="AB113">
        <v>359</v>
      </c>
      <c r="AC113">
        <v>1229</v>
      </c>
      <c r="AD113">
        <v>418</v>
      </c>
      <c r="AE113">
        <v>231</v>
      </c>
      <c r="AF113">
        <v>124</v>
      </c>
      <c r="AG113">
        <v>424</v>
      </c>
      <c r="AH113">
        <v>586</v>
      </c>
    </row>
    <row r="114" spans="1:35" ht="15" hidden="1" x14ac:dyDescent="0.2">
      <c r="A114" s="1">
        <v>113</v>
      </c>
      <c r="B114" t="s">
        <v>118</v>
      </c>
      <c r="C114">
        <v>27</v>
      </c>
      <c r="D114">
        <v>12</v>
      </c>
      <c r="E114">
        <v>15</v>
      </c>
      <c r="F114">
        <v>0.44400000000000001</v>
      </c>
      <c r="G114">
        <v>-12.73</v>
      </c>
      <c r="H114">
        <v>-9.17</v>
      </c>
      <c r="I114">
        <v>9</v>
      </c>
      <c r="J114">
        <v>5</v>
      </c>
      <c r="K114">
        <v>8</v>
      </c>
      <c r="L114">
        <v>4</v>
      </c>
      <c r="M114">
        <v>4</v>
      </c>
      <c r="N114">
        <v>10</v>
      </c>
      <c r="O114">
        <v>1864</v>
      </c>
      <c r="P114">
        <v>1927</v>
      </c>
      <c r="R114">
        <v>1090</v>
      </c>
      <c r="S114">
        <v>649</v>
      </c>
      <c r="T114">
        <v>1581</v>
      </c>
      <c r="U114">
        <v>0.41</v>
      </c>
      <c r="V114">
        <v>169</v>
      </c>
      <c r="W114">
        <v>539</v>
      </c>
      <c r="X114">
        <v>0.314</v>
      </c>
      <c r="Y114">
        <v>397</v>
      </c>
      <c r="Z114">
        <v>562</v>
      </c>
      <c r="AA114">
        <v>0.70599999999999996</v>
      </c>
      <c r="AB114">
        <v>325</v>
      </c>
      <c r="AC114">
        <v>999</v>
      </c>
      <c r="AD114">
        <v>318</v>
      </c>
      <c r="AE114">
        <v>125</v>
      </c>
      <c r="AF114">
        <v>100</v>
      </c>
      <c r="AG114">
        <v>388</v>
      </c>
      <c r="AH114">
        <v>555</v>
      </c>
    </row>
    <row r="115" spans="1:35" ht="15" hidden="1" x14ac:dyDescent="0.2">
      <c r="A115" s="1">
        <v>114</v>
      </c>
      <c r="B115" t="s">
        <v>119</v>
      </c>
      <c r="C115">
        <v>31</v>
      </c>
      <c r="D115">
        <v>9</v>
      </c>
      <c r="E115">
        <v>22</v>
      </c>
      <c r="F115">
        <v>0.28999999999999998</v>
      </c>
      <c r="G115">
        <v>-14.93</v>
      </c>
      <c r="H115">
        <v>-5.26</v>
      </c>
      <c r="I115">
        <v>4</v>
      </c>
      <c r="J115">
        <v>12</v>
      </c>
      <c r="K115">
        <v>6</v>
      </c>
      <c r="L115">
        <v>8</v>
      </c>
      <c r="M115">
        <v>3</v>
      </c>
      <c r="N115">
        <v>14</v>
      </c>
      <c r="O115">
        <v>2065</v>
      </c>
      <c r="P115">
        <v>2365</v>
      </c>
      <c r="R115">
        <v>1255</v>
      </c>
      <c r="S115">
        <v>703</v>
      </c>
      <c r="T115">
        <v>1751</v>
      </c>
      <c r="U115">
        <v>0.40100000000000002</v>
      </c>
      <c r="V115">
        <v>258</v>
      </c>
      <c r="W115">
        <v>757</v>
      </c>
      <c r="X115">
        <v>0.34100000000000003</v>
      </c>
      <c r="Y115">
        <v>401</v>
      </c>
      <c r="Z115">
        <v>577</v>
      </c>
      <c r="AA115">
        <v>0.69499999999999995</v>
      </c>
      <c r="AB115">
        <v>284</v>
      </c>
      <c r="AC115">
        <v>1020</v>
      </c>
      <c r="AD115">
        <v>356</v>
      </c>
      <c r="AE115">
        <v>220</v>
      </c>
      <c r="AF115">
        <v>116</v>
      </c>
      <c r="AG115">
        <v>448</v>
      </c>
      <c r="AH115">
        <v>586</v>
      </c>
      <c r="AI115" t="s">
        <v>440</v>
      </c>
    </row>
    <row r="116" spans="1:35" ht="15" hidden="1" x14ac:dyDescent="0.2">
      <c r="A116" s="1">
        <v>115</v>
      </c>
      <c r="B116" t="s">
        <v>120</v>
      </c>
      <c r="C116">
        <v>25</v>
      </c>
      <c r="D116">
        <v>18</v>
      </c>
      <c r="E116">
        <v>7</v>
      </c>
      <c r="F116">
        <v>0.72</v>
      </c>
      <c r="G116">
        <v>3.35</v>
      </c>
      <c r="H116">
        <v>-2.1800000000000002</v>
      </c>
      <c r="I116">
        <v>10</v>
      </c>
      <c r="J116">
        <v>2</v>
      </c>
      <c r="K116">
        <v>11</v>
      </c>
      <c r="L116">
        <v>3</v>
      </c>
      <c r="M116">
        <v>7</v>
      </c>
      <c r="N116">
        <v>3</v>
      </c>
      <c r="O116">
        <v>1800</v>
      </c>
      <c r="P116">
        <v>1621</v>
      </c>
      <c r="R116">
        <v>1000</v>
      </c>
      <c r="S116">
        <v>622</v>
      </c>
      <c r="T116">
        <v>1384</v>
      </c>
      <c r="U116">
        <v>0.44900000000000001</v>
      </c>
      <c r="V116">
        <v>201</v>
      </c>
      <c r="W116">
        <v>565</v>
      </c>
      <c r="X116">
        <v>0.35599999999999998</v>
      </c>
      <c r="Y116">
        <v>355</v>
      </c>
      <c r="Z116">
        <v>478</v>
      </c>
      <c r="AA116">
        <v>0.74299999999999999</v>
      </c>
      <c r="AB116">
        <v>253</v>
      </c>
      <c r="AC116">
        <v>897</v>
      </c>
      <c r="AD116">
        <v>369</v>
      </c>
      <c r="AE116">
        <v>166</v>
      </c>
      <c r="AF116">
        <v>122</v>
      </c>
      <c r="AG116">
        <v>338</v>
      </c>
      <c r="AH116">
        <v>483</v>
      </c>
    </row>
    <row r="117" spans="1:35" ht="15" hidden="1" x14ac:dyDescent="0.2">
      <c r="A117" s="1">
        <v>116</v>
      </c>
      <c r="B117" t="s">
        <v>121</v>
      </c>
      <c r="C117">
        <v>27</v>
      </c>
      <c r="D117">
        <v>14</v>
      </c>
      <c r="E117">
        <v>13</v>
      </c>
      <c r="F117">
        <v>0.51900000000000002</v>
      </c>
      <c r="G117">
        <v>-5.05</v>
      </c>
      <c r="H117">
        <v>-4.75</v>
      </c>
      <c r="I117">
        <v>8</v>
      </c>
      <c r="J117">
        <v>6</v>
      </c>
      <c r="K117">
        <v>11</v>
      </c>
      <c r="L117">
        <v>8</v>
      </c>
      <c r="M117">
        <v>3</v>
      </c>
      <c r="N117">
        <v>3</v>
      </c>
      <c r="O117">
        <v>1846</v>
      </c>
      <c r="P117">
        <v>1823</v>
      </c>
      <c r="R117">
        <v>1090</v>
      </c>
      <c r="S117">
        <v>623</v>
      </c>
      <c r="T117">
        <v>1475</v>
      </c>
      <c r="U117">
        <v>0.42199999999999999</v>
      </c>
      <c r="V117">
        <v>191</v>
      </c>
      <c r="W117">
        <v>595</v>
      </c>
      <c r="X117">
        <v>0.32100000000000001</v>
      </c>
      <c r="Y117">
        <v>409</v>
      </c>
      <c r="Z117">
        <v>561</v>
      </c>
      <c r="AA117">
        <v>0.72899999999999998</v>
      </c>
      <c r="AB117">
        <v>253</v>
      </c>
      <c r="AC117">
        <v>870</v>
      </c>
      <c r="AD117">
        <v>372</v>
      </c>
      <c r="AE117">
        <v>132</v>
      </c>
      <c r="AF117">
        <v>48</v>
      </c>
      <c r="AG117">
        <v>379</v>
      </c>
      <c r="AH117">
        <v>509</v>
      </c>
    </row>
    <row r="118" spans="1:35" ht="15" hidden="1" x14ac:dyDescent="0.2">
      <c r="A118" s="1">
        <v>117</v>
      </c>
      <c r="B118" t="s">
        <v>122</v>
      </c>
      <c r="C118">
        <v>30</v>
      </c>
      <c r="D118">
        <v>15</v>
      </c>
      <c r="E118">
        <v>15</v>
      </c>
      <c r="F118">
        <v>0.5</v>
      </c>
      <c r="G118">
        <v>-7.68</v>
      </c>
      <c r="H118">
        <v>-6.13</v>
      </c>
      <c r="I118">
        <v>9</v>
      </c>
      <c r="J118">
        <v>9</v>
      </c>
      <c r="K118">
        <v>8</v>
      </c>
      <c r="L118">
        <v>8</v>
      </c>
      <c r="M118">
        <v>7</v>
      </c>
      <c r="N118">
        <v>7</v>
      </c>
      <c r="O118">
        <v>2078</v>
      </c>
      <c r="P118">
        <v>2045</v>
      </c>
      <c r="R118">
        <v>1220</v>
      </c>
      <c r="S118">
        <v>715</v>
      </c>
      <c r="T118">
        <v>1631</v>
      </c>
      <c r="U118">
        <v>0.438</v>
      </c>
      <c r="V118">
        <v>195</v>
      </c>
      <c r="W118">
        <v>503</v>
      </c>
      <c r="X118">
        <v>0.38800000000000001</v>
      </c>
      <c r="Y118">
        <v>453</v>
      </c>
      <c r="Z118">
        <v>610</v>
      </c>
      <c r="AA118">
        <v>0.74299999999999999</v>
      </c>
      <c r="AB118">
        <v>290</v>
      </c>
      <c r="AC118">
        <v>1052</v>
      </c>
      <c r="AD118">
        <v>383</v>
      </c>
      <c r="AE118">
        <v>180</v>
      </c>
      <c r="AF118">
        <v>94</v>
      </c>
      <c r="AG118">
        <v>395</v>
      </c>
      <c r="AH118">
        <v>515</v>
      </c>
    </row>
    <row r="119" spans="1:35" ht="15" hidden="1" x14ac:dyDescent="0.2">
      <c r="A119" s="1">
        <v>118</v>
      </c>
      <c r="B119" t="s">
        <v>123</v>
      </c>
      <c r="C119">
        <v>31</v>
      </c>
      <c r="D119">
        <v>15</v>
      </c>
      <c r="E119">
        <v>16</v>
      </c>
      <c r="F119">
        <v>0.48399999999999999</v>
      </c>
      <c r="G119">
        <v>-1.51</v>
      </c>
      <c r="H119">
        <v>-1.21</v>
      </c>
      <c r="I119">
        <v>7</v>
      </c>
      <c r="J119">
        <v>11</v>
      </c>
      <c r="K119">
        <v>7</v>
      </c>
      <c r="L119">
        <v>7</v>
      </c>
      <c r="M119">
        <v>6</v>
      </c>
      <c r="N119">
        <v>7</v>
      </c>
      <c r="O119">
        <v>2397</v>
      </c>
      <c r="P119">
        <v>2373</v>
      </c>
      <c r="R119">
        <v>1250</v>
      </c>
      <c r="S119">
        <v>821</v>
      </c>
      <c r="T119">
        <v>1854</v>
      </c>
      <c r="U119">
        <v>0.443</v>
      </c>
      <c r="V119">
        <v>279</v>
      </c>
      <c r="W119">
        <v>767</v>
      </c>
      <c r="X119">
        <v>0.36399999999999999</v>
      </c>
      <c r="Y119">
        <v>476</v>
      </c>
      <c r="Z119">
        <v>696</v>
      </c>
      <c r="AA119">
        <v>0.68400000000000005</v>
      </c>
      <c r="AB119">
        <v>367</v>
      </c>
      <c r="AC119">
        <v>1137</v>
      </c>
      <c r="AD119">
        <v>406</v>
      </c>
      <c r="AE119">
        <v>138</v>
      </c>
      <c r="AF119">
        <v>81</v>
      </c>
      <c r="AG119">
        <v>334</v>
      </c>
      <c r="AH119">
        <v>524</v>
      </c>
    </row>
    <row r="120" spans="1:35" ht="15" hidden="1" x14ac:dyDescent="0.2">
      <c r="A120" s="1">
        <v>119</v>
      </c>
      <c r="B120" t="s">
        <v>124</v>
      </c>
      <c r="C120">
        <v>31</v>
      </c>
      <c r="D120">
        <v>15</v>
      </c>
      <c r="E120">
        <v>16</v>
      </c>
      <c r="F120">
        <v>0.48399999999999999</v>
      </c>
      <c r="G120">
        <v>-4.78</v>
      </c>
      <c r="H120">
        <v>-3.2</v>
      </c>
      <c r="I120">
        <v>9</v>
      </c>
      <c r="J120">
        <v>9</v>
      </c>
      <c r="K120">
        <v>9</v>
      </c>
      <c r="L120">
        <v>5</v>
      </c>
      <c r="M120">
        <v>6</v>
      </c>
      <c r="N120">
        <v>11</v>
      </c>
      <c r="O120">
        <v>1890</v>
      </c>
      <c r="P120">
        <v>1939</v>
      </c>
      <c r="R120">
        <v>1245</v>
      </c>
      <c r="S120">
        <v>649</v>
      </c>
      <c r="T120">
        <v>1509</v>
      </c>
      <c r="U120">
        <v>0.43</v>
      </c>
      <c r="V120">
        <v>231</v>
      </c>
      <c r="W120">
        <v>664</v>
      </c>
      <c r="X120">
        <v>0.34799999999999998</v>
      </c>
      <c r="Y120">
        <v>361</v>
      </c>
      <c r="Z120">
        <v>521</v>
      </c>
      <c r="AA120">
        <v>0.69299999999999995</v>
      </c>
      <c r="AB120">
        <v>179</v>
      </c>
      <c r="AC120">
        <v>788</v>
      </c>
      <c r="AD120">
        <v>415</v>
      </c>
      <c r="AE120">
        <v>290</v>
      </c>
      <c r="AF120">
        <v>74</v>
      </c>
      <c r="AG120">
        <v>340</v>
      </c>
      <c r="AH120">
        <v>493</v>
      </c>
    </row>
    <row r="121" spans="1:35" ht="15" hidden="1" x14ac:dyDescent="0.2">
      <c r="A121" s="1">
        <v>120</v>
      </c>
      <c r="B121" t="s">
        <v>125</v>
      </c>
      <c r="C121">
        <v>27</v>
      </c>
      <c r="D121">
        <v>15</v>
      </c>
      <c r="E121">
        <v>12</v>
      </c>
      <c r="F121">
        <v>0.55600000000000005</v>
      </c>
      <c r="G121">
        <v>-6.89</v>
      </c>
      <c r="H121">
        <v>-3.54</v>
      </c>
      <c r="I121">
        <v>10</v>
      </c>
      <c r="J121">
        <v>6</v>
      </c>
      <c r="K121">
        <v>11</v>
      </c>
      <c r="L121">
        <v>1</v>
      </c>
      <c r="M121">
        <v>4</v>
      </c>
      <c r="N121">
        <v>11</v>
      </c>
      <c r="O121">
        <v>2128</v>
      </c>
      <c r="P121">
        <v>2085</v>
      </c>
      <c r="R121">
        <v>1080</v>
      </c>
      <c r="S121">
        <v>762</v>
      </c>
      <c r="T121">
        <v>1677</v>
      </c>
      <c r="U121">
        <v>0.45400000000000001</v>
      </c>
      <c r="V121">
        <v>166</v>
      </c>
      <c r="W121">
        <v>500</v>
      </c>
      <c r="X121">
        <v>0.33200000000000002</v>
      </c>
      <c r="Y121">
        <v>438</v>
      </c>
      <c r="Z121">
        <v>625</v>
      </c>
      <c r="AA121">
        <v>0.70099999999999996</v>
      </c>
      <c r="AB121">
        <v>372</v>
      </c>
      <c r="AC121">
        <v>1047</v>
      </c>
      <c r="AD121">
        <v>398</v>
      </c>
      <c r="AE121">
        <v>174</v>
      </c>
      <c r="AF121">
        <v>73</v>
      </c>
      <c r="AG121">
        <v>372</v>
      </c>
      <c r="AH121">
        <v>534</v>
      </c>
    </row>
    <row r="122" spans="1:35" ht="15" hidden="1" x14ac:dyDescent="0.2">
      <c r="A122" s="1">
        <v>121</v>
      </c>
      <c r="B122" t="s">
        <v>126</v>
      </c>
      <c r="C122">
        <v>28</v>
      </c>
      <c r="D122">
        <v>20</v>
      </c>
      <c r="E122">
        <v>8</v>
      </c>
      <c r="F122">
        <v>0.71399999999999997</v>
      </c>
      <c r="G122">
        <v>13.52</v>
      </c>
      <c r="H122">
        <v>3.2</v>
      </c>
      <c r="I122">
        <v>11</v>
      </c>
      <c r="J122">
        <v>5</v>
      </c>
      <c r="K122">
        <v>11</v>
      </c>
      <c r="L122">
        <v>4</v>
      </c>
      <c r="M122">
        <v>5</v>
      </c>
      <c r="N122">
        <v>4</v>
      </c>
      <c r="O122">
        <v>2098</v>
      </c>
      <c r="P122">
        <v>1809</v>
      </c>
      <c r="R122">
        <v>1125</v>
      </c>
      <c r="S122">
        <v>753</v>
      </c>
      <c r="T122">
        <v>1663</v>
      </c>
      <c r="U122">
        <v>0.45300000000000001</v>
      </c>
      <c r="V122">
        <v>240</v>
      </c>
      <c r="W122">
        <v>603</v>
      </c>
      <c r="X122">
        <v>0.39800000000000002</v>
      </c>
      <c r="Y122">
        <v>352</v>
      </c>
      <c r="Z122">
        <v>494</v>
      </c>
      <c r="AA122">
        <v>0.71299999999999997</v>
      </c>
      <c r="AB122">
        <v>320</v>
      </c>
      <c r="AC122">
        <v>1000</v>
      </c>
      <c r="AD122">
        <v>359</v>
      </c>
      <c r="AE122">
        <v>150</v>
      </c>
      <c r="AF122">
        <v>98</v>
      </c>
      <c r="AG122">
        <v>274</v>
      </c>
      <c r="AH122">
        <v>533</v>
      </c>
      <c r="AI122" t="s">
        <v>423</v>
      </c>
    </row>
    <row r="123" spans="1:35" ht="15" hidden="1" x14ac:dyDescent="0.2">
      <c r="A123" s="1">
        <v>122</v>
      </c>
      <c r="B123" t="s">
        <v>127</v>
      </c>
      <c r="C123">
        <v>29</v>
      </c>
      <c r="D123">
        <v>7</v>
      </c>
      <c r="E123">
        <v>22</v>
      </c>
      <c r="F123">
        <v>0.24099999999999999</v>
      </c>
      <c r="G123">
        <v>-16.41</v>
      </c>
      <c r="H123">
        <v>-5.96</v>
      </c>
      <c r="I123">
        <v>4</v>
      </c>
      <c r="J123">
        <v>10</v>
      </c>
      <c r="K123">
        <v>5</v>
      </c>
      <c r="L123">
        <v>6</v>
      </c>
      <c r="M123">
        <v>2</v>
      </c>
      <c r="N123">
        <v>15</v>
      </c>
      <c r="O123">
        <v>1828</v>
      </c>
      <c r="P123">
        <v>2092</v>
      </c>
      <c r="R123">
        <v>1160</v>
      </c>
      <c r="S123">
        <v>618</v>
      </c>
      <c r="T123">
        <v>1582</v>
      </c>
      <c r="U123">
        <v>0.39100000000000001</v>
      </c>
      <c r="V123">
        <v>144</v>
      </c>
      <c r="W123">
        <v>498</v>
      </c>
      <c r="X123">
        <v>0.28899999999999998</v>
      </c>
      <c r="Y123">
        <v>450</v>
      </c>
      <c r="Z123">
        <v>688</v>
      </c>
      <c r="AA123">
        <v>0.65400000000000003</v>
      </c>
      <c r="AB123">
        <v>359</v>
      </c>
      <c r="AC123">
        <v>1063</v>
      </c>
      <c r="AD123">
        <v>251</v>
      </c>
      <c r="AE123">
        <v>152</v>
      </c>
      <c r="AF123">
        <v>104</v>
      </c>
      <c r="AG123">
        <v>438</v>
      </c>
      <c r="AH123">
        <v>540</v>
      </c>
    </row>
    <row r="124" spans="1:35" ht="15" hidden="1" x14ac:dyDescent="0.2">
      <c r="A124" s="1">
        <v>123</v>
      </c>
      <c r="B124" t="s">
        <v>128</v>
      </c>
      <c r="C124">
        <v>28</v>
      </c>
      <c r="D124">
        <v>5</v>
      </c>
      <c r="E124">
        <v>23</v>
      </c>
      <c r="F124">
        <v>0.17899999999999999</v>
      </c>
      <c r="G124">
        <v>-14.11</v>
      </c>
      <c r="H124">
        <v>-2.74</v>
      </c>
      <c r="I124">
        <v>3</v>
      </c>
      <c r="J124">
        <v>13</v>
      </c>
      <c r="K124">
        <v>4</v>
      </c>
      <c r="L124">
        <v>5</v>
      </c>
      <c r="M124">
        <v>1</v>
      </c>
      <c r="N124">
        <v>16</v>
      </c>
      <c r="O124">
        <v>1944</v>
      </c>
      <c r="P124">
        <v>2221</v>
      </c>
      <c r="R124">
        <v>1130</v>
      </c>
      <c r="S124">
        <v>668</v>
      </c>
      <c r="T124">
        <v>1541</v>
      </c>
      <c r="U124">
        <v>0.433</v>
      </c>
      <c r="V124">
        <v>219</v>
      </c>
      <c r="W124">
        <v>606</v>
      </c>
      <c r="X124">
        <v>0.36099999999999999</v>
      </c>
      <c r="Y124">
        <v>389</v>
      </c>
      <c r="Z124">
        <v>574</v>
      </c>
      <c r="AA124">
        <v>0.67800000000000005</v>
      </c>
      <c r="AB124">
        <v>197</v>
      </c>
      <c r="AC124">
        <v>833</v>
      </c>
      <c r="AD124">
        <v>285</v>
      </c>
      <c r="AE124">
        <v>206</v>
      </c>
      <c r="AF124">
        <v>61</v>
      </c>
      <c r="AG124">
        <v>389</v>
      </c>
      <c r="AH124">
        <v>522</v>
      </c>
    </row>
    <row r="125" spans="1:35" ht="15" hidden="1" x14ac:dyDescent="0.2">
      <c r="A125" s="1">
        <v>124</v>
      </c>
      <c r="B125" t="s">
        <v>129</v>
      </c>
      <c r="C125">
        <v>27</v>
      </c>
      <c r="D125">
        <v>15</v>
      </c>
      <c r="E125">
        <v>12</v>
      </c>
      <c r="F125">
        <v>0.55600000000000005</v>
      </c>
      <c r="G125">
        <v>-5.42</v>
      </c>
      <c r="H125">
        <v>-5.14</v>
      </c>
      <c r="I125">
        <v>10</v>
      </c>
      <c r="J125">
        <v>6</v>
      </c>
      <c r="K125">
        <v>11</v>
      </c>
      <c r="L125">
        <v>3</v>
      </c>
      <c r="M125">
        <v>4</v>
      </c>
      <c r="N125">
        <v>9</v>
      </c>
      <c r="O125">
        <v>1978</v>
      </c>
      <c r="P125">
        <v>1936</v>
      </c>
      <c r="R125">
        <v>1110</v>
      </c>
      <c r="S125">
        <v>665</v>
      </c>
      <c r="T125">
        <v>1552</v>
      </c>
      <c r="U125">
        <v>0.42799999999999999</v>
      </c>
      <c r="V125">
        <v>203</v>
      </c>
      <c r="W125">
        <v>565</v>
      </c>
      <c r="X125">
        <v>0.35899999999999999</v>
      </c>
      <c r="Y125">
        <v>445</v>
      </c>
      <c r="Z125">
        <v>618</v>
      </c>
      <c r="AA125">
        <v>0.72</v>
      </c>
      <c r="AB125">
        <v>300</v>
      </c>
      <c r="AC125">
        <v>1002</v>
      </c>
      <c r="AD125">
        <v>348</v>
      </c>
      <c r="AE125">
        <v>134</v>
      </c>
      <c r="AF125">
        <v>66</v>
      </c>
      <c r="AG125">
        <v>348</v>
      </c>
      <c r="AH125">
        <v>579</v>
      </c>
    </row>
    <row r="126" spans="1:35" ht="15" hidden="1" x14ac:dyDescent="0.2">
      <c r="A126" s="1">
        <v>125</v>
      </c>
      <c r="B126" t="s">
        <v>130</v>
      </c>
      <c r="C126">
        <v>31</v>
      </c>
      <c r="D126">
        <v>14</v>
      </c>
      <c r="E126">
        <v>17</v>
      </c>
      <c r="F126">
        <v>0.45200000000000001</v>
      </c>
      <c r="G126">
        <v>-6.2</v>
      </c>
      <c r="H126">
        <v>-3.37</v>
      </c>
      <c r="I126">
        <v>7</v>
      </c>
      <c r="J126">
        <v>11</v>
      </c>
      <c r="K126">
        <v>8</v>
      </c>
      <c r="L126">
        <v>8</v>
      </c>
      <c r="M126">
        <v>5</v>
      </c>
      <c r="N126">
        <v>7</v>
      </c>
      <c r="O126">
        <v>2373</v>
      </c>
      <c r="P126">
        <v>2381</v>
      </c>
      <c r="R126">
        <v>1255</v>
      </c>
      <c r="S126">
        <v>812</v>
      </c>
      <c r="T126">
        <v>1830</v>
      </c>
      <c r="U126">
        <v>0.44400000000000001</v>
      </c>
      <c r="V126">
        <v>228</v>
      </c>
      <c r="W126">
        <v>626</v>
      </c>
      <c r="X126">
        <v>0.36399999999999999</v>
      </c>
      <c r="Y126">
        <v>521</v>
      </c>
      <c r="Z126">
        <v>736</v>
      </c>
      <c r="AA126">
        <v>0.70799999999999996</v>
      </c>
      <c r="AB126">
        <v>367</v>
      </c>
      <c r="AC126">
        <v>1231</v>
      </c>
      <c r="AD126">
        <v>443</v>
      </c>
      <c r="AE126">
        <v>167</v>
      </c>
      <c r="AF126">
        <v>158</v>
      </c>
      <c r="AG126">
        <v>508</v>
      </c>
      <c r="AH126">
        <v>586</v>
      </c>
    </row>
    <row r="127" spans="1:35" ht="15" hidden="1" x14ac:dyDescent="0.2">
      <c r="A127" s="1">
        <v>126</v>
      </c>
      <c r="B127" t="s">
        <v>131</v>
      </c>
      <c r="C127">
        <v>30</v>
      </c>
      <c r="D127">
        <v>25</v>
      </c>
      <c r="E127">
        <v>5</v>
      </c>
      <c r="F127">
        <v>0.83299999999999996</v>
      </c>
      <c r="G127">
        <v>10.81</v>
      </c>
      <c r="H127">
        <v>2.5</v>
      </c>
      <c r="I127">
        <v>17</v>
      </c>
      <c r="J127">
        <v>1</v>
      </c>
      <c r="K127">
        <v>15</v>
      </c>
      <c r="L127">
        <v>0</v>
      </c>
      <c r="M127">
        <v>9</v>
      </c>
      <c r="N127">
        <v>4</v>
      </c>
      <c r="O127">
        <v>2077</v>
      </c>
      <c r="P127">
        <v>1822</v>
      </c>
      <c r="R127">
        <v>1205</v>
      </c>
      <c r="S127">
        <v>742</v>
      </c>
      <c r="T127">
        <v>1672</v>
      </c>
      <c r="U127">
        <v>0.44400000000000001</v>
      </c>
      <c r="V127">
        <v>244</v>
      </c>
      <c r="W127">
        <v>672</v>
      </c>
      <c r="X127">
        <v>0.36299999999999999</v>
      </c>
      <c r="Y127">
        <v>349</v>
      </c>
      <c r="Z127">
        <v>530</v>
      </c>
      <c r="AA127">
        <v>0.65800000000000003</v>
      </c>
      <c r="AB127">
        <v>308</v>
      </c>
      <c r="AC127">
        <v>1107</v>
      </c>
      <c r="AD127">
        <v>412</v>
      </c>
      <c r="AE127">
        <v>220</v>
      </c>
      <c r="AF127">
        <v>132</v>
      </c>
      <c r="AG127">
        <v>384</v>
      </c>
      <c r="AH127">
        <v>531</v>
      </c>
    </row>
    <row r="128" spans="1:35" ht="15" hidden="1" x14ac:dyDescent="0.2">
      <c r="A128" s="1">
        <v>127</v>
      </c>
      <c r="B128" t="s">
        <v>132</v>
      </c>
      <c r="C128">
        <v>29</v>
      </c>
      <c r="D128">
        <v>17</v>
      </c>
      <c r="E128">
        <v>12</v>
      </c>
      <c r="F128">
        <v>0.58599999999999997</v>
      </c>
      <c r="G128">
        <v>11.19</v>
      </c>
      <c r="H128">
        <v>9.98</v>
      </c>
      <c r="I128">
        <v>7</v>
      </c>
      <c r="J128">
        <v>9</v>
      </c>
      <c r="K128">
        <v>11</v>
      </c>
      <c r="L128">
        <v>5</v>
      </c>
      <c r="M128">
        <v>2</v>
      </c>
      <c r="N128">
        <v>5</v>
      </c>
      <c r="O128">
        <v>2110</v>
      </c>
      <c r="P128">
        <v>2029</v>
      </c>
      <c r="R128">
        <v>1165</v>
      </c>
      <c r="S128">
        <v>755</v>
      </c>
      <c r="T128">
        <v>1671</v>
      </c>
      <c r="U128">
        <v>0.45200000000000001</v>
      </c>
      <c r="V128">
        <v>215</v>
      </c>
      <c r="W128">
        <v>584</v>
      </c>
      <c r="X128">
        <v>0.36799999999999999</v>
      </c>
      <c r="Y128">
        <v>385</v>
      </c>
      <c r="Z128">
        <v>558</v>
      </c>
      <c r="AA128">
        <v>0.69</v>
      </c>
      <c r="AB128">
        <v>292</v>
      </c>
      <c r="AC128">
        <v>1029</v>
      </c>
      <c r="AD128">
        <v>390</v>
      </c>
      <c r="AE128">
        <v>156</v>
      </c>
      <c r="AF128">
        <v>69</v>
      </c>
      <c r="AG128">
        <v>369</v>
      </c>
      <c r="AH128">
        <v>535</v>
      </c>
    </row>
    <row r="129" spans="1:34" ht="15" hidden="1" x14ac:dyDescent="0.2">
      <c r="A129" s="1">
        <v>128</v>
      </c>
      <c r="B129" t="s">
        <v>133</v>
      </c>
      <c r="C129">
        <v>27</v>
      </c>
      <c r="D129">
        <v>11</v>
      </c>
      <c r="E129">
        <v>16</v>
      </c>
      <c r="F129">
        <v>0.40699999999999997</v>
      </c>
      <c r="G129">
        <v>-12.02</v>
      </c>
      <c r="H129">
        <v>-5.07</v>
      </c>
      <c r="I129">
        <v>6</v>
      </c>
      <c r="J129">
        <v>10</v>
      </c>
      <c r="K129">
        <v>10</v>
      </c>
      <c r="L129">
        <v>5</v>
      </c>
      <c r="M129">
        <v>1</v>
      </c>
      <c r="N129">
        <v>11</v>
      </c>
      <c r="O129">
        <v>2059</v>
      </c>
      <c r="P129">
        <v>2164</v>
      </c>
      <c r="R129">
        <v>1085</v>
      </c>
      <c r="S129">
        <v>685</v>
      </c>
      <c r="T129">
        <v>1518</v>
      </c>
      <c r="U129">
        <v>0.45100000000000001</v>
      </c>
      <c r="V129">
        <v>213</v>
      </c>
      <c r="W129">
        <v>556</v>
      </c>
      <c r="X129">
        <v>0.38300000000000001</v>
      </c>
      <c r="Y129">
        <v>476</v>
      </c>
      <c r="Z129">
        <v>688</v>
      </c>
      <c r="AA129">
        <v>0.69199999999999995</v>
      </c>
      <c r="AB129">
        <v>217</v>
      </c>
      <c r="AC129">
        <v>893</v>
      </c>
      <c r="AD129">
        <v>337</v>
      </c>
      <c r="AE129">
        <v>157</v>
      </c>
      <c r="AF129">
        <v>130</v>
      </c>
      <c r="AG129">
        <v>358</v>
      </c>
      <c r="AH129">
        <v>554</v>
      </c>
    </row>
    <row r="130" spans="1:34" ht="15" hidden="1" x14ac:dyDescent="0.2">
      <c r="A130" s="1">
        <v>129</v>
      </c>
      <c r="B130" t="s">
        <v>134</v>
      </c>
      <c r="C130">
        <v>30</v>
      </c>
      <c r="D130">
        <v>11</v>
      </c>
      <c r="E130">
        <v>19</v>
      </c>
      <c r="F130">
        <v>0.36699999999999999</v>
      </c>
      <c r="G130">
        <v>-0.3</v>
      </c>
      <c r="H130">
        <v>3.67</v>
      </c>
      <c r="I130">
        <v>5</v>
      </c>
      <c r="J130">
        <v>13</v>
      </c>
      <c r="K130">
        <v>8</v>
      </c>
      <c r="L130">
        <v>6</v>
      </c>
      <c r="M130">
        <v>3</v>
      </c>
      <c r="N130">
        <v>10</v>
      </c>
      <c r="O130">
        <v>2098</v>
      </c>
      <c r="P130">
        <v>2172</v>
      </c>
      <c r="R130">
        <v>1235</v>
      </c>
      <c r="S130">
        <v>739</v>
      </c>
      <c r="T130">
        <v>1764</v>
      </c>
      <c r="U130">
        <v>0.41899999999999998</v>
      </c>
      <c r="V130">
        <v>245</v>
      </c>
      <c r="W130">
        <v>699</v>
      </c>
      <c r="X130">
        <v>0.35099999999999998</v>
      </c>
      <c r="Y130">
        <v>375</v>
      </c>
      <c r="Z130">
        <v>556</v>
      </c>
      <c r="AA130">
        <v>0.67400000000000004</v>
      </c>
      <c r="AB130">
        <v>252</v>
      </c>
      <c r="AC130">
        <v>1074</v>
      </c>
      <c r="AD130">
        <v>403</v>
      </c>
      <c r="AE130">
        <v>199</v>
      </c>
      <c r="AF130">
        <v>122</v>
      </c>
      <c r="AG130">
        <v>384</v>
      </c>
      <c r="AH130">
        <v>632</v>
      </c>
    </row>
    <row r="131" spans="1:34" ht="15" hidden="1" x14ac:dyDescent="0.2">
      <c r="A131" s="1">
        <v>130</v>
      </c>
      <c r="B131" t="s">
        <v>135</v>
      </c>
      <c r="C131">
        <v>29</v>
      </c>
      <c r="D131">
        <v>16</v>
      </c>
      <c r="E131">
        <v>13</v>
      </c>
      <c r="F131">
        <v>0.55200000000000005</v>
      </c>
      <c r="G131">
        <v>15.56</v>
      </c>
      <c r="H131">
        <v>7.73</v>
      </c>
      <c r="I131">
        <v>6</v>
      </c>
      <c r="J131">
        <v>10</v>
      </c>
      <c r="K131">
        <v>14</v>
      </c>
      <c r="L131">
        <v>4</v>
      </c>
      <c r="M131">
        <v>1</v>
      </c>
      <c r="N131">
        <v>7</v>
      </c>
      <c r="O131">
        <v>2322</v>
      </c>
      <c r="P131">
        <v>2095</v>
      </c>
      <c r="R131">
        <v>1190</v>
      </c>
      <c r="S131">
        <v>818</v>
      </c>
      <c r="T131">
        <v>1713</v>
      </c>
      <c r="U131">
        <v>0.47799999999999998</v>
      </c>
      <c r="V131">
        <v>249</v>
      </c>
      <c r="W131">
        <v>670</v>
      </c>
      <c r="X131">
        <v>0.372</v>
      </c>
      <c r="Y131">
        <v>437</v>
      </c>
      <c r="Z131">
        <v>598</v>
      </c>
      <c r="AA131">
        <v>0.73099999999999998</v>
      </c>
      <c r="AB131">
        <v>366</v>
      </c>
      <c r="AC131">
        <v>1156</v>
      </c>
      <c r="AD131">
        <v>415</v>
      </c>
      <c r="AE131">
        <v>187</v>
      </c>
      <c r="AF131">
        <v>134</v>
      </c>
      <c r="AG131">
        <v>446</v>
      </c>
      <c r="AH131">
        <v>583</v>
      </c>
    </row>
    <row r="132" spans="1:34" ht="15" hidden="1" x14ac:dyDescent="0.2">
      <c r="A132" s="1">
        <v>131</v>
      </c>
      <c r="B132" t="s">
        <v>136</v>
      </c>
      <c r="C132">
        <v>31</v>
      </c>
      <c r="D132">
        <v>19</v>
      </c>
      <c r="E132">
        <v>12</v>
      </c>
      <c r="F132">
        <v>0.61299999999999999</v>
      </c>
      <c r="G132">
        <v>0.68</v>
      </c>
      <c r="H132">
        <v>-2.97</v>
      </c>
      <c r="I132">
        <v>12</v>
      </c>
      <c r="J132">
        <v>8</v>
      </c>
      <c r="K132">
        <v>8</v>
      </c>
      <c r="L132">
        <v>3</v>
      </c>
      <c r="M132">
        <v>7</v>
      </c>
      <c r="N132">
        <v>7</v>
      </c>
      <c r="O132">
        <v>2488</v>
      </c>
      <c r="P132">
        <v>2375</v>
      </c>
      <c r="R132">
        <v>1250</v>
      </c>
      <c r="S132">
        <v>871</v>
      </c>
      <c r="T132">
        <v>1915</v>
      </c>
      <c r="U132">
        <v>0.45500000000000002</v>
      </c>
      <c r="V132">
        <v>304</v>
      </c>
      <c r="W132">
        <v>766</v>
      </c>
      <c r="X132">
        <v>0.39700000000000002</v>
      </c>
      <c r="Y132">
        <v>442</v>
      </c>
      <c r="Z132">
        <v>584</v>
      </c>
      <c r="AA132">
        <v>0.75700000000000001</v>
      </c>
      <c r="AB132">
        <v>299</v>
      </c>
      <c r="AC132">
        <v>1129</v>
      </c>
      <c r="AD132">
        <v>489</v>
      </c>
      <c r="AE132">
        <v>210</v>
      </c>
      <c r="AF132">
        <v>88</v>
      </c>
      <c r="AG132">
        <v>381</v>
      </c>
      <c r="AH132">
        <v>592</v>
      </c>
    </row>
    <row r="133" spans="1:34" ht="15" hidden="1" x14ac:dyDescent="0.2">
      <c r="A133" s="1">
        <v>132</v>
      </c>
      <c r="B133" t="s">
        <v>137</v>
      </c>
      <c r="C133">
        <v>28</v>
      </c>
      <c r="D133">
        <v>19</v>
      </c>
      <c r="E133">
        <v>9</v>
      </c>
      <c r="F133">
        <v>0.67900000000000005</v>
      </c>
      <c r="G133">
        <v>19.760000000000002</v>
      </c>
      <c r="H133">
        <v>10.3</v>
      </c>
      <c r="I133">
        <v>11</v>
      </c>
      <c r="J133">
        <v>5</v>
      </c>
      <c r="K133">
        <v>11</v>
      </c>
      <c r="L133">
        <v>3</v>
      </c>
      <c r="M133">
        <v>5</v>
      </c>
      <c r="N133">
        <v>5</v>
      </c>
      <c r="O133">
        <v>2251</v>
      </c>
      <c r="P133">
        <v>1986</v>
      </c>
      <c r="R133">
        <v>1145</v>
      </c>
      <c r="S133">
        <v>827</v>
      </c>
      <c r="T133">
        <v>1783</v>
      </c>
      <c r="U133">
        <v>0.46400000000000002</v>
      </c>
      <c r="V133">
        <v>271</v>
      </c>
      <c r="W133">
        <v>688</v>
      </c>
      <c r="X133">
        <v>0.39400000000000002</v>
      </c>
      <c r="Y133">
        <v>326</v>
      </c>
      <c r="Z133">
        <v>471</v>
      </c>
      <c r="AA133">
        <v>0.69199999999999995</v>
      </c>
      <c r="AB133">
        <v>276</v>
      </c>
      <c r="AC133">
        <v>995</v>
      </c>
      <c r="AD133">
        <v>442</v>
      </c>
      <c r="AE133">
        <v>226</v>
      </c>
      <c r="AF133">
        <v>95</v>
      </c>
      <c r="AG133">
        <v>284</v>
      </c>
      <c r="AH133">
        <v>444</v>
      </c>
    </row>
    <row r="134" spans="1:34" ht="15" hidden="1" x14ac:dyDescent="0.2">
      <c r="A134" s="1">
        <v>133</v>
      </c>
      <c r="B134" t="s">
        <v>138</v>
      </c>
      <c r="C134">
        <v>29</v>
      </c>
      <c r="D134">
        <v>16</v>
      </c>
      <c r="E134">
        <v>13</v>
      </c>
      <c r="F134">
        <v>0.55200000000000005</v>
      </c>
      <c r="G134">
        <v>10.28</v>
      </c>
      <c r="H134">
        <v>7.42</v>
      </c>
      <c r="I134">
        <v>8</v>
      </c>
      <c r="J134">
        <v>8</v>
      </c>
      <c r="K134">
        <v>13</v>
      </c>
      <c r="L134">
        <v>4</v>
      </c>
      <c r="M134">
        <v>2</v>
      </c>
      <c r="N134">
        <v>7</v>
      </c>
      <c r="O134">
        <v>2337</v>
      </c>
      <c r="P134">
        <v>2254</v>
      </c>
      <c r="R134">
        <v>1190</v>
      </c>
      <c r="S134">
        <v>813</v>
      </c>
      <c r="T134">
        <v>1814</v>
      </c>
      <c r="U134">
        <v>0.44800000000000001</v>
      </c>
      <c r="V134">
        <v>244</v>
      </c>
      <c r="W134">
        <v>672</v>
      </c>
      <c r="X134">
        <v>0.36299999999999999</v>
      </c>
      <c r="Y134">
        <v>467</v>
      </c>
      <c r="Z134">
        <v>671</v>
      </c>
      <c r="AA134">
        <v>0.69599999999999995</v>
      </c>
      <c r="AB134">
        <v>353</v>
      </c>
      <c r="AC134">
        <v>1124</v>
      </c>
      <c r="AD134">
        <v>503</v>
      </c>
      <c r="AE134">
        <v>216</v>
      </c>
      <c r="AF134">
        <v>115</v>
      </c>
      <c r="AG134">
        <v>397</v>
      </c>
      <c r="AH134">
        <v>520</v>
      </c>
    </row>
    <row r="135" spans="1:34" ht="15" hidden="1" x14ac:dyDescent="0.2">
      <c r="A135" s="1">
        <v>134</v>
      </c>
      <c r="B135" t="s">
        <v>139</v>
      </c>
      <c r="C135">
        <v>30</v>
      </c>
      <c r="D135">
        <v>19</v>
      </c>
      <c r="E135">
        <v>11</v>
      </c>
      <c r="F135">
        <v>0.63300000000000001</v>
      </c>
      <c r="G135">
        <v>1.43</v>
      </c>
      <c r="H135">
        <v>-2.98</v>
      </c>
      <c r="I135">
        <v>8</v>
      </c>
      <c r="J135">
        <v>8</v>
      </c>
      <c r="K135">
        <v>13</v>
      </c>
      <c r="L135">
        <v>3</v>
      </c>
      <c r="M135">
        <v>6</v>
      </c>
      <c r="N135">
        <v>8</v>
      </c>
      <c r="O135">
        <v>2639</v>
      </c>
      <c r="P135">
        <v>2360</v>
      </c>
      <c r="R135">
        <v>1220</v>
      </c>
      <c r="S135">
        <v>971</v>
      </c>
      <c r="T135">
        <v>1947</v>
      </c>
      <c r="U135">
        <v>0.499</v>
      </c>
      <c r="V135">
        <v>323</v>
      </c>
      <c r="W135">
        <v>790</v>
      </c>
      <c r="X135">
        <v>0.40899999999999997</v>
      </c>
      <c r="Y135">
        <v>374</v>
      </c>
      <c r="Z135">
        <v>510</v>
      </c>
      <c r="AA135">
        <v>0.73299999999999998</v>
      </c>
      <c r="AB135">
        <v>307</v>
      </c>
      <c r="AC135">
        <v>1136</v>
      </c>
      <c r="AD135">
        <v>529</v>
      </c>
      <c r="AE135">
        <v>240</v>
      </c>
      <c r="AF135">
        <v>116</v>
      </c>
      <c r="AG135">
        <v>408</v>
      </c>
      <c r="AH135">
        <v>541</v>
      </c>
    </row>
    <row r="136" spans="1:34" ht="15" hidden="1" x14ac:dyDescent="0.2">
      <c r="A136" s="1">
        <v>135</v>
      </c>
      <c r="B136" t="s">
        <v>140</v>
      </c>
      <c r="C136">
        <v>30</v>
      </c>
      <c r="D136">
        <v>13</v>
      </c>
      <c r="E136">
        <v>17</v>
      </c>
      <c r="F136">
        <v>0.433</v>
      </c>
      <c r="G136">
        <v>-3.88</v>
      </c>
      <c r="H136">
        <v>-1.34</v>
      </c>
      <c r="I136">
        <v>7</v>
      </c>
      <c r="J136">
        <v>9</v>
      </c>
      <c r="K136">
        <v>8</v>
      </c>
      <c r="L136">
        <v>4</v>
      </c>
      <c r="M136">
        <v>5</v>
      </c>
      <c r="N136">
        <v>13</v>
      </c>
      <c r="O136">
        <v>2362</v>
      </c>
      <c r="P136">
        <v>2370</v>
      </c>
      <c r="R136">
        <v>1210</v>
      </c>
      <c r="S136">
        <v>835</v>
      </c>
      <c r="T136">
        <v>1839</v>
      </c>
      <c r="U136">
        <v>0.45400000000000001</v>
      </c>
      <c r="V136">
        <v>273</v>
      </c>
      <c r="W136">
        <v>692</v>
      </c>
      <c r="X136">
        <v>0.39500000000000002</v>
      </c>
      <c r="Y136">
        <v>419</v>
      </c>
      <c r="Z136">
        <v>608</v>
      </c>
      <c r="AA136">
        <v>0.68899999999999995</v>
      </c>
      <c r="AB136">
        <v>328</v>
      </c>
      <c r="AC136">
        <v>1033</v>
      </c>
      <c r="AD136">
        <v>438</v>
      </c>
      <c r="AE136">
        <v>201</v>
      </c>
      <c r="AF136">
        <v>83</v>
      </c>
      <c r="AG136">
        <v>376</v>
      </c>
      <c r="AH136">
        <v>616</v>
      </c>
    </row>
    <row r="137" spans="1:34" ht="15" hidden="1" x14ac:dyDescent="0.2">
      <c r="A137" s="1">
        <v>136</v>
      </c>
      <c r="B137" t="s">
        <v>141</v>
      </c>
      <c r="C137">
        <v>28</v>
      </c>
      <c r="D137">
        <v>11</v>
      </c>
      <c r="E137">
        <v>17</v>
      </c>
      <c r="F137">
        <v>0.39300000000000002</v>
      </c>
      <c r="G137">
        <v>-14.82</v>
      </c>
      <c r="H137">
        <v>-9.58</v>
      </c>
      <c r="I137">
        <v>7</v>
      </c>
      <c r="J137">
        <v>8</v>
      </c>
      <c r="K137">
        <v>8</v>
      </c>
      <c r="L137">
        <v>4</v>
      </c>
      <c r="M137">
        <v>3</v>
      </c>
      <c r="N137">
        <v>12</v>
      </c>
      <c r="O137">
        <v>1804</v>
      </c>
      <c r="P137">
        <v>1899</v>
      </c>
      <c r="R137">
        <v>1130</v>
      </c>
      <c r="S137">
        <v>628</v>
      </c>
      <c r="T137">
        <v>1632</v>
      </c>
      <c r="U137">
        <v>0.38500000000000001</v>
      </c>
      <c r="V137">
        <v>191</v>
      </c>
      <c r="W137">
        <v>643</v>
      </c>
      <c r="X137">
        <v>0.29699999999999999</v>
      </c>
      <c r="Y137">
        <v>357</v>
      </c>
      <c r="Z137">
        <v>527</v>
      </c>
      <c r="AA137">
        <v>0.67700000000000005</v>
      </c>
      <c r="AB137">
        <v>369</v>
      </c>
      <c r="AC137">
        <v>1021</v>
      </c>
      <c r="AD137">
        <v>314</v>
      </c>
      <c r="AE137">
        <v>172</v>
      </c>
      <c r="AF137">
        <v>73</v>
      </c>
      <c r="AG137">
        <v>348</v>
      </c>
      <c r="AH137">
        <v>571</v>
      </c>
    </row>
    <row r="138" spans="1:34" ht="15" hidden="1" x14ac:dyDescent="0.2">
      <c r="A138" s="1">
        <v>137</v>
      </c>
      <c r="B138" t="s">
        <v>142</v>
      </c>
      <c r="C138">
        <v>31</v>
      </c>
      <c r="D138">
        <v>17</v>
      </c>
      <c r="E138">
        <v>14</v>
      </c>
      <c r="F138">
        <v>0.54800000000000004</v>
      </c>
      <c r="G138">
        <v>-4.29</v>
      </c>
      <c r="H138">
        <v>-3.87</v>
      </c>
      <c r="I138">
        <v>9</v>
      </c>
      <c r="J138">
        <v>7</v>
      </c>
      <c r="K138">
        <v>5</v>
      </c>
      <c r="L138">
        <v>5</v>
      </c>
      <c r="M138">
        <v>10</v>
      </c>
      <c r="N138">
        <v>9</v>
      </c>
      <c r="O138">
        <v>2166</v>
      </c>
      <c r="P138">
        <v>2135</v>
      </c>
      <c r="R138">
        <v>1250</v>
      </c>
      <c r="S138">
        <v>761</v>
      </c>
      <c r="T138">
        <v>1674</v>
      </c>
      <c r="U138">
        <v>0.45500000000000002</v>
      </c>
      <c r="V138">
        <v>222</v>
      </c>
      <c r="W138">
        <v>603</v>
      </c>
      <c r="X138">
        <v>0.36799999999999999</v>
      </c>
      <c r="Y138">
        <v>422</v>
      </c>
      <c r="Z138">
        <v>599</v>
      </c>
      <c r="AA138">
        <v>0.70499999999999996</v>
      </c>
      <c r="AB138">
        <v>321</v>
      </c>
      <c r="AC138">
        <v>1115</v>
      </c>
      <c r="AD138">
        <v>440</v>
      </c>
      <c r="AE138">
        <v>145</v>
      </c>
      <c r="AF138">
        <v>115</v>
      </c>
      <c r="AG138">
        <v>429</v>
      </c>
      <c r="AH138">
        <v>581</v>
      </c>
    </row>
    <row r="139" spans="1:34" ht="15" hidden="1" x14ac:dyDescent="0.2">
      <c r="A139" s="1">
        <v>138</v>
      </c>
      <c r="B139" t="s">
        <v>143</v>
      </c>
      <c r="C139">
        <v>31</v>
      </c>
      <c r="D139">
        <v>17</v>
      </c>
      <c r="E139">
        <v>14</v>
      </c>
      <c r="F139">
        <v>0.54800000000000004</v>
      </c>
      <c r="G139">
        <v>-9.92</v>
      </c>
      <c r="H139">
        <v>-8.2200000000000006</v>
      </c>
      <c r="I139">
        <v>5</v>
      </c>
      <c r="J139">
        <v>9</v>
      </c>
      <c r="K139">
        <v>7</v>
      </c>
      <c r="L139">
        <v>6</v>
      </c>
      <c r="M139">
        <v>8</v>
      </c>
      <c r="N139">
        <v>8</v>
      </c>
      <c r="O139">
        <v>2407</v>
      </c>
      <c r="P139">
        <v>2322</v>
      </c>
      <c r="R139">
        <v>1245</v>
      </c>
      <c r="S139">
        <v>825</v>
      </c>
      <c r="T139">
        <v>1765</v>
      </c>
      <c r="U139">
        <v>0.46700000000000003</v>
      </c>
      <c r="V139">
        <v>309</v>
      </c>
      <c r="W139">
        <v>761</v>
      </c>
      <c r="X139">
        <v>0.40600000000000003</v>
      </c>
      <c r="Y139">
        <v>448</v>
      </c>
      <c r="Z139">
        <v>612</v>
      </c>
      <c r="AA139">
        <v>0.73199999999999998</v>
      </c>
      <c r="AB139">
        <v>284</v>
      </c>
      <c r="AC139">
        <v>1015</v>
      </c>
      <c r="AD139">
        <v>421</v>
      </c>
      <c r="AE139">
        <v>251</v>
      </c>
      <c r="AF139">
        <v>53</v>
      </c>
      <c r="AG139">
        <v>403</v>
      </c>
      <c r="AH139">
        <v>585</v>
      </c>
    </row>
    <row r="140" spans="1:34" ht="15" hidden="1" x14ac:dyDescent="0.2">
      <c r="A140" s="1">
        <v>139</v>
      </c>
      <c r="B140" t="s">
        <v>144</v>
      </c>
      <c r="C140">
        <v>31</v>
      </c>
      <c r="D140">
        <v>9</v>
      </c>
      <c r="E140">
        <v>22</v>
      </c>
      <c r="F140">
        <v>0.28999999999999998</v>
      </c>
      <c r="G140">
        <v>-5.49</v>
      </c>
      <c r="H140">
        <v>-1.26</v>
      </c>
      <c r="I140">
        <v>7</v>
      </c>
      <c r="J140">
        <v>11</v>
      </c>
      <c r="K140">
        <v>6</v>
      </c>
      <c r="L140">
        <v>9</v>
      </c>
      <c r="M140">
        <v>3</v>
      </c>
      <c r="N140">
        <v>13</v>
      </c>
      <c r="O140">
        <v>2052</v>
      </c>
      <c r="P140">
        <v>2162</v>
      </c>
      <c r="R140">
        <v>1255</v>
      </c>
      <c r="S140">
        <v>722</v>
      </c>
      <c r="T140">
        <v>1624</v>
      </c>
      <c r="U140">
        <v>0.44500000000000001</v>
      </c>
      <c r="V140">
        <v>195</v>
      </c>
      <c r="W140">
        <v>592</v>
      </c>
      <c r="X140">
        <v>0.32900000000000001</v>
      </c>
      <c r="Y140">
        <v>413</v>
      </c>
      <c r="Z140">
        <v>578</v>
      </c>
      <c r="AA140">
        <v>0.71499999999999997</v>
      </c>
      <c r="AB140">
        <v>292</v>
      </c>
      <c r="AC140">
        <v>1062</v>
      </c>
      <c r="AD140">
        <v>364</v>
      </c>
      <c r="AE140">
        <v>182</v>
      </c>
      <c r="AF140">
        <v>86</v>
      </c>
      <c r="AG140">
        <v>442</v>
      </c>
      <c r="AH140">
        <v>625</v>
      </c>
    </row>
    <row r="141" spans="1:34" ht="15" hidden="1" x14ac:dyDescent="0.2">
      <c r="A141" s="1">
        <v>140</v>
      </c>
      <c r="B141" t="s">
        <v>145</v>
      </c>
      <c r="C141">
        <v>29</v>
      </c>
      <c r="D141">
        <v>17</v>
      </c>
      <c r="E141">
        <v>12</v>
      </c>
      <c r="F141">
        <v>0.58599999999999997</v>
      </c>
      <c r="G141">
        <v>14.03</v>
      </c>
      <c r="H141">
        <v>9.24</v>
      </c>
      <c r="I141">
        <v>6</v>
      </c>
      <c r="J141">
        <v>10</v>
      </c>
      <c r="K141">
        <v>10</v>
      </c>
      <c r="L141">
        <v>5</v>
      </c>
      <c r="M141">
        <v>4</v>
      </c>
      <c r="N141">
        <v>6</v>
      </c>
      <c r="O141">
        <v>2111</v>
      </c>
      <c r="P141">
        <v>1972</v>
      </c>
      <c r="R141">
        <v>1165</v>
      </c>
      <c r="S141">
        <v>729</v>
      </c>
      <c r="T141">
        <v>1587</v>
      </c>
      <c r="U141">
        <v>0.45900000000000002</v>
      </c>
      <c r="V141">
        <v>209</v>
      </c>
      <c r="W141">
        <v>577</v>
      </c>
      <c r="X141">
        <v>0.36199999999999999</v>
      </c>
      <c r="Y141">
        <v>444</v>
      </c>
      <c r="Z141">
        <v>642</v>
      </c>
      <c r="AA141">
        <v>0.69199999999999995</v>
      </c>
      <c r="AB141">
        <v>286</v>
      </c>
      <c r="AC141">
        <v>964</v>
      </c>
      <c r="AD141">
        <v>437</v>
      </c>
      <c r="AE141">
        <v>236</v>
      </c>
      <c r="AF141">
        <v>104</v>
      </c>
      <c r="AG141">
        <v>386</v>
      </c>
      <c r="AH141">
        <v>520</v>
      </c>
    </row>
    <row r="142" spans="1:34" ht="15" hidden="1" x14ac:dyDescent="0.2">
      <c r="A142" s="1">
        <v>141</v>
      </c>
      <c r="B142" t="s">
        <v>146</v>
      </c>
      <c r="C142">
        <v>29</v>
      </c>
      <c r="D142">
        <v>26</v>
      </c>
      <c r="E142">
        <v>3</v>
      </c>
      <c r="F142">
        <v>0.89700000000000002</v>
      </c>
      <c r="G142">
        <v>23.29</v>
      </c>
      <c r="H142">
        <v>12.29</v>
      </c>
      <c r="I142">
        <v>14</v>
      </c>
      <c r="J142">
        <v>2</v>
      </c>
      <c r="K142">
        <v>13</v>
      </c>
      <c r="L142">
        <v>1</v>
      </c>
      <c r="M142">
        <v>9</v>
      </c>
      <c r="N142">
        <v>1</v>
      </c>
      <c r="O142">
        <v>2402</v>
      </c>
      <c r="P142">
        <v>2083</v>
      </c>
      <c r="R142">
        <v>1175</v>
      </c>
      <c r="S142">
        <v>861</v>
      </c>
      <c r="T142">
        <v>1774</v>
      </c>
      <c r="U142">
        <v>0.48499999999999999</v>
      </c>
      <c r="V142">
        <v>251</v>
      </c>
      <c r="W142">
        <v>619</v>
      </c>
      <c r="X142">
        <v>0.40500000000000003</v>
      </c>
      <c r="Y142">
        <v>429</v>
      </c>
      <c r="Z142">
        <v>651</v>
      </c>
      <c r="AA142">
        <v>0.65900000000000003</v>
      </c>
      <c r="AB142">
        <v>357</v>
      </c>
      <c r="AC142">
        <v>1134</v>
      </c>
      <c r="AD142">
        <v>476</v>
      </c>
      <c r="AE142">
        <v>204</v>
      </c>
      <c r="AF142">
        <v>134</v>
      </c>
      <c r="AG142">
        <v>371</v>
      </c>
      <c r="AH142">
        <v>531</v>
      </c>
    </row>
    <row r="143" spans="1:34" ht="15" hidden="1" x14ac:dyDescent="0.2">
      <c r="A143" s="1">
        <v>142</v>
      </c>
      <c r="B143" t="s">
        <v>147</v>
      </c>
      <c r="C143">
        <v>30</v>
      </c>
      <c r="D143">
        <v>13</v>
      </c>
      <c r="E143">
        <v>17</v>
      </c>
      <c r="F143">
        <v>0.433</v>
      </c>
      <c r="G143">
        <v>-8.11</v>
      </c>
      <c r="H143">
        <v>-5.82</v>
      </c>
      <c r="I143">
        <v>7</v>
      </c>
      <c r="J143">
        <v>7</v>
      </c>
      <c r="K143">
        <v>8</v>
      </c>
      <c r="L143">
        <v>5</v>
      </c>
      <c r="M143">
        <v>5</v>
      </c>
      <c r="N143">
        <v>12</v>
      </c>
      <c r="O143">
        <v>2259</v>
      </c>
      <c r="P143">
        <v>2304</v>
      </c>
      <c r="R143">
        <v>1200</v>
      </c>
      <c r="S143">
        <v>839</v>
      </c>
      <c r="T143">
        <v>1821</v>
      </c>
      <c r="U143">
        <v>0.46100000000000002</v>
      </c>
      <c r="V143">
        <v>195</v>
      </c>
      <c r="W143">
        <v>468</v>
      </c>
      <c r="X143">
        <v>0.41699999999999998</v>
      </c>
      <c r="Y143">
        <v>386</v>
      </c>
      <c r="Z143">
        <v>559</v>
      </c>
      <c r="AA143">
        <v>0.69099999999999995</v>
      </c>
      <c r="AB143">
        <v>343</v>
      </c>
      <c r="AC143">
        <v>1089</v>
      </c>
      <c r="AD143">
        <v>474</v>
      </c>
      <c r="AE143">
        <v>154</v>
      </c>
      <c r="AF143">
        <v>94</v>
      </c>
      <c r="AG143">
        <v>411</v>
      </c>
      <c r="AH143">
        <v>576</v>
      </c>
    </row>
    <row r="144" spans="1:34" ht="15" hidden="1" x14ac:dyDescent="0.2">
      <c r="A144" s="1">
        <v>143</v>
      </c>
      <c r="B144" t="s">
        <v>148</v>
      </c>
      <c r="C144">
        <v>29</v>
      </c>
      <c r="D144">
        <v>17</v>
      </c>
      <c r="E144">
        <v>12</v>
      </c>
      <c r="F144">
        <v>0.58599999999999997</v>
      </c>
      <c r="G144">
        <v>0.81</v>
      </c>
      <c r="H144">
        <v>-2.34</v>
      </c>
      <c r="I144">
        <v>9</v>
      </c>
      <c r="J144">
        <v>7</v>
      </c>
      <c r="K144">
        <v>9</v>
      </c>
      <c r="L144">
        <v>5</v>
      </c>
      <c r="M144">
        <v>6</v>
      </c>
      <c r="N144">
        <v>5</v>
      </c>
      <c r="O144">
        <v>2240</v>
      </c>
      <c r="P144">
        <v>2096</v>
      </c>
      <c r="R144">
        <v>1180</v>
      </c>
      <c r="S144">
        <v>799</v>
      </c>
      <c r="T144">
        <v>1869</v>
      </c>
      <c r="U144">
        <v>0.42799999999999999</v>
      </c>
      <c r="V144">
        <v>204</v>
      </c>
      <c r="W144">
        <v>650</v>
      </c>
      <c r="X144">
        <v>0.314</v>
      </c>
      <c r="Y144">
        <v>438</v>
      </c>
      <c r="Z144">
        <v>608</v>
      </c>
      <c r="AA144">
        <v>0.72</v>
      </c>
      <c r="AB144">
        <v>451</v>
      </c>
      <c r="AC144">
        <v>1189</v>
      </c>
      <c r="AD144">
        <v>368</v>
      </c>
      <c r="AE144">
        <v>194</v>
      </c>
      <c r="AF144">
        <v>113</v>
      </c>
      <c r="AG144">
        <v>402</v>
      </c>
      <c r="AH144">
        <v>563</v>
      </c>
    </row>
    <row r="145" spans="1:34" ht="15" hidden="1" x14ac:dyDescent="0.2">
      <c r="A145" s="1">
        <v>144</v>
      </c>
      <c r="B145" t="s">
        <v>149</v>
      </c>
      <c r="C145">
        <v>29</v>
      </c>
      <c r="D145">
        <v>24</v>
      </c>
      <c r="E145">
        <v>5</v>
      </c>
      <c r="F145">
        <v>0.82799999999999996</v>
      </c>
      <c r="G145">
        <v>25.05</v>
      </c>
      <c r="H145">
        <v>9.84</v>
      </c>
      <c r="I145">
        <v>14</v>
      </c>
      <c r="J145">
        <v>2</v>
      </c>
      <c r="K145">
        <v>14</v>
      </c>
      <c r="L145">
        <v>2</v>
      </c>
      <c r="M145">
        <v>6</v>
      </c>
      <c r="N145">
        <v>3</v>
      </c>
      <c r="O145">
        <v>2546</v>
      </c>
      <c r="P145">
        <v>2105</v>
      </c>
      <c r="R145">
        <v>1165</v>
      </c>
      <c r="S145">
        <v>903</v>
      </c>
      <c r="T145">
        <v>1878</v>
      </c>
      <c r="U145">
        <v>0.48099999999999998</v>
      </c>
      <c r="V145">
        <v>211</v>
      </c>
      <c r="W145">
        <v>594</v>
      </c>
      <c r="X145">
        <v>0.35499999999999998</v>
      </c>
      <c r="Y145">
        <v>529</v>
      </c>
      <c r="Z145">
        <v>757</v>
      </c>
      <c r="AA145">
        <v>0.69899999999999995</v>
      </c>
      <c r="AB145">
        <v>378</v>
      </c>
      <c r="AC145">
        <v>1185</v>
      </c>
      <c r="AD145">
        <v>472</v>
      </c>
      <c r="AE145">
        <v>179</v>
      </c>
      <c r="AF145">
        <v>158</v>
      </c>
      <c r="AG145">
        <v>354</v>
      </c>
      <c r="AH145">
        <v>563</v>
      </c>
    </row>
    <row r="146" spans="1:34" ht="15" hidden="1" x14ac:dyDescent="0.2">
      <c r="A146" s="1">
        <v>145</v>
      </c>
      <c r="B146" t="s">
        <v>150</v>
      </c>
      <c r="C146">
        <v>27</v>
      </c>
      <c r="D146">
        <v>14</v>
      </c>
      <c r="E146">
        <v>13</v>
      </c>
      <c r="F146">
        <v>0.51900000000000002</v>
      </c>
      <c r="G146">
        <v>3.1</v>
      </c>
      <c r="H146">
        <v>3.8</v>
      </c>
      <c r="I146">
        <v>8</v>
      </c>
      <c r="J146">
        <v>8</v>
      </c>
      <c r="K146">
        <v>10</v>
      </c>
      <c r="L146">
        <v>4</v>
      </c>
      <c r="M146">
        <v>4</v>
      </c>
      <c r="N146">
        <v>6</v>
      </c>
      <c r="O146">
        <v>2072</v>
      </c>
      <c r="P146">
        <v>2091</v>
      </c>
      <c r="R146">
        <v>1100</v>
      </c>
      <c r="S146">
        <v>696</v>
      </c>
      <c r="T146">
        <v>1508</v>
      </c>
      <c r="U146">
        <v>0.46200000000000002</v>
      </c>
      <c r="V146">
        <v>234</v>
      </c>
      <c r="W146">
        <v>632</v>
      </c>
      <c r="X146">
        <v>0.37</v>
      </c>
      <c r="Y146">
        <v>446</v>
      </c>
      <c r="Z146">
        <v>576</v>
      </c>
      <c r="AA146">
        <v>0.77400000000000002</v>
      </c>
      <c r="AB146">
        <v>224</v>
      </c>
      <c r="AC146">
        <v>870</v>
      </c>
      <c r="AD146">
        <v>391</v>
      </c>
      <c r="AE146">
        <v>174</v>
      </c>
      <c r="AF146">
        <v>61</v>
      </c>
      <c r="AG146">
        <v>349</v>
      </c>
      <c r="AH146">
        <v>507</v>
      </c>
    </row>
    <row r="147" spans="1:34" ht="15" hidden="1" x14ac:dyDescent="0.2">
      <c r="A147" s="1">
        <v>146</v>
      </c>
      <c r="B147" t="s">
        <v>151</v>
      </c>
      <c r="C147">
        <v>29</v>
      </c>
      <c r="D147">
        <v>9</v>
      </c>
      <c r="E147">
        <v>20</v>
      </c>
      <c r="F147">
        <v>0.31</v>
      </c>
      <c r="G147">
        <v>-14.56</v>
      </c>
      <c r="H147">
        <v>-3.09</v>
      </c>
      <c r="I147">
        <v>5</v>
      </c>
      <c r="J147">
        <v>13</v>
      </c>
      <c r="K147">
        <v>5</v>
      </c>
      <c r="L147">
        <v>10</v>
      </c>
      <c r="M147">
        <v>4</v>
      </c>
      <c r="N147">
        <v>10</v>
      </c>
      <c r="O147">
        <v>1931</v>
      </c>
      <c r="P147">
        <v>2215</v>
      </c>
      <c r="R147">
        <v>1165</v>
      </c>
      <c r="S147">
        <v>692</v>
      </c>
      <c r="T147">
        <v>1612</v>
      </c>
      <c r="U147">
        <v>0.42899999999999999</v>
      </c>
      <c r="V147">
        <v>214</v>
      </c>
      <c r="W147">
        <v>641</v>
      </c>
      <c r="X147">
        <v>0.33400000000000002</v>
      </c>
      <c r="Y147">
        <v>333</v>
      </c>
      <c r="Z147">
        <v>471</v>
      </c>
      <c r="AA147">
        <v>0.70699999999999996</v>
      </c>
      <c r="AB147">
        <v>202</v>
      </c>
      <c r="AC147">
        <v>931</v>
      </c>
      <c r="AD147">
        <v>367</v>
      </c>
      <c r="AE147">
        <v>144</v>
      </c>
      <c r="AF147">
        <v>80</v>
      </c>
      <c r="AG147">
        <v>421</v>
      </c>
      <c r="AH147">
        <v>498</v>
      </c>
    </row>
    <row r="148" spans="1:34" ht="15" hidden="1" x14ac:dyDescent="0.2">
      <c r="A148" s="1">
        <v>147</v>
      </c>
      <c r="B148" t="s">
        <v>152</v>
      </c>
      <c r="C148">
        <v>29</v>
      </c>
      <c r="D148">
        <v>16</v>
      </c>
      <c r="E148">
        <v>13</v>
      </c>
      <c r="F148">
        <v>0.55200000000000005</v>
      </c>
      <c r="G148">
        <v>-7.19</v>
      </c>
      <c r="H148">
        <v>-7.67</v>
      </c>
      <c r="I148">
        <v>8</v>
      </c>
      <c r="J148">
        <v>8</v>
      </c>
      <c r="K148">
        <v>11</v>
      </c>
      <c r="L148">
        <v>3</v>
      </c>
      <c r="M148">
        <v>5</v>
      </c>
      <c r="N148">
        <v>10</v>
      </c>
      <c r="O148">
        <v>2250</v>
      </c>
      <c r="P148">
        <v>2066</v>
      </c>
      <c r="R148">
        <v>1175</v>
      </c>
      <c r="S148">
        <v>787</v>
      </c>
      <c r="T148">
        <v>1714</v>
      </c>
      <c r="U148">
        <v>0.45900000000000002</v>
      </c>
      <c r="V148">
        <v>224</v>
      </c>
      <c r="W148">
        <v>633</v>
      </c>
      <c r="X148">
        <v>0.35399999999999998</v>
      </c>
      <c r="Y148">
        <v>452</v>
      </c>
      <c r="Z148">
        <v>688</v>
      </c>
      <c r="AA148">
        <v>0.65700000000000003</v>
      </c>
      <c r="AB148">
        <v>343</v>
      </c>
      <c r="AC148">
        <v>1041</v>
      </c>
      <c r="AD148">
        <v>417</v>
      </c>
      <c r="AE148">
        <v>236</v>
      </c>
      <c r="AF148">
        <v>81</v>
      </c>
      <c r="AG148">
        <v>386</v>
      </c>
      <c r="AH148">
        <v>630</v>
      </c>
    </row>
    <row r="149" spans="1:34" ht="15" hidden="1" x14ac:dyDescent="0.2">
      <c r="A149" s="1">
        <v>148</v>
      </c>
      <c r="B149" t="s">
        <v>153</v>
      </c>
      <c r="C149">
        <v>29</v>
      </c>
      <c r="D149">
        <v>18</v>
      </c>
      <c r="E149">
        <v>11</v>
      </c>
      <c r="F149">
        <v>0.621</v>
      </c>
      <c r="G149">
        <v>2.36</v>
      </c>
      <c r="H149">
        <v>-3.28</v>
      </c>
      <c r="I149">
        <v>12</v>
      </c>
      <c r="J149">
        <v>6</v>
      </c>
      <c r="K149">
        <v>11</v>
      </c>
      <c r="L149">
        <v>2</v>
      </c>
      <c r="M149">
        <v>7</v>
      </c>
      <c r="N149">
        <v>9</v>
      </c>
      <c r="O149">
        <v>2199</v>
      </c>
      <c r="P149">
        <v>2020</v>
      </c>
      <c r="R149">
        <v>1165</v>
      </c>
      <c r="S149">
        <v>777</v>
      </c>
      <c r="T149">
        <v>1607</v>
      </c>
      <c r="U149">
        <v>0.48399999999999999</v>
      </c>
      <c r="V149">
        <v>249</v>
      </c>
      <c r="W149">
        <v>629</v>
      </c>
      <c r="X149">
        <v>0.39600000000000002</v>
      </c>
      <c r="Y149">
        <v>396</v>
      </c>
      <c r="Z149">
        <v>509</v>
      </c>
      <c r="AA149">
        <v>0.77800000000000002</v>
      </c>
      <c r="AB149">
        <v>211</v>
      </c>
      <c r="AC149">
        <v>990</v>
      </c>
      <c r="AD149">
        <v>431</v>
      </c>
      <c r="AE149">
        <v>193</v>
      </c>
      <c r="AF149">
        <v>83</v>
      </c>
      <c r="AG149">
        <v>413</v>
      </c>
      <c r="AH149">
        <v>489</v>
      </c>
    </row>
    <row r="150" spans="1:34" ht="15" hidden="1" x14ac:dyDescent="0.2">
      <c r="A150" s="1">
        <v>149</v>
      </c>
      <c r="B150" t="s">
        <v>154</v>
      </c>
      <c r="C150">
        <v>31</v>
      </c>
      <c r="D150">
        <v>19</v>
      </c>
      <c r="E150">
        <v>12</v>
      </c>
      <c r="F150">
        <v>0.61299999999999999</v>
      </c>
      <c r="G150">
        <v>-4.95</v>
      </c>
      <c r="H150">
        <v>-5.67</v>
      </c>
      <c r="I150">
        <v>14</v>
      </c>
      <c r="J150">
        <v>4</v>
      </c>
      <c r="K150">
        <v>12</v>
      </c>
      <c r="L150">
        <v>5</v>
      </c>
      <c r="M150">
        <v>7</v>
      </c>
      <c r="N150">
        <v>7</v>
      </c>
      <c r="O150">
        <v>2072</v>
      </c>
      <c r="P150">
        <v>1962</v>
      </c>
      <c r="R150">
        <v>1255</v>
      </c>
      <c r="S150">
        <v>688</v>
      </c>
      <c r="T150">
        <v>1580</v>
      </c>
      <c r="U150">
        <v>0.435</v>
      </c>
      <c r="V150">
        <v>283</v>
      </c>
      <c r="W150">
        <v>788</v>
      </c>
      <c r="X150">
        <v>0.35899999999999999</v>
      </c>
      <c r="Y150">
        <v>413</v>
      </c>
      <c r="Z150">
        <v>559</v>
      </c>
      <c r="AA150">
        <v>0.73899999999999999</v>
      </c>
      <c r="AB150">
        <v>156</v>
      </c>
      <c r="AC150">
        <v>895</v>
      </c>
      <c r="AD150">
        <v>405</v>
      </c>
      <c r="AE150">
        <v>205</v>
      </c>
      <c r="AF150">
        <v>64</v>
      </c>
      <c r="AG150">
        <v>331</v>
      </c>
      <c r="AH150">
        <v>592</v>
      </c>
    </row>
    <row r="151" spans="1:34" ht="15" hidden="1" x14ac:dyDescent="0.2">
      <c r="A151" s="1">
        <v>150</v>
      </c>
      <c r="B151" t="s">
        <v>155</v>
      </c>
      <c r="C151">
        <v>31</v>
      </c>
      <c r="D151">
        <v>19</v>
      </c>
      <c r="E151">
        <v>12</v>
      </c>
      <c r="F151">
        <v>0.61299999999999999</v>
      </c>
      <c r="G151">
        <v>-1.53</v>
      </c>
      <c r="H151">
        <v>-3.74</v>
      </c>
      <c r="I151">
        <v>11</v>
      </c>
      <c r="J151">
        <v>3</v>
      </c>
      <c r="K151">
        <v>10</v>
      </c>
      <c r="L151">
        <v>4</v>
      </c>
      <c r="M151">
        <v>9</v>
      </c>
      <c r="N151">
        <v>6</v>
      </c>
      <c r="O151">
        <v>2622</v>
      </c>
      <c r="P151">
        <v>2405</v>
      </c>
      <c r="R151">
        <v>1245</v>
      </c>
      <c r="S151">
        <v>869</v>
      </c>
      <c r="T151">
        <v>1847</v>
      </c>
      <c r="U151">
        <v>0.47</v>
      </c>
      <c r="V151">
        <v>321</v>
      </c>
      <c r="W151">
        <v>875</v>
      </c>
      <c r="X151">
        <v>0.36699999999999999</v>
      </c>
      <c r="Y151">
        <v>563</v>
      </c>
      <c r="Z151">
        <v>777</v>
      </c>
      <c r="AA151">
        <v>0.72499999999999998</v>
      </c>
      <c r="AB151">
        <v>318</v>
      </c>
      <c r="AC151">
        <v>1142</v>
      </c>
      <c r="AD151">
        <v>557</v>
      </c>
      <c r="AE151">
        <v>197</v>
      </c>
      <c r="AF151">
        <v>95</v>
      </c>
      <c r="AG151">
        <v>473</v>
      </c>
      <c r="AH151">
        <v>665</v>
      </c>
    </row>
    <row r="152" spans="1:34" ht="15" hidden="1" x14ac:dyDescent="0.2">
      <c r="A152" s="1">
        <v>151</v>
      </c>
      <c r="B152" t="s">
        <v>156</v>
      </c>
      <c r="C152">
        <v>31</v>
      </c>
      <c r="D152">
        <v>13</v>
      </c>
      <c r="E152">
        <v>18</v>
      </c>
      <c r="F152">
        <v>0.41899999999999998</v>
      </c>
      <c r="G152">
        <v>-6.45</v>
      </c>
      <c r="H152">
        <v>-0.01</v>
      </c>
      <c r="I152">
        <v>8</v>
      </c>
      <c r="J152">
        <v>7</v>
      </c>
      <c r="K152">
        <v>9</v>
      </c>
      <c r="L152">
        <v>2</v>
      </c>
      <c r="M152">
        <v>3</v>
      </c>
      <c r="N152">
        <v>15</v>
      </c>
      <c r="O152">
        <v>2335</v>
      </c>
      <c r="P152">
        <v>2467</v>
      </c>
      <c r="R152">
        <v>1265</v>
      </c>
      <c r="S152">
        <v>816</v>
      </c>
      <c r="T152">
        <v>1861</v>
      </c>
      <c r="U152">
        <v>0.438</v>
      </c>
      <c r="V152">
        <v>198</v>
      </c>
      <c r="W152">
        <v>568</v>
      </c>
      <c r="X152">
        <v>0.34899999999999998</v>
      </c>
      <c r="Y152">
        <v>505</v>
      </c>
      <c r="Z152">
        <v>700</v>
      </c>
      <c r="AA152">
        <v>0.72099999999999997</v>
      </c>
      <c r="AB152">
        <v>356</v>
      </c>
      <c r="AC152">
        <v>1098</v>
      </c>
      <c r="AD152">
        <v>410</v>
      </c>
      <c r="AE152">
        <v>190</v>
      </c>
      <c r="AF152">
        <v>84</v>
      </c>
      <c r="AG152">
        <v>446</v>
      </c>
      <c r="AH152">
        <v>629</v>
      </c>
    </row>
    <row r="153" spans="1:34" ht="15" hidden="1" x14ac:dyDescent="0.2">
      <c r="A153" s="1">
        <v>152</v>
      </c>
      <c r="B153" t="s">
        <v>157</v>
      </c>
      <c r="C153">
        <v>31</v>
      </c>
      <c r="D153">
        <v>20</v>
      </c>
      <c r="E153">
        <v>11</v>
      </c>
      <c r="F153">
        <v>0.64500000000000002</v>
      </c>
      <c r="G153">
        <v>-7.22</v>
      </c>
      <c r="H153">
        <v>-7.98</v>
      </c>
      <c r="I153">
        <v>13</v>
      </c>
      <c r="J153">
        <v>5</v>
      </c>
      <c r="K153">
        <v>8</v>
      </c>
      <c r="L153">
        <v>4</v>
      </c>
      <c r="M153">
        <v>9</v>
      </c>
      <c r="N153">
        <v>6</v>
      </c>
      <c r="O153">
        <v>2210</v>
      </c>
      <c r="P153">
        <v>2149</v>
      </c>
      <c r="R153">
        <v>1255</v>
      </c>
      <c r="S153">
        <v>775</v>
      </c>
      <c r="T153">
        <v>1785</v>
      </c>
      <c r="U153">
        <v>0.434</v>
      </c>
      <c r="V153">
        <v>179</v>
      </c>
      <c r="W153">
        <v>518</v>
      </c>
      <c r="X153">
        <v>0.34599999999999997</v>
      </c>
      <c r="Y153">
        <v>481</v>
      </c>
      <c r="Z153">
        <v>698</v>
      </c>
      <c r="AA153">
        <v>0.68899999999999995</v>
      </c>
      <c r="AB153">
        <v>412</v>
      </c>
      <c r="AC153">
        <v>1202</v>
      </c>
      <c r="AD153">
        <v>333</v>
      </c>
      <c r="AE153">
        <v>180</v>
      </c>
      <c r="AF153">
        <v>102</v>
      </c>
      <c r="AG153">
        <v>449</v>
      </c>
      <c r="AH153">
        <v>625</v>
      </c>
    </row>
    <row r="154" spans="1:34" ht="15" hidden="1" x14ac:dyDescent="0.2">
      <c r="A154" s="1">
        <v>153</v>
      </c>
      <c r="B154" t="s">
        <v>158</v>
      </c>
      <c r="C154">
        <v>29</v>
      </c>
      <c r="D154">
        <v>6</v>
      </c>
      <c r="E154">
        <v>23</v>
      </c>
      <c r="F154">
        <v>0.20699999999999999</v>
      </c>
      <c r="G154">
        <v>-20.92</v>
      </c>
      <c r="H154">
        <v>-5.47</v>
      </c>
      <c r="I154">
        <v>3</v>
      </c>
      <c r="J154">
        <v>15</v>
      </c>
      <c r="K154">
        <v>5</v>
      </c>
      <c r="L154">
        <v>9</v>
      </c>
      <c r="M154">
        <v>1</v>
      </c>
      <c r="N154">
        <v>14</v>
      </c>
      <c r="O154">
        <v>1944</v>
      </c>
      <c r="P154">
        <v>2329</v>
      </c>
      <c r="R154">
        <v>1160</v>
      </c>
      <c r="S154">
        <v>709</v>
      </c>
      <c r="T154">
        <v>1606</v>
      </c>
      <c r="U154">
        <v>0.441</v>
      </c>
      <c r="V154">
        <v>180</v>
      </c>
      <c r="W154">
        <v>551</v>
      </c>
      <c r="X154">
        <v>0.32700000000000001</v>
      </c>
      <c r="Y154">
        <v>346</v>
      </c>
      <c r="Z154">
        <v>471</v>
      </c>
      <c r="AA154">
        <v>0.73499999999999999</v>
      </c>
      <c r="AB154">
        <v>213</v>
      </c>
      <c r="AC154">
        <v>893</v>
      </c>
      <c r="AD154">
        <v>310</v>
      </c>
      <c r="AE154">
        <v>172</v>
      </c>
      <c r="AF154">
        <v>121</v>
      </c>
      <c r="AG154">
        <v>444</v>
      </c>
      <c r="AH154">
        <v>518</v>
      </c>
    </row>
    <row r="155" spans="1:34" ht="15" hidden="1" x14ac:dyDescent="0.2">
      <c r="A155" s="1">
        <v>154</v>
      </c>
      <c r="B155" t="s">
        <v>159</v>
      </c>
      <c r="C155">
        <v>28</v>
      </c>
      <c r="D155">
        <v>17</v>
      </c>
      <c r="E155">
        <v>11</v>
      </c>
      <c r="F155">
        <v>0.60699999999999998</v>
      </c>
      <c r="G155">
        <v>-0.65</v>
      </c>
      <c r="H155">
        <v>-2.88</v>
      </c>
      <c r="I155">
        <v>7</v>
      </c>
      <c r="J155">
        <v>8</v>
      </c>
      <c r="K155">
        <v>10</v>
      </c>
      <c r="L155">
        <v>4</v>
      </c>
      <c r="M155">
        <v>7</v>
      </c>
      <c r="N155">
        <v>7</v>
      </c>
      <c r="O155">
        <v>2296</v>
      </c>
      <c r="P155">
        <v>2134</v>
      </c>
      <c r="R155">
        <v>1120</v>
      </c>
      <c r="S155">
        <v>809</v>
      </c>
      <c r="T155">
        <v>1732</v>
      </c>
      <c r="U155">
        <v>0.46700000000000003</v>
      </c>
      <c r="V155">
        <v>201</v>
      </c>
      <c r="W155">
        <v>581</v>
      </c>
      <c r="X155">
        <v>0.34599999999999997</v>
      </c>
      <c r="Y155">
        <v>477</v>
      </c>
      <c r="Z155">
        <v>696</v>
      </c>
      <c r="AA155">
        <v>0.68500000000000005</v>
      </c>
      <c r="AB155">
        <v>377</v>
      </c>
      <c r="AC155">
        <v>1071</v>
      </c>
      <c r="AD155">
        <v>409</v>
      </c>
      <c r="AE155">
        <v>192</v>
      </c>
      <c r="AF155">
        <v>79</v>
      </c>
      <c r="AG155">
        <v>372</v>
      </c>
      <c r="AH155">
        <v>527</v>
      </c>
    </row>
    <row r="156" spans="1:34" ht="15" hidden="1" x14ac:dyDescent="0.2">
      <c r="A156" s="1">
        <v>155</v>
      </c>
      <c r="B156" t="s">
        <v>160</v>
      </c>
      <c r="C156">
        <v>28</v>
      </c>
      <c r="D156">
        <v>8</v>
      </c>
      <c r="E156">
        <v>20</v>
      </c>
      <c r="F156">
        <v>0.28599999999999998</v>
      </c>
      <c r="G156">
        <v>-7.63</v>
      </c>
      <c r="H156">
        <v>-2.59</v>
      </c>
      <c r="I156">
        <v>2</v>
      </c>
      <c r="J156">
        <v>13</v>
      </c>
      <c r="K156">
        <v>6</v>
      </c>
      <c r="L156">
        <v>6</v>
      </c>
      <c r="M156">
        <v>2</v>
      </c>
      <c r="N156">
        <v>11</v>
      </c>
      <c r="O156">
        <v>1880</v>
      </c>
      <c r="P156">
        <v>1947</v>
      </c>
      <c r="R156">
        <v>1145</v>
      </c>
      <c r="S156">
        <v>699</v>
      </c>
      <c r="T156">
        <v>1627</v>
      </c>
      <c r="U156">
        <v>0.43</v>
      </c>
      <c r="V156">
        <v>199</v>
      </c>
      <c r="W156">
        <v>596</v>
      </c>
      <c r="X156">
        <v>0.33400000000000002</v>
      </c>
      <c r="Y156">
        <v>283</v>
      </c>
      <c r="Z156">
        <v>437</v>
      </c>
      <c r="AA156">
        <v>0.64800000000000002</v>
      </c>
      <c r="AB156">
        <v>289</v>
      </c>
      <c r="AC156">
        <v>1001</v>
      </c>
      <c r="AD156">
        <v>377</v>
      </c>
      <c r="AE156">
        <v>132</v>
      </c>
      <c r="AF156">
        <v>57</v>
      </c>
      <c r="AG156">
        <v>369</v>
      </c>
      <c r="AH156">
        <v>493</v>
      </c>
    </row>
    <row r="157" spans="1:34" ht="15" hidden="1" x14ac:dyDescent="0.2">
      <c r="A157" s="1">
        <v>156</v>
      </c>
      <c r="B157" t="s">
        <v>161</v>
      </c>
      <c r="C157">
        <v>28</v>
      </c>
      <c r="D157">
        <v>9</v>
      </c>
      <c r="E157">
        <v>19</v>
      </c>
      <c r="F157">
        <v>0.32100000000000001</v>
      </c>
      <c r="G157">
        <v>1.05</v>
      </c>
      <c r="H157">
        <v>9.0500000000000007</v>
      </c>
      <c r="I157">
        <v>1</v>
      </c>
      <c r="J157">
        <v>15</v>
      </c>
      <c r="K157">
        <v>7</v>
      </c>
      <c r="L157">
        <v>8</v>
      </c>
      <c r="M157">
        <v>1</v>
      </c>
      <c r="N157">
        <v>9</v>
      </c>
      <c r="O157">
        <v>2099</v>
      </c>
      <c r="P157">
        <v>2323</v>
      </c>
      <c r="R157">
        <v>1120</v>
      </c>
      <c r="S157">
        <v>780</v>
      </c>
      <c r="T157">
        <v>1722</v>
      </c>
      <c r="U157">
        <v>0.45300000000000001</v>
      </c>
      <c r="V157">
        <v>183</v>
      </c>
      <c r="W157">
        <v>528</v>
      </c>
      <c r="X157">
        <v>0.34699999999999998</v>
      </c>
      <c r="Y157">
        <v>356</v>
      </c>
      <c r="Z157">
        <v>521</v>
      </c>
      <c r="AA157">
        <v>0.68300000000000005</v>
      </c>
      <c r="AB157">
        <v>327</v>
      </c>
      <c r="AC157">
        <v>1015</v>
      </c>
      <c r="AD157">
        <v>367</v>
      </c>
      <c r="AE157">
        <v>167</v>
      </c>
      <c r="AF157">
        <v>99</v>
      </c>
      <c r="AG157">
        <v>414</v>
      </c>
      <c r="AH157">
        <v>542</v>
      </c>
    </row>
    <row r="158" spans="1:34" ht="15" hidden="1" x14ac:dyDescent="0.2">
      <c r="A158" s="1">
        <v>157</v>
      </c>
      <c r="B158" t="s">
        <v>162</v>
      </c>
      <c r="C158">
        <v>30</v>
      </c>
      <c r="D158">
        <v>21</v>
      </c>
      <c r="E158">
        <v>9</v>
      </c>
      <c r="F158">
        <v>0.7</v>
      </c>
      <c r="G158">
        <v>5.7</v>
      </c>
      <c r="H158">
        <v>-4.01</v>
      </c>
      <c r="I158">
        <v>13</v>
      </c>
      <c r="J158">
        <v>4</v>
      </c>
      <c r="K158">
        <v>14</v>
      </c>
      <c r="L158">
        <v>2</v>
      </c>
      <c r="M158">
        <v>6</v>
      </c>
      <c r="N158">
        <v>7</v>
      </c>
      <c r="O158">
        <v>2318</v>
      </c>
      <c r="P158">
        <v>1988</v>
      </c>
      <c r="R158">
        <v>1205</v>
      </c>
      <c r="S158">
        <v>828</v>
      </c>
      <c r="T158">
        <v>1769</v>
      </c>
      <c r="U158">
        <v>0.46800000000000003</v>
      </c>
      <c r="V158">
        <v>233</v>
      </c>
      <c r="W158">
        <v>645</v>
      </c>
      <c r="X158">
        <v>0.36099999999999999</v>
      </c>
      <c r="Y158">
        <v>429</v>
      </c>
      <c r="Z158">
        <v>604</v>
      </c>
      <c r="AA158">
        <v>0.71</v>
      </c>
      <c r="AB158">
        <v>295</v>
      </c>
      <c r="AC158">
        <v>1117</v>
      </c>
      <c r="AD158">
        <v>496</v>
      </c>
      <c r="AE158">
        <v>206</v>
      </c>
      <c r="AF158">
        <v>165</v>
      </c>
      <c r="AG158">
        <v>376</v>
      </c>
      <c r="AH158">
        <v>474</v>
      </c>
    </row>
    <row r="159" spans="1:34" ht="15" hidden="1" x14ac:dyDescent="0.2">
      <c r="A159" s="1">
        <v>158</v>
      </c>
      <c r="B159" t="s">
        <v>163</v>
      </c>
      <c r="C159">
        <v>29</v>
      </c>
      <c r="D159">
        <v>23</v>
      </c>
      <c r="E159">
        <v>6</v>
      </c>
      <c r="F159">
        <v>0.79300000000000004</v>
      </c>
      <c r="G159">
        <v>24.63</v>
      </c>
      <c r="H159">
        <v>11.59</v>
      </c>
      <c r="I159">
        <v>11</v>
      </c>
      <c r="J159">
        <v>5</v>
      </c>
      <c r="K159">
        <v>14</v>
      </c>
      <c r="L159">
        <v>1</v>
      </c>
      <c r="M159">
        <v>5</v>
      </c>
      <c r="N159">
        <v>4</v>
      </c>
      <c r="O159">
        <v>2252</v>
      </c>
      <c r="P159">
        <v>1874</v>
      </c>
      <c r="R159">
        <v>1170</v>
      </c>
      <c r="S159">
        <v>811</v>
      </c>
      <c r="T159">
        <v>1780</v>
      </c>
      <c r="U159">
        <v>0.45600000000000002</v>
      </c>
      <c r="V159">
        <v>210</v>
      </c>
      <c r="W159">
        <v>576</v>
      </c>
      <c r="X159">
        <v>0.36499999999999999</v>
      </c>
      <c r="Y159">
        <v>420</v>
      </c>
      <c r="Z159">
        <v>618</v>
      </c>
      <c r="AA159">
        <v>0.68</v>
      </c>
      <c r="AB159">
        <v>389</v>
      </c>
      <c r="AC159">
        <v>1152</v>
      </c>
      <c r="AD159">
        <v>397</v>
      </c>
      <c r="AE159">
        <v>204</v>
      </c>
      <c r="AF159">
        <v>164</v>
      </c>
      <c r="AG159">
        <v>324</v>
      </c>
      <c r="AH159">
        <v>559</v>
      </c>
    </row>
    <row r="160" spans="1:34" ht="15" hidden="1" x14ac:dyDescent="0.2">
      <c r="A160" s="1">
        <v>159</v>
      </c>
      <c r="B160" t="s">
        <v>164</v>
      </c>
      <c r="C160">
        <v>31</v>
      </c>
      <c r="D160">
        <v>18</v>
      </c>
      <c r="E160">
        <v>13</v>
      </c>
      <c r="F160">
        <v>0.58099999999999996</v>
      </c>
      <c r="G160">
        <v>5.78</v>
      </c>
      <c r="H160">
        <v>1.34</v>
      </c>
      <c r="I160">
        <v>8</v>
      </c>
      <c r="J160">
        <v>10</v>
      </c>
      <c r="K160">
        <v>13</v>
      </c>
      <c r="L160">
        <v>3</v>
      </c>
      <c r="M160">
        <v>3</v>
      </c>
      <c r="N160">
        <v>9</v>
      </c>
      <c r="O160">
        <v>2298</v>
      </c>
      <c r="P160">
        <v>2082</v>
      </c>
      <c r="R160">
        <v>1260</v>
      </c>
      <c r="S160">
        <v>837</v>
      </c>
      <c r="T160">
        <v>1699</v>
      </c>
      <c r="U160">
        <v>0.49299999999999999</v>
      </c>
      <c r="V160">
        <v>249</v>
      </c>
      <c r="W160">
        <v>632</v>
      </c>
      <c r="X160">
        <v>0.39400000000000002</v>
      </c>
      <c r="Y160">
        <v>375</v>
      </c>
      <c r="Z160">
        <v>528</v>
      </c>
      <c r="AA160">
        <v>0.71</v>
      </c>
      <c r="AB160">
        <v>206</v>
      </c>
      <c r="AC160">
        <v>956</v>
      </c>
      <c r="AD160">
        <v>465</v>
      </c>
      <c r="AE160">
        <v>209</v>
      </c>
      <c r="AF160">
        <v>72</v>
      </c>
      <c r="AG160">
        <v>358</v>
      </c>
      <c r="AH160">
        <v>523</v>
      </c>
    </row>
    <row r="161" spans="1:35" ht="15" hidden="1" x14ac:dyDescent="0.2">
      <c r="A161" s="1">
        <v>160</v>
      </c>
      <c r="B161" t="s">
        <v>165</v>
      </c>
      <c r="C161">
        <v>29</v>
      </c>
      <c r="D161">
        <v>15</v>
      </c>
      <c r="E161">
        <v>14</v>
      </c>
      <c r="F161">
        <v>0.51700000000000002</v>
      </c>
      <c r="G161">
        <v>0</v>
      </c>
      <c r="H161">
        <v>1.85</v>
      </c>
      <c r="I161">
        <v>8</v>
      </c>
      <c r="J161">
        <v>10</v>
      </c>
      <c r="K161">
        <v>10</v>
      </c>
      <c r="L161">
        <v>7</v>
      </c>
      <c r="M161">
        <v>5</v>
      </c>
      <c r="N161">
        <v>7</v>
      </c>
      <c r="O161">
        <v>2032</v>
      </c>
      <c r="P161">
        <v>2036</v>
      </c>
      <c r="R161">
        <v>1165</v>
      </c>
      <c r="S161">
        <v>748</v>
      </c>
      <c r="T161">
        <v>1690</v>
      </c>
      <c r="U161">
        <v>0.443</v>
      </c>
      <c r="V161">
        <v>206</v>
      </c>
      <c r="W161">
        <v>583</v>
      </c>
      <c r="X161">
        <v>0.35299999999999998</v>
      </c>
      <c r="Y161">
        <v>330</v>
      </c>
      <c r="Z161">
        <v>531</v>
      </c>
      <c r="AA161">
        <v>0.621</v>
      </c>
      <c r="AB161">
        <v>319</v>
      </c>
      <c r="AC161">
        <v>989</v>
      </c>
      <c r="AD161">
        <v>431</v>
      </c>
      <c r="AE161">
        <v>218</v>
      </c>
      <c r="AF161">
        <v>116</v>
      </c>
      <c r="AG161">
        <v>379</v>
      </c>
      <c r="AH161">
        <v>582</v>
      </c>
    </row>
    <row r="162" spans="1:35" ht="15" hidden="1" x14ac:dyDescent="0.2">
      <c r="A162" s="1">
        <v>161</v>
      </c>
      <c r="B162" t="s">
        <v>166</v>
      </c>
      <c r="C162">
        <v>29</v>
      </c>
      <c r="D162">
        <v>14</v>
      </c>
      <c r="E162">
        <v>15</v>
      </c>
      <c r="F162">
        <v>0.48299999999999998</v>
      </c>
      <c r="G162">
        <v>-6.39</v>
      </c>
      <c r="H162">
        <v>-3.11</v>
      </c>
      <c r="I162">
        <v>8</v>
      </c>
      <c r="J162">
        <v>10</v>
      </c>
      <c r="K162">
        <v>9</v>
      </c>
      <c r="L162">
        <v>4</v>
      </c>
      <c r="M162">
        <v>5</v>
      </c>
      <c r="N162">
        <v>10</v>
      </c>
      <c r="O162">
        <v>1912</v>
      </c>
      <c r="P162">
        <v>1991</v>
      </c>
      <c r="R162">
        <v>1170</v>
      </c>
      <c r="S162">
        <v>660</v>
      </c>
      <c r="T162">
        <v>1560</v>
      </c>
      <c r="U162">
        <v>0.42299999999999999</v>
      </c>
      <c r="V162">
        <v>153</v>
      </c>
      <c r="W162">
        <v>466</v>
      </c>
      <c r="X162">
        <v>0.32800000000000001</v>
      </c>
      <c r="Y162">
        <v>439</v>
      </c>
      <c r="Z162">
        <v>642</v>
      </c>
      <c r="AA162">
        <v>0.68400000000000005</v>
      </c>
      <c r="AB162">
        <v>337</v>
      </c>
      <c r="AC162">
        <v>963</v>
      </c>
      <c r="AD162">
        <v>340</v>
      </c>
      <c r="AE162">
        <v>204</v>
      </c>
      <c r="AF162">
        <v>101</v>
      </c>
      <c r="AG162">
        <v>434</v>
      </c>
      <c r="AH162">
        <v>559</v>
      </c>
    </row>
    <row r="163" spans="1:35" ht="15" hidden="1" x14ac:dyDescent="0.2">
      <c r="A163" s="1">
        <v>162</v>
      </c>
      <c r="B163" t="s">
        <v>167</v>
      </c>
      <c r="C163">
        <v>31</v>
      </c>
      <c r="D163">
        <v>7</v>
      </c>
      <c r="E163">
        <v>24</v>
      </c>
      <c r="F163">
        <v>0.22600000000000001</v>
      </c>
      <c r="G163">
        <v>-15.09</v>
      </c>
      <c r="H163">
        <v>-3.86</v>
      </c>
      <c r="I163">
        <v>3</v>
      </c>
      <c r="J163">
        <v>13</v>
      </c>
      <c r="K163">
        <v>4</v>
      </c>
      <c r="L163">
        <v>9</v>
      </c>
      <c r="M163">
        <v>3</v>
      </c>
      <c r="N163">
        <v>13</v>
      </c>
      <c r="O163">
        <v>2028</v>
      </c>
      <c r="P163">
        <v>2314</v>
      </c>
      <c r="R163">
        <v>1240</v>
      </c>
      <c r="S163">
        <v>730</v>
      </c>
      <c r="T163">
        <v>1799</v>
      </c>
      <c r="U163">
        <v>0.40600000000000003</v>
      </c>
      <c r="V163">
        <v>209</v>
      </c>
      <c r="W163">
        <v>650</v>
      </c>
      <c r="X163">
        <v>0.32200000000000001</v>
      </c>
      <c r="Y163">
        <v>359</v>
      </c>
      <c r="Z163">
        <v>546</v>
      </c>
      <c r="AA163">
        <v>0.65800000000000003</v>
      </c>
      <c r="AB163">
        <v>318</v>
      </c>
      <c r="AC163">
        <v>1095</v>
      </c>
      <c r="AD163">
        <v>371</v>
      </c>
      <c r="AE163">
        <v>163</v>
      </c>
      <c r="AF163">
        <v>62</v>
      </c>
      <c r="AG163">
        <v>402</v>
      </c>
      <c r="AH163">
        <v>552</v>
      </c>
      <c r="AI163" t="s">
        <v>440</v>
      </c>
    </row>
    <row r="164" spans="1:35" ht="15" hidden="1" x14ac:dyDescent="0.2">
      <c r="A164" s="1">
        <v>163</v>
      </c>
      <c r="B164" t="s">
        <v>168</v>
      </c>
      <c r="C164">
        <v>31</v>
      </c>
      <c r="D164">
        <v>10</v>
      </c>
      <c r="E164">
        <v>21</v>
      </c>
      <c r="F164">
        <v>0.32300000000000001</v>
      </c>
      <c r="G164">
        <v>-9.33</v>
      </c>
      <c r="H164">
        <v>-2.08</v>
      </c>
      <c r="I164">
        <v>5</v>
      </c>
      <c r="J164">
        <v>15</v>
      </c>
      <c r="K164">
        <v>7</v>
      </c>
      <c r="L164">
        <v>7</v>
      </c>
      <c r="M164">
        <v>3</v>
      </c>
      <c r="N164">
        <v>13</v>
      </c>
      <c r="O164">
        <v>2191</v>
      </c>
      <c r="P164">
        <v>2416</v>
      </c>
      <c r="R164">
        <v>1265</v>
      </c>
      <c r="S164">
        <v>731</v>
      </c>
      <c r="T164">
        <v>1760</v>
      </c>
      <c r="U164">
        <v>0.41499999999999998</v>
      </c>
      <c r="V164">
        <v>205</v>
      </c>
      <c r="W164">
        <v>621</v>
      </c>
      <c r="X164">
        <v>0.33</v>
      </c>
      <c r="Y164">
        <v>524</v>
      </c>
      <c r="Z164">
        <v>721</v>
      </c>
      <c r="AA164">
        <v>0.72699999999999998</v>
      </c>
      <c r="AB164">
        <v>350</v>
      </c>
      <c r="AC164">
        <v>1094</v>
      </c>
      <c r="AD164">
        <v>342</v>
      </c>
      <c r="AE164">
        <v>211</v>
      </c>
      <c r="AF164">
        <v>99</v>
      </c>
      <c r="AG164">
        <v>520</v>
      </c>
      <c r="AH164">
        <v>763</v>
      </c>
    </row>
    <row r="165" spans="1:35" ht="15" hidden="1" x14ac:dyDescent="0.2">
      <c r="A165" s="1">
        <v>164</v>
      </c>
      <c r="B165" t="s">
        <v>169</v>
      </c>
      <c r="C165">
        <v>31</v>
      </c>
      <c r="D165">
        <v>8</v>
      </c>
      <c r="E165">
        <v>23</v>
      </c>
      <c r="F165">
        <v>0.25800000000000001</v>
      </c>
      <c r="G165">
        <v>-12.34</v>
      </c>
      <c r="H165">
        <v>-2.56</v>
      </c>
      <c r="I165">
        <v>5</v>
      </c>
      <c r="J165">
        <v>15</v>
      </c>
      <c r="K165">
        <v>5</v>
      </c>
      <c r="L165">
        <v>8</v>
      </c>
      <c r="M165">
        <v>2</v>
      </c>
      <c r="N165">
        <v>13</v>
      </c>
      <c r="O165">
        <v>2150</v>
      </c>
      <c r="P165">
        <v>2453</v>
      </c>
      <c r="R165">
        <v>1250</v>
      </c>
      <c r="S165">
        <v>722</v>
      </c>
      <c r="T165">
        <v>1692</v>
      </c>
      <c r="U165">
        <v>0.42699999999999999</v>
      </c>
      <c r="V165">
        <v>242</v>
      </c>
      <c r="W165">
        <v>714</v>
      </c>
      <c r="X165">
        <v>0.33900000000000002</v>
      </c>
      <c r="Y165">
        <v>464</v>
      </c>
      <c r="Z165">
        <v>640</v>
      </c>
      <c r="AA165">
        <v>0.72499999999999998</v>
      </c>
      <c r="AB165">
        <v>221</v>
      </c>
      <c r="AC165">
        <v>963</v>
      </c>
      <c r="AD165">
        <v>347</v>
      </c>
      <c r="AE165">
        <v>141</v>
      </c>
      <c r="AF165">
        <v>80</v>
      </c>
      <c r="AG165">
        <v>393</v>
      </c>
      <c r="AH165">
        <v>608</v>
      </c>
    </row>
    <row r="166" spans="1:35" ht="15" hidden="1" x14ac:dyDescent="0.2">
      <c r="A166" s="1">
        <v>165</v>
      </c>
      <c r="B166" t="s">
        <v>170</v>
      </c>
      <c r="C166">
        <v>28</v>
      </c>
      <c r="D166">
        <v>17</v>
      </c>
      <c r="E166">
        <v>11</v>
      </c>
      <c r="F166">
        <v>0.60699999999999998</v>
      </c>
      <c r="G166">
        <v>15.99</v>
      </c>
      <c r="H166">
        <v>8.1300000000000008</v>
      </c>
      <c r="I166">
        <v>8</v>
      </c>
      <c r="J166">
        <v>8</v>
      </c>
      <c r="K166">
        <v>13</v>
      </c>
      <c r="L166">
        <v>3</v>
      </c>
      <c r="M166">
        <v>3</v>
      </c>
      <c r="N166">
        <v>6</v>
      </c>
      <c r="O166">
        <v>2296</v>
      </c>
      <c r="P166">
        <v>2076</v>
      </c>
      <c r="R166">
        <v>1125</v>
      </c>
      <c r="S166">
        <v>804</v>
      </c>
      <c r="T166">
        <v>1658</v>
      </c>
      <c r="U166">
        <v>0.48499999999999999</v>
      </c>
      <c r="V166">
        <v>286</v>
      </c>
      <c r="W166">
        <v>676</v>
      </c>
      <c r="X166">
        <v>0.42299999999999999</v>
      </c>
      <c r="Y166">
        <v>402</v>
      </c>
      <c r="Z166">
        <v>517</v>
      </c>
      <c r="AA166">
        <v>0.77800000000000002</v>
      </c>
      <c r="AB166">
        <v>255</v>
      </c>
      <c r="AC166">
        <v>942</v>
      </c>
      <c r="AD166">
        <v>464</v>
      </c>
      <c r="AE166">
        <v>208</v>
      </c>
      <c r="AF166">
        <v>98</v>
      </c>
      <c r="AG166">
        <v>344</v>
      </c>
      <c r="AH166">
        <v>542</v>
      </c>
    </row>
    <row r="167" spans="1:35" ht="15" hidden="1" x14ac:dyDescent="0.2">
      <c r="A167" s="1">
        <v>166</v>
      </c>
      <c r="B167" t="s">
        <v>171</v>
      </c>
      <c r="C167">
        <v>29</v>
      </c>
      <c r="D167">
        <v>16</v>
      </c>
      <c r="E167">
        <v>13</v>
      </c>
      <c r="F167">
        <v>0.55200000000000005</v>
      </c>
      <c r="G167">
        <v>-0.01</v>
      </c>
      <c r="H167">
        <v>-0.72</v>
      </c>
      <c r="I167">
        <v>9</v>
      </c>
      <c r="J167">
        <v>7</v>
      </c>
      <c r="K167">
        <v>12</v>
      </c>
      <c r="L167">
        <v>2</v>
      </c>
      <c r="M167">
        <v>4</v>
      </c>
      <c r="N167">
        <v>11</v>
      </c>
      <c r="O167">
        <v>2485</v>
      </c>
      <c r="P167">
        <v>2449</v>
      </c>
      <c r="R167">
        <v>1175</v>
      </c>
      <c r="S167">
        <v>844</v>
      </c>
      <c r="T167">
        <v>1845</v>
      </c>
      <c r="U167">
        <v>0.45700000000000002</v>
      </c>
      <c r="V167">
        <v>292</v>
      </c>
      <c r="W167">
        <v>786</v>
      </c>
      <c r="X167">
        <v>0.372</v>
      </c>
      <c r="Y167">
        <v>505</v>
      </c>
      <c r="Z167">
        <v>688</v>
      </c>
      <c r="AA167">
        <v>0.73399999999999999</v>
      </c>
      <c r="AB167">
        <v>264</v>
      </c>
      <c r="AC167">
        <v>1066</v>
      </c>
      <c r="AD167">
        <v>466</v>
      </c>
      <c r="AE167">
        <v>183</v>
      </c>
      <c r="AF167">
        <v>114</v>
      </c>
      <c r="AG167">
        <v>369</v>
      </c>
      <c r="AH167">
        <v>546</v>
      </c>
    </row>
    <row r="168" spans="1:35" ht="15" hidden="1" x14ac:dyDescent="0.2">
      <c r="A168" s="1">
        <v>167</v>
      </c>
      <c r="B168" t="s">
        <v>172</v>
      </c>
      <c r="C168">
        <v>29</v>
      </c>
      <c r="D168">
        <v>18</v>
      </c>
      <c r="E168">
        <v>11</v>
      </c>
      <c r="F168">
        <v>0.621</v>
      </c>
      <c r="G168">
        <v>-3.17</v>
      </c>
      <c r="H168">
        <v>-5.65</v>
      </c>
      <c r="I168">
        <v>9</v>
      </c>
      <c r="J168">
        <v>7</v>
      </c>
      <c r="K168">
        <v>10</v>
      </c>
      <c r="L168">
        <v>4</v>
      </c>
      <c r="M168">
        <v>8</v>
      </c>
      <c r="N168">
        <v>7</v>
      </c>
      <c r="O168">
        <v>2378</v>
      </c>
      <c r="P168">
        <v>2241</v>
      </c>
      <c r="R168">
        <v>1190</v>
      </c>
      <c r="S168">
        <v>824</v>
      </c>
      <c r="T168">
        <v>1757</v>
      </c>
      <c r="U168">
        <v>0.46899999999999997</v>
      </c>
      <c r="V168">
        <v>284</v>
      </c>
      <c r="W168">
        <v>709</v>
      </c>
      <c r="X168">
        <v>0.40100000000000002</v>
      </c>
      <c r="Y168">
        <v>446</v>
      </c>
      <c r="Z168">
        <v>609</v>
      </c>
      <c r="AA168">
        <v>0.73199999999999998</v>
      </c>
      <c r="AB168">
        <v>272</v>
      </c>
      <c r="AC168">
        <v>1033</v>
      </c>
      <c r="AD168">
        <v>428</v>
      </c>
      <c r="AE168">
        <v>192</v>
      </c>
      <c r="AF168">
        <v>73</v>
      </c>
      <c r="AG168">
        <v>342</v>
      </c>
      <c r="AH168">
        <v>557</v>
      </c>
      <c r="AI168" t="s">
        <v>440</v>
      </c>
    </row>
    <row r="169" spans="1:35" ht="15" hidden="1" x14ac:dyDescent="0.2">
      <c r="A169" s="1">
        <v>168</v>
      </c>
      <c r="B169" t="s">
        <v>173</v>
      </c>
      <c r="C169">
        <v>29</v>
      </c>
      <c r="D169">
        <v>11</v>
      </c>
      <c r="E169">
        <v>18</v>
      </c>
      <c r="F169">
        <v>0.379</v>
      </c>
      <c r="G169">
        <v>-12.39</v>
      </c>
      <c r="H169">
        <v>-6.02</v>
      </c>
      <c r="I169">
        <v>8</v>
      </c>
      <c r="J169">
        <v>6</v>
      </c>
      <c r="K169">
        <v>6</v>
      </c>
      <c r="L169">
        <v>4</v>
      </c>
      <c r="M169">
        <v>5</v>
      </c>
      <c r="N169">
        <v>13</v>
      </c>
      <c r="O169">
        <v>2096</v>
      </c>
      <c r="P169">
        <v>2230</v>
      </c>
      <c r="R169">
        <v>1180</v>
      </c>
      <c r="S169">
        <v>738</v>
      </c>
      <c r="T169">
        <v>1734</v>
      </c>
      <c r="U169">
        <v>0.42599999999999999</v>
      </c>
      <c r="V169">
        <v>227</v>
      </c>
      <c r="W169">
        <v>656</v>
      </c>
      <c r="X169">
        <v>0.34599999999999997</v>
      </c>
      <c r="Y169">
        <v>395</v>
      </c>
      <c r="Z169">
        <v>567</v>
      </c>
      <c r="AA169">
        <v>0.69699999999999995</v>
      </c>
      <c r="AB169">
        <v>305</v>
      </c>
      <c r="AC169">
        <v>972</v>
      </c>
      <c r="AD169">
        <v>391</v>
      </c>
      <c r="AE169">
        <v>171</v>
      </c>
      <c r="AF169">
        <v>75</v>
      </c>
      <c r="AG169">
        <v>371</v>
      </c>
      <c r="AH169">
        <v>576</v>
      </c>
    </row>
    <row r="170" spans="1:35" ht="15" hidden="1" x14ac:dyDescent="0.2">
      <c r="A170" s="1">
        <v>169</v>
      </c>
      <c r="B170" t="s">
        <v>174</v>
      </c>
      <c r="C170">
        <v>29</v>
      </c>
      <c r="D170">
        <v>22</v>
      </c>
      <c r="E170">
        <v>7</v>
      </c>
      <c r="F170">
        <v>0.75900000000000001</v>
      </c>
      <c r="G170">
        <v>13.37</v>
      </c>
      <c r="H170">
        <v>8.3699999999999992</v>
      </c>
      <c r="I170">
        <v>10</v>
      </c>
      <c r="J170">
        <v>6</v>
      </c>
      <c r="K170">
        <v>12</v>
      </c>
      <c r="L170">
        <v>5</v>
      </c>
      <c r="M170">
        <v>7</v>
      </c>
      <c r="N170">
        <v>2</v>
      </c>
      <c r="O170">
        <v>2167</v>
      </c>
      <c r="P170">
        <v>1979</v>
      </c>
      <c r="R170">
        <v>1165</v>
      </c>
      <c r="S170">
        <v>728</v>
      </c>
      <c r="T170">
        <v>1626</v>
      </c>
      <c r="U170">
        <v>0.44800000000000001</v>
      </c>
      <c r="V170">
        <v>243</v>
      </c>
      <c r="W170">
        <v>669</v>
      </c>
      <c r="X170">
        <v>0.36299999999999999</v>
      </c>
      <c r="Y170">
        <v>468</v>
      </c>
      <c r="Z170">
        <v>669</v>
      </c>
      <c r="AA170">
        <v>0.7</v>
      </c>
      <c r="AB170">
        <v>317</v>
      </c>
      <c r="AC170">
        <v>1060</v>
      </c>
      <c r="AD170">
        <v>416</v>
      </c>
      <c r="AE170">
        <v>157</v>
      </c>
      <c r="AF170">
        <v>137</v>
      </c>
      <c r="AG170">
        <v>385</v>
      </c>
      <c r="AH170">
        <v>542</v>
      </c>
    </row>
    <row r="171" spans="1:35" ht="15" hidden="1" x14ac:dyDescent="0.2">
      <c r="A171" s="1">
        <v>170</v>
      </c>
      <c r="B171" t="s">
        <v>175</v>
      </c>
      <c r="C171">
        <v>31</v>
      </c>
      <c r="D171">
        <v>11</v>
      </c>
      <c r="E171">
        <v>20</v>
      </c>
      <c r="F171">
        <v>0.35499999999999998</v>
      </c>
      <c r="G171">
        <v>-9.6300000000000008</v>
      </c>
      <c r="H171">
        <v>-5.9</v>
      </c>
      <c r="I171">
        <v>5</v>
      </c>
      <c r="J171">
        <v>11</v>
      </c>
      <c r="K171">
        <v>8</v>
      </c>
      <c r="L171">
        <v>6</v>
      </c>
      <c r="M171">
        <v>2</v>
      </c>
      <c r="N171">
        <v>14</v>
      </c>
      <c r="O171">
        <v>2429</v>
      </c>
      <c r="P171">
        <v>2517</v>
      </c>
      <c r="R171">
        <v>1255</v>
      </c>
      <c r="S171">
        <v>877</v>
      </c>
      <c r="T171">
        <v>1824</v>
      </c>
      <c r="U171">
        <v>0.48099999999999998</v>
      </c>
      <c r="V171">
        <v>258</v>
      </c>
      <c r="W171">
        <v>662</v>
      </c>
      <c r="X171">
        <v>0.39</v>
      </c>
      <c r="Y171">
        <v>417</v>
      </c>
      <c r="Z171">
        <v>567</v>
      </c>
      <c r="AA171">
        <v>0.73499999999999999</v>
      </c>
      <c r="AB171">
        <v>279</v>
      </c>
      <c r="AC171">
        <v>1038</v>
      </c>
      <c r="AD171">
        <v>495</v>
      </c>
      <c r="AE171">
        <v>171</v>
      </c>
      <c r="AF171">
        <v>64</v>
      </c>
      <c r="AG171">
        <v>474</v>
      </c>
      <c r="AH171">
        <v>621</v>
      </c>
    </row>
    <row r="172" spans="1:35" ht="15" hidden="1" x14ac:dyDescent="0.2">
      <c r="A172" s="1">
        <v>171</v>
      </c>
      <c r="B172" t="s">
        <v>176</v>
      </c>
      <c r="C172">
        <v>29</v>
      </c>
      <c r="D172">
        <v>14</v>
      </c>
      <c r="E172">
        <v>15</v>
      </c>
      <c r="F172">
        <v>0.48299999999999998</v>
      </c>
      <c r="G172">
        <v>2.5499999999999998</v>
      </c>
      <c r="H172">
        <v>1.86</v>
      </c>
      <c r="I172">
        <v>4</v>
      </c>
      <c r="J172">
        <v>12</v>
      </c>
      <c r="K172">
        <v>10</v>
      </c>
      <c r="L172">
        <v>6</v>
      </c>
      <c r="M172">
        <v>3</v>
      </c>
      <c r="N172">
        <v>9</v>
      </c>
      <c r="O172">
        <v>2121</v>
      </c>
      <c r="P172">
        <v>2101</v>
      </c>
      <c r="R172">
        <v>1160</v>
      </c>
      <c r="S172">
        <v>750</v>
      </c>
      <c r="T172">
        <v>1716</v>
      </c>
      <c r="U172">
        <v>0.437</v>
      </c>
      <c r="V172">
        <v>215</v>
      </c>
      <c r="W172">
        <v>708</v>
      </c>
      <c r="X172">
        <v>0.30399999999999999</v>
      </c>
      <c r="Y172">
        <v>406</v>
      </c>
      <c r="Z172">
        <v>609</v>
      </c>
      <c r="AA172">
        <v>0.66700000000000004</v>
      </c>
      <c r="AB172">
        <v>288</v>
      </c>
      <c r="AC172">
        <v>1044</v>
      </c>
      <c r="AD172">
        <v>463</v>
      </c>
      <c r="AE172">
        <v>235</v>
      </c>
      <c r="AF172">
        <v>148</v>
      </c>
      <c r="AG172">
        <v>431</v>
      </c>
      <c r="AH172">
        <v>648</v>
      </c>
    </row>
    <row r="173" spans="1:35" ht="15" hidden="1" x14ac:dyDescent="0.2">
      <c r="A173" s="1">
        <v>172</v>
      </c>
      <c r="B173" t="s">
        <v>177</v>
      </c>
      <c r="C173">
        <v>27</v>
      </c>
      <c r="D173">
        <v>7</v>
      </c>
      <c r="E173">
        <v>20</v>
      </c>
      <c r="F173">
        <v>0.25900000000000001</v>
      </c>
      <c r="G173">
        <v>-14.23</v>
      </c>
      <c r="H173">
        <v>-3.73</v>
      </c>
      <c r="I173">
        <v>4</v>
      </c>
      <c r="J173">
        <v>12</v>
      </c>
      <c r="K173">
        <v>4</v>
      </c>
      <c r="L173">
        <v>9</v>
      </c>
      <c r="M173">
        <v>3</v>
      </c>
      <c r="N173">
        <v>11</v>
      </c>
      <c r="O173">
        <v>1886</v>
      </c>
      <c r="P173">
        <v>2123</v>
      </c>
      <c r="R173">
        <v>1085</v>
      </c>
      <c r="S173">
        <v>659</v>
      </c>
      <c r="T173">
        <v>1587</v>
      </c>
      <c r="U173">
        <v>0.41499999999999998</v>
      </c>
      <c r="V173">
        <v>185</v>
      </c>
      <c r="W173">
        <v>558</v>
      </c>
      <c r="X173">
        <v>0.33200000000000002</v>
      </c>
      <c r="Y173">
        <v>383</v>
      </c>
      <c r="Z173">
        <v>563</v>
      </c>
      <c r="AA173">
        <v>0.68</v>
      </c>
      <c r="AB173">
        <v>270</v>
      </c>
      <c r="AC173">
        <v>918</v>
      </c>
      <c r="AD173">
        <v>283</v>
      </c>
      <c r="AE173">
        <v>149</v>
      </c>
      <c r="AF173">
        <v>85</v>
      </c>
      <c r="AG173">
        <v>372</v>
      </c>
      <c r="AH173">
        <v>525</v>
      </c>
    </row>
    <row r="174" spans="1:35" ht="15" hidden="1" x14ac:dyDescent="0.2">
      <c r="A174" s="1">
        <v>173</v>
      </c>
      <c r="B174" t="s">
        <v>178</v>
      </c>
      <c r="C174">
        <v>29</v>
      </c>
      <c r="D174">
        <v>18</v>
      </c>
      <c r="E174">
        <v>11</v>
      </c>
      <c r="F174">
        <v>0.621</v>
      </c>
      <c r="G174">
        <v>8.2899999999999991</v>
      </c>
      <c r="H174">
        <v>2.98</v>
      </c>
      <c r="I174">
        <v>8</v>
      </c>
      <c r="J174">
        <v>8</v>
      </c>
      <c r="K174">
        <v>13</v>
      </c>
      <c r="L174">
        <v>3</v>
      </c>
      <c r="M174">
        <v>4</v>
      </c>
      <c r="N174">
        <v>6</v>
      </c>
      <c r="O174">
        <v>2159</v>
      </c>
      <c r="P174">
        <v>2005</v>
      </c>
      <c r="R174">
        <v>1170</v>
      </c>
      <c r="S174">
        <v>780</v>
      </c>
      <c r="T174">
        <v>1738</v>
      </c>
      <c r="U174">
        <v>0.44900000000000001</v>
      </c>
      <c r="V174">
        <v>166</v>
      </c>
      <c r="W174">
        <v>552</v>
      </c>
      <c r="X174">
        <v>0.30099999999999999</v>
      </c>
      <c r="Y174">
        <v>433</v>
      </c>
      <c r="Z174">
        <v>640</v>
      </c>
      <c r="AA174">
        <v>0.67700000000000005</v>
      </c>
      <c r="AB174">
        <v>336</v>
      </c>
      <c r="AC174">
        <v>1075</v>
      </c>
      <c r="AD174">
        <v>468</v>
      </c>
      <c r="AE174">
        <v>207</v>
      </c>
      <c r="AF174">
        <v>142</v>
      </c>
      <c r="AG174">
        <v>338</v>
      </c>
      <c r="AH174">
        <v>482</v>
      </c>
      <c r="AI174" t="s">
        <v>423</v>
      </c>
    </row>
    <row r="175" spans="1:35" ht="15" hidden="1" x14ac:dyDescent="0.2">
      <c r="A175" s="1">
        <v>174</v>
      </c>
      <c r="B175" t="s">
        <v>179</v>
      </c>
      <c r="C175">
        <v>30</v>
      </c>
      <c r="D175">
        <v>14</v>
      </c>
      <c r="E175">
        <v>16</v>
      </c>
      <c r="F175">
        <v>0.46700000000000003</v>
      </c>
      <c r="G175">
        <v>-0.79</v>
      </c>
      <c r="H175">
        <v>-0.51</v>
      </c>
      <c r="I175">
        <v>8</v>
      </c>
      <c r="J175">
        <v>9</v>
      </c>
      <c r="K175">
        <v>7</v>
      </c>
      <c r="L175">
        <v>7</v>
      </c>
      <c r="M175">
        <v>6</v>
      </c>
      <c r="N175">
        <v>7</v>
      </c>
      <c r="O175">
        <v>2115</v>
      </c>
      <c r="P175">
        <v>2032</v>
      </c>
      <c r="R175">
        <v>1215</v>
      </c>
      <c r="S175">
        <v>738</v>
      </c>
      <c r="T175">
        <v>1652</v>
      </c>
      <c r="U175">
        <v>0.44700000000000001</v>
      </c>
      <c r="V175">
        <v>227</v>
      </c>
      <c r="W175">
        <v>648</v>
      </c>
      <c r="X175">
        <v>0.35</v>
      </c>
      <c r="Y175">
        <v>410</v>
      </c>
      <c r="Z175">
        <v>531</v>
      </c>
      <c r="AA175">
        <v>0.77200000000000002</v>
      </c>
      <c r="AB175">
        <v>338</v>
      </c>
      <c r="AC175">
        <v>1099</v>
      </c>
      <c r="AD175">
        <v>403</v>
      </c>
      <c r="AE175">
        <v>126</v>
      </c>
      <c r="AF175">
        <v>63</v>
      </c>
      <c r="AG175">
        <v>355</v>
      </c>
      <c r="AH175">
        <v>513</v>
      </c>
    </row>
    <row r="176" spans="1:35" ht="15" hidden="1" x14ac:dyDescent="0.2">
      <c r="A176" s="1">
        <v>175</v>
      </c>
      <c r="B176" t="s">
        <v>180</v>
      </c>
      <c r="C176">
        <v>28</v>
      </c>
      <c r="D176">
        <v>20</v>
      </c>
      <c r="E176">
        <v>8</v>
      </c>
      <c r="F176">
        <v>0.71399999999999997</v>
      </c>
      <c r="G176">
        <v>16.89</v>
      </c>
      <c r="H176">
        <v>9.17</v>
      </c>
      <c r="I176">
        <v>10</v>
      </c>
      <c r="J176">
        <v>6</v>
      </c>
      <c r="K176">
        <v>14</v>
      </c>
      <c r="L176">
        <v>2</v>
      </c>
      <c r="M176">
        <v>4</v>
      </c>
      <c r="N176">
        <v>4</v>
      </c>
      <c r="O176">
        <v>1987</v>
      </c>
      <c r="P176">
        <v>1771</v>
      </c>
      <c r="R176">
        <v>1125</v>
      </c>
      <c r="S176">
        <v>712</v>
      </c>
      <c r="T176">
        <v>1552</v>
      </c>
      <c r="U176">
        <v>0.45900000000000002</v>
      </c>
      <c r="V176">
        <v>176</v>
      </c>
      <c r="W176">
        <v>489</v>
      </c>
      <c r="X176">
        <v>0.36</v>
      </c>
      <c r="Y176">
        <v>387</v>
      </c>
      <c r="Z176">
        <v>536</v>
      </c>
      <c r="AA176">
        <v>0.72199999999999998</v>
      </c>
      <c r="AB176">
        <v>325</v>
      </c>
      <c r="AC176">
        <v>1040</v>
      </c>
      <c r="AD176">
        <v>337</v>
      </c>
      <c r="AE176">
        <v>183</v>
      </c>
      <c r="AF176">
        <v>115</v>
      </c>
      <c r="AG176">
        <v>362</v>
      </c>
      <c r="AH176">
        <v>430</v>
      </c>
    </row>
    <row r="177" spans="1:34" ht="15" hidden="1" x14ac:dyDescent="0.2">
      <c r="A177" s="1">
        <v>176</v>
      </c>
      <c r="B177" t="s">
        <v>181</v>
      </c>
      <c r="C177">
        <v>29</v>
      </c>
      <c r="D177">
        <v>10</v>
      </c>
      <c r="E177">
        <v>19</v>
      </c>
      <c r="F177">
        <v>0.34499999999999997</v>
      </c>
      <c r="G177">
        <v>-8.4</v>
      </c>
      <c r="H177">
        <v>-2.17</v>
      </c>
      <c r="I177">
        <v>3</v>
      </c>
      <c r="J177">
        <v>13</v>
      </c>
      <c r="K177">
        <v>10</v>
      </c>
      <c r="L177">
        <v>8</v>
      </c>
      <c r="M177">
        <v>0</v>
      </c>
      <c r="N177">
        <v>11</v>
      </c>
      <c r="O177">
        <v>2054</v>
      </c>
      <c r="P177">
        <v>2175</v>
      </c>
      <c r="R177">
        <v>1170</v>
      </c>
      <c r="S177">
        <v>715</v>
      </c>
      <c r="T177">
        <v>1656</v>
      </c>
      <c r="U177">
        <v>0.432</v>
      </c>
      <c r="V177">
        <v>183</v>
      </c>
      <c r="W177">
        <v>597</v>
      </c>
      <c r="X177">
        <v>0.307</v>
      </c>
      <c r="Y177">
        <v>441</v>
      </c>
      <c r="Z177">
        <v>638</v>
      </c>
      <c r="AA177">
        <v>0.69099999999999995</v>
      </c>
      <c r="AB177">
        <v>279</v>
      </c>
      <c r="AC177">
        <v>1006</v>
      </c>
      <c r="AD177">
        <v>335</v>
      </c>
      <c r="AE177">
        <v>217</v>
      </c>
      <c r="AF177">
        <v>117</v>
      </c>
      <c r="AG177">
        <v>427</v>
      </c>
      <c r="AH177">
        <v>585</v>
      </c>
    </row>
    <row r="178" spans="1:34" ht="15" hidden="1" x14ac:dyDescent="0.2">
      <c r="A178" s="1">
        <v>177</v>
      </c>
      <c r="B178" t="s">
        <v>182</v>
      </c>
      <c r="C178">
        <v>29</v>
      </c>
      <c r="D178">
        <v>18</v>
      </c>
      <c r="E178">
        <v>11</v>
      </c>
      <c r="F178">
        <v>0.621</v>
      </c>
      <c r="G178">
        <v>13.63</v>
      </c>
      <c r="H178">
        <v>10.36</v>
      </c>
      <c r="I178">
        <v>10</v>
      </c>
      <c r="J178">
        <v>6</v>
      </c>
      <c r="K178">
        <v>13</v>
      </c>
      <c r="L178">
        <v>2</v>
      </c>
      <c r="M178">
        <v>2</v>
      </c>
      <c r="N178">
        <v>5</v>
      </c>
      <c r="O178">
        <v>2101</v>
      </c>
      <c r="P178">
        <v>2006</v>
      </c>
      <c r="R178">
        <v>1165</v>
      </c>
      <c r="S178">
        <v>756</v>
      </c>
      <c r="T178">
        <v>1590</v>
      </c>
      <c r="U178">
        <v>0.47499999999999998</v>
      </c>
      <c r="V178">
        <v>227</v>
      </c>
      <c r="W178">
        <v>595</v>
      </c>
      <c r="X178">
        <v>0.38200000000000001</v>
      </c>
      <c r="Y178">
        <v>362</v>
      </c>
      <c r="Z178">
        <v>551</v>
      </c>
      <c r="AA178">
        <v>0.65700000000000003</v>
      </c>
      <c r="AB178">
        <v>266</v>
      </c>
      <c r="AC178">
        <v>1056</v>
      </c>
      <c r="AD178">
        <v>509</v>
      </c>
      <c r="AE178">
        <v>136</v>
      </c>
      <c r="AF178">
        <v>139</v>
      </c>
      <c r="AG178">
        <v>419</v>
      </c>
      <c r="AH178">
        <v>591</v>
      </c>
    </row>
    <row r="179" spans="1:34" ht="15" hidden="1" x14ac:dyDescent="0.2">
      <c r="A179" s="1">
        <v>178</v>
      </c>
      <c r="B179" t="s">
        <v>183</v>
      </c>
      <c r="C179">
        <v>29</v>
      </c>
      <c r="D179">
        <v>19</v>
      </c>
      <c r="E179">
        <v>10</v>
      </c>
      <c r="F179">
        <v>0.65500000000000003</v>
      </c>
      <c r="G179">
        <v>17.21</v>
      </c>
      <c r="H179">
        <v>8.7899999999999991</v>
      </c>
      <c r="I179">
        <v>9</v>
      </c>
      <c r="J179">
        <v>7</v>
      </c>
      <c r="K179">
        <v>15</v>
      </c>
      <c r="L179">
        <v>3</v>
      </c>
      <c r="M179">
        <v>2</v>
      </c>
      <c r="N179">
        <v>7</v>
      </c>
      <c r="O179">
        <v>2156</v>
      </c>
      <c r="P179">
        <v>1912</v>
      </c>
      <c r="R179">
        <v>1170</v>
      </c>
      <c r="S179">
        <v>752</v>
      </c>
      <c r="T179">
        <v>1582</v>
      </c>
      <c r="U179">
        <v>0.47499999999999998</v>
      </c>
      <c r="V179">
        <v>273</v>
      </c>
      <c r="W179">
        <v>715</v>
      </c>
      <c r="X179">
        <v>0.38200000000000001</v>
      </c>
      <c r="Y179">
        <v>379</v>
      </c>
      <c r="Z179">
        <v>489</v>
      </c>
      <c r="AA179">
        <v>0.77500000000000002</v>
      </c>
      <c r="AB179">
        <v>225</v>
      </c>
      <c r="AC179">
        <v>856</v>
      </c>
      <c r="AD179">
        <v>394</v>
      </c>
      <c r="AE179">
        <v>163</v>
      </c>
      <c r="AF179">
        <v>77</v>
      </c>
      <c r="AG179">
        <v>275</v>
      </c>
      <c r="AH179">
        <v>441</v>
      </c>
    </row>
    <row r="180" spans="1:34" ht="15" hidden="1" x14ac:dyDescent="0.2">
      <c r="A180" s="1">
        <v>179</v>
      </c>
      <c r="B180" t="s">
        <v>184</v>
      </c>
      <c r="C180">
        <v>29</v>
      </c>
      <c r="D180">
        <v>25</v>
      </c>
      <c r="E180">
        <v>4</v>
      </c>
      <c r="F180">
        <v>0.86199999999999999</v>
      </c>
      <c r="G180">
        <v>9.19</v>
      </c>
      <c r="H180">
        <v>-0.45</v>
      </c>
      <c r="I180">
        <v>15</v>
      </c>
      <c r="J180">
        <v>1</v>
      </c>
      <c r="K180">
        <v>11</v>
      </c>
      <c r="L180">
        <v>2</v>
      </c>
      <c r="M180">
        <v>10</v>
      </c>
      <c r="N180">
        <v>2</v>
      </c>
      <c r="O180">
        <v>2137</v>
      </c>
      <c r="P180">
        <v>1829</v>
      </c>
      <c r="R180">
        <v>1165</v>
      </c>
      <c r="S180">
        <v>813</v>
      </c>
      <c r="T180">
        <v>1677</v>
      </c>
      <c r="U180">
        <v>0.48499999999999999</v>
      </c>
      <c r="V180">
        <v>188</v>
      </c>
      <c r="W180">
        <v>510</v>
      </c>
      <c r="X180">
        <v>0.36899999999999999</v>
      </c>
      <c r="Y180">
        <v>323</v>
      </c>
      <c r="Z180">
        <v>472</v>
      </c>
      <c r="AA180">
        <v>0.68400000000000005</v>
      </c>
      <c r="AB180">
        <v>289</v>
      </c>
      <c r="AC180">
        <v>1021</v>
      </c>
      <c r="AD180">
        <v>445</v>
      </c>
      <c r="AE180">
        <v>201</v>
      </c>
      <c r="AF180">
        <v>83</v>
      </c>
      <c r="AG180">
        <v>308</v>
      </c>
      <c r="AH180">
        <v>520</v>
      </c>
    </row>
    <row r="181" spans="1:34" ht="15" hidden="1" x14ac:dyDescent="0.2">
      <c r="A181" s="1">
        <v>180</v>
      </c>
      <c r="B181" t="s">
        <v>185</v>
      </c>
      <c r="C181">
        <v>31</v>
      </c>
      <c r="D181">
        <v>8</v>
      </c>
      <c r="E181">
        <v>23</v>
      </c>
      <c r="F181">
        <v>0.25800000000000001</v>
      </c>
      <c r="G181">
        <v>-8.31</v>
      </c>
      <c r="H181">
        <v>-1.51</v>
      </c>
      <c r="I181">
        <v>4</v>
      </c>
      <c r="J181">
        <v>14</v>
      </c>
      <c r="K181">
        <v>5</v>
      </c>
      <c r="L181">
        <v>7</v>
      </c>
      <c r="M181">
        <v>2</v>
      </c>
      <c r="N181">
        <v>13</v>
      </c>
      <c r="O181">
        <v>2092</v>
      </c>
      <c r="P181">
        <v>2266</v>
      </c>
      <c r="R181">
        <v>1270</v>
      </c>
      <c r="S181">
        <v>770</v>
      </c>
      <c r="T181">
        <v>1739</v>
      </c>
      <c r="U181">
        <v>0.443</v>
      </c>
      <c r="V181">
        <v>250</v>
      </c>
      <c r="W181">
        <v>710</v>
      </c>
      <c r="X181">
        <v>0.35199999999999998</v>
      </c>
      <c r="Y181">
        <v>302</v>
      </c>
      <c r="Z181">
        <v>468</v>
      </c>
      <c r="AA181">
        <v>0.64500000000000002</v>
      </c>
      <c r="AB181">
        <v>257</v>
      </c>
      <c r="AC181">
        <v>973</v>
      </c>
      <c r="AD181">
        <v>425</v>
      </c>
      <c r="AE181">
        <v>144</v>
      </c>
      <c r="AF181">
        <v>45</v>
      </c>
      <c r="AG181">
        <v>378</v>
      </c>
      <c r="AH181">
        <v>573</v>
      </c>
    </row>
    <row r="182" spans="1:34" ht="15" hidden="1" x14ac:dyDescent="0.2">
      <c r="A182" s="1">
        <v>181</v>
      </c>
      <c r="B182" t="s">
        <v>186</v>
      </c>
      <c r="C182">
        <v>29</v>
      </c>
      <c r="D182">
        <v>22</v>
      </c>
      <c r="E182">
        <v>7</v>
      </c>
      <c r="F182">
        <v>0.75900000000000001</v>
      </c>
      <c r="G182">
        <v>15.75</v>
      </c>
      <c r="H182">
        <v>8.58</v>
      </c>
      <c r="I182">
        <v>10</v>
      </c>
      <c r="J182">
        <v>6</v>
      </c>
      <c r="K182">
        <v>16</v>
      </c>
      <c r="L182">
        <v>3</v>
      </c>
      <c r="M182">
        <v>5</v>
      </c>
      <c r="N182">
        <v>4</v>
      </c>
      <c r="O182">
        <v>2207</v>
      </c>
      <c r="P182">
        <v>1999</v>
      </c>
      <c r="R182">
        <v>1190</v>
      </c>
      <c r="S182">
        <v>760</v>
      </c>
      <c r="T182">
        <v>1752</v>
      </c>
      <c r="U182">
        <v>0.434</v>
      </c>
      <c r="V182">
        <v>188</v>
      </c>
      <c r="W182">
        <v>537</v>
      </c>
      <c r="X182">
        <v>0.35</v>
      </c>
      <c r="Y182">
        <v>499</v>
      </c>
      <c r="Z182">
        <v>706</v>
      </c>
      <c r="AA182">
        <v>0.70699999999999996</v>
      </c>
      <c r="AB182">
        <v>327</v>
      </c>
      <c r="AC182">
        <v>1167</v>
      </c>
      <c r="AD182">
        <v>443</v>
      </c>
      <c r="AE182">
        <v>166</v>
      </c>
      <c r="AF182">
        <v>202</v>
      </c>
      <c r="AG182">
        <v>337</v>
      </c>
      <c r="AH182">
        <v>487</v>
      </c>
    </row>
    <row r="183" spans="1:34" ht="15" hidden="1" x14ac:dyDescent="0.2">
      <c r="A183" s="1">
        <v>182</v>
      </c>
      <c r="B183" t="s">
        <v>187</v>
      </c>
      <c r="C183">
        <v>28</v>
      </c>
      <c r="D183">
        <v>14</v>
      </c>
      <c r="E183">
        <v>14</v>
      </c>
      <c r="F183">
        <v>0.5</v>
      </c>
      <c r="G183">
        <v>6.87</v>
      </c>
      <c r="H183">
        <v>5.94</v>
      </c>
      <c r="I183">
        <v>5</v>
      </c>
      <c r="J183">
        <v>11</v>
      </c>
      <c r="K183">
        <v>9</v>
      </c>
      <c r="L183">
        <v>7</v>
      </c>
      <c r="M183">
        <v>2</v>
      </c>
      <c r="N183">
        <v>6</v>
      </c>
      <c r="O183">
        <v>2041</v>
      </c>
      <c r="P183">
        <v>2015</v>
      </c>
      <c r="R183">
        <v>1125</v>
      </c>
      <c r="S183">
        <v>712</v>
      </c>
      <c r="T183">
        <v>1605</v>
      </c>
      <c r="U183">
        <v>0.44400000000000001</v>
      </c>
      <c r="V183">
        <v>220</v>
      </c>
      <c r="W183">
        <v>621</v>
      </c>
      <c r="X183">
        <v>0.35399999999999998</v>
      </c>
      <c r="Y183">
        <v>397</v>
      </c>
      <c r="Z183">
        <v>583</v>
      </c>
      <c r="AA183">
        <v>0.68100000000000005</v>
      </c>
      <c r="AB183">
        <v>269</v>
      </c>
      <c r="AC183">
        <v>988</v>
      </c>
      <c r="AD183">
        <v>335</v>
      </c>
      <c r="AE183">
        <v>209</v>
      </c>
      <c r="AF183">
        <v>113</v>
      </c>
      <c r="AG183">
        <v>377</v>
      </c>
      <c r="AH183">
        <v>556</v>
      </c>
    </row>
    <row r="184" spans="1:34" ht="15" hidden="1" x14ac:dyDescent="0.2">
      <c r="A184" s="1">
        <v>183</v>
      </c>
      <c r="B184" t="s">
        <v>188</v>
      </c>
      <c r="C184">
        <v>29</v>
      </c>
      <c r="D184">
        <v>5</v>
      </c>
      <c r="E184">
        <v>24</v>
      </c>
      <c r="F184">
        <v>0.17199999999999999</v>
      </c>
      <c r="G184">
        <v>-20.81</v>
      </c>
      <c r="H184">
        <v>-5.57</v>
      </c>
      <c r="I184">
        <v>5</v>
      </c>
      <c r="J184">
        <v>11</v>
      </c>
      <c r="K184">
        <v>3</v>
      </c>
      <c r="L184">
        <v>4</v>
      </c>
      <c r="M184">
        <v>2</v>
      </c>
      <c r="N184">
        <v>19</v>
      </c>
      <c r="O184">
        <v>2003</v>
      </c>
      <c r="P184">
        <v>2445</v>
      </c>
      <c r="R184">
        <v>1175</v>
      </c>
      <c r="S184">
        <v>737</v>
      </c>
      <c r="T184">
        <v>1774</v>
      </c>
      <c r="U184">
        <v>0.41499999999999998</v>
      </c>
      <c r="V184">
        <v>156</v>
      </c>
      <c r="W184">
        <v>459</v>
      </c>
      <c r="X184">
        <v>0.34</v>
      </c>
      <c r="Y184">
        <v>371</v>
      </c>
      <c r="Z184">
        <v>583</v>
      </c>
      <c r="AA184">
        <v>0.63600000000000001</v>
      </c>
      <c r="AB184">
        <v>348</v>
      </c>
      <c r="AC184">
        <v>1004</v>
      </c>
      <c r="AD184">
        <v>333</v>
      </c>
      <c r="AE184">
        <v>198</v>
      </c>
      <c r="AF184">
        <v>57</v>
      </c>
      <c r="AG184">
        <v>408</v>
      </c>
      <c r="AH184">
        <v>563</v>
      </c>
    </row>
    <row r="185" spans="1:34" ht="15" hidden="1" x14ac:dyDescent="0.2">
      <c r="A185" s="1">
        <v>184</v>
      </c>
      <c r="B185" t="s">
        <v>189</v>
      </c>
      <c r="C185">
        <v>29</v>
      </c>
      <c r="D185">
        <v>18</v>
      </c>
      <c r="E185">
        <v>11</v>
      </c>
      <c r="F185">
        <v>0.621</v>
      </c>
      <c r="G185">
        <v>9.77</v>
      </c>
      <c r="H185">
        <v>7.91</v>
      </c>
      <c r="I185">
        <v>9</v>
      </c>
      <c r="J185">
        <v>7</v>
      </c>
      <c r="K185">
        <v>12</v>
      </c>
      <c r="L185">
        <v>5</v>
      </c>
      <c r="M185">
        <v>4</v>
      </c>
      <c r="N185">
        <v>5</v>
      </c>
      <c r="O185">
        <v>2277</v>
      </c>
      <c r="P185">
        <v>2223</v>
      </c>
      <c r="R185">
        <v>1170</v>
      </c>
      <c r="S185">
        <v>732</v>
      </c>
      <c r="T185">
        <v>1728</v>
      </c>
      <c r="U185">
        <v>0.42399999999999999</v>
      </c>
      <c r="V185">
        <v>224</v>
      </c>
      <c r="W185">
        <v>648</v>
      </c>
      <c r="X185">
        <v>0.34599999999999997</v>
      </c>
      <c r="Y185">
        <v>589</v>
      </c>
      <c r="Z185">
        <v>771</v>
      </c>
      <c r="AA185">
        <v>0.76400000000000001</v>
      </c>
      <c r="AB185">
        <v>361</v>
      </c>
      <c r="AC185">
        <v>1137</v>
      </c>
      <c r="AD185">
        <v>379</v>
      </c>
      <c r="AE185">
        <v>200</v>
      </c>
      <c r="AF185">
        <v>129</v>
      </c>
      <c r="AG185">
        <v>420</v>
      </c>
      <c r="AH185">
        <v>580</v>
      </c>
    </row>
    <row r="186" spans="1:34" ht="15" hidden="1" x14ac:dyDescent="0.2">
      <c r="A186" s="1">
        <v>185</v>
      </c>
      <c r="B186" t="s">
        <v>190</v>
      </c>
      <c r="C186">
        <v>30</v>
      </c>
      <c r="D186">
        <v>15</v>
      </c>
      <c r="E186">
        <v>15</v>
      </c>
      <c r="F186">
        <v>0.5</v>
      </c>
      <c r="G186">
        <v>-4.63</v>
      </c>
      <c r="H186">
        <v>-0.37</v>
      </c>
      <c r="I186">
        <v>7</v>
      </c>
      <c r="J186">
        <v>6</v>
      </c>
      <c r="K186">
        <v>11</v>
      </c>
      <c r="L186">
        <v>5</v>
      </c>
      <c r="M186">
        <v>3</v>
      </c>
      <c r="N186">
        <v>9</v>
      </c>
      <c r="O186">
        <v>2309</v>
      </c>
      <c r="P186">
        <v>2361</v>
      </c>
      <c r="R186">
        <v>1200</v>
      </c>
      <c r="S186">
        <v>789</v>
      </c>
      <c r="T186">
        <v>1782</v>
      </c>
      <c r="U186">
        <v>0.443</v>
      </c>
      <c r="V186">
        <v>273</v>
      </c>
      <c r="W186">
        <v>737</v>
      </c>
      <c r="X186">
        <v>0.37</v>
      </c>
      <c r="Y186">
        <v>458</v>
      </c>
      <c r="Z186">
        <v>645</v>
      </c>
      <c r="AA186">
        <v>0.71</v>
      </c>
      <c r="AB186">
        <v>295</v>
      </c>
      <c r="AC186">
        <v>1026</v>
      </c>
      <c r="AD186">
        <v>398</v>
      </c>
      <c r="AE186">
        <v>203</v>
      </c>
      <c r="AF186">
        <v>83</v>
      </c>
      <c r="AG186">
        <v>431</v>
      </c>
      <c r="AH186">
        <v>665</v>
      </c>
    </row>
    <row r="187" spans="1:34" ht="15" hidden="1" x14ac:dyDescent="0.2">
      <c r="A187" s="1">
        <v>186</v>
      </c>
      <c r="B187" t="s">
        <v>191</v>
      </c>
      <c r="C187">
        <v>31</v>
      </c>
      <c r="D187">
        <v>16</v>
      </c>
      <c r="E187">
        <v>15</v>
      </c>
      <c r="F187">
        <v>0.51600000000000001</v>
      </c>
      <c r="G187">
        <v>2.92</v>
      </c>
      <c r="H187">
        <v>0.85</v>
      </c>
      <c r="I187">
        <v>7</v>
      </c>
      <c r="J187">
        <v>11</v>
      </c>
      <c r="K187">
        <v>11</v>
      </c>
      <c r="L187">
        <v>6</v>
      </c>
      <c r="M187">
        <v>4</v>
      </c>
      <c r="N187">
        <v>8</v>
      </c>
      <c r="O187">
        <v>2270</v>
      </c>
      <c r="P187">
        <v>2135</v>
      </c>
      <c r="R187">
        <v>1265</v>
      </c>
      <c r="S187">
        <v>796</v>
      </c>
      <c r="T187">
        <v>1789</v>
      </c>
      <c r="U187">
        <v>0.44500000000000001</v>
      </c>
      <c r="V187">
        <v>257</v>
      </c>
      <c r="W187">
        <v>700</v>
      </c>
      <c r="X187">
        <v>0.36699999999999999</v>
      </c>
      <c r="Y187">
        <v>421</v>
      </c>
      <c r="Z187">
        <v>606</v>
      </c>
      <c r="AA187">
        <v>0.69499999999999995</v>
      </c>
      <c r="AB187">
        <v>349</v>
      </c>
      <c r="AC187">
        <v>1132</v>
      </c>
      <c r="AD187">
        <v>380</v>
      </c>
      <c r="AE187">
        <v>171</v>
      </c>
      <c r="AF187">
        <v>122</v>
      </c>
      <c r="AG187">
        <v>379</v>
      </c>
      <c r="AH187">
        <v>546</v>
      </c>
    </row>
    <row r="188" spans="1:34" ht="15" hidden="1" x14ac:dyDescent="0.2">
      <c r="A188" s="1">
        <v>187</v>
      </c>
      <c r="B188" t="s">
        <v>192</v>
      </c>
      <c r="C188">
        <v>28</v>
      </c>
      <c r="D188">
        <v>7</v>
      </c>
      <c r="E188">
        <v>21</v>
      </c>
      <c r="F188">
        <v>0.25</v>
      </c>
      <c r="G188">
        <v>3.5</v>
      </c>
      <c r="H188">
        <v>6.46</v>
      </c>
      <c r="I188">
        <v>2</v>
      </c>
      <c r="J188">
        <v>14</v>
      </c>
      <c r="K188">
        <v>6</v>
      </c>
      <c r="L188">
        <v>10</v>
      </c>
      <c r="M188">
        <v>0</v>
      </c>
      <c r="N188">
        <v>8</v>
      </c>
      <c r="O188">
        <v>1932</v>
      </c>
      <c r="P188">
        <v>2015</v>
      </c>
      <c r="R188">
        <v>1125</v>
      </c>
      <c r="S188">
        <v>658</v>
      </c>
      <c r="T188">
        <v>1654</v>
      </c>
      <c r="U188">
        <v>0.39800000000000002</v>
      </c>
      <c r="V188">
        <v>177</v>
      </c>
      <c r="W188">
        <v>609</v>
      </c>
      <c r="X188">
        <v>0.29099999999999998</v>
      </c>
      <c r="Y188">
        <v>439</v>
      </c>
      <c r="Z188">
        <v>646</v>
      </c>
      <c r="AA188">
        <v>0.68</v>
      </c>
      <c r="AB188">
        <v>316</v>
      </c>
      <c r="AC188">
        <v>1039</v>
      </c>
      <c r="AD188">
        <v>335</v>
      </c>
      <c r="AE188">
        <v>177</v>
      </c>
      <c r="AF188">
        <v>60</v>
      </c>
      <c r="AG188">
        <v>348</v>
      </c>
      <c r="AH188">
        <v>558</v>
      </c>
    </row>
    <row r="189" spans="1:34" ht="15" hidden="1" x14ac:dyDescent="0.2">
      <c r="A189" s="1">
        <v>188</v>
      </c>
      <c r="B189" t="s">
        <v>193</v>
      </c>
      <c r="C189">
        <v>31</v>
      </c>
      <c r="D189">
        <v>26</v>
      </c>
      <c r="E189">
        <v>5</v>
      </c>
      <c r="F189">
        <v>0.83899999999999997</v>
      </c>
      <c r="G189">
        <v>5.33</v>
      </c>
      <c r="H189">
        <v>-2.54</v>
      </c>
      <c r="I189">
        <v>18</v>
      </c>
      <c r="J189">
        <v>2</v>
      </c>
      <c r="K189">
        <v>13</v>
      </c>
      <c r="L189">
        <v>1</v>
      </c>
      <c r="M189">
        <v>11</v>
      </c>
      <c r="N189">
        <v>4</v>
      </c>
      <c r="O189">
        <v>2509</v>
      </c>
      <c r="P189">
        <v>2265</v>
      </c>
      <c r="R189">
        <v>1255</v>
      </c>
      <c r="S189">
        <v>839</v>
      </c>
      <c r="T189">
        <v>1933</v>
      </c>
      <c r="U189">
        <v>0.434</v>
      </c>
      <c r="V189">
        <v>274</v>
      </c>
      <c r="W189">
        <v>734</v>
      </c>
      <c r="X189">
        <v>0.373</v>
      </c>
      <c r="Y189">
        <v>557</v>
      </c>
      <c r="Z189">
        <v>744</v>
      </c>
      <c r="AA189">
        <v>0.749</v>
      </c>
      <c r="AB189">
        <v>355</v>
      </c>
      <c r="AC189">
        <v>1212</v>
      </c>
      <c r="AD189">
        <v>385</v>
      </c>
      <c r="AE189">
        <v>214</v>
      </c>
      <c r="AF189">
        <v>141</v>
      </c>
      <c r="AG189">
        <v>390</v>
      </c>
      <c r="AH189">
        <v>642</v>
      </c>
    </row>
    <row r="190" spans="1:34" ht="15" hidden="1" x14ac:dyDescent="0.2">
      <c r="A190" s="1">
        <v>189</v>
      </c>
      <c r="B190" t="s">
        <v>194</v>
      </c>
      <c r="C190">
        <v>29</v>
      </c>
      <c r="D190">
        <v>15</v>
      </c>
      <c r="E190">
        <v>14</v>
      </c>
      <c r="F190">
        <v>0.51700000000000002</v>
      </c>
      <c r="G190">
        <v>-5.25</v>
      </c>
      <c r="H190">
        <v>-5.03</v>
      </c>
      <c r="I190">
        <v>10</v>
      </c>
      <c r="J190">
        <v>6</v>
      </c>
      <c r="K190">
        <v>12</v>
      </c>
      <c r="L190">
        <v>5</v>
      </c>
      <c r="M190">
        <v>3</v>
      </c>
      <c r="N190">
        <v>9</v>
      </c>
      <c r="O190">
        <v>2310</v>
      </c>
      <c r="P190">
        <v>2279</v>
      </c>
      <c r="R190">
        <v>1185</v>
      </c>
      <c r="S190">
        <v>771</v>
      </c>
      <c r="T190">
        <v>1778</v>
      </c>
      <c r="U190">
        <v>0.434</v>
      </c>
      <c r="V190">
        <v>287</v>
      </c>
      <c r="W190">
        <v>767</v>
      </c>
      <c r="X190">
        <v>0.374</v>
      </c>
      <c r="Y190">
        <v>481</v>
      </c>
      <c r="Z190">
        <v>661</v>
      </c>
      <c r="AA190">
        <v>0.72799999999999998</v>
      </c>
      <c r="AB190">
        <v>306</v>
      </c>
      <c r="AC190">
        <v>1050</v>
      </c>
      <c r="AD190">
        <v>383</v>
      </c>
      <c r="AE190">
        <v>162</v>
      </c>
      <c r="AF190">
        <v>65</v>
      </c>
      <c r="AG190">
        <v>351</v>
      </c>
      <c r="AH190">
        <v>663</v>
      </c>
    </row>
    <row r="191" spans="1:34" ht="15" hidden="1" x14ac:dyDescent="0.2">
      <c r="A191" s="1">
        <v>190</v>
      </c>
      <c r="B191" t="s">
        <v>195</v>
      </c>
      <c r="C191">
        <v>29</v>
      </c>
      <c r="D191">
        <v>14</v>
      </c>
      <c r="E191">
        <v>15</v>
      </c>
      <c r="F191">
        <v>0.48299999999999998</v>
      </c>
      <c r="G191">
        <v>-2.5499999999999998</v>
      </c>
      <c r="H191">
        <v>-3.38</v>
      </c>
      <c r="I191">
        <v>9</v>
      </c>
      <c r="J191">
        <v>7</v>
      </c>
      <c r="K191">
        <v>8</v>
      </c>
      <c r="L191">
        <v>5</v>
      </c>
      <c r="M191">
        <v>5</v>
      </c>
      <c r="N191">
        <v>8</v>
      </c>
      <c r="O191">
        <v>2141</v>
      </c>
      <c r="P191">
        <v>2117</v>
      </c>
      <c r="R191">
        <v>1170</v>
      </c>
      <c r="S191">
        <v>753</v>
      </c>
      <c r="T191">
        <v>1685</v>
      </c>
      <c r="U191">
        <v>0.44700000000000001</v>
      </c>
      <c r="V191">
        <v>213</v>
      </c>
      <c r="W191">
        <v>615</v>
      </c>
      <c r="X191">
        <v>0.34599999999999997</v>
      </c>
      <c r="Y191">
        <v>422</v>
      </c>
      <c r="Z191">
        <v>568</v>
      </c>
      <c r="AA191">
        <v>0.74299999999999999</v>
      </c>
      <c r="AB191">
        <v>273</v>
      </c>
      <c r="AC191">
        <v>985</v>
      </c>
      <c r="AD191">
        <v>384</v>
      </c>
      <c r="AE191">
        <v>159</v>
      </c>
      <c r="AF191">
        <v>86</v>
      </c>
      <c r="AG191">
        <v>323</v>
      </c>
      <c r="AH191">
        <v>638</v>
      </c>
    </row>
    <row r="192" spans="1:34" ht="15" hidden="1" x14ac:dyDescent="0.2">
      <c r="A192" s="1">
        <v>191</v>
      </c>
      <c r="B192" t="s">
        <v>196</v>
      </c>
      <c r="C192">
        <v>29</v>
      </c>
      <c r="D192">
        <v>14</v>
      </c>
      <c r="E192">
        <v>15</v>
      </c>
      <c r="F192">
        <v>0.48299999999999998</v>
      </c>
      <c r="G192">
        <v>-3.08</v>
      </c>
      <c r="H192">
        <v>-1.49</v>
      </c>
      <c r="I192">
        <v>10</v>
      </c>
      <c r="J192">
        <v>6</v>
      </c>
      <c r="K192">
        <v>10</v>
      </c>
      <c r="L192">
        <v>4</v>
      </c>
      <c r="M192">
        <v>4</v>
      </c>
      <c r="N192">
        <v>11</v>
      </c>
      <c r="O192">
        <v>2301</v>
      </c>
      <c r="P192">
        <v>2236</v>
      </c>
      <c r="R192">
        <v>1175</v>
      </c>
      <c r="S192">
        <v>850</v>
      </c>
      <c r="T192">
        <v>1846</v>
      </c>
      <c r="U192">
        <v>0.46</v>
      </c>
      <c r="V192">
        <v>216</v>
      </c>
      <c r="W192">
        <v>552</v>
      </c>
      <c r="X192">
        <v>0.39100000000000001</v>
      </c>
      <c r="Y192">
        <v>385</v>
      </c>
      <c r="Z192">
        <v>529</v>
      </c>
      <c r="AA192">
        <v>0.72799999999999998</v>
      </c>
      <c r="AB192">
        <v>389</v>
      </c>
      <c r="AC192">
        <v>1100</v>
      </c>
      <c r="AD192">
        <v>469</v>
      </c>
      <c r="AE192">
        <v>199</v>
      </c>
      <c r="AF192">
        <v>91</v>
      </c>
      <c r="AG192">
        <v>398</v>
      </c>
      <c r="AH192">
        <v>616</v>
      </c>
    </row>
    <row r="193" spans="1:35" ht="15" hidden="1" x14ac:dyDescent="0.2">
      <c r="A193" s="1">
        <v>192</v>
      </c>
      <c r="B193" t="s">
        <v>197</v>
      </c>
      <c r="C193">
        <v>27</v>
      </c>
      <c r="D193">
        <v>13</v>
      </c>
      <c r="E193">
        <v>14</v>
      </c>
      <c r="F193">
        <v>0.48099999999999998</v>
      </c>
      <c r="G193">
        <v>-14.33</v>
      </c>
      <c r="H193">
        <v>-10.02</v>
      </c>
      <c r="I193">
        <v>10</v>
      </c>
      <c r="J193">
        <v>4</v>
      </c>
      <c r="K193">
        <v>8</v>
      </c>
      <c r="L193">
        <v>5</v>
      </c>
      <c r="M193">
        <v>5</v>
      </c>
      <c r="N193">
        <v>9</v>
      </c>
      <c r="O193">
        <v>1823</v>
      </c>
      <c r="P193">
        <v>1920</v>
      </c>
      <c r="R193">
        <v>1090</v>
      </c>
      <c r="S193">
        <v>621</v>
      </c>
      <c r="T193">
        <v>1626</v>
      </c>
      <c r="U193">
        <v>0.38200000000000001</v>
      </c>
      <c r="V193">
        <v>144</v>
      </c>
      <c r="W193">
        <v>495</v>
      </c>
      <c r="X193">
        <v>0.29099999999999998</v>
      </c>
      <c r="Y193">
        <v>437</v>
      </c>
      <c r="Z193">
        <v>618</v>
      </c>
      <c r="AA193">
        <v>0.70699999999999996</v>
      </c>
      <c r="AB193">
        <v>371</v>
      </c>
      <c r="AC193">
        <v>1049</v>
      </c>
      <c r="AD193">
        <v>291</v>
      </c>
      <c r="AE193">
        <v>152</v>
      </c>
      <c r="AF193">
        <v>93</v>
      </c>
      <c r="AG193">
        <v>379</v>
      </c>
      <c r="AH193">
        <v>543</v>
      </c>
    </row>
    <row r="194" spans="1:35" ht="15" hidden="1" x14ac:dyDescent="0.2">
      <c r="A194" s="1">
        <v>193</v>
      </c>
      <c r="B194" t="s">
        <v>198</v>
      </c>
      <c r="C194">
        <v>31</v>
      </c>
      <c r="D194">
        <v>16</v>
      </c>
      <c r="E194">
        <v>15</v>
      </c>
      <c r="F194">
        <v>0.51600000000000001</v>
      </c>
      <c r="G194">
        <v>-4.45</v>
      </c>
      <c r="H194">
        <v>-3.45</v>
      </c>
      <c r="I194">
        <v>14</v>
      </c>
      <c r="J194">
        <v>4</v>
      </c>
      <c r="K194">
        <v>8</v>
      </c>
      <c r="L194">
        <v>4</v>
      </c>
      <c r="M194">
        <v>8</v>
      </c>
      <c r="N194">
        <v>11</v>
      </c>
      <c r="O194">
        <v>2101</v>
      </c>
      <c r="P194">
        <v>2132</v>
      </c>
      <c r="R194">
        <v>1245</v>
      </c>
      <c r="S194">
        <v>753</v>
      </c>
      <c r="T194">
        <v>1704</v>
      </c>
      <c r="U194">
        <v>0.442</v>
      </c>
      <c r="V194">
        <v>226</v>
      </c>
      <c r="W194">
        <v>631</v>
      </c>
      <c r="X194">
        <v>0.35799999999999998</v>
      </c>
      <c r="Y194">
        <v>369</v>
      </c>
      <c r="Z194">
        <v>550</v>
      </c>
      <c r="AA194">
        <v>0.67100000000000004</v>
      </c>
      <c r="AB194">
        <v>234</v>
      </c>
      <c r="AC194">
        <v>929</v>
      </c>
      <c r="AD194">
        <v>353</v>
      </c>
      <c r="AE194">
        <v>196</v>
      </c>
      <c r="AF194">
        <v>128</v>
      </c>
      <c r="AG194">
        <v>405</v>
      </c>
      <c r="AH194">
        <v>561</v>
      </c>
    </row>
    <row r="195" spans="1:35" ht="15" hidden="1" x14ac:dyDescent="0.2">
      <c r="A195" s="1">
        <v>194</v>
      </c>
      <c r="B195" t="s">
        <v>199</v>
      </c>
      <c r="C195">
        <v>30</v>
      </c>
      <c r="D195">
        <v>14</v>
      </c>
      <c r="E195">
        <v>16</v>
      </c>
      <c r="F195">
        <v>0.46700000000000003</v>
      </c>
      <c r="G195">
        <v>-2.52</v>
      </c>
      <c r="H195">
        <v>-3.98</v>
      </c>
      <c r="I195">
        <v>8</v>
      </c>
      <c r="J195">
        <v>8</v>
      </c>
      <c r="K195">
        <v>10</v>
      </c>
      <c r="L195">
        <v>4</v>
      </c>
      <c r="M195">
        <v>3</v>
      </c>
      <c r="N195">
        <v>11</v>
      </c>
      <c r="O195">
        <v>2412</v>
      </c>
      <c r="P195">
        <v>2317</v>
      </c>
      <c r="R195">
        <v>1220</v>
      </c>
      <c r="S195">
        <v>826</v>
      </c>
      <c r="T195">
        <v>1845</v>
      </c>
      <c r="U195">
        <v>0.44800000000000001</v>
      </c>
      <c r="V195">
        <v>260</v>
      </c>
      <c r="W195">
        <v>730</v>
      </c>
      <c r="X195">
        <v>0.35599999999999998</v>
      </c>
      <c r="Y195">
        <v>500</v>
      </c>
      <c r="Z195">
        <v>687</v>
      </c>
      <c r="AA195">
        <v>0.72799999999999998</v>
      </c>
      <c r="AB195">
        <v>355</v>
      </c>
      <c r="AC195">
        <v>1118</v>
      </c>
      <c r="AD195">
        <v>423</v>
      </c>
      <c r="AE195">
        <v>187</v>
      </c>
      <c r="AF195">
        <v>69</v>
      </c>
      <c r="AG195">
        <v>367</v>
      </c>
      <c r="AH195">
        <v>598</v>
      </c>
    </row>
    <row r="196" spans="1:35" ht="15" hidden="1" x14ac:dyDescent="0.2">
      <c r="A196" s="1">
        <v>195</v>
      </c>
      <c r="B196" t="s">
        <v>200</v>
      </c>
      <c r="C196">
        <v>30</v>
      </c>
      <c r="D196">
        <v>15</v>
      </c>
      <c r="E196">
        <v>15</v>
      </c>
      <c r="F196">
        <v>0.5</v>
      </c>
      <c r="G196">
        <v>-3.98</v>
      </c>
      <c r="H196">
        <v>-3.7</v>
      </c>
      <c r="I196">
        <v>10</v>
      </c>
      <c r="J196">
        <v>8</v>
      </c>
      <c r="K196">
        <v>10</v>
      </c>
      <c r="L196">
        <v>5</v>
      </c>
      <c r="M196">
        <v>5</v>
      </c>
      <c r="N196">
        <v>8</v>
      </c>
      <c r="O196">
        <v>1962</v>
      </c>
      <c r="P196">
        <v>1943</v>
      </c>
      <c r="R196">
        <v>1205</v>
      </c>
      <c r="S196">
        <v>698</v>
      </c>
      <c r="T196">
        <v>1629</v>
      </c>
      <c r="U196">
        <v>0.42799999999999999</v>
      </c>
      <c r="V196">
        <v>201</v>
      </c>
      <c r="W196">
        <v>633</v>
      </c>
      <c r="X196">
        <v>0.318</v>
      </c>
      <c r="Y196">
        <v>365</v>
      </c>
      <c r="Z196">
        <v>573</v>
      </c>
      <c r="AA196">
        <v>0.63700000000000001</v>
      </c>
      <c r="AB196">
        <v>383</v>
      </c>
      <c r="AC196">
        <v>1055</v>
      </c>
      <c r="AD196">
        <v>413</v>
      </c>
      <c r="AE196">
        <v>212</v>
      </c>
      <c r="AF196">
        <v>60</v>
      </c>
      <c r="AG196">
        <v>440</v>
      </c>
      <c r="AH196">
        <v>555</v>
      </c>
    </row>
    <row r="197" spans="1:35" ht="15" hidden="1" x14ac:dyDescent="0.2">
      <c r="A197" s="1">
        <v>196</v>
      </c>
      <c r="B197" t="s">
        <v>201</v>
      </c>
      <c r="C197">
        <v>29</v>
      </c>
      <c r="D197">
        <v>16</v>
      </c>
      <c r="E197">
        <v>13</v>
      </c>
      <c r="F197">
        <v>0.55200000000000005</v>
      </c>
      <c r="G197">
        <v>-3.04</v>
      </c>
      <c r="H197">
        <v>-0.72</v>
      </c>
      <c r="I197">
        <v>9</v>
      </c>
      <c r="J197">
        <v>7</v>
      </c>
      <c r="K197">
        <v>8</v>
      </c>
      <c r="L197">
        <v>4</v>
      </c>
      <c r="M197">
        <v>8</v>
      </c>
      <c r="N197">
        <v>9</v>
      </c>
      <c r="O197">
        <v>2434</v>
      </c>
      <c r="P197">
        <v>2452</v>
      </c>
      <c r="R197">
        <v>1175</v>
      </c>
      <c r="S197">
        <v>807</v>
      </c>
      <c r="T197">
        <v>1785</v>
      </c>
      <c r="U197">
        <v>0.45200000000000001</v>
      </c>
      <c r="V197">
        <v>271</v>
      </c>
      <c r="W197">
        <v>690</v>
      </c>
      <c r="X197">
        <v>0.39300000000000002</v>
      </c>
      <c r="Y197">
        <v>549</v>
      </c>
      <c r="Z197">
        <v>733</v>
      </c>
      <c r="AA197">
        <v>0.749</v>
      </c>
      <c r="AB197">
        <v>299</v>
      </c>
      <c r="AC197">
        <v>1037</v>
      </c>
      <c r="AD197">
        <v>406</v>
      </c>
      <c r="AE197">
        <v>234</v>
      </c>
      <c r="AF197">
        <v>98</v>
      </c>
      <c r="AG197">
        <v>410</v>
      </c>
      <c r="AH197">
        <v>558</v>
      </c>
    </row>
    <row r="198" spans="1:35" ht="15" hidden="1" x14ac:dyDescent="0.2">
      <c r="A198" s="1">
        <v>197</v>
      </c>
      <c r="B198" t="s">
        <v>202</v>
      </c>
      <c r="C198">
        <v>28</v>
      </c>
      <c r="D198">
        <v>12</v>
      </c>
      <c r="E198">
        <v>16</v>
      </c>
      <c r="F198">
        <v>0.42899999999999999</v>
      </c>
      <c r="G198">
        <v>8.41</v>
      </c>
      <c r="H198">
        <v>10.93</v>
      </c>
      <c r="I198">
        <v>6</v>
      </c>
      <c r="J198">
        <v>10</v>
      </c>
      <c r="K198">
        <v>8</v>
      </c>
      <c r="L198">
        <v>6</v>
      </c>
      <c r="M198">
        <v>3</v>
      </c>
      <c r="N198">
        <v>7</v>
      </c>
      <c r="O198">
        <v>1971</v>
      </c>
      <c r="P198">
        <v>2007</v>
      </c>
      <c r="R198">
        <v>1135</v>
      </c>
      <c r="S198">
        <v>717</v>
      </c>
      <c r="T198">
        <v>1702</v>
      </c>
      <c r="U198">
        <v>0.42099999999999999</v>
      </c>
      <c r="V198">
        <v>163</v>
      </c>
      <c r="W198">
        <v>500</v>
      </c>
      <c r="X198">
        <v>0.32600000000000001</v>
      </c>
      <c r="Y198">
        <v>374</v>
      </c>
      <c r="Z198">
        <v>524</v>
      </c>
      <c r="AA198">
        <v>0.71399999999999997</v>
      </c>
      <c r="AB198">
        <v>362</v>
      </c>
      <c r="AC198">
        <v>1078</v>
      </c>
      <c r="AD198">
        <v>326</v>
      </c>
      <c r="AE198">
        <v>192</v>
      </c>
      <c r="AF198">
        <v>108</v>
      </c>
      <c r="AG198">
        <v>371</v>
      </c>
      <c r="AH198">
        <v>519</v>
      </c>
    </row>
    <row r="199" spans="1:35" ht="15" hidden="1" x14ac:dyDescent="0.2">
      <c r="A199" s="1">
        <v>198</v>
      </c>
      <c r="B199" t="s">
        <v>203</v>
      </c>
      <c r="C199">
        <v>29</v>
      </c>
      <c r="D199">
        <v>10</v>
      </c>
      <c r="E199">
        <v>19</v>
      </c>
      <c r="F199">
        <v>0.34499999999999997</v>
      </c>
      <c r="G199">
        <v>-3.95</v>
      </c>
      <c r="H199">
        <v>2.5</v>
      </c>
      <c r="I199">
        <v>3</v>
      </c>
      <c r="J199">
        <v>13</v>
      </c>
      <c r="K199">
        <v>8</v>
      </c>
      <c r="L199">
        <v>10</v>
      </c>
      <c r="M199">
        <v>2</v>
      </c>
      <c r="N199">
        <v>8</v>
      </c>
      <c r="O199">
        <v>2025</v>
      </c>
      <c r="P199">
        <v>2212</v>
      </c>
      <c r="R199">
        <v>1170</v>
      </c>
      <c r="S199">
        <v>685</v>
      </c>
      <c r="T199">
        <v>1725</v>
      </c>
      <c r="U199">
        <v>0.39700000000000002</v>
      </c>
      <c r="V199">
        <v>199</v>
      </c>
      <c r="W199">
        <v>609</v>
      </c>
      <c r="X199">
        <v>0.32700000000000001</v>
      </c>
      <c r="Y199">
        <v>456</v>
      </c>
      <c r="Z199">
        <v>650</v>
      </c>
      <c r="AA199">
        <v>0.70199999999999996</v>
      </c>
      <c r="AB199">
        <v>338</v>
      </c>
      <c r="AC199">
        <v>1099</v>
      </c>
      <c r="AD199">
        <v>380</v>
      </c>
      <c r="AE199">
        <v>173</v>
      </c>
      <c r="AF199">
        <v>76</v>
      </c>
      <c r="AG199">
        <v>371</v>
      </c>
      <c r="AH199">
        <v>489</v>
      </c>
    </row>
    <row r="200" spans="1:35" ht="15" hidden="1" x14ac:dyDescent="0.2">
      <c r="A200" s="1">
        <v>199</v>
      </c>
      <c r="B200" t="s">
        <v>204</v>
      </c>
      <c r="C200">
        <v>29</v>
      </c>
      <c r="D200">
        <v>23</v>
      </c>
      <c r="E200">
        <v>6</v>
      </c>
      <c r="F200">
        <v>0.79300000000000004</v>
      </c>
      <c r="G200">
        <v>9.77</v>
      </c>
      <c r="H200">
        <v>1.29</v>
      </c>
      <c r="I200">
        <v>12</v>
      </c>
      <c r="J200">
        <v>4</v>
      </c>
      <c r="K200">
        <v>12</v>
      </c>
      <c r="L200">
        <v>1</v>
      </c>
      <c r="M200">
        <v>7</v>
      </c>
      <c r="N200">
        <v>4</v>
      </c>
      <c r="O200">
        <v>2307</v>
      </c>
      <c r="P200">
        <v>2061</v>
      </c>
      <c r="R200">
        <v>1165</v>
      </c>
      <c r="S200">
        <v>771</v>
      </c>
      <c r="T200">
        <v>1720</v>
      </c>
      <c r="U200">
        <v>0.44800000000000001</v>
      </c>
      <c r="V200">
        <v>266</v>
      </c>
      <c r="W200">
        <v>684</v>
      </c>
      <c r="X200">
        <v>0.38900000000000001</v>
      </c>
      <c r="Y200">
        <v>499</v>
      </c>
      <c r="Z200">
        <v>715</v>
      </c>
      <c r="AA200">
        <v>0.69799999999999995</v>
      </c>
      <c r="AB200">
        <v>327</v>
      </c>
      <c r="AC200">
        <v>1125</v>
      </c>
      <c r="AD200">
        <v>473</v>
      </c>
      <c r="AE200">
        <v>161</v>
      </c>
      <c r="AF200">
        <v>130</v>
      </c>
      <c r="AG200">
        <v>332</v>
      </c>
      <c r="AH200">
        <v>486</v>
      </c>
    </row>
    <row r="201" spans="1:35" ht="15" hidden="1" x14ac:dyDescent="0.2">
      <c r="A201" s="1">
        <v>200</v>
      </c>
      <c r="B201" t="s">
        <v>205</v>
      </c>
      <c r="C201">
        <v>30</v>
      </c>
      <c r="D201">
        <v>19</v>
      </c>
      <c r="E201">
        <v>11</v>
      </c>
      <c r="F201">
        <v>0.63300000000000001</v>
      </c>
      <c r="G201">
        <v>-2.4500000000000002</v>
      </c>
      <c r="H201">
        <v>-4.3</v>
      </c>
      <c r="I201">
        <v>10</v>
      </c>
      <c r="J201">
        <v>6</v>
      </c>
      <c r="K201">
        <v>10</v>
      </c>
      <c r="L201">
        <v>4</v>
      </c>
      <c r="M201">
        <v>9</v>
      </c>
      <c r="N201">
        <v>7</v>
      </c>
      <c r="O201">
        <v>2162</v>
      </c>
      <c r="P201">
        <v>1979</v>
      </c>
      <c r="R201">
        <v>1220</v>
      </c>
      <c r="S201">
        <v>742</v>
      </c>
      <c r="T201">
        <v>1688</v>
      </c>
      <c r="U201">
        <v>0.44</v>
      </c>
      <c r="V201">
        <v>246</v>
      </c>
      <c r="W201">
        <v>694</v>
      </c>
      <c r="X201">
        <v>0.35399999999999998</v>
      </c>
      <c r="Y201">
        <v>432</v>
      </c>
      <c r="Z201">
        <v>595</v>
      </c>
      <c r="AA201">
        <v>0.72599999999999998</v>
      </c>
      <c r="AB201">
        <v>303</v>
      </c>
      <c r="AC201">
        <v>1164</v>
      </c>
      <c r="AD201">
        <v>379</v>
      </c>
      <c r="AE201">
        <v>122</v>
      </c>
      <c r="AF201">
        <v>56</v>
      </c>
      <c r="AG201">
        <v>372</v>
      </c>
      <c r="AH201">
        <v>475</v>
      </c>
      <c r="AI201" t="s">
        <v>440</v>
      </c>
    </row>
    <row r="202" spans="1:35" ht="15" hidden="1" x14ac:dyDescent="0.2">
      <c r="A202" s="1">
        <v>201</v>
      </c>
      <c r="B202" t="s">
        <v>206</v>
      </c>
      <c r="C202">
        <v>29</v>
      </c>
      <c r="D202">
        <v>24</v>
      </c>
      <c r="E202">
        <v>5</v>
      </c>
      <c r="F202">
        <v>0.82799999999999996</v>
      </c>
      <c r="G202">
        <v>3.91</v>
      </c>
      <c r="H202">
        <v>-4.28</v>
      </c>
      <c r="I202">
        <v>10</v>
      </c>
      <c r="J202">
        <v>3</v>
      </c>
      <c r="K202">
        <v>16</v>
      </c>
      <c r="L202">
        <v>1</v>
      </c>
      <c r="M202">
        <v>8</v>
      </c>
      <c r="N202">
        <v>4</v>
      </c>
      <c r="O202">
        <v>2283</v>
      </c>
      <c r="P202">
        <v>1965</v>
      </c>
      <c r="R202">
        <v>1165</v>
      </c>
      <c r="S202">
        <v>788</v>
      </c>
      <c r="T202">
        <v>1695</v>
      </c>
      <c r="U202">
        <v>0.46500000000000002</v>
      </c>
      <c r="V202">
        <v>216</v>
      </c>
      <c r="W202">
        <v>643</v>
      </c>
      <c r="X202">
        <v>0.33600000000000002</v>
      </c>
      <c r="Y202">
        <v>491</v>
      </c>
      <c r="Z202">
        <v>692</v>
      </c>
      <c r="AA202">
        <v>0.71</v>
      </c>
      <c r="AB202">
        <v>378</v>
      </c>
      <c r="AC202">
        <v>1151</v>
      </c>
      <c r="AD202">
        <v>432</v>
      </c>
      <c r="AE202">
        <v>134</v>
      </c>
      <c r="AF202">
        <v>107</v>
      </c>
      <c r="AG202">
        <v>390</v>
      </c>
      <c r="AH202">
        <v>539</v>
      </c>
    </row>
    <row r="203" spans="1:35" ht="15" hidden="1" x14ac:dyDescent="0.2">
      <c r="A203" s="1">
        <v>202</v>
      </c>
      <c r="B203" t="s">
        <v>207</v>
      </c>
      <c r="C203">
        <v>29</v>
      </c>
      <c r="D203">
        <v>16</v>
      </c>
      <c r="E203">
        <v>13</v>
      </c>
      <c r="F203">
        <v>0.55200000000000005</v>
      </c>
      <c r="G203">
        <v>3.05</v>
      </c>
      <c r="H203">
        <v>2.02</v>
      </c>
      <c r="I203">
        <v>9</v>
      </c>
      <c r="J203">
        <v>8</v>
      </c>
      <c r="K203">
        <v>10</v>
      </c>
      <c r="L203">
        <v>4</v>
      </c>
      <c r="M203">
        <v>5</v>
      </c>
      <c r="N203">
        <v>7</v>
      </c>
      <c r="O203">
        <v>2159</v>
      </c>
      <c r="P203">
        <v>2129</v>
      </c>
      <c r="R203">
        <v>1165</v>
      </c>
      <c r="S203">
        <v>737</v>
      </c>
      <c r="T203">
        <v>1586</v>
      </c>
      <c r="U203">
        <v>0.46500000000000002</v>
      </c>
      <c r="V203">
        <v>138</v>
      </c>
      <c r="W203">
        <v>419</v>
      </c>
      <c r="X203">
        <v>0.32900000000000001</v>
      </c>
      <c r="Y203">
        <v>547</v>
      </c>
      <c r="Z203">
        <v>724</v>
      </c>
      <c r="AA203">
        <v>0.75600000000000001</v>
      </c>
      <c r="AB203">
        <v>254</v>
      </c>
      <c r="AC203">
        <v>992</v>
      </c>
      <c r="AD203">
        <v>394</v>
      </c>
      <c r="AE203">
        <v>177</v>
      </c>
      <c r="AF203">
        <v>102</v>
      </c>
      <c r="AG203">
        <v>380</v>
      </c>
      <c r="AH203">
        <v>565</v>
      </c>
    </row>
    <row r="204" spans="1:35" ht="15" hidden="1" x14ac:dyDescent="0.2">
      <c r="A204" s="1">
        <v>203</v>
      </c>
      <c r="B204" t="s">
        <v>208</v>
      </c>
      <c r="C204">
        <v>27</v>
      </c>
      <c r="D204">
        <v>17</v>
      </c>
      <c r="E204">
        <v>10</v>
      </c>
      <c r="F204">
        <v>0.63</v>
      </c>
      <c r="G204">
        <v>-3.95</v>
      </c>
      <c r="H204">
        <v>-4.6500000000000004</v>
      </c>
      <c r="I204">
        <v>12</v>
      </c>
      <c r="J204">
        <v>4</v>
      </c>
      <c r="K204">
        <v>11</v>
      </c>
      <c r="L204">
        <v>2</v>
      </c>
      <c r="M204">
        <v>6</v>
      </c>
      <c r="N204">
        <v>8</v>
      </c>
      <c r="O204">
        <v>1990</v>
      </c>
      <c r="P204">
        <v>1893</v>
      </c>
      <c r="R204">
        <v>1095</v>
      </c>
      <c r="S204">
        <v>705</v>
      </c>
      <c r="T204">
        <v>1491</v>
      </c>
      <c r="U204">
        <v>0.47299999999999998</v>
      </c>
      <c r="V204">
        <v>123</v>
      </c>
      <c r="W204">
        <v>368</v>
      </c>
      <c r="X204">
        <v>0.33400000000000002</v>
      </c>
      <c r="Y204">
        <v>457</v>
      </c>
      <c r="Z204">
        <v>635</v>
      </c>
      <c r="AA204">
        <v>0.72</v>
      </c>
      <c r="AB204">
        <v>322</v>
      </c>
      <c r="AC204">
        <v>969</v>
      </c>
      <c r="AD204">
        <v>435</v>
      </c>
      <c r="AE204">
        <v>215</v>
      </c>
      <c r="AF204">
        <v>87</v>
      </c>
      <c r="AG204">
        <v>461</v>
      </c>
      <c r="AH204">
        <v>474</v>
      </c>
    </row>
    <row r="205" spans="1:35" ht="15" hidden="1" x14ac:dyDescent="0.2">
      <c r="A205" s="1">
        <v>204</v>
      </c>
      <c r="B205" t="s">
        <v>209</v>
      </c>
      <c r="C205">
        <v>31</v>
      </c>
      <c r="D205">
        <v>9</v>
      </c>
      <c r="E205">
        <v>22</v>
      </c>
      <c r="F205">
        <v>0.28999999999999998</v>
      </c>
      <c r="G205">
        <v>-8.25</v>
      </c>
      <c r="H205">
        <v>-4.22</v>
      </c>
      <c r="I205">
        <v>6</v>
      </c>
      <c r="J205">
        <v>14</v>
      </c>
      <c r="K205">
        <v>5</v>
      </c>
      <c r="L205">
        <v>7</v>
      </c>
      <c r="M205">
        <v>3</v>
      </c>
      <c r="N205">
        <v>13</v>
      </c>
      <c r="O205">
        <v>2301</v>
      </c>
      <c r="P205">
        <v>2426</v>
      </c>
      <c r="R205">
        <v>1255</v>
      </c>
      <c r="S205">
        <v>794</v>
      </c>
      <c r="T205">
        <v>1886</v>
      </c>
      <c r="U205">
        <v>0.42099999999999999</v>
      </c>
      <c r="V205">
        <v>235</v>
      </c>
      <c r="W205">
        <v>625</v>
      </c>
      <c r="X205">
        <v>0.376</v>
      </c>
      <c r="Y205">
        <v>478</v>
      </c>
      <c r="Z205">
        <v>638</v>
      </c>
      <c r="AA205">
        <v>0.749</v>
      </c>
      <c r="AB205">
        <v>348</v>
      </c>
      <c r="AC205">
        <v>1168</v>
      </c>
      <c r="AD205">
        <v>399</v>
      </c>
      <c r="AE205">
        <v>154</v>
      </c>
      <c r="AF205">
        <v>147</v>
      </c>
      <c r="AG205">
        <v>406</v>
      </c>
      <c r="AH205">
        <v>570</v>
      </c>
    </row>
    <row r="206" spans="1:35" ht="15" hidden="1" x14ac:dyDescent="0.2">
      <c r="A206" s="1">
        <v>205</v>
      </c>
      <c r="B206" t="s">
        <v>210</v>
      </c>
      <c r="C206">
        <v>29</v>
      </c>
      <c r="D206">
        <v>14</v>
      </c>
      <c r="E206">
        <v>15</v>
      </c>
      <c r="F206">
        <v>0.48299999999999998</v>
      </c>
      <c r="G206">
        <v>-14.09</v>
      </c>
      <c r="H206">
        <v>-4.8899999999999997</v>
      </c>
      <c r="I206">
        <v>7</v>
      </c>
      <c r="J206">
        <v>9</v>
      </c>
      <c r="K206">
        <v>10</v>
      </c>
      <c r="L206">
        <v>2</v>
      </c>
      <c r="M206">
        <v>4</v>
      </c>
      <c r="N206">
        <v>13</v>
      </c>
      <c r="O206">
        <v>2177</v>
      </c>
      <c r="P206">
        <v>2303</v>
      </c>
      <c r="R206">
        <v>1175</v>
      </c>
      <c r="S206">
        <v>725</v>
      </c>
      <c r="T206">
        <v>1692</v>
      </c>
      <c r="U206">
        <v>0.42799999999999999</v>
      </c>
      <c r="V206">
        <v>265</v>
      </c>
      <c r="W206">
        <v>756</v>
      </c>
      <c r="X206">
        <v>0.35099999999999998</v>
      </c>
      <c r="Y206">
        <v>462</v>
      </c>
      <c r="Z206">
        <v>626</v>
      </c>
      <c r="AA206">
        <v>0.73799999999999999</v>
      </c>
      <c r="AB206">
        <v>283</v>
      </c>
      <c r="AC206">
        <v>958</v>
      </c>
      <c r="AD206">
        <v>408</v>
      </c>
      <c r="AE206">
        <v>219</v>
      </c>
      <c r="AF206">
        <v>173</v>
      </c>
      <c r="AG206">
        <v>424</v>
      </c>
      <c r="AH206">
        <v>557</v>
      </c>
    </row>
    <row r="207" spans="1:35" ht="15" hidden="1" x14ac:dyDescent="0.2">
      <c r="A207" s="1">
        <v>206</v>
      </c>
      <c r="B207" t="s">
        <v>211</v>
      </c>
      <c r="C207">
        <v>30</v>
      </c>
      <c r="D207">
        <v>11</v>
      </c>
      <c r="E207">
        <v>19</v>
      </c>
      <c r="F207">
        <v>0.36699999999999999</v>
      </c>
      <c r="G207">
        <v>-8.93</v>
      </c>
      <c r="H207">
        <v>-3.93</v>
      </c>
      <c r="I207">
        <v>3</v>
      </c>
      <c r="J207">
        <v>11</v>
      </c>
      <c r="K207">
        <v>8</v>
      </c>
      <c r="L207">
        <v>4</v>
      </c>
      <c r="M207">
        <v>2</v>
      </c>
      <c r="N207">
        <v>14</v>
      </c>
      <c r="O207">
        <v>2187</v>
      </c>
      <c r="P207">
        <v>2223</v>
      </c>
      <c r="R207">
        <v>1205</v>
      </c>
      <c r="S207">
        <v>762</v>
      </c>
      <c r="T207">
        <v>1798</v>
      </c>
      <c r="U207">
        <v>0.42399999999999999</v>
      </c>
      <c r="V207">
        <v>250</v>
      </c>
      <c r="W207">
        <v>752</v>
      </c>
      <c r="X207">
        <v>0.33200000000000002</v>
      </c>
      <c r="Y207">
        <v>411</v>
      </c>
      <c r="Z207">
        <v>580</v>
      </c>
      <c r="AA207">
        <v>0.70899999999999996</v>
      </c>
      <c r="AB207">
        <v>340</v>
      </c>
      <c r="AC207">
        <v>1100</v>
      </c>
      <c r="AD207">
        <v>385</v>
      </c>
      <c r="AE207">
        <v>198</v>
      </c>
      <c r="AF207">
        <v>84</v>
      </c>
      <c r="AG207">
        <v>417</v>
      </c>
      <c r="AH207">
        <v>579</v>
      </c>
    </row>
    <row r="208" spans="1:35" ht="15" hidden="1" x14ac:dyDescent="0.2">
      <c r="A208" s="1">
        <v>207</v>
      </c>
      <c r="B208" t="s">
        <v>212</v>
      </c>
      <c r="C208">
        <v>29</v>
      </c>
      <c r="D208">
        <v>15</v>
      </c>
      <c r="E208">
        <v>14</v>
      </c>
      <c r="F208">
        <v>0.51700000000000002</v>
      </c>
      <c r="G208">
        <v>-11.75</v>
      </c>
      <c r="H208">
        <v>-7.64</v>
      </c>
      <c r="I208">
        <v>12</v>
      </c>
      <c r="J208">
        <v>3</v>
      </c>
      <c r="K208">
        <v>10</v>
      </c>
      <c r="L208">
        <v>2</v>
      </c>
      <c r="M208">
        <v>5</v>
      </c>
      <c r="N208">
        <v>10</v>
      </c>
      <c r="O208">
        <v>2031</v>
      </c>
      <c r="P208">
        <v>2086</v>
      </c>
      <c r="R208">
        <v>1175</v>
      </c>
      <c r="S208">
        <v>708</v>
      </c>
      <c r="T208">
        <v>1659</v>
      </c>
      <c r="U208">
        <v>0.42699999999999999</v>
      </c>
      <c r="V208">
        <v>193</v>
      </c>
      <c r="W208">
        <v>577</v>
      </c>
      <c r="X208">
        <v>0.33400000000000002</v>
      </c>
      <c r="Y208">
        <v>422</v>
      </c>
      <c r="Z208">
        <v>622</v>
      </c>
      <c r="AA208">
        <v>0.67800000000000005</v>
      </c>
      <c r="AB208">
        <v>292</v>
      </c>
      <c r="AC208">
        <v>1092</v>
      </c>
      <c r="AD208">
        <v>318</v>
      </c>
      <c r="AE208">
        <v>149</v>
      </c>
      <c r="AF208">
        <v>158</v>
      </c>
      <c r="AG208">
        <v>425</v>
      </c>
      <c r="AH208">
        <v>609</v>
      </c>
    </row>
    <row r="209" spans="1:34" ht="15" hidden="1" x14ac:dyDescent="0.2">
      <c r="A209" s="1">
        <v>208</v>
      </c>
      <c r="B209" t="s">
        <v>213</v>
      </c>
      <c r="C209">
        <v>31</v>
      </c>
      <c r="D209">
        <v>23</v>
      </c>
      <c r="E209">
        <v>8</v>
      </c>
      <c r="F209">
        <v>0.74199999999999999</v>
      </c>
      <c r="G209">
        <v>2.27</v>
      </c>
      <c r="H209">
        <v>-5.18</v>
      </c>
      <c r="I209">
        <v>15</v>
      </c>
      <c r="J209">
        <v>3</v>
      </c>
      <c r="K209">
        <v>13</v>
      </c>
      <c r="L209">
        <v>1</v>
      </c>
      <c r="M209">
        <v>10</v>
      </c>
      <c r="N209">
        <v>7</v>
      </c>
      <c r="O209">
        <v>2390</v>
      </c>
      <c r="P209">
        <v>2091</v>
      </c>
      <c r="R209">
        <v>1265</v>
      </c>
      <c r="S209">
        <v>851</v>
      </c>
      <c r="T209">
        <v>1793</v>
      </c>
      <c r="U209">
        <v>0.47499999999999998</v>
      </c>
      <c r="V209">
        <v>250</v>
      </c>
      <c r="W209">
        <v>627</v>
      </c>
      <c r="X209">
        <v>0.39900000000000002</v>
      </c>
      <c r="Y209">
        <v>438</v>
      </c>
      <c r="Z209">
        <v>646</v>
      </c>
      <c r="AA209">
        <v>0.67800000000000005</v>
      </c>
      <c r="AB209">
        <v>267</v>
      </c>
      <c r="AC209">
        <v>1040</v>
      </c>
      <c r="AD209">
        <v>487</v>
      </c>
      <c r="AE209">
        <v>294</v>
      </c>
      <c r="AF209">
        <v>61</v>
      </c>
      <c r="AG209">
        <v>361</v>
      </c>
      <c r="AH209">
        <v>517</v>
      </c>
    </row>
    <row r="210" spans="1:34" ht="15" hidden="1" x14ac:dyDescent="0.2">
      <c r="A210" s="1">
        <v>209</v>
      </c>
      <c r="B210" t="s">
        <v>214</v>
      </c>
      <c r="C210">
        <v>29</v>
      </c>
      <c r="D210">
        <v>2</v>
      </c>
      <c r="E210">
        <v>27</v>
      </c>
      <c r="F210">
        <v>6.9000000000000006E-2</v>
      </c>
      <c r="G210">
        <v>-23.56</v>
      </c>
      <c r="H210">
        <v>-8.89</v>
      </c>
      <c r="I210">
        <v>0</v>
      </c>
      <c r="J210">
        <v>14</v>
      </c>
      <c r="K210">
        <v>2</v>
      </c>
      <c r="L210">
        <v>9</v>
      </c>
      <c r="M210">
        <v>0</v>
      </c>
      <c r="N210">
        <v>18</v>
      </c>
      <c r="O210">
        <v>1853</v>
      </c>
      <c r="P210">
        <v>2224</v>
      </c>
      <c r="R210">
        <v>1180</v>
      </c>
      <c r="S210">
        <v>656</v>
      </c>
      <c r="T210">
        <v>1554</v>
      </c>
      <c r="U210">
        <v>0.42199999999999999</v>
      </c>
      <c r="V210">
        <v>181</v>
      </c>
      <c r="W210">
        <v>550</v>
      </c>
      <c r="X210">
        <v>0.32900000000000001</v>
      </c>
      <c r="Y210">
        <v>360</v>
      </c>
      <c r="Z210">
        <v>529</v>
      </c>
      <c r="AA210">
        <v>0.68100000000000005</v>
      </c>
      <c r="AB210">
        <v>317</v>
      </c>
      <c r="AC210">
        <v>1002</v>
      </c>
      <c r="AD210">
        <v>317</v>
      </c>
      <c r="AE210">
        <v>136</v>
      </c>
      <c r="AF210">
        <v>61</v>
      </c>
      <c r="AG210">
        <v>441</v>
      </c>
      <c r="AH210">
        <v>579</v>
      </c>
    </row>
    <row r="211" spans="1:34" ht="15" hidden="1" x14ac:dyDescent="0.2">
      <c r="A211" s="1">
        <v>210</v>
      </c>
      <c r="B211" t="s">
        <v>215</v>
      </c>
      <c r="C211">
        <v>28</v>
      </c>
      <c r="D211">
        <v>22</v>
      </c>
      <c r="E211">
        <v>6</v>
      </c>
      <c r="F211">
        <v>0.78600000000000003</v>
      </c>
      <c r="G211">
        <v>-2.33</v>
      </c>
      <c r="H211">
        <v>-10.97</v>
      </c>
      <c r="I211">
        <v>13</v>
      </c>
      <c r="J211">
        <v>1</v>
      </c>
      <c r="K211">
        <v>11</v>
      </c>
      <c r="L211">
        <v>1</v>
      </c>
      <c r="M211">
        <v>11</v>
      </c>
      <c r="N211">
        <v>5</v>
      </c>
      <c r="O211">
        <v>2104</v>
      </c>
      <c r="P211">
        <v>1782</v>
      </c>
      <c r="R211">
        <v>1120</v>
      </c>
      <c r="S211">
        <v>752</v>
      </c>
      <c r="T211">
        <v>1625</v>
      </c>
      <c r="U211">
        <v>0.46300000000000002</v>
      </c>
      <c r="V211">
        <v>221</v>
      </c>
      <c r="W211">
        <v>627</v>
      </c>
      <c r="X211">
        <v>0.35199999999999998</v>
      </c>
      <c r="Y211">
        <v>379</v>
      </c>
      <c r="Z211">
        <v>555</v>
      </c>
      <c r="AA211">
        <v>0.68300000000000005</v>
      </c>
      <c r="AB211">
        <v>314</v>
      </c>
      <c r="AC211">
        <v>1072</v>
      </c>
      <c r="AD211">
        <v>393</v>
      </c>
      <c r="AE211">
        <v>168</v>
      </c>
      <c r="AF211">
        <v>93</v>
      </c>
      <c r="AG211">
        <v>355</v>
      </c>
      <c r="AH211">
        <v>505</v>
      </c>
    </row>
    <row r="212" spans="1:34" ht="15" hidden="1" x14ac:dyDescent="0.2">
      <c r="A212" s="1">
        <v>211</v>
      </c>
      <c r="B212" t="s">
        <v>216</v>
      </c>
      <c r="C212">
        <v>30</v>
      </c>
      <c r="D212">
        <v>22</v>
      </c>
      <c r="E212">
        <v>8</v>
      </c>
      <c r="F212">
        <v>0.73299999999999998</v>
      </c>
      <c r="G212">
        <v>-0.01</v>
      </c>
      <c r="H212">
        <v>-2.97</v>
      </c>
      <c r="I212">
        <v>13</v>
      </c>
      <c r="J212">
        <v>4</v>
      </c>
      <c r="K212">
        <v>12</v>
      </c>
      <c r="L212">
        <v>4</v>
      </c>
      <c r="M212">
        <v>8</v>
      </c>
      <c r="N212">
        <v>4</v>
      </c>
      <c r="O212">
        <v>2252</v>
      </c>
      <c r="P212">
        <v>2049</v>
      </c>
      <c r="R212">
        <v>1200</v>
      </c>
      <c r="S212">
        <v>808</v>
      </c>
      <c r="T212">
        <v>1725</v>
      </c>
      <c r="U212">
        <v>0.46800000000000003</v>
      </c>
      <c r="V212">
        <v>266</v>
      </c>
      <c r="W212">
        <v>679</v>
      </c>
      <c r="X212">
        <v>0.39200000000000002</v>
      </c>
      <c r="Y212">
        <v>370</v>
      </c>
      <c r="Z212">
        <v>517</v>
      </c>
      <c r="AA212">
        <v>0.71599999999999997</v>
      </c>
      <c r="AB212">
        <v>336</v>
      </c>
      <c r="AC212">
        <v>1062</v>
      </c>
      <c r="AD212">
        <v>449</v>
      </c>
      <c r="AE212">
        <v>216</v>
      </c>
      <c r="AF212">
        <v>109</v>
      </c>
      <c r="AG212">
        <v>417</v>
      </c>
      <c r="AH212">
        <v>551</v>
      </c>
    </row>
    <row r="213" spans="1:34" ht="15" hidden="1" x14ac:dyDescent="0.2">
      <c r="A213" s="1">
        <v>212</v>
      </c>
      <c r="B213" t="s">
        <v>217</v>
      </c>
      <c r="C213">
        <v>30</v>
      </c>
      <c r="D213">
        <v>15</v>
      </c>
      <c r="E213">
        <v>15</v>
      </c>
      <c r="F213">
        <v>0.5</v>
      </c>
      <c r="G213">
        <v>7.19</v>
      </c>
      <c r="H213">
        <v>8.7200000000000006</v>
      </c>
      <c r="I213">
        <v>4</v>
      </c>
      <c r="J213">
        <v>13</v>
      </c>
      <c r="K213">
        <v>11</v>
      </c>
      <c r="L213">
        <v>7</v>
      </c>
      <c r="M213">
        <v>2</v>
      </c>
      <c r="N213">
        <v>7</v>
      </c>
      <c r="O213">
        <v>2348</v>
      </c>
      <c r="P213">
        <v>2394</v>
      </c>
      <c r="R213">
        <v>1210</v>
      </c>
      <c r="S213">
        <v>839</v>
      </c>
      <c r="T213">
        <v>1787</v>
      </c>
      <c r="U213">
        <v>0.47</v>
      </c>
      <c r="V213">
        <v>214</v>
      </c>
      <c r="W213">
        <v>600</v>
      </c>
      <c r="X213">
        <v>0.35699999999999998</v>
      </c>
      <c r="Y213">
        <v>456</v>
      </c>
      <c r="Z213">
        <v>653</v>
      </c>
      <c r="AA213">
        <v>0.69799999999999995</v>
      </c>
      <c r="AB213">
        <v>311</v>
      </c>
      <c r="AC213">
        <v>1091</v>
      </c>
      <c r="AD213">
        <v>440</v>
      </c>
      <c r="AE213">
        <v>156</v>
      </c>
      <c r="AF213">
        <v>128</v>
      </c>
      <c r="AG213">
        <v>406</v>
      </c>
      <c r="AH213">
        <v>547</v>
      </c>
    </row>
    <row r="214" spans="1:34" ht="15" hidden="1" x14ac:dyDescent="0.2">
      <c r="A214" s="1">
        <v>213</v>
      </c>
      <c r="B214" t="s">
        <v>218</v>
      </c>
      <c r="C214">
        <v>31</v>
      </c>
      <c r="D214">
        <v>26</v>
      </c>
      <c r="E214">
        <v>5</v>
      </c>
      <c r="F214">
        <v>0.83899999999999997</v>
      </c>
      <c r="G214">
        <v>8.16</v>
      </c>
      <c r="H214">
        <v>-0.8</v>
      </c>
      <c r="I214">
        <v>15</v>
      </c>
      <c r="J214">
        <v>3</v>
      </c>
      <c r="K214">
        <v>13</v>
      </c>
      <c r="L214">
        <v>1</v>
      </c>
      <c r="M214">
        <v>11</v>
      </c>
      <c r="N214">
        <v>3</v>
      </c>
      <c r="O214">
        <v>2622</v>
      </c>
      <c r="P214">
        <v>2303</v>
      </c>
      <c r="R214">
        <v>1245</v>
      </c>
      <c r="S214">
        <v>956</v>
      </c>
      <c r="T214">
        <v>2004</v>
      </c>
      <c r="U214">
        <v>0.47699999999999998</v>
      </c>
      <c r="V214">
        <v>296</v>
      </c>
      <c r="W214">
        <v>825</v>
      </c>
      <c r="X214">
        <v>0.35899999999999999</v>
      </c>
      <c r="Y214">
        <v>414</v>
      </c>
      <c r="Z214">
        <v>603</v>
      </c>
      <c r="AA214">
        <v>0.68700000000000006</v>
      </c>
      <c r="AB214">
        <v>379</v>
      </c>
      <c r="AC214">
        <v>1123</v>
      </c>
      <c r="AD214">
        <v>496</v>
      </c>
      <c r="AE214">
        <v>215</v>
      </c>
      <c r="AF214">
        <v>102</v>
      </c>
      <c r="AG214">
        <v>324</v>
      </c>
      <c r="AH214">
        <v>625</v>
      </c>
    </row>
    <row r="215" spans="1:34" ht="15" hidden="1" x14ac:dyDescent="0.2">
      <c r="A215" s="1">
        <v>214</v>
      </c>
      <c r="B215" t="s">
        <v>219</v>
      </c>
      <c r="C215">
        <v>30</v>
      </c>
      <c r="D215">
        <v>25</v>
      </c>
      <c r="E215">
        <v>5</v>
      </c>
      <c r="F215">
        <v>0.83299999999999996</v>
      </c>
      <c r="G215">
        <v>25.63</v>
      </c>
      <c r="H215">
        <v>10.77</v>
      </c>
      <c r="I215">
        <v>13</v>
      </c>
      <c r="J215">
        <v>3</v>
      </c>
      <c r="K215">
        <v>15</v>
      </c>
      <c r="L215">
        <v>0</v>
      </c>
      <c r="M215">
        <v>6</v>
      </c>
      <c r="N215">
        <v>4</v>
      </c>
      <c r="O215">
        <v>2593</v>
      </c>
      <c r="P215">
        <v>2119</v>
      </c>
      <c r="R215">
        <v>1205</v>
      </c>
      <c r="S215">
        <v>944</v>
      </c>
      <c r="T215">
        <v>1993</v>
      </c>
      <c r="U215">
        <v>0.47399999999999998</v>
      </c>
      <c r="V215">
        <v>224</v>
      </c>
      <c r="W215">
        <v>600</v>
      </c>
      <c r="X215">
        <v>0.373</v>
      </c>
      <c r="Y215">
        <v>481</v>
      </c>
      <c r="Z215">
        <v>689</v>
      </c>
      <c r="AA215">
        <v>0.69799999999999995</v>
      </c>
      <c r="AB215">
        <v>484</v>
      </c>
      <c r="AC215">
        <v>1326</v>
      </c>
      <c r="AD215">
        <v>544</v>
      </c>
      <c r="AE215">
        <v>217</v>
      </c>
      <c r="AF215">
        <v>102</v>
      </c>
      <c r="AG215">
        <v>361</v>
      </c>
      <c r="AH215">
        <v>531</v>
      </c>
    </row>
    <row r="216" spans="1:34" ht="15" hidden="1" x14ac:dyDescent="0.2">
      <c r="A216" s="1">
        <v>215</v>
      </c>
      <c r="B216" t="s">
        <v>220</v>
      </c>
      <c r="C216">
        <v>29</v>
      </c>
      <c r="D216">
        <v>19</v>
      </c>
      <c r="E216">
        <v>10</v>
      </c>
      <c r="F216">
        <v>0.65500000000000003</v>
      </c>
      <c r="G216">
        <v>-0.27</v>
      </c>
      <c r="H216">
        <v>-2.35</v>
      </c>
      <c r="I216">
        <v>11</v>
      </c>
      <c r="J216">
        <v>5</v>
      </c>
      <c r="K216">
        <v>11</v>
      </c>
      <c r="L216">
        <v>2</v>
      </c>
      <c r="M216">
        <v>7</v>
      </c>
      <c r="N216">
        <v>7</v>
      </c>
      <c r="O216">
        <v>2187</v>
      </c>
      <c r="P216">
        <v>2070</v>
      </c>
      <c r="R216">
        <v>1175</v>
      </c>
      <c r="S216">
        <v>756</v>
      </c>
      <c r="T216">
        <v>1642</v>
      </c>
      <c r="U216">
        <v>0.46</v>
      </c>
      <c r="V216">
        <v>225</v>
      </c>
      <c r="W216">
        <v>611</v>
      </c>
      <c r="X216">
        <v>0.36799999999999999</v>
      </c>
      <c r="Y216">
        <v>450</v>
      </c>
      <c r="Z216">
        <v>633</v>
      </c>
      <c r="AA216">
        <v>0.71099999999999997</v>
      </c>
      <c r="AB216">
        <v>251</v>
      </c>
      <c r="AC216">
        <v>1017</v>
      </c>
      <c r="AD216">
        <v>354</v>
      </c>
      <c r="AE216">
        <v>178</v>
      </c>
      <c r="AF216">
        <v>107</v>
      </c>
      <c r="AG216">
        <v>336</v>
      </c>
      <c r="AH216">
        <v>487</v>
      </c>
    </row>
    <row r="217" spans="1:34" ht="15" hidden="1" x14ac:dyDescent="0.2">
      <c r="A217" s="1">
        <v>216</v>
      </c>
      <c r="B217" t="s">
        <v>221</v>
      </c>
      <c r="C217">
        <v>26</v>
      </c>
      <c r="D217">
        <v>18</v>
      </c>
      <c r="E217">
        <v>8</v>
      </c>
      <c r="F217">
        <v>0.69199999999999995</v>
      </c>
      <c r="G217">
        <v>-2.23</v>
      </c>
      <c r="H217">
        <v>-5.97</v>
      </c>
      <c r="I217">
        <v>13</v>
      </c>
      <c r="J217">
        <v>3</v>
      </c>
      <c r="K217">
        <v>10</v>
      </c>
      <c r="L217">
        <v>1</v>
      </c>
      <c r="M217">
        <v>7</v>
      </c>
      <c r="N217">
        <v>6</v>
      </c>
      <c r="O217">
        <v>2104</v>
      </c>
      <c r="P217">
        <v>1902</v>
      </c>
      <c r="R217">
        <v>1055</v>
      </c>
      <c r="S217">
        <v>756</v>
      </c>
      <c r="T217">
        <v>1561</v>
      </c>
      <c r="U217">
        <v>0.48399999999999999</v>
      </c>
      <c r="V217">
        <v>182</v>
      </c>
      <c r="W217">
        <v>473</v>
      </c>
      <c r="X217">
        <v>0.38500000000000001</v>
      </c>
      <c r="Y217">
        <v>410</v>
      </c>
      <c r="Z217">
        <v>573</v>
      </c>
      <c r="AA217">
        <v>0.71599999999999997</v>
      </c>
      <c r="AB217">
        <v>248</v>
      </c>
      <c r="AC217">
        <v>936</v>
      </c>
      <c r="AD217">
        <v>389</v>
      </c>
      <c r="AE217">
        <v>202</v>
      </c>
      <c r="AF217">
        <v>81</v>
      </c>
      <c r="AG217">
        <v>343</v>
      </c>
      <c r="AH217">
        <v>550</v>
      </c>
    </row>
    <row r="218" spans="1:34" ht="15" hidden="1" x14ac:dyDescent="0.2">
      <c r="A218" s="1">
        <v>217</v>
      </c>
      <c r="B218" t="s">
        <v>222</v>
      </c>
      <c r="C218">
        <v>31</v>
      </c>
      <c r="D218">
        <v>13</v>
      </c>
      <c r="E218">
        <v>18</v>
      </c>
      <c r="F218">
        <v>0.41899999999999998</v>
      </c>
      <c r="G218">
        <v>-7.7</v>
      </c>
      <c r="H218">
        <v>-1.1399999999999999</v>
      </c>
      <c r="I218">
        <v>8</v>
      </c>
      <c r="J218">
        <v>6</v>
      </c>
      <c r="K218">
        <v>9</v>
      </c>
      <c r="L218">
        <v>5</v>
      </c>
      <c r="M218">
        <v>3</v>
      </c>
      <c r="N218">
        <v>12</v>
      </c>
      <c r="O218">
        <v>2408</v>
      </c>
      <c r="P218">
        <v>2438</v>
      </c>
      <c r="R218">
        <v>1240</v>
      </c>
      <c r="S218">
        <v>849</v>
      </c>
      <c r="T218">
        <v>1863</v>
      </c>
      <c r="U218">
        <v>0.45600000000000002</v>
      </c>
      <c r="V218">
        <v>264</v>
      </c>
      <c r="W218">
        <v>769</v>
      </c>
      <c r="X218">
        <v>0.34300000000000003</v>
      </c>
      <c r="Y218">
        <v>446</v>
      </c>
      <c r="Z218">
        <v>678</v>
      </c>
      <c r="AA218">
        <v>0.65800000000000003</v>
      </c>
      <c r="AB218">
        <v>390</v>
      </c>
      <c r="AC218">
        <v>1212</v>
      </c>
      <c r="AD218">
        <v>402</v>
      </c>
      <c r="AE218">
        <v>175</v>
      </c>
      <c r="AF218">
        <v>138</v>
      </c>
      <c r="AG218">
        <v>494</v>
      </c>
      <c r="AH218">
        <v>589</v>
      </c>
    </row>
    <row r="219" spans="1:34" ht="15" hidden="1" x14ac:dyDescent="0.2">
      <c r="A219" s="1">
        <v>218</v>
      </c>
      <c r="B219" t="s">
        <v>223</v>
      </c>
      <c r="C219">
        <v>28</v>
      </c>
      <c r="D219">
        <v>8</v>
      </c>
      <c r="E219">
        <v>20</v>
      </c>
      <c r="F219">
        <v>0.28599999999999998</v>
      </c>
      <c r="G219">
        <v>-10.75</v>
      </c>
      <c r="H219">
        <v>-2.83</v>
      </c>
      <c r="I219">
        <v>2</v>
      </c>
      <c r="J219">
        <v>14</v>
      </c>
      <c r="K219">
        <v>7</v>
      </c>
      <c r="L219">
        <v>11</v>
      </c>
      <c r="M219">
        <v>1</v>
      </c>
      <c r="N219">
        <v>9</v>
      </c>
      <c r="O219">
        <v>1908</v>
      </c>
      <c r="P219">
        <v>2078</v>
      </c>
      <c r="R219">
        <v>1125</v>
      </c>
      <c r="S219">
        <v>673</v>
      </c>
      <c r="T219">
        <v>1615</v>
      </c>
      <c r="U219">
        <v>0.41699999999999998</v>
      </c>
      <c r="V219">
        <v>169</v>
      </c>
      <c r="W219">
        <v>537</v>
      </c>
      <c r="X219">
        <v>0.315</v>
      </c>
      <c r="Y219">
        <v>393</v>
      </c>
      <c r="Z219">
        <v>603</v>
      </c>
      <c r="AA219">
        <v>0.65200000000000002</v>
      </c>
      <c r="AB219">
        <v>286</v>
      </c>
      <c r="AC219">
        <v>1013</v>
      </c>
      <c r="AD219">
        <v>307</v>
      </c>
      <c r="AE219">
        <v>184</v>
      </c>
      <c r="AF219">
        <v>91</v>
      </c>
      <c r="AG219">
        <v>390</v>
      </c>
      <c r="AH219">
        <v>531</v>
      </c>
    </row>
    <row r="220" spans="1:34" ht="15" hidden="1" x14ac:dyDescent="0.2">
      <c r="A220" s="1">
        <v>219</v>
      </c>
      <c r="B220" t="s">
        <v>224</v>
      </c>
      <c r="C220">
        <v>30</v>
      </c>
      <c r="D220">
        <v>15</v>
      </c>
      <c r="E220">
        <v>15</v>
      </c>
      <c r="F220">
        <v>0.5</v>
      </c>
      <c r="G220">
        <v>0.44</v>
      </c>
      <c r="H220">
        <v>-0.63</v>
      </c>
      <c r="I220">
        <v>8</v>
      </c>
      <c r="J220">
        <v>10</v>
      </c>
      <c r="K220">
        <v>7</v>
      </c>
      <c r="L220">
        <v>4</v>
      </c>
      <c r="M220">
        <v>7</v>
      </c>
      <c r="N220">
        <v>10</v>
      </c>
      <c r="O220">
        <v>2180</v>
      </c>
      <c r="P220">
        <v>2148</v>
      </c>
      <c r="R220">
        <v>1215</v>
      </c>
      <c r="S220">
        <v>753</v>
      </c>
      <c r="T220">
        <v>1631</v>
      </c>
      <c r="U220">
        <v>0.46200000000000002</v>
      </c>
      <c r="V220">
        <v>262</v>
      </c>
      <c r="W220">
        <v>703</v>
      </c>
      <c r="X220">
        <v>0.373</v>
      </c>
      <c r="Y220">
        <v>412</v>
      </c>
      <c r="Z220">
        <v>608</v>
      </c>
      <c r="AA220">
        <v>0.67800000000000005</v>
      </c>
      <c r="AB220">
        <v>251</v>
      </c>
      <c r="AC220">
        <v>1011</v>
      </c>
      <c r="AD220">
        <v>406</v>
      </c>
      <c r="AE220">
        <v>166</v>
      </c>
      <c r="AF220">
        <v>107</v>
      </c>
      <c r="AG220">
        <v>375</v>
      </c>
      <c r="AH220">
        <v>500</v>
      </c>
    </row>
    <row r="221" spans="1:34" ht="15" hidden="1" x14ac:dyDescent="0.2">
      <c r="A221" s="1">
        <v>220</v>
      </c>
      <c r="B221" t="s">
        <v>225</v>
      </c>
      <c r="C221">
        <v>29</v>
      </c>
      <c r="D221">
        <v>8</v>
      </c>
      <c r="E221">
        <v>21</v>
      </c>
      <c r="F221">
        <v>0.27600000000000002</v>
      </c>
      <c r="G221">
        <v>-14.7</v>
      </c>
      <c r="H221">
        <v>-5.88</v>
      </c>
      <c r="I221">
        <v>5</v>
      </c>
      <c r="J221">
        <v>11</v>
      </c>
      <c r="K221">
        <v>4</v>
      </c>
      <c r="L221">
        <v>6</v>
      </c>
      <c r="M221">
        <v>2</v>
      </c>
      <c r="N221">
        <v>12</v>
      </c>
      <c r="O221">
        <v>1999</v>
      </c>
      <c r="P221">
        <v>2218</v>
      </c>
      <c r="R221">
        <v>1165</v>
      </c>
      <c r="S221">
        <v>696</v>
      </c>
      <c r="T221">
        <v>1724</v>
      </c>
      <c r="U221">
        <v>0.40400000000000003</v>
      </c>
      <c r="V221">
        <v>216</v>
      </c>
      <c r="W221">
        <v>680</v>
      </c>
      <c r="X221">
        <v>0.318</v>
      </c>
      <c r="Y221">
        <v>391</v>
      </c>
      <c r="Z221">
        <v>572</v>
      </c>
      <c r="AA221">
        <v>0.68400000000000005</v>
      </c>
      <c r="AB221">
        <v>346</v>
      </c>
      <c r="AC221">
        <v>1105</v>
      </c>
      <c r="AD221">
        <v>399</v>
      </c>
      <c r="AE221">
        <v>127</v>
      </c>
      <c r="AF221">
        <v>58</v>
      </c>
      <c r="AG221">
        <v>427</v>
      </c>
      <c r="AH221">
        <v>526</v>
      </c>
    </row>
    <row r="222" spans="1:34" ht="15" hidden="1" x14ac:dyDescent="0.2">
      <c r="A222" s="1">
        <v>221</v>
      </c>
      <c r="B222" t="s">
        <v>226</v>
      </c>
      <c r="C222">
        <v>27</v>
      </c>
      <c r="D222">
        <v>9</v>
      </c>
      <c r="E222">
        <v>18</v>
      </c>
      <c r="F222">
        <v>0.33300000000000002</v>
      </c>
      <c r="G222">
        <v>-9.33</v>
      </c>
      <c r="H222">
        <v>-3.61</v>
      </c>
      <c r="I222">
        <v>5</v>
      </c>
      <c r="J222">
        <v>11</v>
      </c>
      <c r="K222">
        <v>4</v>
      </c>
      <c r="L222">
        <v>6</v>
      </c>
      <c r="M222">
        <v>4</v>
      </c>
      <c r="N222">
        <v>11</v>
      </c>
      <c r="O222">
        <v>1918</v>
      </c>
      <c r="P222">
        <v>2016</v>
      </c>
      <c r="R222">
        <v>1090</v>
      </c>
      <c r="S222">
        <v>672</v>
      </c>
      <c r="T222">
        <v>1550</v>
      </c>
      <c r="U222">
        <v>0.434</v>
      </c>
      <c r="V222">
        <v>240</v>
      </c>
      <c r="W222">
        <v>685</v>
      </c>
      <c r="X222">
        <v>0.35</v>
      </c>
      <c r="Y222">
        <v>334</v>
      </c>
      <c r="Z222">
        <v>551</v>
      </c>
      <c r="AA222">
        <v>0.60599999999999998</v>
      </c>
      <c r="AB222">
        <v>280</v>
      </c>
      <c r="AC222">
        <v>1003</v>
      </c>
      <c r="AD222">
        <v>358</v>
      </c>
      <c r="AE222">
        <v>136</v>
      </c>
      <c r="AF222">
        <v>62</v>
      </c>
      <c r="AG222">
        <v>382</v>
      </c>
      <c r="AH222">
        <v>525</v>
      </c>
    </row>
    <row r="223" spans="1:34" ht="15" hidden="1" x14ac:dyDescent="0.2">
      <c r="A223" s="1">
        <v>222</v>
      </c>
      <c r="B223" t="s">
        <v>227</v>
      </c>
      <c r="C223">
        <v>29</v>
      </c>
      <c r="D223">
        <v>15</v>
      </c>
      <c r="E223">
        <v>14</v>
      </c>
      <c r="F223">
        <v>0.51700000000000002</v>
      </c>
      <c r="G223">
        <v>-2.34</v>
      </c>
      <c r="H223">
        <v>-1.8</v>
      </c>
      <c r="I223">
        <v>7</v>
      </c>
      <c r="J223">
        <v>9</v>
      </c>
      <c r="K223">
        <v>9</v>
      </c>
      <c r="L223">
        <v>7</v>
      </c>
      <c r="M223">
        <v>6</v>
      </c>
      <c r="N223">
        <v>7</v>
      </c>
      <c r="O223">
        <v>2103</v>
      </c>
      <c r="P223">
        <v>2032</v>
      </c>
      <c r="R223">
        <v>1190</v>
      </c>
      <c r="S223">
        <v>758</v>
      </c>
      <c r="T223">
        <v>1720</v>
      </c>
      <c r="U223">
        <v>0.441</v>
      </c>
      <c r="V223">
        <v>146</v>
      </c>
      <c r="W223">
        <v>469</v>
      </c>
      <c r="X223">
        <v>0.311</v>
      </c>
      <c r="Y223">
        <v>441</v>
      </c>
      <c r="Z223">
        <v>649</v>
      </c>
      <c r="AA223">
        <v>0.68</v>
      </c>
      <c r="AB223">
        <v>361</v>
      </c>
      <c r="AC223">
        <v>1100</v>
      </c>
      <c r="AD223">
        <v>317</v>
      </c>
      <c r="AE223">
        <v>212</v>
      </c>
      <c r="AF223">
        <v>75</v>
      </c>
      <c r="AG223">
        <v>389</v>
      </c>
      <c r="AH223">
        <v>558</v>
      </c>
    </row>
    <row r="224" spans="1:34" ht="15" hidden="1" x14ac:dyDescent="0.2">
      <c r="A224" s="1">
        <v>223</v>
      </c>
      <c r="B224" t="s">
        <v>228</v>
      </c>
      <c r="C224">
        <v>29</v>
      </c>
      <c r="D224">
        <v>14</v>
      </c>
      <c r="E224">
        <v>15</v>
      </c>
      <c r="F224">
        <v>0.48299999999999998</v>
      </c>
      <c r="G224">
        <v>1.74</v>
      </c>
      <c r="H224">
        <v>5.59</v>
      </c>
      <c r="I224">
        <v>9</v>
      </c>
      <c r="J224">
        <v>9</v>
      </c>
      <c r="K224">
        <v>9</v>
      </c>
      <c r="L224">
        <v>4</v>
      </c>
      <c r="M224">
        <v>3</v>
      </c>
      <c r="N224">
        <v>9</v>
      </c>
      <c r="O224">
        <v>1790</v>
      </c>
      <c r="P224">
        <v>1861</v>
      </c>
      <c r="R224">
        <v>1175</v>
      </c>
      <c r="S224">
        <v>601</v>
      </c>
      <c r="T224">
        <v>1498</v>
      </c>
      <c r="U224">
        <v>0.40100000000000002</v>
      </c>
      <c r="V224">
        <v>223</v>
      </c>
      <c r="W224">
        <v>674</v>
      </c>
      <c r="X224">
        <v>0.33100000000000002</v>
      </c>
      <c r="Y224">
        <v>365</v>
      </c>
      <c r="Z224">
        <v>498</v>
      </c>
      <c r="AA224">
        <v>0.73299999999999998</v>
      </c>
      <c r="AB224">
        <v>173</v>
      </c>
      <c r="AC224">
        <v>853</v>
      </c>
      <c r="AD224">
        <v>290</v>
      </c>
      <c r="AE224">
        <v>187</v>
      </c>
      <c r="AF224">
        <v>81</v>
      </c>
      <c r="AG224">
        <v>337</v>
      </c>
      <c r="AH224">
        <v>442</v>
      </c>
    </row>
    <row r="225" spans="1:34" ht="15" hidden="1" x14ac:dyDescent="0.2">
      <c r="A225" s="1">
        <v>224</v>
      </c>
      <c r="B225" t="s">
        <v>229</v>
      </c>
      <c r="C225">
        <v>31</v>
      </c>
      <c r="D225">
        <v>21</v>
      </c>
      <c r="E225">
        <v>10</v>
      </c>
      <c r="F225">
        <v>0.67700000000000005</v>
      </c>
      <c r="G225">
        <v>-0.34</v>
      </c>
      <c r="H225">
        <v>-2.96</v>
      </c>
      <c r="I225">
        <v>12</v>
      </c>
      <c r="J225">
        <v>6</v>
      </c>
      <c r="K225">
        <v>11</v>
      </c>
      <c r="L225">
        <v>2</v>
      </c>
      <c r="M225">
        <v>8</v>
      </c>
      <c r="N225">
        <v>7</v>
      </c>
      <c r="O225">
        <v>2364</v>
      </c>
      <c r="P225">
        <v>2224</v>
      </c>
      <c r="R225">
        <v>1240</v>
      </c>
      <c r="S225">
        <v>821</v>
      </c>
      <c r="T225">
        <v>1794</v>
      </c>
      <c r="U225">
        <v>0.45800000000000002</v>
      </c>
      <c r="V225">
        <v>264</v>
      </c>
      <c r="W225">
        <v>753</v>
      </c>
      <c r="X225">
        <v>0.35099999999999998</v>
      </c>
      <c r="Y225">
        <v>458</v>
      </c>
      <c r="Z225">
        <v>676</v>
      </c>
      <c r="AA225">
        <v>0.67800000000000005</v>
      </c>
      <c r="AB225">
        <v>354</v>
      </c>
      <c r="AC225">
        <v>1172</v>
      </c>
      <c r="AD225">
        <v>440</v>
      </c>
      <c r="AE225">
        <v>177</v>
      </c>
      <c r="AF225">
        <v>87</v>
      </c>
      <c r="AG225">
        <v>430</v>
      </c>
      <c r="AH225">
        <v>556</v>
      </c>
    </row>
    <row r="226" spans="1:34" ht="15" hidden="1" x14ac:dyDescent="0.2">
      <c r="A226" s="1">
        <v>225</v>
      </c>
      <c r="B226" t="s">
        <v>230</v>
      </c>
      <c r="C226">
        <v>27</v>
      </c>
      <c r="D226">
        <v>11</v>
      </c>
      <c r="E226">
        <v>16</v>
      </c>
      <c r="F226">
        <v>0.40699999999999997</v>
      </c>
      <c r="G226">
        <v>-12.74</v>
      </c>
      <c r="H226">
        <v>-5.44</v>
      </c>
      <c r="I226">
        <v>5</v>
      </c>
      <c r="J226">
        <v>11</v>
      </c>
      <c r="K226">
        <v>6</v>
      </c>
      <c r="L226">
        <v>6</v>
      </c>
      <c r="M226">
        <v>4</v>
      </c>
      <c r="N226">
        <v>10</v>
      </c>
      <c r="O226">
        <v>2035</v>
      </c>
      <c r="P226">
        <v>2151</v>
      </c>
      <c r="R226">
        <v>1090</v>
      </c>
      <c r="S226">
        <v>694</v>
      </c>
      <c r="T226">
        <v>1587</v>
      </c>
      <c r="U226">
        <v>0.437</v>
      </c>
      <c r="V226">
        <v>182</v>
      </c>
      <c r="W226">
        <v>510</v>
      </c>
      <c r="X226">
        <v>0.35699999999999998</v>
      </c>
      <c r="Y226">
        <v>465</v>
      </c>
      <c r="Z226">
        <v>680</v>
      </c>
      <c r="AA226">
        <v>0.68400000000000005</v>
      </c>
      <c r="AB226">
        <v>318</v>
      </c>
      <c r="AC226">
        <v>975</v>
      </c>
      <c r="AD226">
        <v>372</v>
      </c>
      <c r="AE226">
        <v>190</v>
      </c>
      <c r="AF226">
        <v>74</v>
      </c>
      <c r="AG226">
        <v>408</v>
      </c>
      <c r="AH226">
        <v>533</v>
      </c>
    </row>
    <row r="227" spans="1:34" ht="15" hidden="1" x14ac:dyDescent="0.2">
      <c r="A227" s="1">
        <v>226</v>
      </c>
      <c r="B227" t="s">
        <v>231</v>
      </c>
      <c r="C227">
        <v>29</v>
      </c>
      <c r="D227">
        <v>20</v>
      </c>
      <c r="E227">
        <v>9</v>
      </c>
      <c r="F227">
        <v>0.69</v>
      </c>
      <c r="G227">
        <v>14.32</v>
      </c>
      <c r="H227">
        <v>7.25</v>
      </c>
      <c r="I227">
        <v>9</v>
      </c>
      <c r="J227">
        <v>7</v>
      </c>
      <c r="K227">
        <v>13</v>
      </c>
      <c r="L227">
        <v>3</v>
      </c>
      <c r="M227">
        <v>5</v>
      </c>
      <c r="N227">
        <v>5</v>
      </c>
      <c r="O227">
        <v>2082</v>
      </c>
      <c r="P227">
        <v>1877</v>
      </c>
      <c r="R227">
        <v>1160</v>
      </c>
      <c r="S227">
        <v>732</v>
      </c>
      <c r="T227">
        <v>1715</v>
      </c>
      <c r="U227">
        <v>0.42699999999999999</v>
      </c>
      <c r="V227">
        <v>214</v>
      </c>
      <c r="W227">
        <v>628</v>
      </c>
      <c r="X227">
        <v>0.34100000000000003</v>
      </c>
      <c r="Y227">
        <v>404</v>
      </c>
      <c r="Z227">
        <v>536</v>
      </c>
      <c r="AA227">
        <v>0.754</v>
      </c>
      <c r="AB227">
        <v>322</v>
      </c>
      <c r="AC227">
        <v>1076</v>
      </c>
      <c r="AD227">
        <v>443</v>
      </c>
      <c r="AE227">
        <v>154</v>
      </c>
      <c r="AF227">
        <v>159</v>
      </c>
      <c r="AG227">
        <v>300</v>
      </c>
      <c r="AH227">
        <v>566</v>
      </c>
    </row>
    <row r="228" spans="1:34" ht="15" hidden="1" x14ac:dyDescent="0.2">
      <c r="A228" s="1">
        <v>227</v>
      </c>
      <c r="B228" t="s">
        <v>232</v>
      </c>
      <c r="C228">
        <v>29</v>
      </c>
      <c r="D228">
        <v>22</v>
      </c>
      <c r="E228">
        <v>7</v>
      </c>
      <c r="F228">
        <v>0.75900000000000001</v>
      </c>
      <c r="G228">
        <v>18.52</v>
      </c>
      <c r="H228">
        <v>8.9</v>
      </c>
      <c r="I228">
        <v>11</v>
      </c>
      <c r="J228">
        <v>5</v>
      </c>
      <c r="K228">
        <v>14</v>
      </c>
      <c r="L228">
        <v>2</v>
      </c>
      <c r="M228">
        <v>5</v>
      </c>
      <c r="N228">
        <v>3</v>
      </c>
      <c r="O228">
        <v>2289</v>
      </c>
      <c r="P228">
        <v>2010</v>
      </c>
      <c r="R228">
        <v>1165</v>
      </c>
      <c r="S228">
        <v>802</v>
      </c>
      <c r="T228">
        <v>1735</v>
      </c>
      <c r="U228">
        <v>0.46200000000000002</v>
      </c>
      <c r="V228">
        <v>280</v>
      </c>
      <c r="W228">
        <v>709</v>
      </c>
      <c r="X228">
        <v>0.39500000000000002</v>
      </c>
      <c r="Y228">
        <v>405</v>
      </c>
      <c r="Z228">
        <v>497</v>
      </c>
      <c r="AA228">
        <v>0.81499999999999995</v>
      </c>
      <c r="AB228">
        <v>271</v>
      </c>
      <c r="AC228">
        <v>994</v>
      </c>
      <c r="AD228">
        <v>475</v>
      </c>
      <c r="AE228">
        <v>209</v>
      </c>
      <c r="AF228">
        <v>116</v>
      </c>
      <c r="AG228">
        <v>284</v>
      </c>
      <c r="AH228">
        <v>442</v>
      </c>
    </row>
    <row r="229" spans="1:34" ht="15" hidden="1" x14ac:dyDescent="0.2">
      <c r="A229" s="1">
        <v>228</v>
      </c>
      <c r="B229" t="s">
        <v>233</v>
      </c>
      <c r="C229">
        <v>31</v>
      </c>
      <c r="D229">
        <v>24</v>
      </c>
      <c r="E229">
        <v>7</v>
      </c>
      <c r="F229">
        <v>0.77400000000000002</v>
      </c>
      <c r="G229">
        <v>4.7</v>
      </c>
      <c r="H229">
        <v>-3.27</v>
      </c>
      <c r="I229">
        <v>14</v>
      </c>
      <c r="J229">
        <v>4</v>
      </c>
      <c r="K229">
        <v>13</v>
      </c>
      <c r="L229">
        <v>4</v>
      </c>
      <c r="M229">
        <v>9</v>
      </c>
      <c r="N229">
        <v>2</v>
      </c>
      <c r="O229">
        <v>2462</v>
      </c>
      <c r="P229">
        <v>2182</v>
      </c>
      <c r="R229">
        <v>1245</v>
      </c>
      <c r="S229">
        <v>852</v>
      </c>
      <c r="T229">
        <v>1870</v>
      </c>
      <c r="U229">
        <v>0.45600000000000002</v>
      </c>
      <c r="V229">
        <v>222</v>
      </c>
      <c r="W229">
        <v>669</v>
      </c>
      <c r="X229">
        <v>0.33200000000000002</v>
      </c>
      <c r="Y229">
        <v>536</v>
      </c>
      <c r="Z229">
        <v>706</v>
      </c>
      <c r="AA229">
        <v>0.75900000000000001</v>
      </c>
      <c r="AB229">
        <v>315</v>
      </c>
      <c r="AC229">
        <v>1205</v>
      </c>
      <c r="AD229">
        <v>531</v>
      </c>
      <c r="AE229">
        <v>255</v>
      </c>
      <c r="AF229">
        <v>159</v>
      </c>
      <c r="AG229">
        <v>427</v>
      </c>
      <c r="AH229">
        <v>546</v>
      </c>
    </row>
    <row r="230" spans="1:34" ht="15" hidden="1" x14ac:dyDescent="0.2">
      <c r="A230" s="1">
        <v>229</v>
      </c>
      <c r="B230" t="s">
        <v>234</v>
      </c>
      <c r="C230">
        <v>29</v>
      </c>
      <c r="D230">
        <v>16</v>
      </c>
      <c r="E230">
        <v>13</v>
      </c>
      <c r="F230">
        <v>0.55200000000000005</v>
      </c>
      <c r="G230">
        <v>11.48</v>
      </c>
      <c r="H230">
        <v>7.72</v>
      </c>
      <c r="I230">
        <v>6</v>
      </c>
      <c r="J230">
        <v>10</v>
      </c>
      <c r="K230">
        <v>13</v>
      </c>
      <c r="L230">
        <v>5</v>
      </c>
      <c r="M230">
        <v>3</v>
      </c>
      <c r="N230">
        <v>7</v>
      </c>
      <c r="O230">
        <v>2109</v>
      </c>
      <c r="P230">
        <v>2000</v>
      </c>
      <c r="R230">
        <v>1165</v>
      </c>
      <c r="S230">
        <v>751</v>
      </c>
      <c r="T230">
        <v>1628</v>
      </c>
      <c r="U230">
        <v>0.46100000000000002</v>
      </c>
      <c r="V230">
        <v>186</v>
      </c>
      <c r="W230">
        <v>531</v>
      </c>
      <c r="X230">
        <v>0.35</v>
      </c>
      <c r="Y230">
        <v>421</v>
      </c>
      <c r="Z230">
        <v>608</v>
      </c>
      <c r="AA230">
        <v>0.69199999999999995</v>
      </c>
      <c r="AB230">
        <v>301</v>
      </c>
      <c r="AC230">
        <v>1089</v>
      </c>
      <c r="AD230">
        <v>397</v>
      </c>
      <c r="AE230">
        <v>151</v>
      </c>
      <c r="AF230">
        <v>112</v>
      </c>
      <c r="AG230">
        <v>383</v>
      </c>
      <c r="AH230">
        <v>510</v>
      </c>
    </row>
    <row r="231" spans="1:34" ht="15" hidden="1" x14ac:dyDescent="0.2">
      <c r="A231" s="1">
        <v>230</v>
      </c>
      <c r="B231" t="s">
        <v>235</v>
      </c>
      <c r="C231">
        <v>27</v>
      </c>
      <c r="D231">
        <v>18</v>
      </c>
      <c r="E231">
        <v>9</v>
      </c>
      <c r="F231">
        <v>0.66700000000000004</v>
      </c>
      <c r="G231">
        <v>4.74</v>
      </c>
      <c r="H231">
        <v>-2.38</v>
      </c>
      <c r="I231">
        <v>10</v>
      </c>
      <c r="J231">
        <v>6</v>
      </c>
      <c r="K231">
        <v>11</v>
      </c>
      <c r="L231">
        <v>3</v>
      </c>
      <c r="M231">
        <v>7</v>
      </c>
      <c r="N231">
        <v>6</v>
      </c>
      <c r="O231">
        <v>2106</v>
      </c>
      <c r="P231">
        <v>1894</v>
      </c>
      <c r="R231">
        <v>1080</v>
      </c>
      <c r="S231">
        <v>733</v>
      </c>
      <c r="T231">
        <v>1596</v>
      </c>
      <c r="U231">
        <v>0.45900000000000002</v>
      </c>
      <c r="V231">
        <v>259</v>
      </c>
      <c r="W231">
        <v>657</v>
      </c>
      <c r="X231">
        <v>0.39400000000000002</v>
      </c>
      <c r="Y231">
        <v>381</v>
      </c>
      <c r="Z231">
        <v>555</v>
      </c>
      <c r="AA231">
        <v>0.68600000000000005</v>
      </c>
      <c r="AB231">
        <v>239</v>
      </c>
      <c r="AC231">
        <v>993</v>
      </c>
      <c r="AD231">
        <v>376</v>
      </c>
      <c r="AE231">
        <v>156</v>
      </c>
      <c r="AF231">
        <v>79</v>
      </c>
      <c r="AG231">
        <v>341</v>
      </c>
      <c r="AH231">
        <v>485</v>
      </c>
    </row>
    <row r="232" spans="1:34" ht="15" hidden="1" x14ac:dyDescent="0.2">
      <c r="A232" s="1">
        <v>231</v>
      </c>
      <c r="B232" t="s">
        <v>236</v>
      </c>
      <c r="C232">
        <v>29</v>
      </c>
      <c r="D232">
        <v>20</v>
      </c>
      <c r="E232">
        <v>9</v>
      </c>
      <c r="F232">
        <v>0.69</v>
      </c>
      <c r="G232">
        <v>19.79</v>
      </c>
      <c r="H232">
        <v>11.18</v>
      </c>
      <c r="I232">
        <v>9</v>
      </c>
      <c r="J232">
        <v>7</v>
      </c>
      <c r="K232">
        <v>11</v>
      </c>
      <c r="L232">
        <v>4</v>
      </c>
      <c r="M232">
        <v>7</v>
      </c>
      <c r="N232">
        <v>4</v>
      </c>
      <c r="O232">
        <v>2486</v>
      </c>
      <c r="P232">
        <v>2229</v>
      </c>
      <c r="R232">
        <v>1160</v>
      </c>
      <c r="S232">
        <v>833</v>
      </c>
      <c r="T232">
        <v>1779</v>
      </c>
      <c r="U232">
        <v>0.46800000000000003</v>
      </c>
      <c r="V232">
        <v>254</v>
      </c>
      <c r="W232">
        <v>631</v>
      </c>
      <c r="X232">
        <v>0.40300000000000002</v>
      </c>
      <c r="Y232">
        <v>566</v>
      </c>
      <c r="Z232">
        <v>723</v>
      </c>
      <c r="AA232">
        <v>0.78300000000000003</v>
      </c>
      <c r="AB232">
        <v>398</v>
      </c>
      <c r="AC232">
        <v>1063</v>
      </c>
      <c r="AD232">
        <v>426</v>
      </c>
      <c r="AE232">
        <v>233</v>
      </c>
      <c r="AF232">
        <v>88</v>
      </c>
      <c r="AG232">
        <v>396</v>
      </c>
      <c r="AH232">
        <v>654</v>
      </c>
    </row>
    <row r="233" spans="1:34" ht="15" hidden="1" x14ac:dyDescent="0.2">
      <c r="A233" s="1">
        <v>232</v>
      </c>
      <c r="B233" t="s">
        <v>237</v>
      </c>
      <c r="C233">
        <v>28</v>
      </c>
      <c r="D233">
        <v>10</v>
      </c>
      <c r="E233">
        <v>18</v>
      </c>
      <c r="F233">
        <v>0.35699999999999998</v>
      </c>
      <c r="G233">
        <v>11.86</v>
      </c>
      <c r="H233">
        <v>12.32</v>
      </c>
      <c r="I233">
        <v>4</v>
      </c>
      <c r="J233">
        <v>12</v>
      </c>
      <c r="K233">
        <v>7</v>
      </c>
      <c r="L233">
        <v>7</v>
      </c>
      <c r="M233">
        <v>1</v>
      </c>
      <c r="N233">
        <v>8</v>
      </c>
      <c r="O233">
        <v>2063</v>
      </c>
      <c r="P233">
        <v>2076</v>
      </c>
      <c r="R233">
        <v>1145</v>
      </c>
      <c r="S233">
        <v>718</v>
      </c>
      <c r="T233">
        <v>1687</v>
      </c>
      <c r="U233">
        <v>0.42599999999999999</v>
      </c>
      <c r="V233">
        <v>180</v>
      </c>
      <c r="W233">
        <v>512</v>
      </c>
      <c r="X233">
        <v>0.35199999999999998</v>
      </c>
      <c r="Y233">
        <v>447</v>
      </c>
      <c r="Z233">
        <v>623</v>
      </c>
      <c r="AA233">
        <v>0.71699999999999997</v>
      </c>
      <c r="AB233">
        <v>329</v>
      </c>
      <c r="AC233">
        <v>1067</v>
      </c>
      <c r="AD233">
        <v>304</v>
      </c>
      <c r="AE233">
        <v>196</v>
      </c>
      <c r="AF233">
        <v>132</v>
      </c>
      <c r="AG233">
        <v>396</v>
      </c>
      <c r="AH233">
        <v>552</v>
      </c>
    </row>
    <row r="234" spans="1:34" ht="15" hidden="1" x14ac:dyDescent="0.2">
      <c r="A234" s="1">
        <v>233</v>
      </c>
      <c r="B234" t="s">
        <v>238</v>
      </c>
      <c r="C234">
        <v>28</v>
      </c>
      <c r="D234">
        <v>18</v>
      </c>
      <c r="E234">
        <v>10</v>
      </c>
      <c r="F234">
        <v>0.64300000000000002</v>
      </c>
      <c r="G234">
        <v>3.63</v>
      </c>
      <c r="H234">
        <v>-0.65</v>
      </c>
      <c r="I234">
        <v>11</v>
      </c>
      <c r="J234">
        <v>5</v>
      </c>
      <c r="K234">
        <v>11</v>
      </c>
      <c r="L234">
        <v>4</v>
      </c>
      <c r="M234">
        <v>6</v>
      </c>
      <c r="N234">
        <v>4</v>
      </c>
      <c r="O234">
        <v>1818</v>
      </c>
      <c r="P234">
        <v>1698</v>
      </c>
      <c r="R234">
        <v>1130</v>
      </c>
      <c r="S234">
        <v>656</v>
      </c>
      <c r="T234">
        <v>1582</v>
      </c>
      <c r="U234">
        <v>0.41499999999999998</v>
      </c>
      <c r="V234">
        <v>143</v>
      </c>
      <c r="W234">
        <v>445</v>
      </c>
      <c r="X234">
        <v>0.32100000000000001</v>
      </c>
      <c r="Y234">
        <v>363</v>
      </c>
      <c r="Z234">
        <v>567</v>
      </c>
      <c r="AA234">
        <v>0.64</v>
      </c>
      <c r="AB234">
        <v>372</v>
      </c>
      <c r="AC234">
        <v>1080</v>
      </c>
      <c r="AD234">
        <v>382</v>
      </c>
      <c r="AE234">
        <v>181</v>
      </c>
      <c r="AF234">
        <v>136</v>
      </c>
      <c r="AG234">
        <v>323</v>
      </c>
      <c r="AH234">
        <v>508</v>
      </c>
    </row>
    <row r="235" spans="1:34" ht="15" hidden="1" x14ac:dyDescent="0.2">
      <c r="A235" s="1">
        <v>234</v>
      </c>
      <c r="B235" t="s">
        <v>239</v>
      </c>
      <c r="C235">
        <v>30</v>
      </c>
      <c r="D235">
        <v>8</v>
      </c>
      <c r="E235">
        <v>22</v>
      </c>
      <c r="F235">
        <v>0.26700000000000002</v>
      </c>
      <c r="G235">
        <v>-5.09</v>
      </c>
      <c r="H235">
        <v>1.66</v>
      </c>
      <c r="I235">
        <v>4</v>
      </c>
      <c r="J235">
        <v>12</v>
      </c>
      <c r="K235">
        <v>7</v>
      </c>
      <c r="L235">
        <v>6</v>
      </c>
      <c r="M235">
        <v>1</v>
      </c>
      <c r="N235">
        <v>13</v>
      </c>
      <c r="O235">
        <v>2252</v>
      </c>
      <c r="P235">
        <v>2398</v>
      </c>
      <c r="R235">
        <v>1210</v>
      </c>
      <c r="S235">
        <v>810</v>
      </c>
      <c r="T235">
        <v>1819</v>
      </c>
      <c r="U235">
        <v>0.44500000000000001</v>
      </c>
      <c r="V235">
        <v>216</v>
      </c>
      <c r="W235">
        <v>588</v>
      </c>
      <c r="X235">
        <v>0.36699999999999999</v>
      </c>
      <c r="Y235">
        <v>416</v>
      </c>
      <c r="Z235">
        <v>548</v>
      </c>
      <c r="AA235">
        <v>0.75900000000000001</v>
      </c>
      <c r="AB235">
        <v>276</v>
      </c>
      <c r="AC235">
        <v>1034</v>
      </c>
      <c r="AD235">
        <v>423</v>
      </c>
      <c r="AE235">
        <v>162</v>
      </c>
      <c r="AF235">
        <v>88</v>
      </c>
      <c r="AG235">
        <v>361</v>
      </c>
      <c r="AH235">
        <v>534</v>
      </c>
    </row>
    <row r="236" spans="1:34" ht="15" hidden="1" x14ac:dyDescent="0.2">
      <c r="A236" s="1">
        <v>235</v>
      </c>
      <c r="B236" t="s">
        <v>240</v>
      </c>
      <c r="C236">
        <v>30</v>
      </c>
      <c r="D236">
        <v>5</v>
      </c>
      <c r="E236">
        <v>25</v>
      </c>
      <c r="F236">
        <v>0.16700000000000001</v>
      </c>
      <c r="G236">
        <v>-4.96</v>
      </c>
      <c r="H236">
        <v>5.35</v>
      </c>
      <c r="I236">
        <v>1</v>
      </c>
      <c r="J236">
        <v>16</v>
      </c>
      <c r="K236">
        <v>5</v>
      </c>
      <c r="L236">
        <v>10</v>
      </c>
      <c r="M236">
        <v>0</v>
      </c>
      <c r="N236">
        <v>13</v>
      </c>
      <c r="O236">
        <v>1900</v>
      </c>
      <c r="P236">
        <v>2174</v>
      </c>
      <c r="R236">
        <v>1205</v>
      </c>
      <c r="S236">
        <v>679</v>
      </c>
      <c r="T236">
        <v>1572</v>
      </c>
      <c r="U236">
        <v>0.432</v>
      </c>
      <c r="V236">
        <v>187</v>
      </c>
      <c r="W236">
        <v>542</v>
      </c>
      <c r="X236">
        <v>0.34499999999999997</v>
      </c>
      <c r="Y236">
        <v>355</v>
      </c>
      <c r="Z236">
        <v>538</v>
      </c>
      <c r="AA236">
        <v>0.66</v>
      </c>
      <c r="AB236">
        <v>268</v>
      </c>
      <c r="AC236">
        <v>971</v>
      </c>
      <c r="AD236">
        <v>355</v>
      </c>
      <c r="AE236">
        <v>166</v>
      </c>
      <c r="AF236">
        <v>114</v>
      </c>
      <c r="AG236">
        <v>466</v>
      </c>
      <c r="AH236">
        <v>571</v>
      </c>
    </row>
    <row r="237" spans="1:34" ht="15" hidden="1" x14ac:dyDescent="0.2">
      <c r="A237" s="1">
        <v>236</v>
      </c>
      <c r="B237" t="s">
        <v>241</v>
      </c>
      <c r="C237">
        <v>30</v>
      </c>
      <c r="D237">
        <v>26</v>
      </c>
      <c r="E237">
        <v>4</v>
      </c>
      <c r="F237">
        <v>0.86699999999999999</v>
      </c>
      <c r="G237">
        <v>20.99</v>
      </c>
      <c r="H237">
        <v>7.54</v>
      </c>
      <c r="I237">
        <v>15</v>
      </c>
      <c r="J237">
        <v>2</v>
      </c>
      <c r="K237">
        <v>17</v>
      </c>
      <c r="L237">
        <v>0</v>
      </c>
      <c r="M237">
        <v>6</v>
      </c>
      <c r="N237">
        <v>3</v>
      </c>
      <c r="O237">
        <v>2376</v>
      </c>
      <c r="P237">
        <v>1947</v>
      </c>
      <c r="R237">
        <v>1205</v>
      </c>
      <c r="S237">
        <v>846</v>
      </c>
      <c r="T237">
        <v>1751</v>
      </c>
      <c r="U237">
        <v>0.48299999999999998</v>
      </c>
      <c r="V237">
        <v>263</v>
      </c>
      <c r="W237">
        <v>688</v>
      </c>
      <c r="X237">
        <v>0.38200000000000001</v>
      </c>
      <c r="Y237">
        <v>421</v>
      </c>
      <c r="Z237">
        <v>595</v>
      </c>
      <c r="AA237">
        <v>0.70799999999999996</v>
      </c>
      <c r="AB237">
        <v>320</v>
      </c>
      <c r="AC237">
        <v>1098</v>
      </c>
      <c r="AD237">
        <v>507</v>
      </c>
      <c r="AE237">
        <v>199</v>
      </c>
      <c r="AF237">
        <v>203</v>
      </c>
      <c r="AG237">
        <v>363</v>
      </c>
      <c r="AH237">
        <v>482</v>
      </c>
    </row>
    <row r="238" spans="1:34" ht="15" hidden="1" x14ac:dyDescent="0.2">
      <c r="A238" s="1">
        <v>237</v>
      </c>
      <c r="B238" t="s">
        <v>242</v>
      </c>
      <c r="C238">
        <v>31</v>
      </c>
      <c r="D238">
        <v>10</v>
      </c>
      <c r="E238">
        <v>21</v>
      </c>
      <c r="F238">
        <v>0.32300000000000001</v>
      </c>
      <c r="G238">
        <v>-4.12</v>
      </c>
      <c r="H238">
        <v>2.08</v>
      </c>
      <c r="I238">
        <v>4</v>
      </c>
      <c r="J238">
        <v>14</v>
      </c>
      <c r="K238">
        <v>8</v>
      </c>
      <c r="L238">
        <v>8</v>
      </c>
      <c r="M238">
        <v>2</v>
      </c>
      <c r="N238">
        <v>12</v>
      </c>
      <c r="O238">
        <v>2067</v>
      </c>
      <c r="P238">
        <v>2205</v>
      </c>
      <c r="R238">
        <v>1245</v>
      </c>
      <c r="S238">
        <v>734</v>
      </c>
      <c r="T238">
        <v>1820</v>
      </c>
      <c r="U238">
        <v>0.40300000000000002</v>
      </c>
      <c r="V238">
        <v>174</v>
      </c>
      <c r="W238">
        <v>534</v>
      </c>
      <c r="X238">
        <v>0.32600000000000001</v>
      </c>
      <c r="Y238">
        <v>425</v>
      </c>
      <c r="Z238">
        <v>631</v>
      </c>
      <c r="AA238">
        <v>0.67400000000000004</v>
      </c>
      <c r="AB238">
        <v>366</v>
      </c>
      <c r="AC238">
        <v>1165</v>
      </c>
      <c r="AD238">
        <v>370</v>
      </c>
      <c r="AE238">
        <v>133</v>
      </c>
      <c r="AF238">
        <v>59</v>
      </c>
      <c r="AG238">
        <v>369</v>
      </c>
      <c r="AH238">
        <v>646</v>
      </c>
    </row>
    <row r="239" spans="1:34" ht="15" hidden="1" x14ac:dyDescent="0.2">
      <c r="A239" s="1">
        <v>238</v>
      </c>
      <c r="B239" t="s">
        <v>243</v>
      </c>
      <c r="C239">
        <v>29</v>
      </c>
      <c r="D239">
        <v>14</v>
      </c>
      <c r="E239">
        <v>15</v>
      </c>
      <c r="F239">
        <v>0.48299999999999998</v>
      </c>
      <c r="G239">
        <v>9.2799999999999994</v>
      </c>
      <c r="H239">
        <v>9.3800000000000008</v>
      </c>
      <c r="I239">
        <v>6</v>
      </c>
      <c r="J239">
        <v>10</v>
      </c>
      <c r="K239">
        <v>9</v>
      </c>
      <c r="L239">
        <v>6</v>
      </c>
      <c r="M239">
        <v>3</v>
      </c>
      <c r="N239">
        <v>6</v>
      </c>
      <c r="O239">
        <v>2091</v>
      </c>
      <c r="P239">
        <v>2094</v>
      </c>
      <c r="R239">
        <v>1180</v>
      </c>
      <c r="S239">
        <v>731</v>
      </c>
      <c r="T239">
        <v>1754</v>
      </c>
      <c r="U239">
        <v>0.41699999999999998</v>
      </c>
      <c r="V239">
        <v>200</v>
      </c>
      <c r="W239">
        <v>587</v>
      </c>
      <c r="X239">
        <v>0.34100000000000003</v>
      </c>
      <c r="Y239">
        <v>429</v>
      </c>
      <c r="Z239">
        <v>578</v>
      </c>
      <c r="AA239">
        <v>0.74199999999999999</v>
      </c>
      <c r="AB239">
        <v>293</v>
      </c>
      <c r="AC239">
        <v>1028</v>
      </c>
      <c r="AD239">
        <v>394</v>
      </c>
      <c r="AE239">
        <v>204</v>
      </c>
      <c r="AF239">
        <v>160</v>
      </c>
      <c r="AG239">
        <v>382</v>
      </c>
      <c r="AH239">
        <v>530</v>
      </c>
    </row>
    <row r="240" spans="1:34" ht="15" hidden="1" x14ac:dyDescent="0.2">
      <c r="A240" s="1">
        <v>239</v>
      </c>
      <c r="B240" t="s">
        <v>244</v>
      </c>
      <c r="C240">
        <v>25</v>
      </c>
      <c r="D240">
        <v>12</v>
      </c>
      <c r="E240">
        <v>13</v>
      </c>
      <c r="F240">
        <v>0.48</v>
      </c>
      <c r="G240">
        <v>0.21</v>
      </c>
      <c r="H240">
        <v>-1.03</v>
      </c>
      <c r="I240">
        <v>5</v>
      </c>
      <c r="J240">
        <v>7</v>
      </c>
      <c r="K240">
        <v>5</v>
      </c>
      <c r="L240">
        <v>5</v>
      </c>
      <c r="M240">
        <v>7</v>
      </c>
      <c r="N240">
        <v>8</v>
      </c>
      <c r="O240">
        <v>1715</v>
      </c>
      <c r="P240">
        <v>1684</v>
      </c>
      <c r="R240">
        <v>1000</v>
      </c>
      <c r="S240">
        <v>628</v>
      </c>
      <c r="T240">
        <v>1413</v>
      </c>
      <c r="U240">
        <v>0.44400000000000001</v>
      </c>
      <c r="V240">
        <v>210</v>
      </c>
      <c r="W240">
        <v>614</v>
      </c>
      <c r="X240">
        <v>0.34200000000000003</v>
      </c>
      <c r="Y240">
        <v>249</v>
      </c>
      <c r="Z240">
        <v>384</v>
      </c>
      <c r="AA240">
        <v>0.64800000000000002</v>
      </c>
      <c r="AB240">
        <v>238</v>
      </c>
      <c r="AC240">
        <v>865</v>
      </c>
      <c r="AD240">
        <v>367</v>
      </c>
      <c r="AE240">
        <v>165</v>
      </c>
      <c r="AF240">
        <v>91</v>
      </c>
      <c r="AG240">
        <v>330</v>
      </c>
      <c r="AH240">
        <v>458</v>
      </c>
    </row>
    <row r="241" spans="1:34" ht="15" hidden="1" x14ac:dyDescent="0.2">
      <c r="A241" s="1">
        <v>240</v>
      </c>
      <c r="B241" t="s">
        <v>245</v>
      </c>
      <c r="C241">
        <v>30</v>
      </c>
      <c r="D241">
        <v>9</v>
      </c>
      <c r="E241">
        <v>21</v>
      </c>
      <c r="F241">
        <v>0.3</v>
      </c>
      <c r="G241">
        <v>-9.58</v>
      </c>
      <c r="H241">
        <v>2.52</v>
      </c>
      <c r="I241">
        <v>5</v>
      </c>
      <c r="J241">
        <v>13</v>
      </c>
      <c r="K241">
        <v>7</v>
      </c>
      <c r="L241">
        <v>7</v>
      </c>
      <c r="M241">
        <v>1</v>
      </c>
      <c r="N241">
        <v>12</v>
      </c>
      <c r="O241">
        <v>2056</v>
      </c>
      <c r="P241">
        <v>2401</v>
      </c>
      <c r="R241">
        <v>1200</v>
      </c>
      <c r="S241">
        <v>777</v>
      </c>
      <c r="T241">
        <v>1750</v>
      </c>
      <c r="U241">
        <v>0.44400000000000001</v>
      </c>
      <c r="V241">
        <v>169</v>
      </c>
      <c r="W241">
        <v>464</v>
      </c>
      <c r="X241">
        <v>0.36399999999999999</v>
      </c>
      <c r="Y241">
        <v>333</v>
      </c>
      <c r="Z241">
        <v>520</v>
      </c>
      <c r="AA241">
        <v>0.64</v>
      </c>
      <c r="AB241">
        <v>285</v>
      </c>
      <c r="AC241">
        <v>1000</v>
      </c>
      <c r="AD241">
        <v>404</v>
      </c>
      <c r="AE241">
        <v>152</v>
      </c>
      <c r="AF241">
        <v>83</v>
      </c>
      <c r="AG241">
        <v>382</v>
      </c>
      <c r="AH241">
        <v>511</v>
      </c>
    </row>
    <row r="242" spans="1:34" ht="15" hidden="1" x14ac:dyDescent="0.2">
      <c r="A242" s="1">
        <v>241</v>
      </c>
      <c r="B242" t="s">
        <v>246</v>
      </c>
      <c r="C242">
        <v>29</v>
      </c>
      <c r="D242">
        <v>15</v>
      </c>
      <c r="E242">
        <v>14</v>
      </c>
      <c r="F242">
        <v>0.51700000000000002</v>
      </c>
      <c r="G242">
        <v>10.83</v>
      </c>
      <c r="H242">
        <v>11.38</v>
      </c>
      <c r="I242">
        <v>4</v>
      </c>
      <c r="J242">
        <v>12</v>
      </c>
      <c r="K242">
        <v>11</v>
      </c>
      <c r="L242">
        <v>6</v>
      </c>
      <c r="M242">
        <v>2</v>
      </c>
      <c r="N242">
        <v>6</v>
      </c>
      <c r="O242">
        <v>2186</v>
      </c>
      <c r="P242">
        <v>2202</v>
      </c>
      <c r="R242">
        <v>1180</v>
      </c>
      <c r="S242">
        <v>733</v>
      </c>
      <c r="T242">
        <v>1628</v>
      </c>
      <c r="U242">
        <v>0.45</v>
      </c>
      <c r="V242">
        <v>236</v>
      </c>
      <c r="W242">
        <v>633</v>
      </c>
      <c r="X242">
        <v>0.373</v>
      </c>
      <c r="Y242">
        <v>484</v>
      </c>
      <c r="Z242">
        <v>661</v>
      </c>
      <c r="AA242">
        <v>0.73199999999999998</v>
      </c>
      <c r="AB242">
        <v>287</v>
      </c>
      <c r="AC242">
        <v>1033</v>
      </c>
      <c r="AD242">
        <v>431</v>
      </c>
      <c r="AE242">
        <v>110</v>
      </c>
      <c r="AF242">
        <v>98</v>
      </c>
      <c r="AG242">
        <v>347</v>
      </c>
      <c r="AH242">
        <v>493</v>
      </c>
    </row>
    <row r="243" spans="1:34" ht="15" hidden="1" x14ac:dyDescent="0.2">
      <c r="A243" s="1">
        <v>242</v>
      </c>
      <c r="B243" t="s">
        <v>247</v>
      </c>
      <c r="C243">
        <v>27</v>
      </c>
      <c r="D243">
        <v>14</v>
      </c>
      <c r="E243">
        <v>13</v>
      </c>
      <c r="F243">
        <v>0.51900000000000002</v>
      </c>
      <c r="G243">
        <v>-6.06</v>
      </c>
      <c r="H243">
        <v>-6.48</v>
      </c>
      <c r="I243">
        <v>7</v>
      </c>
      <c r="J243">
        <v>9</v>
      </c>
      <c r="K243">
        <v>10</v>
      </c>
      <c r="L243">
        <v>3</v>
      </c>
      <c r="M243">
        <v>4</v>
      </c>
      <c r="N243">
        <v>10</v>
      </c>
      <c r="O243">
        <v>2336</v>
      </c>
      <c r="P243">
        <v>2204</v>
      </c>
      <c r="R243">
        <v>1120</v>
      </c>
      <c r="S243">
        <v>844</v>
      </c>
      <c r="T243">
        <v>1749</v>
      </c>
      <c r="U243">
        <v>0.48299999999999998</v>
      </c>
      <c r="V243">
        <v>216</v>
      </c>
      <c r="W243">
        <v>619</v>
      </c>
      <c r="X243">
        <v>0.34899999999999998</v>
      </c>
      <c r="Y243">
        <v>432</v>
      </c>
      <c r="Z243">
        <v>662</v>
      </c>
      <c r="AA243">
        <v>0.65300000000000002</v>
      </c>
      <c r="AB243">
        <v>286</v>
      </c>
      <c r="AC243">
        <v>948</v>
      </c>
      <c r="AD243">
        <v>438</v>
      </c>
      <c r="AE243">
        <v>271</v>
      </c>
      <c r="AF243">
        <v>71</v>
      </c>
      <c r="AG243">
        <v>322</v>
      </c>
      <c r="AH243">
        <v>508</v>
      </c>
    </row>
    <row r="244" spans="1:34" ht="15" hidden="1" x14ac:dyDescent="0.2">
      <c r="A244" s="1">
        <v>243</v>
      </c>
      <c r="B244" t="s">
        <v>248</v>
      </c>
      <c r="C244">
        <v>31</v>
      </c>
      <c r="D244">
        <v>10</v>
      </c>
      <c r="E244">
        <v>21</v>
      </c>
      <c r="F244">
        <v>0.32300000000000001</v>
      </c>
      <c r="G244">
        <v>-5.45</v>
      </c>
      <c r="H244">
        <v>2.62</v>
      </c>
      <c r="I244">
        <v>2</v>
      </c>
      <c r="J244">
        <v>16</v>
      </c>
      <c r="K244">
        <v>5</v>
      </c>
      <c r="L244">
        <v>10</v>
      </c>
      <c r="M244">
        <v>2</v>
      </c>
      <c r="N244">
        <v>9</v>
      </c>
      <c r="O244">
        <v>2097</v>
      </c>
      <c r="P244">
        <v>2247</v>
      </c>
      <c r="R244">
        <v>1255</v>
      </c>
      <c r="S244">
        <v>717</v>
      </c>
      <c r="T244">
        <v>1695</v>
      </c>
      <c r="U244">
        <v>0.42299999999999999</v>
      </c>
      <c r="V244">
        <v>205</v>
      </c>
      <c r="W244">
        <v>550</v>
      </c>
      <c r="X244">
        <v>0.373</v>
      </c>
      <c r="Y244">
        <v>458</v>
      </c>
      <c r="Z244">
        <v>622</v>
      </c>
      <c r="AA244">
        <v>0.73599999999999999</v>
      </c>
      <c r="AB244">
        <v>259</v>
      </c>
      <c r="AC244">
        <v>1045</v>
      </c>
      <c r="AD244">
        <v>312</v>
      </c>
      <c r="AE244">
        <v>150</v>
      </c>
      <c r="AF244">
        <v>107</v>
      </c>
      <c r="AG244">
        <v>405</v>
      </c>
      <c r="AH244">
        <v>554</v>
      </c>
    </row>
    <row r="245" spans="1:34" ht="15" hidden="1" x14ac:dyDescent="0.2">
      <c r="A245" s="1">
        <v>244</v>
      </c>
      <c r="B245" t="s">
        <v>249</v>
      </c>
      <c r="C245">
        <v>29</v>
      </c>
      <c r="D245">
        <v>10</v>
      </c>
      <c r="E245">
        <v>19</v>
      </c>
      <c r="F245">
        <v>0.34499999999999997</v>
      </c>
      <c r="G245">
        <v>-15.16</v>
      </c>
      <c r="H245">
        <v>-7.2</v>
      </c>
      <c r="I245">
        <v>7</v>
      </c>
      <c r="J245">
        <v>8</v>
      </c>
      <c r="K245">
        <v>8</v>
      </c>
      <c r="L245">
        <v>2</v>
      </c>
      <c r="M245">
        <v>2</v>
      </c>
      <c r="N245">
        <v>17</v>
      </c>
      <c r="O245">
        <v>1986</v>
      </c>
      <c r="P245">
        <v>2156</v>
      </c>
      <c r="R245">
        <v>1170</v>
      </c>
      <c r="S245">
        <v>688</v>
      </c>
      <c r="T245">
        <v>1624</v>
      </c>
      <c r="U245">
        <v>0.42399999999999999</v>
      </c>
      <c r="V245">
        <v>196</v>
      </c>
      <c r="W245">
        <v>580</v>
      </c>
      <c r="X245">
        <v>0.33800000000000002</v>
      </c>
      <c r="Y245">
        <v>414</v>
      </c>
      <c r="Z245">
        <v>591</v>
      </c>
      <c r="AA245">
        <v>0.70099999999999996</v>
      </c>
      <c r="AB245">
        <v>251</v>
      </c>
      <c r="AC245">
        <v>908</v>
      </c>
      <c r="AD245">
        <v>350</v>
      </c>
      <c r="AE245">
        <v>244</v>
      </c>
      <c r="AF245">
        <v>104</v>
      </c>
      <c r="AG245">
        <v>397</v>
      </c>
      <c r="AH245">
        <v>629</v>
      </c>
    </row>
    <row r="246" spans="1:34" ht="15" hidden="1" x14ac:dyDescent="0.2">
      <c r="A246" s="1">
        <v>245</v>
      </c>
      <c r="B246" t="s">
        <v>250</v>
      </c>
      <c r="C246">
        <v>29</v>
      </c>
      <c r="D246">
        <v>5</v>
      </c>
      <c r="E246">
        <v>24</v>
      </c>
      <c r="F246">
        <v>0.17199999999999999</v>
      </c>
      <c r="G246">
        <v>-23.12</v>
      </c>
      <c r="H246">
        <v>-5.49</v>
      </c>
      <c r="I246">
        <v>1</v>
      </c>
      <c r="J246">
        <v>17</v>
      </c>
      <c r="K246">
        <v>5</v>
      </c>
      <c r="L246">
        <v>8</v>
      </c>
      <c r="M246">
        <v>0</v>
      </c>
      <c r="N246">
        <v>16</v>
      </c>
      <c r="O246">
        <v>1774</v>
      </c>
      <c r="P246">
        <v>2164</v>
      </c>
      <c r="R246">
        <v>1165</v>
      </c>
      <c r="S246">
        <v>648</v>
      </c>
      <c r="T246">
        <v>1567</v>
      </c>
      <c r="U246">
        <v>0.41399999999999998</v>
      </c>
      <c r="V246">
        <v>170</v>
      </c>
      <c r="W246">
        <v>499</v>
      </c>
      <c r="X246">
        <v>0.34100000000000003</v>
      </c>
      <c r="Y246">
        <v>308</v>
      </c>
      <c r="Z246">
        <v>450</v>
      </c>
      <c r="AA246">
        <v>0.68400000000000005</v>
      </c>
      <c r="AB246">
        <v>290</v>
      </c>
      <c r="AC246">
        <v>952</v>
      </c>
      <c r="AD246">
        <v>352</v>
      </c>
      <c r="AE246">
        <v>137</v>
      </c>
      <c r="AF246">
        <v>69</v>
      </c>
      <c r="AG246">
        <v>432</v>
      </c>
      <c r="AH246">
        <v>497</v>
      </c>
    </row>
    <row r="247" spans="1:34" ht="15" hidden="1" x14ac:dyDescent="0.2">
      <c r="A247" s="1">
        <v>246</v>
      </c>
      <c r="B247" t="s">
        <v>251</v>
      </c>
      <c r="C247">
        <v>25</v>
      </c>
      <c r="D247">
        <v>19</v>
      </c>
      <c r="E247">
        <v>6</v>
      </c>
      <c r="F247">
        <v>0.76</v>
      </c>
      <c r="G247">
        <v>5.82</v>
      </c>
      <c r="H247">
        <v>-1.89</v>
      </c>
      <c r="I247">
        <v>12</v>
      </c>
      <c r="J247">
        <v>0</v>
      </c>
      <c r="K247">
        <v>8</v>
      </c>
      <c r="L247">
        <v>1</v>
      </c>
      <c r="M247">
        <v>10</v>
      </c>
      <c r="N247">
        <v>4</v>
      </c>
      <c r="O247">
        <v>1790</v>
      </c>
      <c r="P247">
        <v>1543</v>
      </c>
      <c r="R247">
        <v>1000</v>
      </c>
      <c r="S247">
        <v>640</v>
      </c>
      <c r="T247">
        <v>1415</v>
      </c>
      <c r="U247">
        <v>0.45200000000000001</v>
      </c>
      <c r="V247">
        <v>255</v>
      </c>
      <c r="W247">
        <v>661</v>
      </c>
      <c r="X247">
        <v>0.38600000000000001</v>
      </c>
      <c r="Y247">
        <v>255</v>
      </c>
      <c r="Z247">
        <v>351</v>
      </c>
      <c r="AA247">
        <v>0.72599999999999998</v>
      </c>
      <c r="AB247">
        <v>200</v>
      </c>
      <c r="AC247">
        <v>831</v>
      </c>
      <c r="AD247">
        <v>357</v>
      </c>
      <c r="AE247">
        <v>174</v>
      </c>
      <c r="AF247">
        <v>76</v>
      </c>
      <c r="AG247">
        <v>264</v>
      </c>
      <c r="AH247">
        <v>405</v>
      </c>
    </row>
    <row r="248" spans="1:34" ht="15" hidden="1" x14ac:dyDescent="0.2">
      <c r="A248" s="1">
        <v>247</v>
      </c>
      <c r="B248" t="s">
        <v>252</v>
      </c>
      <c r="C248">
        <v>29</v>
      </c>
      <c r="D248">
        <v>18</v>
      </c>
      <c r="E248">
        <v>11</v>
      </c>
      <c r="F248">
        <v>0.621</v>
      </c>
      <c r="G248">
        <v>12</v>
      </c>
      <c r="H248">
        <v>8.2799999999999994</v>
      </c>
      <c r="I248">
        <v>8</v>
      </c>
      <c r="J248">
        <v>8</v>
      </c>
      <c r="K248">
        <v>14</v>
      </c>
      <c r="L248">
        <v>3</v>
      </c>
      <c r="M248">
        <v>3</v>
      </c>
      <c r="N248">
        <v>7</v>
      </c>
      <c r="O248">
        <v>2031</v>
      </c>
      <c r="P248">
        <v>1923</v>
      </c>
      <c r="R248">
        <v>1165</v>
      </c>
      <c r="S248">
        <v>708</v>
      </c>
      <c r="T248">
        <v>1582</v>
      </c>
      <c r="U248">
        <v>0.44800000000000001</v>
      </c>
      <c r="V248">
        <v>215</v>
      </c>
      <c r="W248">
        <v>573</v>
      </c>
      <c r="X248">
        <v>0.375</v>
      </c>
      <c r="Y248">
        <v>400</v>
      </c>
      <c r="Z248">
        <v>575</v>
      </c>
      <c r="AA248">
        <v>0.69599999999999995</v>
      </c>
      <c r="AB248">
        <v>253</v>
      </c>
      <c r="AC248">
        <v>953</v>
      </c>
      <c r="AD248">
        <v>416</v>
      </c>
      <c r="AE248">
        <v>193</v>
      </c>
      <c r="AF248">
        <v>89</v>
      </c>
      <c r="AG248">
        <v>349</v>
      </c>
      <c r="AH248">
        <v>479</v>
      </c>
    </row>
    <row r="249" spans="1:34" ht="15" hidden="1" x14ac:dyDescent="0.2">
      <c r="A249" s="1">
        <v>248</v>
      </c>
      <c r="B249" t="s">
        <v>253</v>
      </c>
      <c r="C249">
        <v>29</v>
      </c>
      <c r="D249">
        <v>23</v>
      </c>
      <c r="E249">
        <v>6</v>
      </c>
      <c r="F249">
        <v>0.79300000000000004</v>
      </c>
      <c r="G249">
        <v>21.75</v>
      </c>
      <c r="H249">
        <v>7.82</v>
      </c>
      <c r="I249">
        <v>12</v>
      </c>
      <c r="J249">
        <v>4</v>
      </c>
      <c r="K249">
        <v>14</v>
      </c>
      <c r="L249">
        <v>2</v>
      </c>
      <c r="M249">
        <v>5</v>
      </c>
      <c r="N249">
        <v>4</v>
      </c>
      <c r="O249">
        <v>2339</v>
      </c>
      <c r="P249">
        <v>1935</v>
      </c>
      <c r="R249">
        <v>1170</v>
      </c>
      <c r="S249">
        <v>817</v>
      </c>
      <c r="T249">
        <v>1697</v>
      </c>
      <c r="U249">
        <v>0.48099999999999998</v>
      </c>
      <c r="V249">
        <v>268</v>
      </c>
      <c r="W249">
        <v>653</v>
      </c>
      <c r="X249">
        <v>0.41</v>
      </c>
      <c r="Y249">
        <v>437</v>
      </c>
      <c r="Z249">
        <v>574</v>
      </c>
      <c r="AA249">
        <v>0.76100000000000001</v>
      </c>
      <c r="AB249">
        <v>291</v>
      </c>
      <c r="AC249">
        <v>1120</v>
      </c>
      <c r="AD249">
        <v>534</v>
      </c>
      <c r="AE249">
        <v>148</v>
      </c>
      <c r="AF249">
        <v>73</v>
      </c>
      <c r="AG249">
        <v>385</v>
      </c>
      <c r="AH249">
        <v>452</v>
      </c>
    </row>
    <row r="250" spans="1:34" ht="15" hidden="1" x14ac:dyDescent="0.2">
      <c r="A250" s="1">
        <v>249</v>
      </c>
      <c r="B250" t="s">
        <v>254</v>
      </c>
      <c r="C250">
        <v>30</v>
      </c>
      <c r="D250">
        <v>10</v>
      </c>
      <c r="E250">
        <v>20</v>
      </c>
      <c r="F250">
        <v>0.33300000000000002</v>
      </c>
      <c r="G250">
        <v>-8.98</v>
      </c>
      <c r="H250">
        <v>-2.75</v>
      </c>
      <c r="I250">
        <v>7</v>
      </c>
      <c r="J250">
        <v>13</v>
      </c>
      <c r="K250">
        <v>6</v>
      </c>
      <c r="L250">
        <v>7</v>
      </c>
      <c r="M250">
        <v>3</v>
      </c>
      <c r="N250">
        <v>10</v>
      </c>
      <c r="O250">
        <v>2308</v>
      </c>
      <c r="P250">
        <v>2495</v>
      </c>
      <c r="R250">
        <v>1210</v>
      </c>
      <c r="S250">
        <v>824</v>
      </c>
      <c r="T250">
        <v>1946</v>
      </c>
      <c r="U250">
        <v>0.42299999999999999</v>
      </c>
      <c r="V250">
        <v>215</v>
      </c>
      <c r="W250">
        <v>670</v>
      </c>
      <c r="X250">
        <v>0.32100000000000001</v>
      </c>
      <c r="Y250">
        <v>445</v>
      </c>
      <c r="Z250">
        <v>650</v>
      </c>
      <c r="AA250">
        <v>0.68500000000000005</v>
      </c>
      <c r="AB250">
        <v>422</v>
      </c>
      <c r="AC250">
        <v>1191</v>
      </c>
      <c r="AD250">
        <v>432</v>
      </c>
      <c r="AE250">
        <v>173</v>
      </c>
      <c r="AF250">
        <v>105</v>
      </c>
      <c r="AG250">
        <v>429</v>
      </c>
      <c r="AH250">
        <v>585</v>
      </c>
    </row>
    <row r="251" spans="1:34" ht="15" hidden="1" x14ac:dyDescent="0.2">
      <c r="A251" s="1">
        <v>250</v>
      </c>
      <c r="B251" t="s">
        <v>255</v>
      </c>
      <c r="C251">
        <v>30</v>
      </c>
      <c r="D251">
        <v>13</v>
      </c>
      <c r="E251">
        <v>17</v>
      </c>
      <c r="F251">
        <v>0.433</v>
      </c>
      <c r="G251">
        <v>-10.7</v>
      </c>
      <c r="H251">
        <v>-3.87</v>
      </c>
      <c r="I251">
        <v>8</v>
      </c>
      <c r="J251">
        <v>10</v>
      </c>
      <c r="K251">
        <v>8</v>
      </c>
      <c r="L251">
        <v>5</v>
      </c>
      <c r="M251">
        <v>4</v>
      </c>
      <c r="N251">
        <v>11</v>
      </c>
      <c r="O251">
        <v>1984</v>
      </c>
      <c r="P251">
        <v>2129</v>
      </c>
      <c r="R251">
        <v>1220</v>
      </c>
      <c r="S251">
        <v>707</v>
      </c>
      <c r="T251">
        <v>1700</v>
      </c>
      <c r="U251">
        <v>0.41599999999999998</v>
      </c>
      <c r="V251">
        <v>234</v>
      </c>
      <c r="W251">
        <v>673</v>
      </c>
      <c r="X251">
        <v>0.34799999999999998</v>
      </c>
      <c r="Y251">
        <v>336</v>
      </c>
      <c r="Z251">
        <v>504</v>
      </c>
      <c r="AA251">
        <v>0.66700000000000004</v>
      </c>
      <c r="AB251">
        <v>378</v>
      </c>
      <c r="AC251">
        <v>1153</v>
      </c>
      <c r="AD251">
        <v>372</v>
      </c>
      <c r="AE251">
        <v>145</v>
      </c>
      <c r="AF251">
        <v>106</v>
      </c>
      <c r="AG251">
        <v>449</v>
      </c>
      <c r="AH251">
        <v>520</v>
      </c>
    </row>
    <row r="252" spans="1:34" ht="15" hidden="1" x14ac:dyDescent="0.2">
      <c r="A252" s="1">
        <v>251</v>
      </c>
      <c r="B252" t="s">
        <v>256</v>
      </c>
      <c r="C252">
        <v>28</v>
      </c>
      <c r="D252">
        <v>19</v>
      </c>
      <c r="E252">
        <v>9</v>
      </c>
      <c r="F252">
        <v>0.67900000000000005</v>
      </c>
      <c r="G252">
        <v>11.76</v>
      </c>
      <c r="H252">
        <v>4.05</v>
      </c>
      <c r="I252">
        <v>11</v>
      </c>
      <c r="J252">
        <v>5</v>
      </c>
      <c r="K252">
        <v>12</v>
      </c>
      <c r="L252">
        <v>3</v>
      </c>
      <c r="M252">
        <v>6</v>
      </c>
      <c r="N252">
        <v>5</v>
      </c>
      <c r="O252">
        <v>2052</v>
      </c>
      <c r="P252">
        <v>1836</v>
      </c>
      <c r="R252">
        <v>1120</v>
      </c>
      <c r="S252">
        <v>725</v>
      </c>
      <c r="T252">
        <v>1622</v>
      </c>
      <c r="U252">
        <v>0.44700000000000001</v>
      </c>
      <c r="V252">
        <v>176</v>
      </c>
      <c r="W252">
        <v>517</v>
      </c>
      <c r="X252">
        <v>0.34</v>
      </c>
      <c r="Y252">
        <v>426</v>
      </c>
      <c r="Z252">
        <v>652</v>
      </c>
      <c r="AA252">
        <v>0.65300000000000002</v>
      </c>
      <c r="AB252">
        <v>341</v>
      </c>
      <c r="AC252">
        <v>1047</v>
      </c>
      <c r="AD252">
        <v>374</v>
      </c>
      <c r="AE252">
        <v>188</v>
      </c>
      <c r="AF252">
        <v>174</v>
      </c>
      <c r="AG252">
        <v>313</v>
      </c>
      <c r="AH252">
        <v>596</v>
      </c>
    </row>
    <row r="253" spans="1:34" ht="15" hidden="1" x14ac:dyDescent="0.2">
      <c r="A253" s="1">
        <v>252</v>
      </c>
      <c r="B253" t="s">
        <v>257</v>
      </c>
      <c r="C253">
        <v>29</v>
      </c>
      <c r="D253">
        <v>20</v>
      </c>
      <c r="E253">
        <v>9</v>
      </c>
      <c r="F253">
        <v>0.69</v>
      </c>
      <c r="G253">
        <v>1.84</v>
      </c>
      <c r="H253">
        <v>-3.94</v>
      </c>
      <c r="I253">
        <v>10</v>
      </c>
      <c r="J253">
        <v>6</v>
      </c>
      <c r="K253">
        <v>12</v>
      </c>
      <c r="L253">
        <v>5</v>
      </c>
      <c r="M253">
        <v>8</v>
      </c>
      <c r="N253">
        <v>4</v>
      </c>
      <c r="O253">
        <v>2366</v>
      </c>
      <c r="P253">
        <v>2161</v>
      </c>
      <c r="R253">
        <v>1175</v>
      </c>
      <c r="S253">
        <v>785</v>
      </c>
      <c r="T253">
        <v>1683</v>
      </c>
      <c r="U253">
        <v>0.46600000000000003</v>
      </c>
      <c r="V253">
        <v>269</v>
      </c>
      <c r="W253">
        <v>694</v>
      </c>
      <c r="X253">
        <v>0.38800000000000001</v>
      </c>
      <c r="Y253">
        <v>527</v>
      </c>
      <c r="Z253">
        <v>724</v>
      </c>
      <c r="AA253">
        <v>0.72799999999999998</v>
      </c>
      <c r="AB253">
        <v>293</v>
      </c>
      <c r="AC253">
        <v>1099</v>
      </c>
      <c r="AD253">
        <v>397</v>
      </c>
      <c r="AE253">
        <v>181</v>
      </c>
      <c r="AF253">
        <v>111</v>
      </c>
      <c r="AG253">
        <v>437</v>
      </c>
      <c r="AH253">
        <v>547</v>
      </c>
    </row>
    <row r="254" spans="1:34" ht="15" hidden="1" x14ac:dyDescent="0.2">
      <c r="A254" s="1">
        <v>253</v>
      </c>
      <c r="B254" t="s">
        <v>258</v>
      </c>
      <c r="C254">
        <v>28</v>
      </c>
      <c r="D254">
        <v>17</v>
      </c>
      <c r="E254">
        <v>11</v>
      </c>
      <c r="F254">
        <v>0.60699999999999998</v>
      </c>
      <c r="G254">
        <v>5.8</v>
      </c>
      <c r="H254">
        <v>3.34</v>
      </c>
      <c r="I254">
        <v>11</v>
      </c>
      <c r="J254">
        <v>5</v>
      </c>
      <c r="K254">
        <v>10</v>
      </c>
      <c r="L254">
        <v>5</v>
      </c>
      <c r="M254">
        <v>6</v>
      </c>
      <c r="N254">
        <v>5</v>
      </c>
      <c r="O254">
        <v>2076</v>
      </c>
      <c r="P254">
        <v>2007</v>
      </c>
      <c r="R254">
        <v>1125</v>
      </c>
      <c r="S254">
        <v>747</v>
      </c>
      <c r="T254">
        <v>1605</v>
      </c>
      <c r="U254">
        <v>0.46500000000000002</v>
      </c>
      <c r="V254">
        <v>209</v>
      </c>
      <c r="W254">
        <v>635</v>
      </c>
      <c r="X254">
        <v>0.32900000000000001</v>
      </c>
      <c r="Y254">
        <v>373</v>
      </c>
      <c r="Z254">
        <v>531</v>
      </c>
      <c r="AA254">
        <v>0.70199999999999996</v>
      </c>
      <c r="AB254">
        <v>198</v>
      </c>
      <c r="AC254">
        <v>898</v>
      </c>
      <c r="AD254">
        <v>467</v>
      </c>
      <c r="AE254">
        <v>192</v>
      </c>
      <c r="AF254">
        <v>57</v>
      </c>
      <c r="AG254">
        <v>339</v>
      </c>
      <c r="AH254">
        <v>532</v>
      </c>
    </row>
    <row r="255" spans="1:34" ht="15" hidden="1" x14ac:dyDescent="0.2">
      <c r="A255" s="1">
        <v>254</v>
      </c>
      <c r="B255" t="s">
        <v>259</v>
      </c>
      <c r="C255">
        <v>31</v>
      </c>
      <c r="D255">
        <v>17</v>
      </c>
      <c r="E255">
        <v>14</v>
      </c>
      <c r="F255">
        <v>0.54800000000000004</v>
      </c>
      <c r="G255">
        <v>-4.54</v>
      </c>
      <c r="H255">
        <v>-5.03</v>
      </c>
      <c r="I255">
        <v>10</v>
      </c>
      <c r="J255">
        <v>10</v>
      </c>
      <c r="K255">
        <v>7</v>
      </c>
      <c r="L255">
        <v>5</v>
      </c>
      <c r="M255">
        <v>8</v>
      </c>
      <c r="N255">
        <v>9</v>
      </c>
      <c r="O255">
        <v>2359</v>
      </c>
      <c r="P255">
        <v>2344</v>
      </c>
      <c r="R255">
        <v>1245</v>
      </c>
      <c r="S255">
        <v>861</v>
      </c>
      <c r="T255">
        <v>1921</v>
      </c>
      <c r="U255">
        <v>0.44800000000000001</v>
      </c>
      <c r="V255">
        <v>169</v>
      </c>
      <c r="W255">
        <v>511</v>
      </c>
      <c r="X255">
        <v>0.33100000000000002</v>
      </c>
      <c r="Y255">
        <v>468</v>
      </c>
      <c r="Z255">
        <v>698</v>
      </c>
      <c r="AA255">
        <v>0.67</v>
      </c>
      <c r="AB255">
        <v>393</v>
      </c>
      <c r="AC255">
        <v>1250</v>
      </c>
      <c r="AD255">
        <v>447</v>
      </c>
      <c r="AE255">
        <v>211</v>
      </c>
      <c r="AF255">
        <v>114</v>
      </c>
      <c r="AG255">
        <v>445</v>
      </c>
      <c r="AH255">
        <v>610</v>
      </c>
    </row>
    <row r="256" spans="1:34" ht="15" hidden="1" x14ac:dyDescent="0.2">
      <c r="A256" s="1">
        <v>255</v>
      </c>
      <c r="B256" t="s">
        <v>260</v>
      </c>
      <c r="C256">
        <v>31</v>
      </c>
      <c r="D256">
        <v>13</v>
      </c>
      <c r="E256">
        <v>18</v>
      </c>
      <c r="F256">
        <v>0.41899999999999998</v>
      </c>
      <c r="G256">
        <v>-8.11</v>
      </c>
      <c r="H256">
        <v>-4.7300000000000004</v>
      </c>
      <c r="I256">
        <v>9</v>
      </c>
      <c r="J256">
        <v>9</v>
      </c>
      <c r="K256">
        <v>6</v>
      </c>
      <c r="L256">
        <v>7</v>
      </c>
      <c r="M256">
        <v>5</v>
      </c>
      <c r="N256">
        <v>11</v>
      </c>
      <c r="O256">
        <v>1990</v>
      </c>
      <c r="P256">
        <v>2095</v>
      </c>
      <c r="R256">
        <v>1245</v>
      </c>
      <c r="S256">
        <v>681</v>
      </c>
      <c r="T256">
        <v>1706</v>
      </c>
      <c r="U256">
        <v>0.39900000000000002</v>
      </c>
      <c r="V256">
        <v>169</v>
      </c>
      <c r="W256">
        <v>538</v>
      </c>
      <c r="X256">
        <v>0.314</v>
      </c>
      <c r="Y256">
        <v>459</v>
      </c>
      <c r="Z256">
        <v>709</v>
      </c>
      <c r="AA256">
        <v>0.64700000000000002</v>
      </c>
      <c r="AB256">
        <v>345</v>
      </c>
      <c r="AC256">
        <v>1076</v>
      </c>
      <c r="AD256">
        <v>331</v>
      </c>
      <c r="AE256">
        <v>245</v>
      </c>
      <c r="AF256">
        <v>74</v>
      </c>
      <c r="AG256">
        <v>471</v>
      </c>
      <c r="AH256">
        <v>630</v>
      </c>
    </row>
    <row r="257" spans="1:34" ht="15" hidden="1" x14ac:dyDescent="0.2">
      <c r="A257" s="1">
        <v>256</v>
      </c>
      <c r="B257" t="s">
        <v>261</v>
      </c>
      <c r="C257">
        <v>29</v>
      </c>
      <c r="D257">
        <v>13</v>
      </c>
      <c r="E257">
        <v>16</v>
      </c>
      <c r="F257">
        <v>0.44800000000000001</v>
      </c>
      <c r="G257">
        <v>4.2</v>
      </c>
      <c r="H257">
        <v>6.02</v>
      </c>
      <c r="I257">
        <v>2</v>
      </c>
      <c r="J257">
        <v>14</v>
      </c>
      <c r="K257">
        <v>9</v>
      </c>
      <c r="L257">
        <v>5</v>
      </c>
      <c r="M257">
        <v>3</v>
      </c>
      <c r="N257">
        <v>10</v>
      </c>
      <c r="O257">
        <v>1915</v>
      </c>
      <c r="P257">
        <v>1937</v>
      </c>
      <c r="R257">
        <v>1165</v>
      </c>
      <c r="S257">
        <v>717</v>
      </c>
      <c r="T257">
        <v>1741</v>
      </c>
      <c r="U257">
        <v>0.41199999999999998</v>
      </c>
      <c r="V257">
        <v>127</v>
      </c>
      <c r="W257">
        <v>428</v>
      </c>
      <c r="X257">
        <v>0.29699999999999999</v>
      </c>
      <c r="Y257">
        <v>354</v>
      </c>
      <c r="Z257">
        <v>575</v>
      </c>
      <c r="AA257">
        <v>0.61599999999999999</v>
      </c>
      <c r="AB257">
        <v>429</v>
      </c>
      <c r="AC257">
        <v>1184</v>
      </c>
      <c r="AD257">
        <v>325</v>
      </c>
      <c r="AE257">
        <v>201</v>
      </c>
      <c r="AF257">
        <v>140</v>
      </c>
      <c r="AG257">
        <v>391</v>
      </c>
      <c r="AH257">
        <v>517</v>
      </c>
    </row>
    <row r="258" spans="1:34" ht="15" hidden="1" x14ac:dyDescent="0.2">
      <c r="A258" s="1">
        <v>257</v>
      </c>
      <c r="B258" t="s">
        <v>262</v>
      </c>
      <c r="C258">
        <v>27</v>
      </c>
      <c r="D258">
        <v>11</v>
      </c>
      <c r="E258">
        <v>16</v>
      </c>
      <c r="F258">
        <v>0.40699999999999997</v>
      </c>
      <c r="G258">
        <v>-10.69</v>
      </c>
      <c r="H258">
        <v>-4.8899999999999997</v>
      </c>
      <c r="I258">
        <v>8</v>
      </c>
      <c r="J258">
        <v>8</v>
      </c>
      <c r="K258">
        <v>8</v>
      </c>
      <c r="L258">
        <v>5</v>
      </c>
      <c r="M258">
        <v>3</v>
      </c>
      <c r="N258">
        <v>9</v>
      </c>
      <c r="O258">
        <v>1919</v>
      </c>
      <c r="P258">
        <v>2015</v>
      </c>
      <c r="R258">
        <v>1100</v>
      </c>
      <c r="S258">
        <v>708</v>
      </c>
      <c r="T258">
        <v>1545</v>
      </c>
      <c r="U258">
        <v>0.45800000000000002</v>
      </c>
      <c r="V258">
        <v>142</v>
      </c>
      <c r="W258">
        <v>450</v>
      </c>
      <c r="X258">
        <v>0.316</v>
      </c>
      <c r="Y258">
        <v>361</v>
      </c>
      <c r="Z258">
        <v>559</v>
      </c>
      <c r="AA258">
        <v>0.64600000000000002</v>
      </c>
      <c r="AB258">
        <v>261</v>
      </c>
      <c r="AC258">
        <v>955</v>
      </c>
      <c r="AD258">
        <v>360</v>
      </c>
      <c r="AE258">
        <v>127</v>
      </c>
      <c r="AF258">
        <v>123</v>
      </c>
      <c r="AG258">
        <v>310</v>
      </c>
      <c r="AH258">
        <v>494</v>
      </c>
    </row>
    <row r="259" spans="1:34" ht="15" hidden="1" x14ac:dyDescent="0.2">
      <c r="A259" s="1">
        <v>258</v>
      </c>
      <c r="B259" t="s">
        <v>263</v>
      </c>
      <c r="C259">
        <v>31</v>
      </c>
      <c r="D259">
        <v>13</v>
      </c>
      <c r="E259">
        <v>18</v>
      </c>
      <c r="F259">
        <v>0.41899999999999998</v>
      </c>
      <c r="G259">
        <v>-10.67</v>
      </c>
      <c r="H259">
        <v>-7.22</v>
      </c>
      <c r="I259">
        <v>8</v>
      </c>
      <c r="J259">
        <v>10</v>
      </c>
      <c r="K259">
        <v>6</v>
      </c>
      <c r="L259">
        <v>8</v>
      </c>
      <c r="M259">
        <v>6</v>
      </c>
      <c r="N259">
        <v>9</v>
      </c>
      <c r="O259">
        <v>2253</v>
      </c>
      <c r="P259">
        <v>2360</v>
      </c>
      <c r="R259">
        <v>1265</v>
      </c>
      <c r="S259">
        <v>803</v>
      </c>
      <c r="T259">
        <v>1827</v>
      </c>
      <c r="U259">
        <v>0.44</v>
      </c>
      <c r="V259">
        <v>197</v>
      </c>
      <c r="W259">
        <v>583</v>
      </c>
      <c r="X259">
        <v>0.33800000000000002</v>
      </c>
      <c r="Y259">
        <v>450</v>
      </c>
      <c r="Z259">
        <v>639</v>
      </c>
      <c r="AA259">
        <v>0.70399999999999996</v>
      </c>
      <c r="AB259">
        <v>352</v>
      </c>
      <c r="AC259">
        <v>1161</v>
      </c>
      <c r="AD259">
        <v>447</v>
      </c>
      <c r="AE259">
        <v>209</v>
      </c>
      <c r="AF259">
        <v>83</v>
      </c>
      <c r="AG259">
        <v>501</v>
      </c>
      <c r="AH259">
        <v>596</v>
      </c>
    </row>
    <row r="260" spans="1:34" ht="15" hidden="1" x14ac:dyDescent="0.2">
      <c r="A260" s="1">
        <v>259</v>
      </c>
      <c r="B260" t="s">
        <v>264</v>
      </c>
      <c r="C260">
        <v>29</v>
      </c>
      <c r="D260">
        <v>14</v>
      </c>
      <c r="E260">
        <v>15</v>
      </c>
      <c r="F260">
        <v>0.48299999999999998</v>
      </c>
      <c r="G260">
        <v>-8.07</v>
      </c>
      <c r="H260">
        <v>-7.25</v>
      </c>
      <c r="I260">
        <v>11</v>
      </c>
      <c r="J260">
        <v>7</v>
      </c>
      <c r="K260">
        <v>7</v>
      </c>
      <c r="L260">
        <v>6</v>
      </c>
      <c r="M260">
        <v>7</v>
      </c>
      <c r="N260">
        <v>9</v>
      </c>
      <c r="O260">
        <v>2188</v>
      </c>
      <c r="P260">
        <v>2151</v>
      </c>
      <c r="R260">
        <v>1175</v>
      </c>
      <c r="S260">
        <v>793</v>
      </c>
      <c r="T260">
        <v>1728</v>
      </c>
      <c r="U260">
        <v>0.45900000000000002</v>
      </c>
      <c r="V260">
        <v>228</v>
      </c>
      <c r="W260">
        <v>599</v>
      </c>
      <c r="X260">
        <v>0.38100000000000001</v>
      </c>
      <c r="Y260">
        <v>374</v>
      </c>
      <c r="Z260">
        <v>530</v>
      </c>
      <c r="AA260">
        <v>0.70599999999999996</v>
      </c>
      <c r="AB260">
        <v>318</v>
      </c>
      <c r="AC260">
        <v>1069</v>
      </c>
      <c r="AD260">
        <v>391</v>
      </c>
      <c r="AE260">
        <v>201</v>
      </c>
      <c r="AF260">
        <v>112</v>
      </c>
      <c r="AG260">
        <v>432</v>
      </c>
      <c r="AH260">
        <v>471</v>
      </c>
    </row>
    <row r="261" spans="1:34" ht="15" hidden="1" x14ac:dyDescent="0.2">
      <c r="A261" s="1">
        <v>260</v>
      </c>
      <c r="B261" t="s">
        <v>265</v>
      </c>
      <c r="C261">
        <v>28</v>
      </c>
      <c r="D261">
        <v>10</v>
      </c>
      <c r="E261">
        <v>18</v>
      </c>
      <c r="F261">
        <v>0.35699999999999998</v>
      </c>
      <c r="G261">
        <v>1.1599999999999999</v>
      </c>
      <c r="H261">
        <v>4.2699999999999996</v>
      </c>
      <c r="I261">
        <v>3</v>
      </c>
      <c r="J261">
        <v>13</v>
      </c>
      <c r="K261">
        <v>6</v>
      </c>
      <c r="L261">
        <v>7</v>
      </c>
      <c r="M261">
        <v>3</v>
      </c>
      <c r="N261">
        <v>9</v>
      </c>
      <c r="O261">
        <v>1980</v>
      </c>
      <c r="P261">
        <v>2067</v>
      </c>
      <c r="R261">
        <v>1130</v>
      </c>
      <c r="S261">
        <v>692</v>
      </c>
      <c r="T261">
        <v>1639</v>
      </c>
      <c r="U261">
        <v>0.42199999999999999</v>
      </c>
      <c r="V261">
        <v>161</v>
      </c>
      <c r="W261">
        <v>493</v>
      </c>
      <c r="X261">
        <v>0.32700000000000001</v>
      </c>
      <c r="Y261">
        <v>435</v>
      </c>
      <c r="Z261">
        <v>667</v>
      </c>
      <c r="AA261">
        <v>0.65200000000000002</v>
      </c>
      <c r="AB261">
        <v>318</v>
      </c>
      <c r="AC261">
        <v>1026</v>
      </c>
      <c r="AD261">
        <v>319</v>
      </c>
      <c r="AE261">
        <v>137</v>
      </c>
      <c r="AF261">
        <v>101</v>
      </c>
      <c r="AG261">
        <v>337</v>
      </c>
      <c r="AH261">
        <v>494</v>
      </c>
    </row>
    <row r="262" spans="1:34" ht="15" hidden="1" x14ac:dyDescent="0.2">
      <c r="A262" s="1">
        <v>261</v>
      </c>
      <c r="B262" t="s">
        <v>266</v>
      </c>
      <c r="C262">
        <v>29</v>
      </c>
      <c r="D262">
        <v>10</v>
      </c>
      <c r="E262">
        <v>19</v>
      </c>
      <c r="F262">
        <v>0.34499999999999997</v>
      </c>
      <c r="G262">
        <v>-6.69</v>
      </c>
      <c r="H262">
        <v>2.3199999999999998</v>
      </c>
      <c r="I262">
        <v>5</v>
      </c>
      <c r="J262">
        <v>11</v>
      </c>
      <c r="K262">
        <v>9</v>
      </c>
      <c r="L262">
        <v>8</v>
      </c>
      <c r="M262">
        <v>1</v>
      </c>
      <c r="N262">
        <v>9</v>
      </c>
      <c r="O262">
        <v>1776</v>
      </c>
      <c r="P262">
        <v>2037</v>
      </c>
      <c r="R262">
        <v>1170</v>
      </c>
      <c r="S262">
        <v>609</v>
      </c>
      <c r="T262">
        <v>1521</v>
      </c>
      <c r="U262">
        <v>0.4</v>
      </c>
      <c r="V262">
        <v>202</v>
      </c>
      <c r="W262">
        <v>589</v>
      </c>
      <c r="X262">
        <v>0.34300000000000003</v>
      </c>
      <c r="Y262">
        <v>356</v>
      </c>
      <c r="Z262">
        <v>543</v>
      </c>
      <c r="AA262">
        <v>0.65600000000000003</v>
      </c>
      <c r="AB262">
        <v>243</v>
      </c>
      <c r="AC262">
        <v>954</v>
      </c>
      <c r="AD262">
        <v>370</v>
      </c>
      <c r="AE262">
        <v>151</v>
      </c>
      <c r="AF262">
        <v>78</v>
      </c>
      <c r="AG262">
        <v>389</v>
      </c>
      <c r="AH262">
        <v>568</v>
      </c>
    </row>
    <row r="263" spans="1:34" ht="15" hidden="1" x14ac:dyDescent="0.2">
      <c r="A263" s="1">
        <v>262</v>
      </c>
      <c r="B263" t="s">
        <v>267</v>
      </c>
      <c r="C263">
        <v>29</v>
      </c>
      <c r="D263">
        <v>26</v>
      </c>
      <c r="E263">
        <v>3</v>
      </c>
      <c r="F263">
        <v>0.89700000000000002</v>
      </c>
      <c r="G263">
        <v>16.850000000000001</v>
      </c>
      <c r="H263">
        <v>0.99</v>
      </c>
      <c r="I263">
        <v>16</v>
      </c>
      <c r="J263">
        <v>2</v>
      </c>
      <c r="K263">
        <v>15</v>
      </c>
      <c r="L263">
        <v>2</v>
      </c>
      <c r="M263">
        <v>10</v>
      </c>
      <c r="N263">
        <v>1</v>
      </c>
      <c r="O263">
        <v>2086</v>
      </c>
      <c r="P263">
        <v>1626</v>
      </c>
      <c r="R263">
        <v>1160</v>
      </c>
      <c r="S263">
        <v>759</v>
      </c>
      <c r="T263">
        <v>1531</v>
      </c>
      <c r="U263">
        <v>0.496</v>
      </c>
      <c r="V263">
        <v>250</v>
      </c>
      <c r="W263">
        <v>637</v>
      </c>
      <c r="X263">
        <v>0.39200000000000002</v>
      </c>
      <c r="Y263">
        <v>318</v>
      </c>
      <c r="Z263">
        <v>424</v>
      </c>
      <c r="AA263">
        <v>0.75</v>
      </c>
      <c r="AB263">
        <v>285</v>
      </c>
      <c r="AC263">
        <v>1034</v>
      </c>
      <c r="AD263">
        <v>486</v>
      </c>
      <c r="AE263">
        <v>116</v>
      </c>
      <c r="AF263">
        <v>91</v>
      </c>
      <c r="AG263">
        <v>304</v>
      </c>
      <c r="AH263">
        <v>428</v>
      </c>
    </row>
    <row r="264" spans="1:34" ht="15" hidden="1" x14ac:dyDescent="0.2">
      <c r="A264" s="1">
        <v>263</v>
      </c>
      <c r="B264" t="s">
        <v>268</v>
      </c>
      <c r="C264">
        <v>30</v>
      </c>
      <c r="D264">
        <v>18</v>
      </c>
      <c r="E264">
        <v>12</v>
      </c>
      <c r="F264">
        <v>0.6</v>
      </c>
      <c r="G264">
        <v>1.42</v>
      </c>
      <c r="H264">
        <v>-3.78</v>
      </c>
      <c r="I264">
        <v>14</v>
      </c>
      <c r="J264">
        <v>6</v>
      </c>
      <c r="K264">
        <v>8</v>
      </c>
      <c r="L264">
        <v>5</v>
      </c>
      <c r="M264">
        <v>7</v>
      </c>
      <c r="N264">
        <v>7</v>
      </c>
      <c r="O264">
        <v>2003</v>
      </c>
      <c r="P264">
        <v>1847</v>
      </c>
      <c r="R264">
        <v>1210</v>
      </c>
      <c r="S264">
        <v>691</v>
      </c>
      <c r="T264">
        <v>1596</v>
      </c>
      <c r="U264">
        <v>0.433</v>
      </c>
      <c r="V264">
        <v>245</v>
      </c>
      <c r="W264">
        <v>636</v>
      </c>
      <c r="X264">
        <v>0.38500000000000001</v>
      </c>
      <c r="Y264">
        <v>376</v>
      </c>
      <c r="Z264">
        <v>530</v>
      </c>
      <c r="AA264">
        <v>0.70899999999999996</v>
      </c>
      <c r="AB264">
        <v>257</v>
      </c>
      <c r="AC264">
        <v>997</v>
      </c>
      <c r="AD264">
        <v>361</v>
      </c>
      <c r="AE264">
        <v>214</v>
      </c>
      <c r="AF264">
        <v>87</v>
      </c>
      <c r="AG264">
        <v>329</v>
      </c>
      <c r="AH264">
        <v>487</v>
      </c>
    </row>
    <row r="265" spans="1:34" ht="15" hidden="1" x14ac:dyDescent="0.2">
      <c r="A265" s="1">
        <v>264</v>
      </c>
      <c r="B265" t="s">
        <v>269</v>
      </c>
      <c r="C265">
        <v>29</v>
      </c>
      <c r="D265">
        <v>18</v>
      </c>
      <c r="E265">
        <v>11</v>
      </c>
      <c r="F265">
        <v>0.621</v>
      </c>
      <c r="G265">
        <v>-6.81</v>
      </c>
      <c r="H265">
        <v>-5.49</v>
      </c>
      <c r="I265">
        <v>9</v>
      </c>
      <c r="J265">
        <v>7</v>
      </c>
      <c r="K265">
        <v>13</v>
      </c>
      <c r="L265">
        <v>2</v>
      </c>
      <c r="M265">
        <v>5</v>
      </c>
      <c r="N265">
        <v>8</v>
      </c>
      <c r="O265">
        <v>2188</v>
      </c>
      <c r="P265">
        <v>2083</v>
      </c>
      <c r="R265">
        <v>1165</v>
      </c>
      <c r="S265">
        <v>777</v>
      </c>
      <c r="T265">
        <v>1749</v>
      </c>
      <c r="U265">
        <v>0.44400000000000001</v>
      </c>
      <c r="V265">
        <v>178</v>
      </c>
      <c r="W265">
        <v>554</v>
      </c>
      <c r="X265">
        <v>0.32100000000000001</v>
      </c>
      <c r="Y265">
        <v>456</v>
      </c>
      <c r="Z265">
        <v>659</v>
      </c>
      <c r="AA265">
        <v>0.69199999999999995</v>
      </c>
      <c r="AB265">
        <v>338</v>
      </c>
      <c r="AC265">
        <v>1102</v>
      </c>
      <c r="AD265">
        <v>450</v>
      </c>
      <c r="AE265">
        <v>215</v>
      </c>
      <c r="AF265">
        <v>85</v>
      </c>
      <c r="AG265">
        <v>414</v>
      </c>
      <c r="AH265">
        <v>655</v>
      </c>
    </row>
    <row r="266" spans="1:34" ht="15" hidden="1" x14ac:dyDescent="0.2">
      <c r="A266" s="1">
        <v>265</v>
      </c>
      <c r="B266" t="s">
        <v>270</v>
      </c>
      <c r="C266">
        <v>30</v>
      </c>
      <c r="D266">
        <v>17</v>
      </c>
      <c r="E266">
        <v>13</v>
      </c>
      <c r="F266">
        <v>0.56699999999999995</v>
      </c>
      <c r="G266">
        <v>-1.33</v>
      </c>
      <c r="H266">
        <v>-3.54</v>
      </c>
      <c r="I266">
        <v>8</v>
      </c>
      <c r="J266">
        <v>9</v>
      </c>
      <c r="K266">
        <v>9</v>
      </c>
      <c r="L266">
        <v>6</v>
      </c>
      <c r="M266">
        <v>8</v>
      </c>
      <c r="N266">
        <v>7</v>
      </c>
      <c r="O266">
        <v>2401</v>
      </c>
      <c r="P266">
        <v>2300</v>
      </c>
      <c r="R266">
        <v>1250</v>
      </c>
      <c r="S266">
        <v>805</v>
      </c>
      <c r="T266">
        <v>1716</v>
      </c>
      <c r="U266">
        <v>0.46899999999999997</v>
      </c>
      <c r="V266">
        <v>237</v>
      </c>
      <c r="W266">
        <v>590</v>
      </c>
      <c r="X266">
        <v>0.40200000000000002</v>
      </c>
      <c r="Y266">
        <v>554</v>
      </c>
      <c r="Z266">
        <v>743</v>
      </c>
      <c r="AA266">
        <v>0.746</v>
      </c>
      <c r="AB266">
        <v>290</v>
      </c>
      <c r="AC266">
        <v>1096</v>
      </c>
      <c r="AD266">
        <v>499</v>
      </c>
      <c r="AE266">
        <v>190</v>
      </c>
      <c r="AF266">
        <v>72</v>
      </c>
      <c r="AG266">
        <v>420</v>
      </c>
      <c r="AH266">
        <v>576</v>
      </c>
    </row>
    <row r="267" spans="1:34" ht="15" hidden="1" x14ac:dyDescent="0.2">
      <c r="A267" s="1">
        <v>266</v>
      </c>
      <c r="B267" t="s">
        <v>271</v>
      </c>
      <c r="C267">
        <v>28</v>
      </c>
      <c r="D267">
        <v>16</v>
      </c>
      <c r="E267">
        <v>12</v>
      </c>
      <c r="F267">
        <v>0.57099999999999995</v>
      </c>
      <c r="G267">
        <v>7.14</v>
      </c>
      <c r="H267">
        <v>1.81</v>
      </c>
      <c r="I267">
        <v>8</v>
      </c>
      <c r="J267">
        <v>8</v>
      </c>
      <c r="K267">
        <v>9</v>
      </c>
      <c r="L267">
        <v>4</v>
      </c>
      <c r="M267">
        <v>3</v>
      </c>
      <c r="N267">
        <v>8</v>
      </c>
      <c r="O267">
        <v>1938</v>
      </c>
      <c r="P267">
        <v>1771</v>
      </c>
      <c r="R267">
        <v>1120</v>
      </c>
      <c r="S267">
        <v>677</v>
      </c>
      <c r="T267">
        <v>1595</v>
      </c>
      <c r="U267">
        <v>0.42399999999999999</v>
      </c>
      <c r="V267">
        <v>206</v>
      </c>
      <c r="W267">
        <v>640</v>
      </c>
      <c r="X267">
        <v>0.32200000000000001</v>
      </c>
      <c r="Y267">
        <v>378</v>
      </c>
      <c r="Z267">
        <v>533</v>
      </c>
      <c r="AA267">
        <v>0.70899999999999996</v>
      </c>
      <c r="AB267">
        <v>286</v>
      </c>
      <c r="AC267">
        <v>998</v>
      </c>
      <c r="AD267">
        <v>308</v>
      </c>
      <c r="AE267">
        <v>194</v>
      </c>
      <c r="AF267">
        <v>134</v>
      </c>
      <c r="AG267">
        <v>328</v>
      </c>
      <c r="AH267">
        <v>476</v>
      </c>
    </row>
    <row r="268" spans="1:34" ht="15" hidden="1" x14ac:dyDescent="0.2">
      <c r="A268" s="1">
        <v>267</v>
      </c>
      <c r="B268" t="s">
        <v>272</v>
      </c>
      <c r="C268">
        <v>30</v>
      </c>
      <c r="D268">
        <v>13</v>
      </c>
      <c r="E268">
        <v>17</v>
      </c>
      <c r="F268">
        <v>0.433</v>
      </c>
      <c r="G268">
        <v>-5.3</v>
      </c>
      <c r="H268">
        <v>1.46</v>
      </c>
      <c r="I268">
        <v>6</v>
      </c>
      <c r="J268">
        <v>12</v>
      </c>
      <c r="K268">
        <v>7</v>
      </c>
      <c r="L268">
        <v>10</v>
      </c>
      <c r="M268">
        <v>6</v>
      </c>
      <c r="N268">
        <v>7</v>
      </c>
      <c r="O268">
        <v>1970</v>
      </c>
      <c r="P268">
        <v>2150</v>
      </c>
      <c r="R268">
        <v>1225</v>
      </c>
      <c r="S268">
        <v>647</v>
      </c>
      <c r="T268">
        <v>1583</v>
      </c>
      <c r="U268">
        <v>0.40899999999999997</v>
      </c>
      <c r="V268">
        <v>247</v>
      </c>
      <c r="W268">
        <v>708</v>
      </c>
      <c r="X268">
        <v>0.34899999999999998</v>
      </c>
      <c r="Y268">
        <v>429</v>
      </c>
      <c r="Z268">
        <v>594</v>
      </c>
      <c r="AA268">
        <v>0.72199999999999998</v>
      </c>
      <c r="AB268">
        <v>240</v>
      </c>
      <c r="AC268">
        <v>997</v>
      </c>
      <c r="AD268">
        <v>362</v>
      </c>
      <c r="AE268">
        <v>116</v>
      </c>
      <c r="AF268">
        <v>49</v>
      </c>
      <c r="AG268">
        <v>371</v>
      </c>
      <c r="AH268">
        <v>580</v>
      </c>
    </row>
    <row r="269" spans="1:34" ht="15" hidden="1" x14ac:dyDescent="0.2">
      <c r="A269" s="1">
        <v>268</v>
      </c>
      <c r="B269" t="s">
        <v>273</v>
      </c>
      <c r="C269">
        <v>31</v>
      </c>
      <c r="D269">
        <v>20</v>
      </c>
      <c r="E269">
        <v>11</v>
      </c>
      <c r="F269">
        <v>0.64500000000000002</v>
      </c>
      <c r="G269">
        <v>4.83</v>
      </c>
      <c r="H269">
        <v>0.7</v>
      </c>
      <c r="I269">
        <v>10</v>
      </c>
      <c r="J269">
        <v>8</v>
      </c>
      <c r="K269">
        <v>12</v>
      </c>
      <c r="L269">
        <v>4</v>
      </c>
      <c r="M269">
        <v>5</v>
      </c>
      <c r="N269">
        <v>6</v>
      </c>
      <c r="O269">
        <v>2217</v>
      </c>
      <c r="P269">
        <v>2061</v>
      </c>
      <c r="R269">
        <v>1240</v>
      </c>
      <c r="S269">
        <v>817</v>
      </c>
      <c r="T269">
        <v>1809</v>
      </c>
      <c r="U269">
        <v>0.45200000000000001</v>
      </c>
      <c r="V269">
        <v>288</v>
      </c>
      <c r="W269">
        <v>802</v>
      </c>
      <c r="X269">
        <v>0.35899999999999999</v>
      </c>
      <c r="Y269">
        <v>295</v>
      </c>
      <c r="Z269">
        <v>474</v>
      </c>
      <c r="AA269">
        <v>0.622</v>
      </c>
      <c r="AB269">
        <v>289</v>
      </c>
      <c r="AC269">
        <v>1109</v>
      </c>
      <c r="AD269">
        <v>410</v>
      </c>
      <c r="AE269">
        <v>206</v>
      </c>
      <c r="AF269">
        <v>89</v>
      </c>
      <c r="AG269">
        <v>386</v>
      </c>
      <c r="AH269">
        <v>593</v>
      </c>
    </row>
    <row r="270" spans="1:34" ht="15" hidden="1" x14ac:dyDescent="0.2">
      <c r="A270" s="1">
        <v>269</v>
      </c>
      <c r="B270" t="s">
        <v>274</v>
      </c>
      <c r="C270">
        <v>27</v>
      </c>
      <c r="D270">
        <v>14</v>
      </c>
      <c r="E270">
        <v>13</v>
      </c>
      <c r="F270">
        <v>0.51900000000000002</v>
      </c>
      <c r="G270">
        <v>-1.57</v>
      </c>
      <c r="H270">
        <v>1.43</v>
      </c>
      <c r="I270">
        <v>7</v>
      </c>
      <c r="J270">
        <v>9</v>
      </c>
      <c r="K270">
        <v>9</v>
      </c>
      <c r="L270">
        <v>6</v>
      </c>
      <c r="M270">
        <v>5</v>
      </c>
      <c r="N270">
        <v>7</v>
      </c>
      <c r="O270">
        <v>2002</v>
      </c>
      <c r="P270">
        <v>1999</v>
      </c>
      <c r="R270">
        <v>1085</v>
      </c>
      <c r="S270">
        <v>707</v>
      </c>
      <c r="T270">
        <v>1588</v>
      </c>
      <c r="U270">
        <v>0.44500000000000001</v>
      </c>
      <c r="V270">
        <v>184</v>
      </c>
      <c r="W270">
        <v>528</v>
      </c>
      <c r="X270">
        <v>0.34799999999999998</v>
      </c>
      <c r="Y270">
        <v>404</v>
      </c>
      <c r="Z270">
        <v>571</v>
      </c>
      <c r="AA270">
        <v>0.70799999999999996</v>
      </c>
      <c r="AB270">
        <v>255</v>
      </c>
      <c r="AC270">
        <v>907</v>
      </c>
      <c r="AD270">
        <v>380</v>
      </c>
      <c r="AE270">
        <v>174</v>
      </c>
      <c r="AF270">
        <v>115</v>
      </c>
      <c r="AG270">
        <v>349</v>
      </c>
      <c r="AH270">
        <v>527</v>
      </c>
    </row>
    <row r="271" spans="1:34" ht="15" hidden="1" x14ac:dyDescent="0.2">
      <c r="A271" s="1">
        <v>270</v>
      </c>
      <c r="B271" t="s">
        <v>275</v>
      </c>
      <c r="C271">
        <v>31</v>
      </c>
      <c r="D271">
        <v>16</v>
      </c>
      <c r="E271">
        <v>15</v>
      </c>
      <c r="F271">
        <v>0.51600000000000001</v>
      </c>
      <c r="G271">
        <v>2.38</v>
      </c>
      <c r="H271">
        <v>1.62</v>
      </c>
      <c r="I271">
        <v>10</v>
      </c>
      <c r="J271">
        <v>8</v>
      </c>
      <c r="K271">
        <v>11</v>
      </c>
      <c r="L271">
        <v>6</v>
      </c>
      <c r="M271">
        <v>5</v>
      </c>
      <c r="N271">
        <v>7</v>
      </c>
      <c r="O271">
        <v>2060</v>
      </c>
      <c r="P271">
        <v>2012</v>
      </c>
      <c r="R271">
        <v>1260</v>
      </c>
      <c r="S271">
        <v>729</v>
      </c>
      <c r="T271">
        <v>1667</v>
      </c>
      <c r="U271">
        <v>0.437</v>
      </c>
      <c r="V271">
        <v>299</v>
      </c>
      <c r="W271">
        <v>787</v>
      </c>
      <c r="X271">
        <v>0.38</v>
      </c>
      <c r="Y271">
        <v>303</v>
      </c>
      <c r="Z271">
        <v>417</v>
      </c>
      <c r="AA271">
        <v>0.72699999999999998</v>
      </c>
      <c r="AB271">
        <v>188</v>
      </c>
      <c r="AC271">
        <v>926</v>
      </c>
      <c r="AD271">
        <v>449</v>
      </c>
      <c r="AE271">
        <v>161</v>
      </c>
      <c r="AF271">
        <v>60</v>
      </c>
      <c r="AG271">
        <v>327</v>
      </c>
      <c r="AH271">
        <v>574</v>
      </c>
    </row>
    <row r="272" spans="1:34" ht="15" hidden="1" x14ac:dyDescent="0.2">
      <c r="A272" s="1">
        <v>271</v>
      </c>
      <c r="B272" t="s">
        <v>276</v>
      </c>
      <c r="C272">
        <v>27</v>
      </c>
      <c r="D272">
        <v>11</v>
      </c>
      <c r="E272">
        <v>16</v>
      </c>
      <c r="F272">
        <v>0.40699999999999997</v>
      </c>
      <c r="G272">
        <v>-16.3</v>
      </c>
      <c r="H272">
        <v>-7.78</v>
      </c>
      <c r="I272">
        <v>8</v>
      </c>
      <c r="J272">
        <v>6</v>
      </c>
      <c r="K272">
        <v>6</v>
      </c>
      <c r="L272">
        <v>4</v>
      </c>
      <c r="M272">
        <v>5</v>
      </c>
      <c r="N272">
        <v>10</v>
      </c>
      <c r="O272">
        <v>2316</v>
      </c>
      <c r="P272">
        <v>2504</v>
      </c>
      <c r="R272">
        <v>1085</v>
      </c>
      <c r="S272">
        <v>770</v>
      </c>
      <c r="T272">
        <v>1891</v>
      </c>
      <c r="U272">
        <v>0.40699999999999997</v>
      </c>
      <c r="V272">
        <v>372</v>
      </c>
      <c r="W272">
        <v>1123</v>
      </c>
      <c r="X272">
        <v>0.33100000000000002</v>
      </c>
      <c r="Y272">
        <v>404</v>
      </c>
      <c r="Z272">
        <v>626</v>
      </c>
      <c r="AA272">
        <v>0.64500000000000002</v>
      </c>
      <c r="AB272">
        <v>326</v>
      </c>
      <c r="AC272">
        <v>1086</v>
      </c>
      <c r="AD272">
        <v>478</v>
      </c>
      <c r="AE272">
        <v>211</v>
      </c>
      <c r="AF272">
        <v>84</v>
      </c>
      <c r="AG272">
        <v>403</v>
      </c>
      <c r="AH272">
        <v>542</v>
      </c>
    </row>
    <row r="273" spans="1:35" ht="15" hidden="1" x14ac:dyDescent="0.2">
      <c r="A273" s="1">
        <v>272</v>
      </c>
      <c r="B273" t="s">
        <v>277</v>
      </c>
      <c r="C273">
        <v>28</v>
      </c>
      <c r="D273">
        <v>13</v>
      </c>
      <c r="E273">
        <v>15</v>
      </c>
      <c r="F273">
        <v>0.46400000000000002</v>
      </c>
      <c r="G273">
        <v>-8.2200000000000006</v>
      </c>
      <c r="H273">
        <v>-4.22</v>
      </c>
      <c r="I273">
        <v>5</v>
      </c>
      <c r="J273">
        <v>8</v>
      </c>
      <c r="K273">
        <v>9</v>
      </c>
      <c r="L273">
        <v>7</v>
      </c>
      <c r="M273">
        <v>3</v>
      </c>
      <c r="N273">
        <v>8</v>
      </c>
      <c r="O273">
        <v>1984</v>
      </c>
      <c r="P273">
        <v>2015</v>
      </c>
      <c r="R273">
        <v>1145</v>
      </c>
      <c r="S273">
        <v>670</v>
      </c>
      <c r="T273">
        <v>1534</v>
      </c>
      <c r="U273">
        <v>0.437</v>
      </c>
      <c r="V273">
        <v>246</v>
      </c>
      <c r="W273">
        <v>711</v>
      </c>
      <c r="X273">
        <v>0.34599999999999997</v>
      </c>
      <c r="Y273">
        <v>398</v>
      </c>
      <c r="Z273">
        <v>558</v>
      </c>
      <c r="AA273">
        <v>0.71299999999999997</v>
      </c>
      <c r="AB273">
        <v>210</v>
      </c>
      <c r="AC273">
        <v>953</v>
      </c>
      <c r="AD273">
        <v>452</v>
      </c>
      <c r="AE273">
        <v>182</v>
      </c>
      <c r="AF273">
        <v>61</v>
      </c>
      <c r="AG273">
        <v>409</v>
      </c>
      <c r="AH273">
        <v>526</v>
      </c>
    </row>
    <row r="274" spans="1:35" ht="15" hidden="1" x14ac:dyDescent="0.2">
      <c r="A274" s="1">
        <v>273</v>
      </c>
      <c r="B274" t="s">
        <v>278</v>
      </c>
      <c r="C274">
        <v>28</v>
      </c>
      <c r="D274">
        <v>18</v>
      </c>
      <c r="E274">
        <v>10</v>
      </c>
      <c r="F274">
        <v>0.64300000000000002</v>
      </c>
      <c r="G274">
        <v>11.83</v>
      </c>
      <c r="H274">
        <v>8.73</v>
      </c>
      <c r="I274">
        <v>8</v>
      </c>
      <c r="J274">
        <v>8</v>
      </c>
      <c r="K274">
        <v>11</v>
      </c>
      <c r="L274">
        <v>2</v>
      </c>
      <c r="M274">
        <v>3</v>
      </c>
      <c r="N274">
        <v>6</v>
      </c>
      <c r="O274">
        <v>2079</v>
      </c>
      <c r="P274">
        <v>1992</v>
      </c>
      <c r="R274">
        <v>1135</v>
      </c>
      <c r="S274">
        <v>746</v>
      </c>
      <c r="T274">
        <v>1651</v>
      </c>
      <c r="U274">
        <v>0.45200000000000001</v>
      </c>
      <c r="V274">
        <v>175</v>
      </c>
      <c r="W274">
        <v>516</v>
      </c>
      <c r="X274">
        <v>0.33900000000000002</v>
      </c>
      <c r="Y274">
        <v>412</v>
      </c>
      <c r="Z274">
        <v>653</v>
      </c>
      <c r="AA274">
        <v>0.63100000000000001</v>
      </c>
      <c r="AB274">
        <v>363</v>
      </c>
      <c r="AC274">
        <v>1115</v>
      </c>
      <c r="AD274">
        <v>352</v>
      </c>
      <c r="AE274">
        <v>196</v>
      </c>
      <c r="AF274">
        <v>68</v>
      </c>
      <c r="AG274">
        <v>386</v>
      </c>
      <c r="AH274">
        <v>537</v>
      </c>
    </row>
    <row r="275" spans="1:35" ht="15" hidden="1" x14ac:dyDescent="0.2">
      <c r="A275" s="1">
        <v>274</v>
      </c>
      <c r="B275" t="s">
        <v>279</v>
      </c>
      <c r="C275">
        <v>31</v>
      </c>
      <c r="D275">
        <v>15</v>
      </c>
      <c r="E275">
        <v>16</v>
      </c>
      <c r="F275">
        <v>0.48399999999999999</v>
      </c>
      <c r="G275">
        <v>-2.4300000000000002</v>
      </c>
      <c r="H275">
        <v>-2.2000000000000002</v>
      </c>
      <c r="I275">
        <v>12</v>
      </c>
      <c r="J275">
        <v>8</v>
      </c>
      <c r="K275">
        <v>9</v>
      </c>
      <c r="L275">
        <v>4</v>
      </c>
      <c r="M275">
        <v>5</v>
      </c>
      <c r="N275">
        <v>12</v>
      </c>
      <c r="O275">
        <v>2296</v>
      </c>
      <c r="P275">
        <v>2303</v>
      </c>
      <c r="R275">
        <v>1240</v>
      </c>
      <c r="S275">
        <v>816</v>
      </c>
      <c r="T275">
        <v>1809</v>
      </c>
      <c r="U275">
        <v>0.45100000000000001</v>
      </c>
      <c r="V275">
        <v>163</v>
      </c>
      <c r="W275">
        <v>504</v>
      </c>
      <c r="X275">
        <v>0.32300000000000001</v>
      </c>
      <c r="Y275">
        <v>501</v>
      </c>
      <c r="Z275">
        <v>706</v>
      </c>
      <c r="AA275">
        <v>0.71</v>
      </c>
      <c r="AB275">
        <v>381</v>
      </c>
      <c r="AC275">
        <v>1161</v>
      </c>
      <c r="AD275">
        <v>418</v>
      </c>
      <c r="AE275">
        <v>182</v>
      </c>
      <c r="AF275">
        <v>125</v>
      </c>
      <c r="AG275">
        <v>430</v>
      </c>
      <c r="AH275">
        <v>608</v>
      </c>
    </row>
    <row r="276" spans="1:35" ht="15" hidden="1" x14ac:dyDescent="0.2">
      <c r="A276" s="1">
        <v>275</v>
      </c>
      <c r="B276" t="s">
        <v>280</v>
      </c>
      <c r="C276">
        <v>28</v>
      </c>
      <c r="D276">
        <v>13</v>
      </c>
      <c r="E276">
        <v>15</v>
      </c>
      <c r="F276">
        <v>0.46400000000000002</v>
      </c>
      <c r="G276">
        <v>-5.32</v>
      </c>
      <c r="H276">
        <v>-2.66</v>
      </c>
      <c r="I276">
        <v>6</v>
      </c>
      <c r="J276">
        <v>9</v>
      </c>
      <c r="K276">
        <v>9</v>
      </c>
      <c r="L276">
        <v>6</v>
      </c>
      <c r="M276">
        <v>4</v>
      </c>
      <c r="N276">
        <v>9</v>
      </c>
      <c r="O276">
        <v>2025</v>
      </c>
      <c r="P276">
        <v>2020</v>
      </c>
      <c r="R276">
        <v>1140</v>
      </c>
      <c r="S276">
        <v>705</v>
      </c>
      <c r="T276">
        <v>1656</v>
      </c>
      <c r="U276">
        <v>0.42599999999999999</v>
      </c>
      <c r="V276">
        <v>198</v>
      </c>
      <c r="W276">
        <v>622</v>
      </c>
      <c r="X276">
        <v>0.318</v>
      </c>
      <c r="Y276">
        <v>415</v>
      </c>
      <c r="Z276">
        <v>629</v>
      </c>
      <c r="AA276">
        <v>0.66</v>
      </c>
      <c r="AB276">
        <v>295</v>
      </c>
      <c r="AC276">
        <v>996</v>
      </c>
      <c r="AD276">
        <v>365</v>
      </c>
      <c r="AE276">
        <v>207</v>
      </c>
      <c r="AF276">
        <v>97</v>
      </c>
      <c r="AG276">
        <v>370</v>
      </c>
      <c r="AH276">
        <v>584</v>
      </c>
    </row>
    <row r="277" spans="1:35" ht="15" hidden="1" x14ac:dyDescent="0.2">
      <c r="A277" s="1">
        <v>276</v>
      </c>
      <c r="B277" t="s">
        <v>281</v>
      </c>
      <c r="C277">
        <v>28</v>
      </c>
      <c r="D277">
        <v>10</v>
      </c>
      <c r="E277">
        <v>18</v>
      </c>
      <c r="F277">
        <v>0.35699999999999998</v>
      </c>
      <c r="G277">
        <v>-17.78</v>
      </c>
      <c r="H277">
        <v>-4.97</v>
      </c>
      <c r="I277">
        <v>7</v>
      </c>
      <c r="J277">
        <v>8</v>
      </c>
      <c r="K277">
        <v>6</v>
      </c>
      <c r="L277">
        <v>4</v>
      </c>
      <c r="M277">
        <v>4</v>
      </c>
      <c r="N277">
        <v>13</v>
      </c>
      <c r="O277">
        <v>1909</v>
      </c>
      <c r="P277">
        <v>2220</v>
      </c>
      <c r="R277">
        <v>1120</v>
      </c>
      <c r="S277">
        <v>704</v>
      </c>
      <c r="T277">
        <v>1637</v>
      </c>
      <c r="U277">
        <v>0.43</v>
      </c>
      <c r="V277">
        <v>153</v>
      </c>
      <c r="W277">
        <v>491</v>
      </c>
      <c r="X277">
        <v>0.312</v>
      </c>
      <c r="Y277">
        <v>348</v>
      </c>
      <c r="Z277">
        <v>511</v>
      </c>
      <c r="AA277">
        <v>0.68100000000000005</v>
      </c>
      <c r="AB277">
        <v>273</v>
      </c>
      <c r="AC277">
        <v>869</v>
      </c>
      <c r="AD277">
        <v>327</v>
      </c>
      <c r="AE277">
        <v>135</v>
      </c>
      <c r="AF277">
        <v>59</v>
      </c>
      <c r="AG277">
        <v>342</v>
      </c>
      <c r="AH277">
        <v>523</v>
      </c>
    </row>
    <row r="278" spans="1:35" ht="15" hidden="1" x14ac:dyDescent="0.2">
      <c r="A278" s="1">
        <v>277</v>
      </c>
      <c r="B278" t="s">
        <v>282</v>
      </c>
      <c r="C278">
        <v>31</v>
      </c>
      <c r="D278">
        <v>17</v>
      </c>
      <c r="E278">
        <v>14</v>
      </c>
      <c r="F278">
        <v>0.54800000000000004</v>
      </c>
      <c r="G278">
        <v>-6.87</v>
      </c>
      <c r="H278">
        <v>-5.17</v>
      </c>
      <c r="I278">
        <v>7</v>
      </c>
      <c r="J278">
        <v>7</v>
      </c>
      <c r="K278">
        <v>8</v>
      </c>
      <c r="L278">
        <v>6</v>
      </c>
      <c r="M278">
        <v>7</v>
      </c>
      <c r="N278">
        <v>8</v>
      </c>
      <c r="O278">
        <v>2440</v>
      </c>
      <c r="P278">
        <v>2371</v>
      </c>
      <c r="R278">
        <v>1255</v>
      </c>
      <c r="S278">
        <v>887</v>
      </c>
      <c r="T278">
        <v>1931</v>
      </c>
      <c r="U278">
        <v>0.45900000000000002</v>
      </c>
      <c r="V278">
        <v>277</v>
      </c>
      <c r="W278">
        <v>790</v>
      </c>
      <c r="X278">
        <v>0.35099999999999998</v>
      </c>
      <c r="Y278">
        <v>389</v>
      </c>
      <c r="Z278">
        <v>599</v>
      </c>
      <c r="AA278">
        <v>0.64900000000000002</v>
      </c>
      <c r="AB278">
        <v>381</v>
      </c>
      <c r="AC278">
        <v>1215</v>
      </c>
      <c r="AD278">
        <v>489</v>
      </c>
      <c r="AE278">
        <v>165</v>
      </c>
      <c r="AF278">
        <v>100</v>
      </c>
      <c r="AG278">
        <v>392</v>
      </c>
      <c r="AH278">
        <v>511</v>
      </c>
    </row>
    <row r="279" spans="1:35" ht="15" hidden="1" x14ac:dyDescent="0.2">
      <c r="A279" s="1">
        <v>278</v>
      </c>
      <c r="B279" t="s">
        <v>283</v>
      </c>
      <c r="C279">
        <v>29</v>
      </c>
      <c r="D279">
        <v>21</v>
      </c>
      <c r="E279">
        <v>8</v>
      </c>
      <c r="F279">
        <v>0.72399999999999998</v>
      </c>
      <c r="G279">
        <v>16.670000000000002</v>
      </c>
      <c r="H279">
        <v>8.6300000000000008</v>
      </c>
      <c r="I279">
        <v>11</v>
      </c>
      <c r="J279">
        <v>5</v>
      </c>
      <c r="K279">
        <v>14</v>
      </c>
      <c r="L279">
        <v>3</v>
      </c>
      <c r="M279">
        <v>6</v>
      </c>
      <c r="N279">
        <v>4</v>
      </c>
      <c r="O279">
        <v>2120</v>
      </c>
      <c r="P279">
        <v>1867</v>
      </c>
      <c r="R279">
        <v>1185</v>
      </c>
      <c r="S279">
        <v>729</v>
      </c>
      <c r="T279">
        <v>1735</v>
      </c>
      <c r="U279">
        <v>0.42</v>
      </c>
      <c r="V279">
        <v>199</v>
      </c>
      <c r="W279">
        <v>572</v>
      </c>
      <c r="X279">
        <v>0.34799999999999998</v>
      </c>
      <c r="Y279">
        <v>463</v>
      </c>
      <c r="Z279">
        <v>666</v>
      </c>
      <c r="AA279">
        <v>0.69499999999999995</v>
      </c>
      <c r="AB279">
        <v>365</v>
      </c>
      <c r="AC279">
        <v>1060</v>
      </c>
      <c r="AD279">
        <v>373</v>
      </c>
      <c r="AE279">
        <v>227</v>
      </c>
      <c r="AF279">
        <v>117</v>
      </c>
      <c r="AG279">
        <v>391</v>
      </c>
      <c r="AH279">
        <v>606</v>
      </c>
    </row>
    <row r="280" spans="1:35" ht="15" hidden="1" x14ac:dyDescent="0.2">
      <c r="A280" s="1">
        <v>279</v>
      </c>
      <c r="B280" t="s">
        <v>284</v>
      </c>
      <c r="C280">
        <v>31</v>
      </c>
      <c r="D280">
        <v>15</v>
      </c>
      <c r="E280">
        <v>16</v>
      </c>
      <c r="F280">
        <v>0.48399999999999999</v>
      </c>
      <c r="G280">
        <v>-2.74</v>
      </c>
      <c r="H280">
        <v>-1.05</v>
      </c>
      <c r="I280">
        <v>8</v>
      </c>
      <c r="J280">
        <v>8</v>
      </c>
      <c r="K280">
        <v>11</v>
      </c>
      <c r="L280">
        <v>3</v>
      </c>
      <c r="M280">
        <v>3</v>
      </c>
      <c r="N280">
        <v>12</v>
      </c>
      <c r="O280">
        <v>2401</v>
      </c>
      <c r="P280">
        <v>2410</v>
      </c>
      <c r="R280">
        <v>1255</v>
      </c>
      <c r="S280">
        <v>783</v>
      </c>
      <c r="T280">
        <v>1707</v>
      </c>
      <c r="U280">
        <v>0.45900000000000002</v>
      </c>
      <c r="V280">
        <v>294</v>
      </c>
      <c r="W280">
        <v>798</v>
      </c>
      <c r="X280">
        <v>0.36799999999999999</v>
      </c>
      <c r="Y280">
        <v>541</v>
      </c>
      <c r="Z280">
        <v>701</v>
      </c>
      <c r="AA280">
        <v>0.77200000000000002</v>
      </c>
      <c r="AB280">
        <v>271</v>
      </c>
      <c r="AC280">
        <v>1071</v>
      </c>
      <c r="AD280">
        <v>421</v>
      </c>
      <c r="AE280">
        <v>164</v>
      </c>
      <c r="AF280">
        <v>72</v>
      </c>
      <c r="AG280">
        <v>398</v>
      </c>
      <c r="AH280">
        <v>513</v>
      </c>
    </row>
    <row r="281" spans="1:35" ht="15" hidden="1" x14ac:dyDescent="0.2">
      <c r="A281" s="1">
        <v>280</v>
      </c>
      <c r="B281" t="s">
        <v>285</v>
      </c>
      <c r="C281">
        <v>31</v>
      </c>
      <c r="D281">
        <v>21</v>
      </c>
      <c r="E281">
        <v>10</v>
      </c>
      <c r="F281">
        <v>0.67700000000000005</v>
      </c>
      <c r="G281">
        <v>0.33</v>
      </c>
      <c r="H281">
        <v>-1.7</v>
      </c>
      <c r="I281">
        <v>12</v>
      </c>
      <c r="J281">
        <v>4</v>
      </c>
      <c r="K281">
        <v>13</v>
      </c>
      <c r="L281">
        <v>1</v>
      </c>
      <c r="M281">
        <v>7</v>
      </c>
      <c r="N281">
        <v>6</v>
      </c>
      <c r="O281">
        <v>2415</v>
      </c>
      <c r="P281">
        <v>2283</v>
      </c>
      <c r="R281">
        <v>1240</v>
      </c>
      <c r="S281">
        <v>828</v>
      </c>
      <c r="T281">
        <v>1858</v>
      </c>
      <c r="U281">
        <v>0.44600000000000001</v>
      </c>
      <c r="V281">
        <v>207</v>
      </c>
      <c r="W281">
        <v>604</v>
      </c>
      <c r="X281">
        <v>0.34300000000000003</v>
      </c>
      <c r="Y281">
        <v>552</v>
      </c>
      <c r="Z281">
        <v>784</v>
      </c>
      <c r="AA281">
        <v>0.70399999999999996</v>
      </c>
      <c r="AB281">
        <v>324</v>
      </c>
      <c r="AC281">
        <v>1161</v>
      </c>
      <c r="AD281">
        <v>385</v>
      </c>
      <c r="AE281">
        <v>204</v>
      </c>
      <c r="AF281">
        <v>109</v>
      </c>
      <c r="AG281">
        <v>370</v>
      </c>
      <c r="AH281">
        <v>599</v>
      </c>
    </row>
    <row r="282" spans="1:35" ht="15" x14ac:dyDescent="0.2">
      <c r="A282" s="1">
        <v>281</v>
      </c>
      <c r="B282" t="s">
        <v>286</v>
      </c>
      <c r="C282">
        <v>27</v>
      </c>
      <c r="D282">
        <v>7</v>
      </c>
      <c r="E282">
        <v>20</v>
      </c>
      <c r="F282">
        <v>0.25900000000000001</v>
      </c>
      <c r="G282">
        <v>-7.47</v>
      </c>
      <c r="H282">
        <v>2.31</v>
      </c>
      <c r="I282">
        <v>1</v>
      </c>
      <c r="J282">
        <v>15</v>
      </c>
      <c r="K282">
        <v>6</v>
      </c>
      <c r="L282">
        <v>9</v>
      </c>
      <c r="M282">
        <v>1</v>
      </c>
      <c r="N282">
        <v>11</v>
      </c>
      <c r="O282">
        <v>1763</v>
      </c>
      <c r="P282">
        <v>2027</v>
      </c>
      <c r="R282">
        <v>1085</v>
      </c>
      <c r="S282">
        <v>643</v>
      </c>
      <c r="T282">
        <v>1504</v>
      </c>
      <c r="U282">
        <v>0.42799999999999999</v>
      </c>
      <c r="V282">
        <v>158</v>
      </c>
      <c r="W282">
        <v>446</v>
      </c>
      <c r="X282">
        <v>0.35399999999999998</v>
      </c>
      <c r="Y282">
        <v>319</v>
      </c>
      <c r="Z282">
        <v>483</v>
      </c>
      <c r="AA282">
        <v>0.66</v>
      </c>
      <c r="AB282">
        <v>291</v>
      </c>
      <c r="AC282">
        <v>935</v>
      </c>
      <c r="AD282">
        <v>324</v>
      </c>
      <c r="AE282">
        <v>164</v>
      </c>
      <c r="AF282">
        <v>97</v>
      </c>
      <c r="AG282">
        <v>433</v>
      </c>
      <c r="AH282">
        <v>529</v>
      </c>
      <c r="AI282" t="s">
        <v>423</v>
      </c>
    </row>
    <row r="283" spans="1:35" ht="15" hidden="1" x14ac:dyDescent="0.2">
      <c r="A283" s="1">
        <v>282</v>
      </c>
      <c r="B283" t="s">
        <v>287</v>
      </c>
      <c r="C283">
        <v>31</v>
      </c>
      <c r="D283">
        <v>14</v>
      </c>
      <c r="E283">
        <v>17</v>
      </c>
      <c r="F283">
        <v>0.45200000000000001</v>
      </c>
      <c r="G283">
        <v>-5.18</v>
      </c>
      <c r="H283">
        <v>-4.1500000000000004</v>
      </c>
      <c r="I283">
        <v>9</v>
      </c>
      <c r="J283">
        <v>7</v>
      </c>
      <c r="K283">
        <v>10</v>
      </c>
      <c r="L283">
        <v>4</v>
      </c>
      <c r="M283">
        <v>4</v>
      </c>
      <c r="N283">
        <v>11</v>
      </c>
      <c r="O283">
        <v>2331</v>
      </c>
      <c r="P283">
        <v>2315</v>
      </c>
      <c r="R283">
        <v>1245</v>
      </c>
      <c r="S283">
        <v>812</v>
      </c>
      <c r="T283">
        <v>1779</v>
      </c>
      <c r="U283">
        <v>0.45600000000000002</v>
      </c>
      <c r="V283">
        <v>247</v>
      </c>
      <c r="W283">
        <v>666</v>
      </c>
      <c r="X283">
        <v>0.371</v>
      </c>
      <c r="Y283">
        <v>460</v>
      </c>
      <c r="Z283">
        <v>623</v>
      </c>
      <c r="AA283">
        <v>0.73799999999999999</v>
      </c>
      <c r="AB283">
        <v>273</v>
      </c>
      <c r="AC283">
        <v>967</v>
      </c>
      <c r="AD283">
        <v>429</v>
      </c>
      <c r="AE283">
        <v>238</v>
      </c>
      <c r="AF283">
        <v>60</v>
      </c>
      <c r="AG283">
        <v>389</v>
      </c>
      <c r="AH283">
        <v>610</v>
      </c>
    </row>
    <row r="284" spans="1:35" ht="15" hidden="1" x14ac:dyDescent="0.2">
      <c r="A284" s="1">
        <v>283</v>
      </c>
      <c r="B284" t="s">
        <v>288</v>
      </c>
      <c r="C284">
        <v>30</v>
      </c>
      <c r="D284">
        <v>15</v>
      </c>
      <c r="E284">
        <v>15</v>
      </c>
      <c r="F284">
        <v>0.5</v>
      </c>
      <c r="G284">
        <v>-6.8</v>
      </c>
      <c r="H284">
        <v>-7.87</v>
      </c>
      <c r="I284">
        <v>8</v>
      </c>
      <c r="J284">
        <v>9</v>
      </c>
      <c r="K284">
        <v>11</v>
      </c>
      <c r="L284">
        <v>3</v>
      </c>
      <c r="M284">
        <v>4</v>
      </c>
      <c r="N284">
        <v>12</v>
      </c>
      <c r="O284">
        <v>2140</v>
      </c>
      <c r="P284">
        <v>2047</v>
      </c>
      <c r="R284">
        <v>1200</v>
      </c>
      <c r="S284">
        <v>754</v>
      </c>
      <c r="T284">
        <v>1665</v>
      </c>
      <c r="U284">
        <v>0.45300000000000001</v>
      </c>
      <c r="V284">
        <v>204</v>
      </c>
      <c r="W284">
        <v>552</v>
      </c>
      <c r="X284">
        <v>0.37</v>
      </c>
      <c r="Y284">
        <v>428</v>
      </c>
      <c r="Z284">
        <v>632</v>
      </c>
      <c r="AA284">
        <v>0.67700000000000005</v>
      </c>
      <c r="AB284">
        <v>359</v>
      </c>
      <c r="AC284">
        <v>1091</v>
      </c>
      <c r="AD284">
        <v>435</v>
      </c>
      <c r="AE284">
        <v>196</v>
      </c>
      <c r="AF284">
        <v>100</v>
      </c>
      <c r="AG284">
        <v>477</v>
      </c>
      <c r="AH284">
        <v>578</v>
      </c>
    </row>
    <row r="285" spans="1:35" ht="15" hidden="1" x14ac:dyDescent="0.2">
      <c r="A285" s="1">
        <v>284</v>
      </c>
      <c r="B285" t="s">
        <v>289</v>
      </c>
      <c r="C285">
        <v>29</v>
      </c>
      <c r="D285">
        <v>21</v>
      </c>
      <c r="E285">
        <v>8</v>
      </c>
      <c r="F285">
        <v>0.72399999999999998</v>
      </c>
      <c r="G285">
        <v>10.36</v>
      </c>
      <c r="H285">
        <v>5.54</v>
      </c>
      <c r="I285">
        <v>8</v>
      </c>
      <c r="J285">
        <v>8</v>
      </c>
      <c r="K285">
        <v>12</v>
      </c>
      <c r="L285">
        <v>3</v>
      </c>
      <c r="M285">
        <v>6</v>
      </c>
      <c r="N285">
        <v>4</v>
      </c>
      <c r="O285">
        <v>2284</v>
      </c>
      <c r="P285">
        <v>2144</v>
      </c>
      <c r="R285">
        <v>1165</v>
      </c>
      <c r="S285">
        <v>786</v>
      </c>
      <c r="T285">
        <v>1744</v>
      </c>
      <c r="U285">
        <v>0.45100000000000001</v>
      </c>
      <c r="V285">
        <v>232</v>
      </c>
      <c r="W285">
        <v>634</v>
      </c>
      <c r="X285">
        <v>0.36599999999999999</v>
      </c>
      <c r="Y285">
        <v>480</v>
      </c>
      <c r="Z285">
        <v>652</v>
      </c>
      <c r="AA285">
        <v>0.73599999999999999</v>
      </c>
      <c r="AB285">
        <v>320</v>
      </c>
      <c r="AC285">
        <v>1071</v>
      </c>
      <c r="AD285">
        <v>436</v>
      </c>
      <c r="AE285">
        <v>199</v>
      </c>
      <c r="AF285">
        <v>159</v>
      </c>
      <c r="AG285">
        <v>329</v>
      </c>
      <c r="AH285">
        <v>462</v>
      </c>
    </row>
    <row r="286" spans="1:35" ht="15" hidden="1" x14ac:dyDescent="0.2">
      <c r="A286" s="1">
        <v>285</v>
      </c>
      <c r="B286" t="s">
        <v>290</v>
      </c>
      <c r="C286">
        <v>30</v>
      </c>
      <c r="D286">
        <v>6</v>
      </c>
      <c r="E286">
        <v>24</v>
      </c>
      <c r="F286">
        <v>0.2</v>
      </c>
      <c r="G286">
        <v>-11.87</v>
      </c>
      <c r="H286">
        <v>-2.91</v>
      </c>
      <c r="I286">
        <v>1</v>
      </c>
      <c r="J286">
        <v>15</v>
      </c>
      <c r="K286">
        <v>3</v>
      </c>
      <c r="L286">
        <v>10</v>
      </c>
      <c r="M286">
        <v>2</v>
      </c>
      <c r="N286">
        <v>13</v>
      </c>
      <c r="O286">
        <v>2044</v>
      </c>
      <c r="P286">
        <v>2282</v>
      </c>
      <c r="R286">
        <v>1210</v>
      </c>
      <c r="S286">
        <v>687</v>
      </c>
      <c r="T286">
        <v>1686</v>
      </c>
      <c r="U286">
        <v>0.40699999999999997</v>
      </c>
      <c r="V286">
        <v>142</v>
      </c>
      <c r="W286">
        <v>486</v>
      </c>
      <c r="X286">
        <v>0.29199999999999998</v>
      </c>
      <c r="Y286">
        <v>528</v>
      </c>
      <c r="Z286">
        <v>780</v>
      </c>
      <c r="AA286">
        <v>0.67700000000000005</v>
      </c>
      <c r="AB286">
        <v>353</v>
      </c>
      <c r="AC286">
        <v>1073</v>
      </c>
      <c r="AD286">
        <v>305</v>
      </c>
      <c r="AE286">
        <v>142</v>
      </c>
      <c r="AF286">
        <v>85</v>
      </c>
      <c r="AG286">
        <v>438</v>
      </c>
      <c r="AH286">
        <v>657</v>
      </c>
    </row>
    <row r="287" spans="1:35" ht="15" hidden="1" x14ac:dyDescent="0.2">
      <c r="A287" s="1">
        <v>286</v>
      </c>
      <c r="B287" t="s">
        <v>291</v>
      </c>
      <c r="C287">
        <v>31</v>
      </c>
      <c r="D287">
        <v>16</v>
      </c>
      <c r="E287">
        <v>15</v>
      </c>
      <c r="F287">
        <v>0.51600000000000001</v>
      </c>
      <c r="G287">
        <v>1.33</v>
      </c>
      <c r="H287">
        <v>2.73</v>
      </c>
      <c r="I287">
        <v>9</v>
      </c>
      <c r="J287">
        <v>9</v>
      </c>
      <c r="K287">
        <v>11</v>
      </c>
      <c r="L287">
        <v>6</v>
      </c>
      <c r="M287">
        <v>5</v>
      </c>
      <c r="N287">
        <v>9</v>
      </c>
      <c r="O287">
        <v>2155</v>
      </c>
      <c r="P287">
        <v>2176</v>
      </c>
      <c r="R287">
        <v>1260</v>
      </c>
      <c r="S287">
        <v>768</v>
      </c>
      <c r="T287">
        <v>1755</v>
      </c>
      <c r="U287">
        <v>0.438</v>
      </c>
      <c r="V287">
        <v>165</v>
      </c>
      <c r="W287">
        <v>521</v>
      </c>
      <c r="X287">
        <v>0.317</v>
      </c>
      <c r="Y287">
        <v>454</v>
      </c>
      <c r="Z287">
        <v>650</v>
      </c>
      <c r="AA287">
        <v>0.69799999999999995</v>
      </c>
      <c r="AB287">
        <v>330</v>
      </c>
      <c r="AC287">
        <v>1040</v>
      </c>
      <c r="AD287">
        <v>358</v>
      </c>
      <c r="AE287">
        <v>209</v>
      </c>
      <c r="AF287">
        <v>119</v>
      </c>
      <c r="AG287">
        <v>375</v>
      </c>
      <c r="AH287">
        <v>570</v>
      </c>
    </row>
    <row r="288" spans="1:35" ht="15" hidden="1" x14ac:dyDescent="0.2">
      <c r="A288" s="1">
        <v>287</v>
      </c>
      <c r="B288" t="s">
        <v>292</v>
      </c>
      <c r="C288">
        <v>29</v>
      </c>
      <c r="D288">
        <v>25</v>
      </c>
      <c r="E288">
        <v>4</v>
      </c>
      <c r="F288">
        <v>0.86199999999999999</v>
      </c>
      <c r="G288">
        <v>17.96</v>
      </c>
      <c r="H288">
        <v>3.96</v>
      </c>
      <c r="I288">
        <v>15</v>
      </c>
      <c r="J288">
        <v>1</v>
      </c>
      <c r="K288">
        <v>16</v>
      </c>
      <c r="L288">
        <v>0</v>
      </c>
      <c r="M288">
        <v>8</v>
      </c>
      <c r="N288">
        <v>3</v>
      </c>
      <c r="O288">
        <v>2116</v>
      </c>
      <c r="P288">
        <v>1710</v>
      </c>
      <c r="R288">
        <v>1160</v>
      </c>
      <c r="S288">
        <v>748</v>
      </c>
      <c r="T288">
        <v>1622</v>
      </c>
      <c r="U288">
        <v>0.46100000000000002</v>
      </c>
      <c r="V288">
        <v>229</v>
      </c>
      <c r="W288">
        <v>581</v>
      </c>
      <c r="X288">
        <v>0.39400000000000002</v>
      </c>
      <c r="Y288">
        <v>391</v>
      </c>
      <c r="Z288">
        <v>564</v>
      </c>
      <c r="AA288">
        <v>0.69299999999999995</v>
      </c>
      <c r="AB288">
        <v>371</v>
      </c>
      <c r="AC288">
        <v>1145</v>
      </c>
      <c r="AD288">
        <v>469</v>
      </c>
      <c r="AE288">
        <v>174</v>
      </c>
      <c r="AF288">
        <v>96</v>
      </c>
      <c r="AG288">
        <v>320</v>
      </c>
      <c r="AH288">
        <v>414</v>
      </c>
      <c r="AI288" t="s">
        <v>423</v>
      </c>
    </row>
    <row r="289" spans="1:35" ht="15" hidden="1" x14ac:dyDescent="0.2">
      <c r="A289" s="1">
        <v>288</v>
      </c>
      <c r="B289" t="s">
        <v>293</v>
      </c>
      <c r="C289">
        <v>29</v>
      </c>
      <c r="D289">
        <v>9</v>
      </c>
      <c r="E289">
        <v>20</v>
      </c>
      <c r="F289">
        <v>0.31</v>
      </c>
      <c r="G289">
        <v>-12.78</v>
      </c>
      <c r="H289">
        <v>-2.81</v>
      </c>
      <c r="I289">
        <v>6</v>
      </c>
      <c r="J289">
        <v>11</v>
      </c>
      <c r="K289">
        <v>8</v>
      </c>
      <c r="L289">
        <v>6</v>
      </c>
      <c r="M289">
        <v>1</v>
      </c>
      <c r="N289">
        <v>11</v>
      </c>
      <c r="O289">
        <v>1812</v>
      </c>
      <c r="P289">
        <v>2060</v>
      </c>
      <c r="R289">
        <v>1180</v>
      </c>
      <c r="S289">
        <v>640</v>
      </c>
      <c r="T289">
        <v>1606</v>
      </c>
      <c r="U289">
        <v>0.39900000000000002</v>
      </c>
      <c r="V289">
        <v>185</v>
      </c>
      <c r="W289">
        <v>610</v>
      </c>
      <c r="X289">
        <v>0.30299999999999999</v>
      </c>
      <c r="Y289">
        <v>347</v>
      </c>
      <c r="Z289">
        <v>497</v>
      </c>
      <c r="AA289">
        <v>0.69799999999999995</v>
      </c>
      <c r="AB289">
        <v>246</v>
      </c>
      <c r="AC289">
        <v>1002</v>
      </c>
      <c r="AD289">
        <v>350</v>
      </c>
      <c r="AE289">
        <v>131</v>
      </c>
      <c r="AF289">
        <v>61</v>
      </c>
      <c r="AG289">
        <v>384</v>
      </c>
      <c r="AH289">
        <v>484</v>
      </c>
    </row>
    <row r="290" spans="1:35" ht="15" hidden="1" x14ac:dyDescent="0.2">
      <c r="A290" s="1">
        <v>289</v>
      </c>
      <c r="B290" t="s">
        <v>294</v>
      </c>
      <c r="C290">
        <v>29</v>
      </c>
      <c r="D290">
        <v>5</v>
      </c>
      <c r="E290">
        <v>24</v>
      </c>
      <c r="F290">
        <v>0.17199999999999999</v>
      </c>
      <c r="G290">
        <v>-15.54</v>
      </c>
      <c r="H290">
        <v>-5.35</v>
      </c>
      <c r="I290">
        <v>3</v>
      </c>
      <c r="J290">
        <v>13</v>
      </c>
      <c r="K290">
        <v>3</v>
      </c>
      <c r="L290">
        <v>8</v>
      </c>
      <c r="M290">
        <v>2</v>
      </c>
      <c r="N290">
        <v>14</v>
      </c>
      <c r="O290">
        <v>2230</v>
      </c>
      <c r="P290">
        <v>2444</v>
      </c>
      <c r="R290">
        <v>1160</v>
      </c>
      <c r="S290">
        <v>710</v>
      </c>
      <c r="T290">
        <v>1749</v>
      </c>
      <c r="U290">
        <v>0.40600000000000003</v>
      </c>
      <c r="V290">
        <v>249</v>
      </c>
      <c r="W290">
        <v>704</v>
      </c>
      <c r="X290">
        <v>0.35399999999999998</v>
      </c>
      <c r="Y290">
        <v>561</v>
      </c>
      <c r="Z290">
        <v>761</v>
      </c>
      <c r="AA290">
        <v>0.73699999999999999</v>
      </c>
      <c r="AB290">
        <v>345</v>
      </c>
      <c r="AC290">
        <v>1083</v>
      </c>
      <c r="AD290">
        <v>338</v>
      </c>
      <c r="AE290">
        <v>161</v>
      </c>
      <c r="AF290">
        <v>97</v>
      </c>
      <c r="AG290">
        <v>413</v>
      </c>
      <c r="AH290">
        <v>710</v>
      </c>
    </row>
    <row r="291" spans="1:35" ht="15" hidden="1" x14ac:dyDescent="0.2">
      <c r="A291" s="1">
        <v>290</v>
      </c>
      <c r="B291" t="s">
        <v>295</v>
      </c>
      <c r="C291">
        <v>29</v>
      </c>
      <c r="D291">
        <v>14</v>
      </c>
      <c r="E291">
        <v>15</v>
      </c>
      <c r="F291">
        <v>0.48299999999999998</v>
      </c>
      <c r="G291">
        <v>-13.03</v>
      </c>
      <c r="H291">
        <v>-11.14</v>
      </c>
      <c r="I291">
        <v>10</v>
      </c>
      <c r="J291">
        <v>6</v>
      </c>
      <c r="K291">
        <v>10</v>
      </c>
      <c r="L291">
        <v>4</v>
      </c>
      <c r="M291">
        <v>4</v>
      </c>
      <c r="N291">
        <v>11</v>
      </c>
      <c r="O291">
        <v>2099</v>
      </c>
      <c r="P291">
        <v>2105</v>
      </c>
      <c r="R291">
        <v>1165</v>
      </c>
      <c r="S291">
        <v>735</v>
      </c>
      <c r="T291">
        <v>1662</v>
      </c>
      <c r="U291">
        <v>0.442</v>
      </c>
      <c r="V291">
        <v>149</v>
      </c>
      <c r="W291">
        <v>449</v>
      </c>
      <c r="X291">
        <v>0.33200000000000002</v>
      </c>
      <c r="Y291">
        <v>480</v>
      </c>
      <c r="Z291">
        <v>686</v>
      </c>
      <c r="AA291">
        <v>0.7</v>
      </c>
      <c r="AB291">
        <v>349</v>
      </c>
      <c r="AC291">
        <v>1099</v>
      </c>
      <c r="AD291">
        <v>341</v>
      </c>
      <c r="AE291">
        <v>160</v>
      </c>
      <c r="AF291">
        <v>109</v>
      </c>
      <c r="AG291">
        <v>397</v>
      </c>
      <c r="AH291">
        <v>558</v>
      </c>
    </row>
    <row r="292" spans="1:35" ht="15" hidden="1" x14ac:dyDescent="0.2">
      <c r="A292" s="1">
        <v>291</v>
      </c>
      <c r="B292" t="s">
        <v>296</v>
      </c>
      <c r="C292">
        <v>28</v>
      </c>
      <c r="D292">
        <v>18</v>
      </c>
      <c r="E292">
        <v>10</v>
      </c>
      <c r="F292">
        <v>0.64300000000000002</v>
      </c>
      <c r="G292">
        <v>6.45</v>
      </c>
      <c r="H292">
        <v>1.38</v>
      </c>
      <c r="I292">
        <v>10</v>
      </c>
      <c r="J292">
        <v>6</v>
      </c>
      <c r="K292">
        <v>10</v>
      </c>
      <c r="L292">
        <v>4</v>
      </c>
      <c r="M292">
        <v>5</v>
      </c>
      <c r="N292">
        <v>4</v>
      </c>
      <c r="O292">
        <v>2200</v>
      </c>
      <c r="P292">
        <v>2058</v>
      </c>
      <c r="R292">
        <v>1130</v>
      </c>
      <c r="S292">
        <v>738</v>
      </c>
      <c r="T292">
        <v>1644</v>
      </c>
      <c r="U292">
        <v>0.44900000000000001</v>
      </c>
      <c r="V292">
        <v>188</v>
      </c>
      <c r="W292">
        <v>524</v>
      </c>
      <c r="X292">
        <v>0.35899999999999999</v>
      </c>
      <c r="Y292">
        <v>536</v>
      </c>
      <c r="Z292">
        <v>700</v>
      </c>
      <c r="AA292">
        <v>0.76600000000000001</v>
      </c>
      <c r="AB292">
        <v>330</v>
      </c>
      <c r="AC292">
        <v>1019</v>
      </c>
      <c r="AD292">
        <v>376</v>
      </c>
      <c r="AE292">
        <v>204</v>
      </c>
      <c r="AF292">
        <v>127</v>
      </c>
      <c r="AG292">
        <v>352</v>
      </c>
      <c r="AH292">
        <v>595</v>
      </c>
    </row>
    <row r="293" spans="1:35" ht="15" hidden="1" x14ac:dyDescent="0.2">
      <c r="A293" s="1">
        <v>292</v>
      </c>
      <c r="B293" t="s">
        <v>297</v>
      </c>
      <c r="C293">
        <v>31</v>
      </c>
      <c r="D293">
        <v>4</v>
      </c>
      <c r="E293">
        <v>27</v>
      </c>
      <c r="F293">
        <v>0.129</v>
      </c>
      <c r="G293">
        <v>-18.86</v>
      </c>
      <c r="H293">
        <v>-6.16</v>
      </c>
      <c r="I293">
        <v>2</v>
      </c>
      <c r="J293">
        <v>16</v>
      </c>
      <c r="K293">
        <v>3</v>
      </c>
      <c r="L293">
        <v>10</v>
      </c>
      <c r="M293">
        <v>0</v>
      </c>
      <c r="N293">
        <v>16</v>
      </c>
      <c r="O293">
        <v>1921</v>
      </c>
      <c r="P293">
        <v>2284</v>
      </c>
      <c r="R293">
        <v>1250</v>
      </c>
      <c r="S293">
        <v>650</v>
      </c>
      <c r="T293">
        <v>1871</v>
      </c>
      <c r="U293">
        <v>0.34699999999999998</v>
      </c>
      <c r="V293">
        <v>221</v>
      </c>
      <c r="W293">
        <v>792</v>
      </c>
      <c r="X293">
        <v>0.27900000000000003</v>
      </c>
      <c r="Y293">
        <v>400</v>
      </c>
      <c r="Z293">
        <v>616</v>
      </c>
      <c r="AA293">
        <v>0.64900000000000002</v>
      </c>
      <c r="AB293">
        <v>390</v>
      </c>
      <c r="AC293">
        <v>1078</v>
      </c>
      <c r="AD293">
        <v>287</v>
      </c>
      <c r="AE293">
        <v>208</v>
      </c>
      <c r="AF293">
        <v>89</v>
      </c>
      <c r="AG293">
        <v>379</v>
      </c>
      <c r="AH293">
        <v>672</v>
      </c>
    </row>
    <row r="294" spans="1:35" ht="15" hidden="1" x14ac:dyDescent="0.2">
      <c r="A294" s="1">
        <v>293</v>
      </c>
      <c r="B294" t="s">
        <v>298</v>
      </c>
      <c r="C294">
        <v>29</v>
      </c>
      <c r="D294">
        <v>13</v>
      </c>
      <c r="E294">
        <v>16</v>
      </c>
      <c r="F294">
        <v>0.44800000000000001</v>
      </c>
      <c r="G294">
        <v>8.07</v>
      </c>
      <c r="H294">
        <v>8.0399999999999991</v>
      </c>
      <c r="I294">
        <v>7</v>
      </c>
      <c r="J294">
        <v>9</v>
      </c>
      <c r="K294">
        <v>9</v>
      </c>
      <c r="L294">
        <v>4</v>
      </c>
      <c r="M294">
        <v>4</v>
      </c>
      <c r="N294">
        <v>8</v>
      </c>
      <c r="O294">
        <v>2250</v>
      </c>
      <c r="P294">
        <v>2249</v>
      </c>
      <c r="R294">
        <v>1160</v>
      </c>
      <c r="S294">
        <v>766</v>
      </c>
      <c r="T294">
        <v>1754</v>
      </c>
      <c r="U294">
        <v>0.437</v>
      </c>
      <c r="V294">
        <v>254</v>
      </c>
      <c r="W294">
        <v>673</v>
      </c>
      <c r="X294">
        <v>0.377</v>
      </c>
      <c r="Y294">
        <v>464</v>
      </c>
      <c r="Z294">
        <v>634</v>
      </c>
      <c r="AA294">
        <v>0.73199999999999998</v>
      </c>
      <c r="AB294">
        <v>298</v>
      </c>
      <c r="AC294">
        <v>1004</v>
      </c>
      <c r="AD294">
        <v>402</v>
      </c>
      <c r="AE294">
        <v>199</v>
      </c>
      <c r="AF294">
        <v>177</v>
      </c>
      <c r="AG294">
        <v>384</v>
      </c>
      <c r="AH294">
        <v>602</v>
      </c>
    </row>
    <row r="295" spans="1:35" ht="15" hidden="1" x14ac:dyDescent="0.2">
      <c r="A295" s="1">
        <v>294</v>
      </c>
      <c r="B295" t="s">
        <v>299</v>
      </c>
      <c r="C295">
        <v>28</v>
      </c>
      <c r="D295">
        <v>14</v>
      </c>
      <c r="E295">
        <v>14</v>
      </c>
      <c r="F295">
        <v>0.5</v>
      </c>
      <c r="G295">
        <v>7.84</v>
      </c>
      <c r="H295">
        <v>8.91</v>
      </c>
      <c r="I295">
        <v>6</v>
      </c>
      <c r="J295">
        <v>10</v>
      </c>
      <c r="K295">
        <v>10</v>
      </c>
      <c r="L295">
        <v>5</v>
      </c>
      <c r="M295">
        <v>1</v>
      </c>
      <c r="N295">
        <v>8</v>
      </c>
      <c r="O295">
        <v>1943</v>
      </c>
      <c r="P295">
        <v>1948</v>
      </c>
      <c r="R295">
        <v>1120</v>
      </c>
      <c r="S295">
        <v>689</v>
      </c>
      <c r="T295">
        <v>1570</v>
      </c>
      <c r="U295">
        <v>0.439</v>
      </c>
      <c r="V295">
        <v>132</v>
      </c>
      <c r="W295">
        <v>423</v>
      </c>
      <c r="X295">
        <v>0.312</v>
      </c>
      <c r="Y295">
        <v>433</v>
      </c>
      <c r="Z295">
        <v>631</v>
      </c>
      <c r="AA295">
        <v>0.68600000000000005</v>
      </c>
      <c r="AB295">
        <v>283</v>
      </c>
      <c r="AC295">
        <v>970</v>
      </c>
      <c r="AD295">
        <v>369</v>
      </c>
      <c r="AE295">
        <v>190</v>
      </c>
      <c r="AF295">
        <v>69</v>
      </c>
      <c r="AG295">
        <v>366</v>
      </c>
      <c r="AH295">
        <v>548</v>
      </c>
    </row>
    <row r="296" spans="1:35" ht="15" hidden="1" x14ac:dyDescent="0.2">
      <c r="A296" s="1">
        <v>295</v>
      </c>
      <c r="B296" t="s">
        <v>300</v>
      </c>
      <c r="C296">
        <v>28</v>
      </c>
      <c r="D296">
        <v>16</v>
      </c>
      <c r="E296">
        <v>12</v>
      </c>
      <c r="F296">
        <v>0.57099999999999995</v>
      </c>
      <c r="G296">
        <v>-6.3</v>
      </c>
      <c r="H296">
        <v>-5.26</v>
      </c>
      <c r="I296">
        <v>11</v>
      </c>
      <c r="J296">
        <v>5</v>
      </c>
      <c r="K296">
        <v>11</v>
      </c>
      <c r="L296">
        <v>1</v>
      </c>
      <c r="M296">
        <v>4</v>
      </c>
      <c r="N296">
        <v>9</v>
      </c>
      <c r="O296">
        <v>1964</v>
      </c>
      <c r="P296">
        <v>1934</v>
      </c>
      <c r="R296">
        <v>1130</v>
      </c>
      <c r="S296">
        <v>673</v>
      </c>
      <c r="T296">
        <v>1499</v>
      </c>
      <c r="U296">
        <v>0.44900000000000001</v>
      </c>
      <c r="V296">
        <v>171</v>
      </c>
      <c r="W296">
        <v>524</v>
      </c>
      <c r="X296">
        <v>0.32600000000000001</v>
      </c>
      <c r="Y296">
        <v>447</v>
      </c>
      <c r="Z296">
        <v>627</v>
      </c>
      <c r="AA296">
        <v>0.71299999999999997</v>
      </c>
      <c r="AB296">
        <v>319</v>
      </c>
      <c r="AC296">
        <v>964</v>
      </c>
      <c r="AD296">
        <v>351</v>
      </c>
      <c r="AE296">
        <v>199</v>
      </c>
      <c r="AF296">
        <v>90</v>
      </c>
      <c r="AG296">
        <v>498</v>
      </c>
      <c r="AH296">
        <v>618</v>
      </c>
    </row>
    <row r="297" spans="1:35" ht="15" hidden="1" x14ac:dyDescent="0.2">
      <c r="A297" s="1">
        <v>296</v>
      </c>
      <c r="B297" t="s">
        <v>301</v>
      </c>
      <c r="C297">
        <v>31</v>
      </c>
      <c r="D297">
        <v>11</v>
      </c>
      <c r="E297">
        <v>20</v>
      </c>
      <c r="F297">
        <v>0.35499999999999998</v>
      </c>
      <c r="G297">
        <v>-13.55</v>
      </c>
      <c r="H297">
        <v>-5.55</v>
      </c>
      <c r="I297">
        <v>3</v>
      </c>
      <c r="J297">
        <v>11</v>
      </c>
      <c r="K297">
        <v>7</v>
      </c>
      <c r="L297">
        <v>7</v>
      </c>
      <c r="M297">
        <v>4</v>
      </c>
      <c r="N297">
        <v>12</v>
      </c>
      <c r="O297">
        <v>2414</v>
      </c>
      <c r="P297">
        <v>2567</v>
      </c>
      <c r="R297">
        <v>1245</v>
      </c>
      <c r="S297">
        <v>868</v>
      </c>
      <c r="T297">
        <v>1953</v>
      </c>
      <c r="U297">
        <v>0.44400000000000001</v>
      </c>
      <c r="V297">
        <v>253</v>
      </c>
      <c r="W297">
        <v>744</v>
      </c>
      <c r="X297">
        <v>0.34</v>
      </c>
      <c r="Y297">
        <v>425</v>
      </c>
      <c r="Z297">
        <v>645</v>
      </c>
      <c r="AA297">
        <v>0.65900000000000003</v>
      </c>
      <c r="AB297">
        <v>266</v>
      </c>
      <c r="AC297">
        <v>1104</v>
      </c>
      <c r="AD297">
        <v>423</v>
      </c>
      <c r="AE297">
        <v>148</v>
      </c>
      <c r="AF297">
        <v>69</v>
      </c>
      <c r="AG297">
        <v>353</v>
      </c>
      <c r="AH297">
        <v>590</v>
      </c>
    </row>
    <row r="298" spans="1:35" ht="15" hidden="1" x14ac:dyDescent="0.2">
      <c r="A298" s="1">
        <v>297</v>
      </c>
      <c r="B298" t="s">
        <v>302</v>
      </c>
      <c r="C298">
        <v>29</v>
      </c>
      <c r="D298">
        <v>17</v>
      </c>
      <c r="E298">
        <v>12</v>
      </c>
      <c r="F298">
        <v>0.58599999999999997</v>
      </c>
      <c r="G298">
        <v>-4.0599999999999996</v>
      </c>
      <c r="H298">
        <v>-4.41</v>
      </c>
      <c r="I298">
        <v>12</v>
      </c>
      <c r="J298">
        <v>4</v>
      </c>
      <c r="K298">
        <v>9</v>
      </c>
      <c r="L298">
        <v>5</v>
      </c>
      <c r="M298">
        <v>7</v>
      </c>
      <c r="N298">
        <v>7</v>
      </c>
      <c r="O298">
        <v>2020</v>
      </c>
      <c r="P298">
        <v>2010</v>
      </c>
      <c r="R298">
        <v>1160</v>
      </c>
      <c r="S298">
        <v>692</v>
      </c>
      <c r="T298">
        <v>1699</v>
      </c>
      <c r="U298">
        <v>0.40699999999999997</v>
      </c>
      <c r="V298">
        <v>231</v>
      </c>
      <c r="W298">
        <v>687</v>
      </c>
      <c r="X298">
        <v>0.33600000000000002</v>
      </c>
      <c r="Y298">
        <v>403</v>
      </c>
      <c r="Z298">
        <v>557</v>
      </c>
      <c r="AA298">
        <v>0.72399999999999998</v>
      </c>
      <c r="AB298">
        <v>316</v>
      </c>
      <c r="AC298">
        <v>996</v>
      </c>
      <c r="AD298">
        <v>360</v>
      </c>
      <c r="AE298">
        <v>156</v>
      </c>
      <c r="AF298">
        <v>97</v>
      </c>
      <c r="AG298">
        <v>292</v>
      </c>
      <c r="AH298">
        <v>553</v>
      </c>
      <c r="AI298" t="s">
        <v>440</v>
      </c>
    </row>
    <row r="299" spans="1:35" ht="15" hidden="1" x14ac:dyDescent="0.2">
      <c r="A299" s="1">
        <v>298</v>
      </c>
      <c r="B299" t="s">
        <v>303</v>
      </c>
      <c r="C299">
        <v>30</v>
      </c>
      <c r="D299">
        <v>17</v>
      </c>
      <c r="E299">
        <v>13</v>
      </c>
      <c r="F299">
        <v>0.56699999999999995</v>
      </c>
      <c r="G299">
        <v>14.31</v>
      </c>
      <c r="H299">
        <v>9.44</v>
      </c>
      <c r="I299">
        <v>9</v>
      </c>
      <c r="J299">
        <v>8</v>
      </c>
      <c r="K299">
        <v>15</v>
      </c>
      <c r="L299">
        <v>3</v>
      </c>
      <c r="M299">
        <v>2</v>
      </c>
      <c r="N299">
        <v>7</v>
      </c>
      <c r="O299">
        <v>2277</v>
      </c>
      <c r="P299">
        <v>2131</v>
      </c>
      <c r="R299">
        <v>1210</v>
      </c>
      <c r="S299">
        <v>788</v>
      </c>
      <c r="T299">
        <v>1735</v>
      </c>
      <c r="U299">
        <v>0.45400000000000001</v>
      </c>
      <c r="V299">
        <v>261</v>
      </c>
      <c r="W299">
        <v>695</v>
      </c>
      <c r="X299">
        <v>0.376</v>
      </c>
      <c r="Y299">
        <v>440</v>
      </c>
      <c r="Z299">
        <v>603</v>
      </c>
      <c r="AA299">
        <v>0.73</v>
      </c>
      <c r="AB299">
        <v>329</v>
      </c>
      <c r="AC299">
        <v>1051</v>
      </c>
      <c r="AD299">
        <v>470</v>
      </c>
      <c r="AE299">
        <v>241</v>
      </c>
      <c r="AF299">
        <v>143</v>
      </c>
      <c r="AG299">
        <v>367</v>
      </c>
      <c r="AH299">
        <v>489</v>
      </c>
    </row>
    <row r="300" spans="1:35" ht="15" hidden="1" x14ac:dyDescent="0.2">
      <c r="A300" s="1">
        <v>299</v>
      </c>
      <c r="B300" t="s">
        <v>304</v>
      </c>
      <c r="C300">
        <v>30</v>
      </c>
      <c r="D300">
        <v>15</v>
      </c>
      <c r="E300">
        <v>15</v>
      </c>
      <c r="F300">
        <v>0.5</v>
      </c>
      <c r="G300">
        <v>5.95</v>
      </c>
      <c r="H300">
        <v>6.25</v>
      </c>
      <c r="I300">
        <v>6</v>
      </c>
      <c r="J300">
        <v>11</v>
      </c>
      <c r="K300">
        <v>9</v>
      </c>
      <c r="L300">
        <v>7</v>
      </c>
      <c r="M300">
        <v>3</v>
      </c>
      <c r="N300">
        <v>8</v>
      </c>
      <c r="O300">
        <v>2128</v>
      </c>
      <c r="P300">
        <v>2137</v>
      </c>
      <c r="R300">
        <v>1215</v>
      </c>
      <c r="S300">
        <v>757</v>
      </c>
      <c r="T300">
        <v>1789</v>
      </c>
      <c r="U300">
        <v>0.42299999999999999</v>
      </c>
      <c r="V300">
        <v>267</v>
      </c>
      <c r="W300">
        <v>753</v>
      </c>
      <c r="X300">
        <v>0.35499999999999998</v>
      </c>
      <c r="Y300">
        <v>347</v>
      </c>
      <c r="Z300">
        <v>483</v>
      </c>
      <c r="AA300">
        <v>0.71799999999999997</v>
      </c>
      <c r="AB300">
        <v>293</v>
      </c>
      <c r="AC300">
        <v>1026</v>
      </c>
      <c r="AD300">
        <v>439</v>
      </c>
      <c r="AE300">
        <v>186</v>
      </c>
      <c r="AF300">
        <v>121</v>
      </c>
      <c r="AG300">
        <v>343</v>
      </c>
      <c r="AH300">
        <v>550</v>
      </c>
      <c r="AI300" t="s">
        <v>423</v>
      </c>
    </row>
    <row r="301" spans="1:35" ht="15" hidden="1" x14ac:dyDescent="0.2">
      <c r="A301" s="1">
        <v>300</v>
      </c>
      <c r="B301" t="s">
        <v>305</v>
      </c>
      <c r="C301">
        <v>31</v>
      </c>
      <c r="D301">
        <v>20</v>
      </c>
      <c r="E301">
        <v>11</v>
      </c>
      <c r="F301">
        <v>0.64500000000000002</v>
      </c>
      <c r="G301">
        <v>-4.0999999999999996</v>
      </c>
      <c r="H301">
        <v>-3.96</v>
      </c>
      <c r="I301">
        <v>10</v>
      </c>
      <c r="J301">
        <v>6</v>
      </c>
      <c r="K301">
        <v>13</v>
      </c>
      <c r="L301">
        <v>2</v>
      </c>
      <c r="M301">
        <v>7</v>
      </c>
      <c r="N301">
        <v>9</v>
      </c>
      <c r="O301">
        <v>2420</v>
      </c>
      <c r="P301">
        <v>2349</v>
      </c>
      <c r="R301">
        <v>1255</v>
      </c>
      <c r="S301">
        <v>873</v>
      </c>
      <c r="T301">
        <v>1856</v>
      </c>
      <c r="U301">
        <v>0.47</v>
      </c>
      <c r="V301">
        <v>253</v>
      </c>
      <c r="W301">
        <v>724</v>
      </c>
      <c r="X301">
        <v>0.34899999999999998</v>
      </c>
      <c r="Y301">
        <v>421</v>
      </c>
      <c r="Z301">
        <v>608</v>
      </c>
      <c r="AA301">
        <v>0.69199999999999995</v>
      </c>
      <c r="AB301">
        <v>397</v>
      </c>
      <c r="AC301">
        <v>1183</v>
      </c>
      <c r="AD301">
        <v>505</v>
      </c>
      <c r="AE301">
        <v>204</v>
      </c>
      <c r="AF301">
        <v>106</v>
      </c>
      <c r="AG301">
        <v>474</v>
      </c>
      <c r="AH301">
        <v>551</v>
      </c>
    </row>
    <row r="302" spans="1:35" ht="15" hidden="1" x14ac:dyDescent="0.2">
      <c r="A302" s="1">
        <v>301</v>
      </c>
      <c r="B302" t="s">
        <v>306</v>
      </c>
      <c r="C302">
        <v>29</v>
      </c>
      <c r="D302">
        <v>17</v>
      </c>
      <c r="E302">
        <v>12</v>
      </c>
      <c r="F302">
        <v>0.58599999999999997</v>
      </c>
      <c r="G302">
        <v>-1.1399999999999999</v>
      </c>
      <c r="H302">
        <v>-2.69</v>
      </c>
      <c r="I302">
        <v>8</v>
      </c>
      <c r="J302">
        <v>8</v>
      </c>
      <c r="K302">
        <v>7</v>
      </c>
      <c r="L302">
        <v>5</v>
      </c>
      <c r="M302">
        <v>8</v>
      </c>
      <c r="N302">
        <v>7</v>
      </c>
      <c r="O302">
        <v>2059</v>
      </c>
      <c r="P302">
        <v>1954</v>
      </c>
      <c r="R302">
        <v>1175</v>
      </c>
      <c r="S302">
        <v>720</v>
      </c>
      <c r="T302">
        <v>1624</v>
      </c>
      <c r="U302">
        <v>0.443</v>
      </c>
      <c r="V302">
        <v>165</v>
      </c>
      <c r="W302">
        <v>482</v>
      </c>
      <c r="X302">
        <v>0.34200000000000003</v>
      </c>
      <c r="Y302">
        <v>454</v>
      </c>
      <c r="Z302">
        <v>660</v>
      </c>
      <c r="AA302">
        <v>0.68799999999999994</v>
      </c>
      <c r="AB302">
        <v>350</v>
      </c>
      <c r="AC302">
        <v>1068</v>
      </c>
      <c r="AD302">
        <v>325</v>
      </c>
      <c r="AE302">
        <v>197</v>
      </c>
      <c r="AF302">
        <v>98</v>
      </c>
      <c r="AG302">
        <v>424</v>
      </c>
      <c r="AH302">
        <v>606</v>
      </c>
    </row>
    <row r="303" spans="1:35" ht="15" hidden="1" x14ac:dyDescent="0.2">
      <c r="A303" s="1">
        <v>302</v>
      </c>
      <c r="B303" t="s">
        <v>307</v>
      </c>
      <c r="C303">
        <v>31</v>
      </c>
      <c r="D303">
        <v>12</v>
      </c>
      <c r="E303">
        <v>19</v>
      </c>
      <c r="F303">
        <v>0.38700000000000001</v>
      </c>
      <c r="G303">
        <v>-7.36</v>
      </c>
      <c r="H303">
        <v>-3.84</v>
      </c>
      <c r="I303">
        <v>8</v>
      </c>
      <c r="J303">
        <v>8</v>
      </c>
      <c r="K303">
        <v>7</v>
      </c>
      <c r="L303">
        <v>8</v>
      </c>
      <c r="M303">
        <v>5</v>
      </c>
      <c r="N303">
        <v>11</v>
      </c>
      <c r="O303">
        <v>2233</v>
      </c>
      <c r="P303">
        <v>2255</v>
      </c>
      <c r="R303">
        <v>1250</v>
      </c>
      <c r="S303">
        <v>762</v>
      </c>
      <c r="T303">
        <v>1799</v>
      </c>
      <c r="U303">
        <v>0.42399999999999999</v>
      </c>
      <c r="V303">
        <v>231</v>
      </c>
      <c r="W303">
        <v>714</v>
      </c>
      <c r="X303">
        <v>0.32400000000000001</v>
      </c>
      <c r="Y303">
        <v>478</v>
      </c>
      <c r="Z303">
        <v>676</v>
      </c>
      <c r="AA303">
        <v>0.70699999999999996</v>
      </c>
      <c r="AB303">
        <v>343</v>
      </c>
      <c r="AC303">
        <v>1093</v>
      </c>
      <c r="AD303">
        <v>424</v>
      </c>
      <c r="AE303">
        <v>208</v>
      </c>
      <c r="AF303">
        <v>111</v>
      </c>
      <c r="AG303">
        <v>421</v>
      </c>
      <c r="AH303">
        <v>652</v>
      </c>
    </row>
    <row r="304" spans="1:35" ht="15" hidden="1" x14ac:dyDescent="0.2">
      <c r="A304" s="1">
        <v>303</v>
      </c>
      <c r="B304" t="s">
        <v>308</v>
      </c>
      <c r="C304">
        <v>29</v>
      </c>
      <c r="D304">
        <v>15</v>
      </c>
      <c r="E304">
        <v>14</v>
      </c>
      <c r="F304">
        <v>0.51700000000000002</v>
      </c>
      <c r="G304">
        <v>12.17</v>
      </c>
      <c r="H304">
        <v>10.71</v>
      </c>
      <c r="I304">
        <v>7</v>
      </c>
      <c r="J304">
        <v>9</v>
      </c>
      <c r="K304">
        <v>10</v>
      </c>
      <c r="L304">
        <v>6</v>
      </c>
      <c r="M304">
        <v>4</v>
      </c>
      <c r="N304">
        <v>6</v>
      </c>
      <c r="O304">
        <v>2185</v>
      </c>
      <c r="P304">
        <v>2130</v>
      </c>
      <c r="R304">
        <v>1165</v>
      </c>
      <c r="S304">
        <v>740</v>
      </c>
      <c r="T304">
        <v>1725</v>
      </c>
      <c r="U304">
        <v>0.42899999999999999</v>
      </c>
      <c r="V304">
        <v>165</v>
      </c>
      <c r="W304">
        <v>508</v>
      </c>
      <c r="X304">
        <v>0.32500000000000001</v>
      </c>
      <c r="Y304">
        <v>540</v>
      </c>
      <c r="Z304">
        <v>746</v>
      </c>
      <c r="AA304">
        <v>0.72399999999999998</v>
      </c>
      <c r="AB304">
        <v>356</v>
      </c>
      <c r="AC304">
        <v>1099</v>
      </c>
      <c r="AD304">
        <v>409</v>
      </c>
      <c r="AE304">
        <v>165</v>
      </c>
      <c r="AF304">
        <v>131</v>
      </c>
      <c r="AG304">
        <v>371</v>
      </c>
      <c r="AH304">
        <v>615</v>
      </c>
    </row>
    <row r="305" spans="1:35" ht="15" hidden="1" x14ac:dyDescent="0.2">
      <c r="A305" s="1">
        <v>304</v>
      </c>
      <c r="B305" t="s">
        <v>309</v>
      </c>
      <c r="C305">
        <v>27</v>
      </c>
      <c r="D305">
        <v>18</v>
      </c>
      <c r="E305">
        <v>9</v>
      </c>
      <c r="F305">
        <v>0.66700000000000004</v>
      </c>
      <c r="G305">
        <v>-5.17</v>
      </c>
      <c r="H305">
        <v>-6.3</v>
      </c>
      <c r="I305">
        <v>11</v>
      </c>
      <c r="J305">
        <v>5</v>
      </c>
      <c r="K305">
        <v>12</v>
      </c>
      <c r="L305">
        <v>1</v>
      </c>
      <c r="M305">
        <v>6</v>
      </c>
      <c r="N305">
        <v>8</v>
      </c>
      <c r="O305">
        <v>2032</v>
      </c>
      <c r="P305">
        <v>1957</v>
      </c>
      <c r="R305">
        <v>1090</v>
      </c>
      <c r="S305">
        <v>721</v>
      </c>
      <c r="T305">
        <v>1535</v>
      </c>
      <c r="U305">
        <v>0.47</v>
      </c>
      <c r="V305">
        <v>139</v>
      </c>
      <c r="W305">
        <v>423</v>
      </c>
      <c r="X305">
        <v>0.32900000000000001</v>
      </c>
      <c r="Y305">
        <v>451</v>
      </c>
      <c r="Z305">
        <v>622</v>
      </c>
      <c r="AA305">
        <v>0.72499999999999998</v>
      </c>
      <c r="AB305">
        <v>285</v>
      </c>
      <c r="AC305">
        <v>929</v>
      </c>
      <c r="AD305">
        <v>355</v>
      </c>
      <c r="AE305">
        <v>252</v>
      </c>
      <c r="AF305">
        <v>109</v>
      </c>
      <c r="AG305">
        <v>374</v>
      </c>
      <c r="AH305">
        <v>523</v>
      </c>
    </row>
    <row r="306" spans="1:35" ht="15" hidden="1" x14ac:dyDescent="0.2">
      <c r="A306" s="1">
        <v>305</v>
      </c>
      <c r="B306" t="s">
        <v>310</v>
      </c>
      <c r="C306">
        <v>28</v>
      </c>
      <c r="D306">
        <v>15</v>
      </c>
      <c r="E306">
        <v>13</v>
      </c>
      <c r="F306">
        <v>0.53600000000000003</v>
      </c>
      <c r="G306">
        <v>10.72</v>
      </c>
      <c r="H306">
        <v>7.5</v>
      </c>
      <c r="I306">
        <v>7</v>
      </c>
      <c r="J306">
        <v>9</v>
      </c>
      <c r="K306">
        <v>11</v>
      </c>
      <c r="L306">
        <v>4</v>
      </c>
      <c r="M306">
        <v>2</v>
      </c>
      <c r="N306">
        <v>7</v>
      </c>
      <c r="O306">
        <v>2012</v>
      </c>
      <c r="P306">
        <v>1922</v>
      </c>
      <c r="R306">
        <v>1120</v>
      </c>
      <c r="S306">
        <v>741</v>
      </c>
      <c r="T306">
        <v>1598</v>
      </c>
      <c r="U306">
        <v>0.46400000000000002</v>
      </c>
      <c r="V306">
        <v>174</v>
      </c>
      <c r="W306">
        <v>521</v>
      </c>
      <c r="X306">
        <v>0.33400000000000002</v>
      </c>
      <c r="Y306">
        <v>356</v>
      </c>
      <c r="Z306">
        <v>542</v>
      </c>
      <c r="AA306">
        <v>0.65700000000000003</v>
      </c>
      <c r="AB306">
        <v>367</v>
      </c>
      <c r="AC306">
        <v>1075</v>
      </c>
      <c r="AD306">
        <v>452</v>
      </c>
      <c r="AE306">
        <v>173</v>
      </c>
      <c r="AF306">
        <v>159</v>
      </c>
      <c r="AG306">
        <v>400</v>
      </c>
      <c r="AH306">
        <v>462</v>
      </c>
    </row>
    <row r="307" spans="1:35" ht="15" hidden="1" x14ac:dyDescent="0.2">
      <c r="A307" s="1">
        <v>306</v>
      </c>
      <c r="B307" t="s">
        <v>311</v>
      </c>
      <c r="C307">
        <v>28</v>
      </c>
      <c r="D307">
        <v>22</v>
      </c>
      <c r="E307">
        <v>6</v>
      </c>
      <c r="F307">
        <v>0.78600000000000003</v>
      </c>
      <c r="G307">
        <v>5.86</v>
      </c>
      <c r="H307">
        <v>-0.79</v>
      </c>
      <c r="I307">
        <v>12</v>
      </c>
      <c r="J307">
        <v>3</v>
      </c>
      <c r="K307">
        <v>12</v>
      </c>
      <c r="L307">
        <v>0</v>
      </c>
      <c r="M307">
        <v>10</v>
      </c>
      <c r="N307">
        <v>6</v>
      </c>
      <c r="O307">
        <v>2181</v>
      </c>
      <c r="P307">
        <v>1937</v>
      </c>
      <c r="R307">
        <v>1120</v>
      </c>
      <c r="S307">
        <v>767</v>
      </c>
      <c r="T307">
        <v>1655</v>
      </c>
      <c r="U307">
        <v>0.46300000000000002</v>
      </c>
      <c r="V307">
        <v>236</v>
      </c>
      <c r="W307">
        <v>702</v>
      </c>
      <c r="X307">
        <v>0.33600000000000002</v>
      </c>
      <c r="Y307">
        <v>411</v>
      </c>
      <c r="Z307">
        <v>611</v>
      </c>
      <c r="AA307">
        <v>0.67300000000000004</v>
      </c>
      <c r="AB307">
        <v>330</v>
      </c>
      <c r="AC307">
        <v>1080</v>
      </c>
      <c r="AD307">
        <v>433</v>
      </c>
      <c r="AE307">
        <v>202</v>
      </c>
      <c r="AF307">
        <v>66</v>
      </c>
      <c r="AG307">
        <v>371</v>
      </c>
      <c r="AH307">
        <v>544</v>
      </c>
    </row>
    <row r="308" spans="1:35" ht="15" hidden="1" x14ac:dyDescent="0.2">
      <c r="A308" s="1">
        <v>307</v>
      </c>
      <c r="B308" t="s">
        <v>312</v>
      </c>
      <c r="C308">
        <v>29</v>
      </c>
      <c r="D308">
        <v>17</v>
      </c>
      <c r="E308">
        <v>12</v>
      </c>
      <c r="F308">
        <v>0.58599999999999997</v>
      </c>
      <c r="G308">
        <v>14.81</v>
      </c>
      <c r="H308">
        <v>10.92</v>
      </c>
      <c r="I308">
        <v>6</v>
      </c>
      <c r="J308">
        <v>10</v>
      </c>
      <c r="K308">
        <v>13</v>
      </c>
      <c r="L308">
        <v>5</v>
      </c>
      <c r="M308">
        <v>3</v>
      </c>
      <c r="N308">
        <v>7</v>
      </c>
      <c r="O308">
        <v>2140</v>
      </c>
      <c r="P308">
        <v>2013</v>
      </c>
      <c r="R308">
        <v>1165</v>
      </c>
      <c r="S308">
        <v>771</v>
      </c>
      <c r="T308">
        <v>1672</v>
      </c>
      <c r="U308">
        <v>0.46100000000000002</v>
      </c>
      <c r="V308">
        <v>207</v>
      </c>
      <c r="W308">
        <v>599</v>
      </c>
      <c r="X308">
        <v>0.34599999999999997</v>
      </c>
      <c r="Y308">
        <v>391</v>
      </c>
      <c r="Z308">
        <v>569</v>
      </c>
      <c r="AA308">
        <v>0.68700000000000006</v>
      </c>
      <c r="AB308">
        <v>338</v>
      </c>
      <c r="AC308">
        <v>1040</v>
      </c>
      <c r="AD308">
        <v>477</v>
      </c>
      <c r="AE308">
        <v>191</v>
      </c>
      <c r="AF308">
        <v>141</v>
      </c>
      <c r="AG308">
        <v>394</v>
      </c>
      <c r="AH308">
        <v>498</v>
      </c>
    </row>
    <row r="309" spans="1:35" ht="15" hidden="1" x14ac:dyDescent="0.2">
      <c r="A309" s="1">
        <v>308</v>
      </c>
      <c r="B309" t="s">
        <v>313</v>
      </c>
      <c r="C309">
        <v>28</v>
      </c>
      <c r="D309">
        <v>13</v>
      </c>
      <c r="E309">
        <v>15</v>
      </c>
      <c r="F309">
        <v>0.46400000000000002</v>
      </c>
      <c r="G309">
        <v>-3.42</v>
      </c>
      <c r="H309">
        <v>-3.09</v>
      </c>
      <c r="I309">
        <v>11</v>
      </c>
      <c r="J309">
        <v>5</v>
      </c>
      <c r="K309">
        <v>7</v>
      </c>
      <c r="L309">
        <v>7</v>
      </c>
      <c r="M309">
        <v>5</v>
      </c>
      <c r="N309">
        <v>6</v>
      </c>
      <c r="O309">
        <v>1940</v>
      </c>
      <c r="P309">
        <v>1915</v>
      </c>
      <c r="R309">
        <v>1140</v>
      </c>
      <c r="S309">
        <v>719</v>
      </c>
      <c r="T309">
        <v>1527</v>
      </c>
      <c r="U309">
        <v>0.47099999999999997</v>
      </c>
      <c r="V309">
        <v>159</v>
      </c>
      <c r="W309">
        <v>454</v>
      </c>
      <c r="X309">
        <v>0.35</v>
      </c>
      <c r="Y309">
        <v>343</v>
      </c>
      <c r="Z309">
        <v>522</v>
      </c>
      <c r="AA309">
        <v>0.65700000000000003</v>
      </c>
      <c r="AB309">
        <v>209</v>
      </c>
      <c r="AC309">
        <v>962</v>
      </c>
      <c r="AD309">
        <v>409</v>
      </c>
      <c r="AE309">
        <v>156</v>
      </c>
      <c r="AF309">
        <v>88</v>
      </c>
      <c r="AG309">
        <v>377</v>
      </c>
      <c r="AH309">
        <v>538</v>
      </c>
    </row>
    <row r="310" spans="1:35" ht="15" hidden="1" x14ac:dyDescent="0.2">
      <c r="A310" s="1">
        <v>309</v>
      </c>
      <c r="B310" t="s">
        <v>314</v>
      </c>
      <c r="C310">
        <v>30</v>
      </c>
      <c r="D310">
        <v>10</v>
      </c>
      <c r="E310">
        <v>20</v>
      </c>
      <c r="F310">
        <v>0.33300000000000002</v>
      </c>
      <c r="G310">
        <v>-11.39</v>
      </c>
      <c r="H310">
        <v>-4.16</v>
      </c>
      <c r="I310">
        <v>2</v>
      </c>
      <c r="J310">
        <v>11</v>
      </c>
      <c r="K310">
        <v>7</v>
      </c>
      <c r="L310">
        <v>7</v>
      </c>
      <c r="M310">
        <v>1</v>
      </c>
      <c r="N310">
        <v>13</v>
      </c>
      <c r="O310">
        <v>2346</v>
      </c>
      <c r="P310">
        <v>2476</v>
      </c>
      <c r="R310">
        <v>1220</v>
      </c>
      <c r="S310">
        <v>813</v>
      </c>
      <c r="T310">
        <v>1915</v>
      </c>
      <c r="U310">
        <v>0.42499999999999999</v>
      </c>
      <c r="V310">
        <v>261</v>
      </c>
      <c r="W310">
        <v>769</v>
      </c>
      <c r="X310">
        <v>0.33900000000000002</v>
      </c>
      <c r="Y310">
        <v>459</v>
      </c>
      <c r="Z310">
        <v>630</v>
      </c>
      <c r="AA310">
        <v>0.72899999999999998</v>
      </c>
      <c r="AB310">
        <v>364</v>
      </c>
      <c r="AC310">
        <v>1109</v>
      </c>
      <c r="AD310">
        <v>462</v>
      </c>
      <c r="AE310">
        <v>238</v>
      </c>
      <c r="AF310">
        <v>79</v>
      </c>
      <c r="AG310">
        <v>481</v>
      </c>
      <c r="AH310">
        <v>721</v>
      </c>
    </row>
    <row r="311" spans="1:35" ht="15" hidden="1" x14ac:dyDescent="0.2">
      <c r="A311" s="1">
        <v>310</v>
      </c>
      <c r="B311" t="s">
        <v>315</v>
      </c>
      <c r="C311">
        <v>29</v>
      </c>
      <c r="D311">
        <v>12</v>
      </c>
      <c r="E311">
        <v>17</v>
      </c>
      <c r="F311">
        <v>0.41399999999999998</v>
      </c>
      <c r="G311">
        <v>-8.83</v>
      </c>
      <c r="H311">
        <v>-3.61</v>
      </c>
      <c r="I311">
        <v>7</v>
      </c>
      <c r="J311">
        <v>9</v>
      </c>
      <c r="K311">
        <v>10</v>
      </c>
      <c r="L311">
        <v>2</v>
      </c>
      <c r="M311">
        <v>2</v>
      </c>
      <c r="N311">
        <v>15</v>
      </c>
      <c r="O311">
        <v>1904</v>
      </c>
      <c r="P311">
        <v>2022</v>
      </c>
      <c r="R311">
        <v>1160</v>
      </c>
      <c r="S311">
        <v>680</v>
      </c>
      <c r="T311">
        <v>1731</v>
      </c>
      <c r="U311">
        <v>0.39300000000000002</v>
      </c>
      <c r="V311">
        <v>145</v>
      </c>
      <c r="W311">
        <v>530</v>
      </c>
      <c r="X311">
        <v>0.27400000000000002</v>
      </c>
      <c r="Y311">
        <v>399</v>
      </c>
      <c r="Z311">
        <v>606</v>
      </c>
      <c r="AA311">
        <v>0.65800000000000003</v>
      </c>
      <c r="AB311">
        <v>371</v>
      </c>
      <c r="AC311">
        <v>1140</v>
      </c>
      <c r="AD311">
        <v>306</v>
      </c>
      <c r="AE311">
        <v>164</v>
      </c>
      <c r="AF311">
        <v>55</v>
      </c>
      <c r="AG311">
        <v>380</v>
      </c>
      <c r="AH311">
        <v>571</v>
      </c>
    </row>
    <row r="312" spans="1:35" ht="15" hidden="1" x14ac:dyDescent="0.2">
      <c r="A312" s="1">
        <v>311</v>
      </c>
      <c r="B312" t="s">
        <v>316</v>
      </c>
      <c r="C312">
        <v>28</v>
      </c>
      <c r="D312">
        <v>17</v>
      </c>
      <c r="E312">
        <v>11</v>
      </c>
      <c r="F312">
        <v>0.60699999999999998</v>
      </c>
      <c r="G312">
        <v>-5.34</v>
      </c>
      <c r="H312">
        <v>-6.63</v>
      </c>
      <c r="I312">
        <v>13</v>
      </c>
      <c r="J312">
        <v>2</v>
      </c>
      <c r="K312">
        <v>7</v>
      </c>
      <c r="L312">
        <v>0</v>
      </c>
      <c r="M312">
        <v>10</v>
      </c>
      <c r="N312">
        <v>11</v>
      </c>
      <c r="O312">
        <v>2077</v>
      </c>
      <c r="P312">
        <v>2041</v>
      </c>
      <c r="R312">
        <v>1125</v>
      </c>
      <c r="S312">
        <v>691</v>
      </c>
      <c r="T312">
        <v>1629</v>
      </c>
      <c r="U312">
        <v>0.42399999999999999</v>
      </c>
      <c r="V312">
        <v>162</v>
      </c>
      <c r="W312">
        <v>566</v>
      </c>
      <c r="X312">
        <v>0.28599999999999998</v>
      </c>
      <c r="Y312">
        <v>533</v>
      </c>
      <c r="Z312">
        <v>725</v>
      </c>
      <c r="AA312">
        <v>0.73499999999999999</v>
      </c>
      <c r="AB312">
        <v>344</v>
      </c>
      <c r="AC312">
        <v>987</v>
      </c>
      <c r="AD312">
        <v>326</v>
      </c>
      <c r="AE312">
        <v>190</v>
      </c>
      <c r="AF312">
        <v>83</v>
      </c>
      <c r="AG312">
        <v>330</v>
      </c>
      <c r="AH312">
        <v>486</v>
      </c>
    </row>
    <row r="313" spans="1:35" ht="15" hidden="1" x14ac:dyDescent="0.2">
      <c r="A313" s="1">
        <v>312</v>
      </c>
      <c r="B313" t="s">
        <v>317</v>
      </c>
      <c r="C313">
        <v>27</v>
      </c>
      <c r="D313">
        <v>16</v>
      </c>
      <c r="E313">
        <v>11</v>
      </c>
      <c r="F313">
        <v>0.59299999999999997</v>
      </c>
      <c r="G313">
        <v>-4.07</v>
      </c>
      <c r="H313">
        <v>-4.3899999999999997</v>
      </c>
      <c r="I313">
        <v>9</v>
      </c>
      <c r="J313">
        <v>6</v>
      </c>
      <c r="K313">
        <v>10</v>
      </c>
      <c r="L313">
        <v>3</v>
      </c>
      <c r="M313">
        <v>4</v>
      </c>
      <c r="N313">
        <v>8</v>
      </c>
      <c r="O313">
        <v>1786</v>
      </c>
      <c r="P313">
        <v>1697</v>
      </c>
      <c r="R313">
        <v>1090</v>
      </c>
      <c r="S313">
        <v>646</v>
      </c>
      <c r="T313">
        <v>1478</v>
      </c>
      <c r="U313">
        <v>0.437</v>
      </c>
      <c r="V313">
        <v>162</v>
      </c>
      <c r="W313">
        <v>499</v>
      </c>
      <c r="X313">
        <v>0.32500000000000001</v>
      </c>
      <c r="Y313">
        <v>332</v>
      </c>
      <c r="Z313">
        <v>518</v>
      </c>
      <c r="AA313">
        <v>0.64100000000000001</v>
      </c>
      <c r="AB313">
        <v>268</v>
      </c>
      <c r="AC313">
        <v>917</v>
      </c>
      <c r="AD313">
        <v>380</v>
      </c>
      <c r="AE313">
        <v>177</v>
      </c>
      <c r="AF313">
        <v>110</v>
      </c>
      <c r="AG313">
        <v>309</v>
      </c>
      <c r="AH313">
        <v>481</v>
      </c>
    </row>
    <row r="314" spans="1:35" ht="15" hidden="1" x14ac:dyDescent="0.2">
      <c r="A314" s="1">
        <v>313</v>
      </c>
      <c r="B314" t="s">
        <v>318</v>
      </c>
      <c r="C314">
        <v>29</v>
      </c>
      <c r="D314">
        <v>17</v>
      </c>
      <c r="E314">
        <v>12</v>
      </c>
      <c r="F314">
        <v>0.58599999999999997</v>
      </c>
      <c r="G314">
        <v>14.96</v>
      </c>
      <c r="H314">
        <v>7.65</v>
      </c>
      <c r="I314">
        <v>5</v>
      </c>
      <c r="J314">
        <v>11</v>
      </c>
      <c r="K314">
        <v>15</v>
      </c>
      <c r="L314">
        <v>3</v>
      </c>
      <c r="M314">
        <v>1</v>
      </c>
      <c r="N314">
        <v>8</v>
      </c>
      <c r="O314">
        <v>2179</v>
      </c>
      <c r="P314">
        <v>1967</v>
      </c>
      <c r="R314">
        <v>1180</v>
      </c>
      <c r="S314">
        <v>774</v>
      </c>
      <c r="T314">
        <v>1622</v>
      </c>
      <c r="U314">
        <v>0.47699999999999998</v>
      </c>
      <c r="V314">
        <v>197</v>
      </c>
      <c r="W314">
        <v>526</v>
      </c>
      <c r="X314">
        <v>0.375</v>
      </c>
      <c r="Y314">
        <v>434</v>
      </c>
      <c r="Z314">
        <v>592</v>
      </c>
      <c r="AA314">
        <v>0.73299999999999998</v>
      </c>
      <c r="AB314">
        <v>275</v>
      </c>
      <c r="AC314">
        <v>951</v>
      </c>
      <c r="AD314">
        <v>395</v>
      </c>
      <c r="AE314">
        <v>155</v>
      </c>
      <c r="AF314">
        <v>92</v>
      </c>
      <c r="AG314">
        <v>320</v>
      </c>
      <c r="AH314">
        <v>510</v>
      </c>
    </row>
    <row r="315" spans="1:35" ht="15" hidden="1" x14ac:dyDescent="0.2">
      <c r="A315" s="1">
        <v>314</v>
      </c>
      <c r="B315" t="s">
        <v>319</v>
      </c>
      <c r="C315">
        <v>29</v>
      </c>
      <c r="D315">
        <v>10</v>
      </c>
      <c r="E315">
        <v>19</v>
      </c>
      <c r="F315">
        <v>0.34499999999999997</v>
      </c>
      <c r="G315">
        <v>10.83</v>
      </c>
      <c r="H315">
        <v>12.07</v>
      </c>
      <c r="I315">
        <v>4</v>
      </c>
      <c r="J315">
        <v>12</v>
      </c>
      <c r="K315">
        <v>10</v>
      </c>
      <c r="L315">
        <v>6</v>
      </c>
      <c r="M315">
        <v>0</v>
      </c>
      <c r="N315">
        <v>10</v>
      </c>
      <c r="O315">
        <v>1980</v>
      </c>
      <c r="P315">
        <v>2016</v>
      </c>
      <c r="R315">
        <v>1160</v>
      </c>
      <c r="S315">
        <v>721</v>
      </c>
      <c r="T315">
        <v>1621</v>
      </c>
      <c r="U315">
        <v>0.44500000000000001</v>
      </c>
      <c r="V315">
        <v>160</v>
      </c>
      <c r="W315">
        <v>536</v>
      </c>
      <c r="X315">
        <v>0.29899999999999999</v>
      </c>
      <c r="Y315">
        <v>378</v>
      </c>
      <c r="Z315">
        <v>578</v>
      </c>
      <c r="AA315">
        <v>0.65400000000000003</v>
      </c>
      <c r="AB315">
        <v>282</v>
      </c>
      <c r="AC315">
        <v>1002</v>
      </c>
      <c r="AD315">
        <v>330</v>
      </c>
      <c r="AE315">
        <v>167</v>
      </c>
      <c r="AF315">
        <v>131</v>
      </c>
      <c r="AG315">
        <v>399</v>
      </c>
      <c r="AH315">
        <v>517</v>
      </c>
    </row>
    <row r="316" spans="1:35" ht="15" hidden="1" x14ac:dyDescent="0.2">
      <c r="A316" s="1">
        <v>315</v>
      </c>
      <c r="B316" t="s">
        <v>320</v>
      </c>
      <c r="C316">
        <v>29</v>
      </c>
      <c r="D316">
        <v>15</v>
      </c>
      <c r="E316">
        <v>14</v>
      </c>
      <c r="F316">
        <v>0.51700000000000002</v>
      </c>
      <c r="G316">
        <v>1.63</v>
      </c>
      <c r="H316">
        <v>-0.59</v>
      </c>
      <c r="I316">
        <v>8</v>
      </c>
      <c r="J316">
        <v>8</v>
      </c>
      <c r="K316">
        <v>11</v>
      </c>
      <c r="L316">
        <v>3</v>
      </c>
      <c r="M316">
        <v>3</v>
      </c>
      <c r="N316">
        <v>9</v>
      </c>
      <c r="O316">
        <v>2329</v>
      </c>
      <c r="P316">
        <v>2227</v>
      </c>
      <c r="R316">
        <v>1210</v>
      </c>
      <c r="S316">
        <v>815</v>
      </c>
      <c r="T316">
        <v>1675</v>
      </c>
      <c r="U316">
        <v>0.48699999999999999</v>
      </c>
      <c r="V316">
        <v>228</v>
      </c>
      <c r="W316">
        <v>616</v>
      </c>
      <c r="X316">
        <v>0.37</v>
      </c>
      <c r="Y316">
        <v>471</v>
      </c>
      <c r="Z316">
        <v>684</v>
      </c>
      <c r="AA316">
        <v>0.68899999999999995</v>
      </c>
      <c r="AB316">
        <v>296</v>
      </c>
      <c r="AC316">
        <v>1087</v>
      </c>
      <c r="AD316">
        <v>473</v>
      </c>
      <c r="AE316">
        <v>114</v>
      </c>
      <c r="AF316">
        <v>76</v>
      </c>
      <c r="AG316">
        <v>393</v>
      </c>
      <c r="AH316">
        <v>504</v>
      </c>
    </row>
    <row r="317" spans="1:35" ht="15" hidden="1" x14ac:dyDescent="0.2">
      <c r="A317" s="1">
        <v>316</v>
      </c>
      <c r="B317" t="s">
        <v>321</v>
      </c>
      <c r="C317">
        <v>31</v>
      </c>
      <c r="D317">
        <v>19</v>
      </c>
      <c r="E317">
        <v>12</v>
      </c>
      <c r="F317">
        <v>0.61299999999999999</v>
      </c>
      <c r="G317">
        <v>1.69</v>
      </c>
      <c r="H317">
        <v>-0.98</v>
      </c>
      <c r="I317">
        <v>11</v>
      </c>
      <c r="J317">
        <v>7</v>
      </c>
      <c r="K317">
        <v>12</v>
      </c>
      <c r="L317">
        <v>3</v>
      </c>
      <c r="M317">
        <v>6</v>
      </c>
      <c r="N317">
        <v>8</v>
      </c>
      <c r="O317">
        <v>2306</v>
      </c>
      <c r="P317">
        <v>2164</v>
      </c>
      <c r="R317">
        <v>1255</v>
      </c>
      <c r="S317">
        <v>803</v>
      </c>
      <c r="T317">
        <v>1794</v>
      </c>
      <c r="U317">
        <v>0.44800000000000001</v>
      </c>
      <c r="V317">
        <v>144</v>
      </c>
      <c r="W317">
        <v>469</v>
      </c>
      <c r="X317">
        <v>0.307</v>
      </c>
      <c r="Y317">
        <v>556</v>
      </c>
      <c r="Z317">
        <v>812</v>
      </c>
      <c r="AA317">
        <v>0.68500000000000005</v>
      </c>
      <c r="AB317">
        <v>416</v>
      </c>
      <c r="AC317">
        <v>1227</v>
      </c>
      <c r="AD317">
        <v>328</v>
      </c>
      <c r="AE317">
        <v>211</v>
      </c>
      <c r="AF317">
        <v>110</v>
      </c>
      <c r="AG317">
        <v>403</v>
      </c>
      <c r="AH317">
        <v>642</v>
      </c>
    </row>
    <row r="318" spans="1:35" ht="15" hidden="1" x14ac:dyDescent="0.2">
      <c r="A318" s="1">
        <v>317</v>
      </c>
      <c r="B318" t="s">
        <v>322</v>
      </c>
      <c r="C318">
        <v>29</v>
      </c>
      <c r="D318">
        <v>16</v>
      </c>
      <c r="E318">
        <v>13</v>
      </c>
      <c r="F318">
        <v>0.55200000000000005</v>
      </c>
      <c r="G318">
        <v>-1.63</v>
      </c>
      <c r="H318">
        <v>-4.18</v>
      </c>
      <c r="I318">
        <v>8</v>
      </c>
      <c r="J318">
        <v>7</v>
      </c>
      <c r="K318">
        <v>8</v>
      </c>
      <c r="L318">
        <v>4</v>
      </c>
      <c r="M318">
        <v>5</v>
      </c>
      <c r="N318">
        <v>9</v>
      </c>
      <c r="O318">
        <v>2312</v>
      </c>
      <c r="P318">
        <v>2122</v>
      </c>
      <c r="R318">
        <v>1165</v>
      </c>
      <c r="S318">
        <v>791</v>
      </c>
      <c r="T318">
        <v>1723</v>
      </c>
      <c r="U318">
        <v>0.45900000000000002</v>
      </c>
      <c r="V318">
        <v>256</v>
      </c>
      <c r="W318">
        <v>695</v>
      </c>
      <c r="X318">
        <v>0.36799999999999999</v>
      </c>
      <c r="Y318">
        <v>474</v>
      </c>
      <c r="Z318">
        <v>656</v>
      </c>
      <c r="AA318">
        <v>0.72299999999999998</v>
      </c>
      <c r="AB318">
        <v>339</v>
      </c>
      <c r="AC318">
        <v>1097</v>
      </c>
      <c r="AD318">
        <v>391</v>
      </c>
      <c r="AE318">
        <v>170</v>
      </c>
      <c r="AF318">
        <v>112</v>
      </c>
      <c r="AG318">
        <v>378</v>
      </c>
      <c r="AH318">
        <v>527</v>
      </c>
    </row>
    <row r="319" spans="1:35" ht="15" hidden="1" x14ac:dyDescent="0.2">
      <c r="A319" s="1">
        <v>318</v>
      </c>
      <c r="B319" t="s">
        <v>323</v>
      </c>
      <c r="C319">
        <v>28</v>
      </c>
      <c r="D319">
        <v>5</v>
      </c>
      <c r="E319">
        <v>23</v>
      </c>
      <c r="F319">
        <v>0.17899999999999999</v>
      </c>
      <c r="G319">
        <v>-3.87</v>
      </c>
      <c r="H319">
        <v>4.67</v>
      </c>
      <c r="I319">
        <v>2</v>
      </c>
      <c r="J319">
        <v>14</v>
      </c>
      <c r="K319">
        <v>3</v>
      </c>
      <c r="L319">
        <v>10</v>
      </c>
      <c r="M319">
        <v>2</v>
      </c>
      <c r="N319">
        <v>9</v>
      </c>
      <c r="O319">
        <v>1968</v>
      </c>
      <c r="P319">
        <v>2207</v>
      </c>
      <c r="R319">
        <v>1135</v>
      </c>
      <c r="S319">
        <v>682</v>
      </c>
      <c r="T319">
        <v>1690</v>
      </c>
      <c r="U319">
        <v>0.40400000000000003</v>
      </c>
      <c r="V319">
        <v>199</v>
      </c>
      <c r="W319">
        <v>614</v>
      </c>
      <c r="X319">
        <v>0.32400000000000001</v>
      </c>
      <c r="Y319">
        <v>405</v>
      </c>
      <c r="Z319">
        <v>569</v>
      </c>
      <c r="AA319">
        <v>0.71199999999999997</v>
      </c>
      <c r="AB319">
        <v>319</v>
      </c>
      <c r="AC319">
        <v>959</v>
      </c>
      <c r="AD319">
        <v>359</v>
      </c>
      <c r="AE319">
        <v>171</v>
      </c>
      <c r="AF319">
        <v>107</v>
      </c>
      <c r="AG319">
        <v>377</v>
      </c>
      <c r="AH319">
        <v>574</v>
      </c>
      <c r="AI319" t="s">
        <v>423</v>
      </c>
    </row>
    <row r="320" spans="1:35" ht="15" hidden="1" x14ac:dyDescent="0.2">
      <c r="A320" s="1">
        <v>319</v>
      </c>
      <c r="B320" t="s">
        <v>324</v>
      </c>
      <c r="C320">
        <v>28</v>
      </c>
      <c r="D320">
        <v>14</v>
      </c>
      <c r="E320">
        <v>14</v>
      </c>
      <c r="F320">
        <v>0.5</v>
      </c>
      <c r="G320">
        <v>3.67</v>
      </c>
      <c r="H320">
        <v>5.2</v>
      </c>
      <c r="I320">
        <v>8</v>
      </c>
      <c r="J320">
        <v>8</v>
      </c>
      <c r="K320">
        <v>9</v>
      </c>
      <c r="L320">
        <v>5</v>
      </c>
      <c r="M320">
        <v>3</v>
      </c>
      <c r="N320">
        <v>7</v>
      </c>
      <c r="O320">
        <v>1892</v>
      </c>
      <c r="P320">
        <v>1935</v>
      </c>
      <c r="R320">
        <v>1125</v>
      </c>
      <c r="S320">
        <v>619</v>
      </c>
      <c r="T320">
        <v>1468</v>
      </c>
      <c r="U320">
        <v>0.42199999999999999</v>
      </c>
      <c r="V320">
        <v>207</v>
      </c>
      <c r="W320">
        <v>596</v>
      </c>
      <c r="X320">
        <v>0.34699999999999998</v>
      </c>
      <c r="Y320">
        <v>447</v>
      </c>
      <c r="Z320">
        <v>612</v>
      </c>
      <c r="AA320">
        <v>0.73</v>
      </c>
      <c r="AB320">
        <v>265</v>
      </c>
      <c r="AC320">
        <v>976</v>
      </c>
      <c r="AD320">
        <v>321</v>
      </c>
      <c r="AE320">
        <v>129</v>
      </c>
      <c r="AF320">
        <v>67</v>
      </c>
      <c r="AG320">
        <v>417</v>
      </c>
      <c r="AH320">
        <v>506</v>
      </c>
      <c r="AI320" t="s">
        <v>423</v>
      </c>
    </row>
    <row r="321" spans="1:35" ht="15" hidden="1" x14ac:dyDescent="0.2">
      <c r="A321" s="1">
        <v>320</v>
      </c>
      <c r="B321" t="s">
        <v>325</v>
      </c>
      <c r="C321">
        <v>29</v>
      </c>
      <c r="D321">
        <v>26</v>
      </c>
      <c r="E321">
        <v>3</v>
      </c>
      <c r="F321">
        <v>0.89700000000000002</v>
      </c>
      <c r="G321">
        <v>21.55</v>
      </c>
      <c r="H321">
        <v>5.55</v>
      </c>
      <c r="I321">
        <v>13</v>
      </c>
      <c r="J321">
        <v>3</v>
      </c>
      <c r="K321">
        <v>14</v>
      </c>
      <c r="L321">
        <v>1</v>
      </c>
      <c r="M321">
        <v>8</v>
      </c>
      <c r="N321">
        <v>2</v>
      </c>
      <c r="O321">
        <v>2656</v>
      </c>
      <c r="P321">
        <v>2192</v>
      </c>
      <c r="R321">
        <v>1160</v>
      </c>
      <c r="S321">
        <v>996</v>
      </c>
      <c r="T321">
        <v>1884</v>
      </c>
      <c r="U321">
        <v>0.52900000000000003</v>
      </c>
      <c r="V321">
        <v>293</v>
      </c>
      <c r="W321">
        <v>710</v>
      </c>
      <c r="X321">
        <v>0.41299999999999998</v>
      </c>
      <c r="Y321">
        <v>371</v>
      </c>
      <c r="Z321">
        <v>500</v>
      </c>
      <c r="AA321">
        <v>0.74199999999999999</v>
      </c>
      <c r="AB321">
        <v>287</v>
      </c>
      <c r="AC321">
        <v>1146</v>
      </c>
      <c r="AD321">
        <v>629</v>
      </c>
      <c r="AE321">
        <v>178</v>
      </c>
      <c r="AF321">
        <v>156</v>
      </c>
      <c r="AG321">
        <v>338</v>
      </c>
      <c r="AH321">
        <v>470</v>
      </c>
    </row>
    <row r="322" spans="1:35" ht="15" hidden="1" x14ac:dyDescent="0.2">
      <c r="A322" s="1">
        <v>321</v>
      </c>
      <c r="B322" t="s">
        <v>326</v>
      </c>
      <c r="C322">
        <v>29</v>
      </c>
      <c r="D322">
        <v>14</v>
      </c>
      <c r="E322">
        <v>15</v>
      </c>
      <c r="F322">
        <v>0.48299999999999998</v>
      </c>
      <c r="G322">
        <v>3.17</v>
      </c>
      <c r="H322">
        <v>2.88</v>
      </c>
      <c r="I322">
        <v>7</v>
      </c>
      <c r="J322">
        <v>10</v>
      </c>
      <c r="K322">
        <v>11</v>
      </c>
      <c r="L322">
        <v>5</v>
      </c>
      <c r="M322">
        <v>3</v>
      </c>
      <c r="N322">
        <v>7</v>
      </c>
      <c r="O322">
        <v>2119</v>
      </c>
      <c r="P322">
        <v>2035</v>
      </c>
      <c r="R322">
        <v>1165</v>
      </c>
      <c r="S322">
        <v>751</v>
      </c>
      <c r="T322">
        <v>1610</v>
      </c>
      <c r="U322">
        <v>0.46600000000000003</v>
      </c>
      <c r="V322">
        <v>218</v>
      </c>
      <c r="W322">
        <v>588</v>
      </c>
      <c r="X322">
        <v>0.371</v>
      </c>
      <c r="Y322">
        <v>399</v>
      </c>
      <c r="Z322">
        <v>568</v>
      </c>
      <c r="AA322">
        <v>0.70199999999999996</v>
      </c>
      <c r="AB322">
        <v>256</v>
      </c>
      <c r="AC322">
        <v>1051</v>
      </c>
      <c r="AD322">
        <v>447</v>
      </c>
      <c r="AE322">
        <v>143</v>
      </c>
      <c r="AF322">
        <v>90</v>
      </c>
      <c r="AG322">
        <v>377</v>
      </c>
      <c r="AH322">
        <v>550</v>
      </c>
    </row>
    <row r="323" spans="1:35" ht="15" hidden="1" x14ac:dyDescent="0.2">
      <c r="A323" s="1">
        <v>322</v>
      </c>
      <c r="B323" t="s">
        <v>327</v>
      </c>
      <c r="C323">
        <v>28</v>
      </c>
      <c r="D323">
        <v>13</v>
      </c>
      <c r="E323">
        <v>15</v>
      </c>
      <c r="F323">
        <v>0.46400000000000002</v>
      </c>
      <c r="G323">
        <v>-2.74</v>
      </c>
      <c r="H323">
        <v>-2.54</v>
      </c>
      <c r="I323">
        <v>5</v>
      </c>
      <c r="J323">
        <v>8</v>
      </c>
      <c r="K323">
        <v>7</v>
      </c>
      <c r="L323">
        <v>5</v>
      </c>
      <c r="M323">
        <v>6</v>
      </c>
      <c r="N323">
        <v>10</v>
      </c>
      <c r="O323">
        <v>2182</v>
      </c>
      <c r="P323">
        <v>2089</v>
      </c>
      <c r="R323">
        <v>1125</v>
      </c>
      <c r="S323">
        <v>742</v>
      </c>
      <c r="T323">
        <v>1671</v>
      </c>
      <c r="U323">
        <v>0.44400000000000001</v>
      </c>
      <c r="V323">
        <v>250</v>
      </c>
      <c r="W323">
        <v>767</v>
      </c>
      <c r="X323">
        <v>0.32600000000000001</v>
      </c>
      <c r="Y323">
        <v>448</v>
      </c>
      <c r="Z323">
        <v>636</v>
      </c>
      <c r="AA323">
        <v>0.70399999999999996</v>
      </c>
      <c r="AB323">
        <v>234</v>
      </c>
      <c r="AC323">
        <v>1074</v>
      </c>
      <c r="AD323">
        <v>447</v>
      </c>
      <c r="AE323">
        <v>172</v>
      </c>
      <c r="AF323">
        <v>103</v>
      </c>
      <c r="AG323">
        <v>417</v>
      </c>
      <c r="AH323">
        <v>553</v>
      </c>
    </row>
    <row r="324" spans="1:35" ht="15" hidden="1" x14ac:dyDescent="0.2">
      <c r="A324" s="1">
        <v>323</v>
      </c>
      <c r="B324" t="s">
        <v>328</v>
      </c>
      <c r="C324">
        <v>28</v>
      </c>
      <c r="D324">
        <v>18</v>
      </c>
      <c r="E324">
        <v>10</v>
      </c>
      <c r="F324">
        <v>0.64300000000000002</v>
      </c>
      <c r="G324">
        <v>12.17</v>
      </c>
      <c r="H324">
        <v>3.94</v>
      </c>
      <c r="I324">
        <v>9</v>
      </c>
      <c r="J324">
        <v>7</v>
      </c>
      <c r="K324">
        <v>12</v>
      </c>
      <c r="L324">
        <v>3</v>
      </c>
      <c r="M324">
        <v>5</v>
      </c>
      <c r="N324">
        <v>6</v>
      </c>
      <c r="O324">
        <v>2227</v>
      </c>
      <c r="P324">
        <v>1926</v>
      </c>
      <c r="R324">
        <v>1130</v>
      </c>
      <c r="S324">
        <v>829</v>
      </c>
      <c r="T324">
        <v>1632</v>
      </c>
      <c r="U324">
        <v>0.50800000000000001</v>
      </c>
      <c r="V324">
        <v>187</v>
      </c>
      <c r="W324">
        <v>526</v>
      </c>
      <c r="X324">
        <v>0.35599999999999998</v>
      </c>
      <c r="Y324">
        <v>382</v>
      </c>
      <c r="Z324">
        <v>560</v>
      </c>
      <c r="AA324">
        <v>0.68200000000000005</v>
      </c>
      <c r="AB324">
        <v>286</v>
      </c>
      <c r="AC324">
        <v>1081</v>
      </c>
      <c r="AD324">
        <v>417</v>
      </c>
      <c r="AE324">
        <v>168</v>
      </c>
      <c r="AF324">
        <v>97</v>
      </c>
      <c r="AG324">
        <v>382</v>
      </c>
      <c r="AH324">
        <v>471</v>
      </c>
    </row>
    <row r="325" spans="1:35" ht="15" hidden="1" x14ac:dyDescent="0.2">
      <c r="A325" s="1">
        <v>324</v>
      </c>
      <c r="B325" t="s">
        <v>329</v>
      </c>
      <c r="C325">
        <v>31</v>
      </c>
      <c r="D325">
        <v>24</v>
      </c>
      <c r="E325">
        <v>7</v>
      </c>
      <c r="F325">
        <v>0.77400000000000002</v>
      </c>
      <c r="G325">
        <v>5.2</v>
      </c>
      <c r="H325">
        <v>-1.6</v>
      </c>
      <c r="I325">
        <v>14</v>
      </c>
      <c r="J325">
        <v>4</v>
      </c>
      <c r="K325">
        <v>15</v>
      </c>
      <c r="L325">
        <v>2</v>
      </c>
      <c r="M325">
        <v>7</v>
      </c>
      <c r="N325">
        <v>4</v>
      </c>
      <c r="O325">
        <v>2367</v>
      </c>
      <c r="P325">
        <v>2149</v>
      </c>
      <c r="R325">
        <v>1250</v>
      </c>
      <c r="S325">
        <v>812</v>
      </c>
      <c r="T325">
        <v>1808</v>
      </c>
      <c r="U325">
        <v>0.44900000000000001</v>
      </c>
      <c r="V325">
        <v>210</v>
      </c>
      <c r="W325">
        <v>633</v>
      </c>
      <c r="X325">
        <v>0.33200000000000002</v>
      </c>
      <c r="Y325">
        <v>533</v>
      </c>
      <c r="Z325">
        <v>682</v>
      </c>
      <c r="AA325">
        <v>0.78200000000000003</v>
      </c>
      <c r="AB325">
        <v>329</v>
      </c>
      <c r="AC325">
        <v>1183</v>
      </c>
      <c r="AD325">
        <v>407</v>
      </c>
      <c r="AE325">
        <v>202</v>
      </c>
      <c r="AF325">
        <v>92</v>
      </c>
      <c r="AG325">
        <v>398</v>
      </c>
      <c r="AH325">
        <v>587</v>
      </c>
    </row>
    <row r="326" spans="1:35" ht="15" hidden="1" x14ac:dyDescent="0.2">
      <c r="A326" s="1">
        <v>325</v>
      </c>
      <c r="B326" t="s">
        <v>330</v>
      </c>
      <c r="C326">
        <v>29</v>
      </c>
      <c r="D326">
        <v>16</v>
      </c>
      <c r="E326">
        <v>13</v>
      </c>
      <c r="F326">
        <v>0.55200000000000005</v>
      </c>
      <c r="G326">
        <v>12.7</v>
      </c>
      <c r="H326">
        <v>9.6300000000000008</v>
      </c>
      <c r="I326">
        <v>9</v>
      </c>
      <c r="J326">
        <v>7</v>
      </c>
      <c r="K326">
        <v>10</v>
      </c>
      <c r="L326">
        <v>5</v>
      </c>
      <c r="M326">
        <v>5</v>
      </c>
      <c r="N326">
        <v>5</v>
      </c>
      <c r="O326">
        <v>2083</v>
      </c>
      <c r="P326">
        <v>1994</v>
      </c>
      <c r="R326">
        <v>1160</v>
      </c>
      <c r="S326">
        <v>684</v>
      </c>
      <c r="T326">
        <v>1568</v>
      </c>
      <c r="U326">
        <v>0.436</v>
      </c>
      <c r="V326">
        <v>291</v>
      </c>
      <c r="W326">
        <v>758</v>
      </c>
      <c r="X326">
        <v>0.38400000000000001</v>
      </c>
      <c r="Y326">
        <v>424</v>
      </c>
      <c r="Z326">
        <v>549</v>
      </c>
      <c r="AA326">
        <v>0.77200000000000002</v>
      </c>
      <c r="AB326">
        <v>246</v>
      </c>
      <c r="AC326">
        <v>1008</v>
      </c>
      <c r="AD326">
        <v>391</v>
      </c>
      <c r="AE326">
        <v>116</v>
      </c>
      <c r="AF326">
        <v>110</v>
      </c>
      <c r="AG326">
        <v>361</v>
      </c>
      <c r="AH326">
        <v>483</v>
      </c>
    </row>
    <row r="327" spans="1:35" ht="15" hidden="1" x14ac:dyDescent="0.2">
      <c r="A327" s="1">
        <v>326</v>
      </c>
      <c r="B327" t="s">
        <v>331</v>
      </c>
      <c r="C327">
        <v>31</v>
      </c>
      <c r="D327">
        <v>26</v>
      </c>
      <c r="E327">
        <v>5</v>
      </c>
      <c r="F327">
        <v>0.83899999999999997</v>
      </c>
      <c r="G327">
        <v>5.78</v>
      </c>
      <c r="H327">
        <v>-3.12</v>
      </c>
      <c r="I327">
        <v>16</v>
      </c>
      <c r="J327">
        <v>0</v>
      </c>
      <c r="K327">
        <v>13</v>
      </c>
      <c r="L327">
        <v>1</v>
      </c>
      <c r="M327">
        <v>11</v>
      </c>
      <c r="N327">
        <v>3</v>
      </c>
      <c r="O327">
        <v>2285</v>
      </c>
      <c r="P327">
        <v>1959</v>
      </c>
      <c r="R327">
        <v>1240</v>
      </c>
      <c r="S327">
        <v>835</v>
      </c>
      <c r="T327">
        <v>1688</v>
      </c>
      <c r="U327">
        <v>0.495</v>
      </c>
      <c r="V327">
        <v>197</v>
      </c>
      <c r="W327">
        <v>542</v>
      </c>
      <c r="X327">
        <v>0.36299999999999999</v>
      </c>
      <c r="Y327">
        <v>418</v>
      </c>
      <c r="Z327">
        <v>593</v>
      </c>
      <c r="AA327">
        <v>0.70499999999999996</v>
      </c>
      <c r="AB327">
        <v>292</v>
      </c>
      <c r="AC327">
        <v>1061</v>
      </c>
      <c r="AD327">
        <v>414</v>
      </c>
      <c r="AE327">
        <v>177</v>
      </c>
      <c r="AF327">
        <v>131</v>
      </c>
      <c r="AG327">
        <v>361</v>
      </c>
      <c r="AH327">
        <v>499</v>
      </c>
      <c r="AI327" t="s">
        <v>440</v>
      </c>
    </row>
    <row r="328" spans="1:35" ht="15" hidden="1" x14ac:dyDescent="0.2">
      <c r="A328" s="1">
        <v>327</v>
      </c>
      <c r="B328" t="s">
        <v>332</v>
      </c>
      <c r="C328">
        <v>30</v>
      </c>
      <c r="D328">
        <v>27</v>
      </c>
      <c r="E328">
        <v>3</v>
      </c>
      <c r="F328">
        <v>0.9</v>
      </c>
      <c r="G328">
        <v>23.94</v>
      </c>
      <c r="H328">
        <v>9.84</v>
      </c>
      <c r="I328">
        <v>14</v>
      </c>
      <c r="J328">
        <v>3</v>
      </c>
      <c r="K328">
        <v>14</v>
      </c>
      <c r="L328">
        <v>1</v>
      </c>
      <c r="M328">
        <v>8</v>
      </c>
      <c r="N328">
        <v>2</v>
      </c>
      <c r="O328">
        <v>2323</v>
      </c>
      <c r="P328">
        <v>1900</v>
      </c>
      <c r="R328">
        <v>1200</v>
      </c>
      <c r="S328">
        <v>807</v>
      </c>
      <c r="T328">
        <v>1624</v>
      </c>
      <c r="U328">
        <v>0.497</v>
      </c>
      <c r="V328">
        <v>263</v>
      </c>
      <c r="W328">
        <v>713</v>
      </c>
      <c r="X328">
        <v>0.36899999999999999</v>
      </c>
      <c r="Y328">
        <v>446</v>
      </c>
      <c r="Z328">
        <v>558</v>
      </c>
      <c r="AA328">
        <v>0.79900000000000004</v>
      </c>
      <c r="AB328">
        <v>260</v>
      </c>
      <c r="AC328">
        <v>1005</v>
      </c>
      <c r="AD328">
        <v>429</v>
      </c>
      <c r="AE328">
        <v>211</v>
      </c>
      <c r="AF328">
        <v>91</v>
      </c>
      <c r="AG328">
        <v>340</v>
      </c>
      <c r="AH328">
        <v>433</v>
      </c>
    </row>
    <row r="329" spans="1:35" ht="15" hidden="1" x14ac:dyDescent="0.2">
      <c r="A329" s="1">
        <v>328</v>
      </c>
      <c r="B329" t="s">
        <v>333</v>
      </c>
      <c r="C329">
        <v>29</v>
      </c>
      <c r="D329">
        <v>23</v>
      </c>
      <c r="E329">
        <v>6</v>
      </c>
      <c r="F329">
        <v>0.79300000000000004</v>
      </c>
      <c r="G329">
        <v>12.29</v>
      </c>
      <c r="H329">
        <v>3.26</v>
      </c>
      <c r="I329">
        <v>13</v>
      </c>
      <c r="J329">
        <v>3</v>
      </c>
      <c r="K329">
        <v>14</v>
      </c>
      <c r="L329">
        <v>1</v>
      </c>
      <c r="M329">
        <v>7</v>
      </c>
      <c r="N329">
        <v>3</v>
      </c>
      <c r="O329">
        <v>2174</v>
      </c>
      <c r="P329">
        <v>1912</v>
      </c>
      <c r="R329">
        <v>1175</v>
      </c>
      <c r="S329">
        <v>778</v>
      </c>
      <c r="T329">
        <v>1664</v>
      </c>
      <c r="U329">
        <v>0.46800000000000003</v>
      </c>
      <c r="V329">
        <v>176</v>
      </c>
      <c r="W329">
        <v>514</v>
      </c>
      <c r="X329">
        <v>0.34200000000000003</v>
      </c>
      <c r="Y329">
        <v>442</v>
      </c>
      <c r="Z329">
        <v>617</v>
      </c>
      <c r="AA329">
        <v>0.71599999999999997</v>
      </c>
      <c r="AB329">
        <v>305</v>
      </c>
      <c r="AC329">
        <v>1048</v>
      </c>
      <c r="AD329">
        <v>442</v>
      </c>
      <c r="AE329">
        <v>227</v>
      </c>
      <c r="AF329">
        <v>118</v>
      </c>
      <c r="AG329">
        <v>382</v>
      </c>
      <c r="AH329">
        <v>608</v>
      </c>
    </row>
    <row r="330" spans="1:35" ht="15" hidden="1" x14ac:dyDescent="0.2">
      <c r="A330" s="1">
        <v>329</v>
      </c>
      <c r="B330" t="s">
        <v>334</v>
      </c>
      <c r="C330">
        <v>28</v>
      </c>
      <c r="D330">
        <v>6</v>
      </c>
      <c r="E330">
        <v>22</v>
      </c>
      <c r="F330">
        <v>0.214</v>
      </c>
      <c r="G330">
        <v>-12.66</v>
      </c>
      <c r="H330">
        <v>-0.82</v>
      </c>
      <c r="I330">
        <v>3</v>
      </c>
      <c r="J330">
        <v>14</v>
      </c>
      <c r="K330">
        <v>5</v>
      </c>
      <c r="L330">
        <v>9</v>
      </c>
      <c r="M330">
        <v>1</v>
      </c>
      <c r="N330">
        <v>13</v>
      </c>
      <c r="O330">
        <v>1928</v>
      </c>
      <c r="P330">
        <v>2186</v>
      </c>
      <c r="R330">
        <v>1120</v>
      </c>
      <c r="S330">
        <v>687</v>
      </c>
      <c r="T330">
        <v>1647</v>
      </c>
      <c r="U330">
        <v>0.41699999999999998</v>
      </c>
      <c r="V330">
        <v>231</v>
      </c>
      <c r="W330">
        <v>727</v>
      </c>
      <c r="X330">
        <v>0.318</v>
      </c>
      <c r="Y330">
        <v>323</v>
      </c>
      <c r="Z330">
        <v>463</v>
      </c>
      <c r="AA330">
        <v>0.69799999999999995</v>
      </c>
      <c r="AB330">
        <v>273</v>
      </c>
      <c r="AC330">
        <v>923</v>
      </c>
      <c r="AD330">
        <v>335</v>
      </c>
      <c r="AE330">
        <v>170</v>
      </c>
      <c r="AF330">
        <v>108</v>
      </c>
      <c r="AG330">
        <v>372</v>
      </c>
      <c r="AH330">
        <v>554</v>
      </c>
    </row>
    <row r="331" spans="1:35" ht="15" hidden="1" x14ac:dyDescent="0.2">
      <c r="A331" s="1">
        <v>330</v>
      </c>
      <c r="B331" t="s">
        <v>335</v>
      </c>
      <c r="C331">
        <v>28</v>
      </c>
      <c r="D331">
        <v>20</v>
      </c>
      <c r="E331">
        <v>8</v>
      </c>
      <c r="F331">
        <v>0.71399999999999997</v>
      </c>
      <c r="G331">
        <v>13.36</v>
      </c>
      <c r="H331">
        <v>7.93</v>
      </c>
      <c r="I331">
        <v>9</v>
      </c>
      <c r="J331">
        <v>7</v>
      </c>
      <c r="K331">
        <v>14</v>
      </c>
      <c r="L331">
        <v>1</v>
      </c>
      <c r="M331">
        <v>4</v>
      </c>
      <c r="N331">
        <v>6</v>
      </c>
      <c r="O331">
        <v>2219</v>
      </c>
      <c r="P331">
        <v>2067</v>
      </c>
      <c r="R331">
        <v>1130</v>
      </c>
      <c r="S331">
        <v>764</v>
      </c>
      <c r="T331">
        <v>1557</v>
      </c>
      <c r="U331">
        <v>0.49099999999999999</v>
      </c>
      <c r="V331">
        <v>247</v>
      </c>
      <c r="W331">
        <v>608</v>
      </c>
      <c r="X331">
        <v>0.40600000000000003</v>
      </c>
      <c r="Y331">
        <v>444</v>
      </c>
      <c r="Z331">
        <v>612</v>
      </c>
      <c r="AA331">
        <v>0.72499999999999998</v>
      </c>
      <c r="AB331">
        <v>208</v>
      </c>
      <c r="AC331">
        <v>925</v>
      </c>
      <c r="AD331">
        <v>429</v>
      </c>
      <c r="AE331">
        <v>113</v>
      </c>
      <c r="AF331">
        <v>82</v>
      </c>
      <c r="AG331">
        <v>345</v>
      </c>
      <c r="AH331">
        <v>456</v>
      </c>
    </row>
    <row r="332" spans="1:35" ht="15" hidden="1" x14ac:dyDescent="0.2">
      <c r="A332" s="1">
        <v>331</v>
      </c>
      <c r="B332" t="s">
        <v>336</v>
      </c>
      <c r="C332">
        <v>28</v>
      </c>
      <c r="D332">
        <v>19</v>
      </c>
      <c r="E332">
        <v>9</v>
      </c>
      <c r="F332">
        <v>0.67900000000000005</v>
      </c>
      <c r="G332">
        <v>22.19</v>
      </c>
      <c r="H332">
        <v>10.87</v>
      </c>
      <c r="I332">
        <v>9</v>
      </c>
      <c r="J332">
        <v>7</v>
      </c>
      <c r="K332">
        <v>10</v>
      </c>
      <c r="L332">
        <v>4</v>
      </c>
      <c r="M332">
        <v>7</v>
      </c>
      <c r="N332">
        <v>5</v>
      </c>
      <c r="O332">
        <v>1878</v>
      </c>
      <c r="P332">
        <v>1561</v>
      </c>
      <c r="R332">
        <v>1140</v>
      </c>
      <c r="S332">
        <v>705</v>
      </c>
      <c r="T332">
        <v>1490</v>
      </c>
      <c r="U332">
        <v>0.47299999999999998</v>
      </c>
      <c r="V332">
        <v>185</v>
      </c>
      <c r="W332">
        <v>483</v>
      </c>
      <c r="X332">
        <v>0.38300000000000001</v>
      </c>
      <c r="Y332">
        <v>283</v>
      </c>
      <c r="Z332">
        <v>401</v>
      </c>
      <c r="AA332">
        <v>0.70599999999999996</v>
      </c>
      <c r="AB332">
        <v>238</v>
      </c>
      <c r="AC332">
        <v>921</v>
      </c>
      <c r="AD332">
        <v>400</v>
      </c>
      <c r="AE332">
        <v>162</v>
      </c>
      <c r="AF332">
        <v>118</v>
      </c>
      <c r="AG332">
        <v>276</v>
      </c>
      <c r="AH332">
        <v>457</v>
      </c>
    </row>
    <row r="333" spans="1:35" ht="15" hidden="1" x14ac:dyDescent="0.2">
      <c r="A333" s="1">
        <v>332</v>
      </c>
      <c r="B333" t="s">
        <v>337</v>
      </c>
      <c r="C333">
        <v>28</v>
      </c>
      <c r="D333">
        <v>15</v>
      </c>
      <c r="E333">
        <v>13</v>
      </c>
      <c r="F333">
        <v>0.53600000000000003</v>
      </c>
      <c r="G333">
        <v>-6.56</v>
      </c>
      <c r="H333">
        <v>-7.34</v>
      </c>
      <c r="I333">
        <v>11</v>
      </c>
      <c r="J333">
        <v>7</v>
      </c>
      <c r="K333">
        <v>7</v>
      </c>
      <c r="L333">
        <v>6</v>
      </c>
      <c r="M333">
        <v>8</v>
      </c>
      <c r="N333">
        <v>7</v>
      </c>
      <c r="O333">
        <v>1905</v>
      </c>
      <c r="P333">
        <v>1832</v>
      </c>
      <c r="R333">
        <v>1135</v>
      </c>
      <c r="S333">
        <v>674</v>
      </c>
      <c r="T333">
        <v>1575</v>
      </c>
      <c r="U333">
        <v>0.42799999999999999</v>
      </c>
      <c r="V333">
        <v>165</v>
      </c>
      <c r="W333">
        <v>507</v>
      </c>
      <c r="X333">
        <v>0.32500000000000001</v>
      </c>
      <c r="Y333">
        <v>392</v>
      </c>
      <c r="Z333">
        <v>570</v>
      </c>
      <c r="AA333">
        <v>0.68799999999999994</v>
      </c>
      <c r="AB333">
        <v>391</v>
      </c>
      <c r="AC333">
        <v>1108</v>
      </c>
      <c r="AD333">
        <v>305</v>
      </c>
      <c r="AE333">
        <v>139</v>
      </c>
      <c r="AF333">
        <v>102</v>
      </c>
      <c r="AG333">
        <v>399</v>
      </c>
      <c r="AH333">
        <v>584</v>
      </c>
    </row>
    <row r="334" spans="1:35" ht="15" hidden="1" x14ac:dyDescent="0.2">
      <c r="A334" s="1">
        <v>333</v>
      </c>
      <c r="B334" t="s">
        <v>338</v>
      </c>
      <c r="C334">
        <v>28</v>
      </c>
      <c r="D334">
        <v>16</v>
      </c>
      <c r="E334">
        <v>12</v>
      </c>
      <c r="F334">
        <v>0.57099999999999995</v>
      </c>
      <c r="G334">
        <v>14.8</v>
      </c>
      <c r="H334">
        <v>9.98</v>
      </c>
      <c r="I334">
        <v>7</v>
      </c>
      <c r="J334">
        <v>9</v>
      </c>
      <c r="K334">
        <v>10</v>
      </c>
      <c r="L334">
        <v>3</v>
      </c>
      <c r="M334">
        <v>4</v>
      </c>
      <c r="N334">
        <v>8</v>
      </c>
      <c r="O334">
        <v>2286</v>
      </c>
      <c r="P334">
        <v>2151</v>
      </c>
      <c r="R334">
        <v>1120</v>
      </c>
      <c r="S334">
        <v>789</v>
      </c>
      <c r="T334">
        <v>1683</v>
      </c>
      <c r="U334">
        <v>0.46899999999999997</v>
      </c>
      <c r="V334">
        <v>222</v>
      </c>
      <c r="W334">
        <v>584</v>
      </c>
      <c r="X334">
        <v>0.38</v>
      </c>
      <c r="Y334">
        <v>486</v>
      </c>
      <c r="Z334">
        <v>630</v>
      </c>
      <c r="AA334">
        <v>0.77100000000000002</v>
      </c>
      <c r="AB334">
        <v>305</v>
      </c>
      <c r="AC334">
        <v>1041</v>
      </c>
      <c r="AD334">
        <v>447</v>
      </c>
      <c r="AE334">
        <v>152</v>
      </c>
      <c r="AF334">
        <v>106</v>
      </c>
      <c r="AG334">
        <v>335</v>
      </c>
      <c r="AH334">
        <v>563</v>
      </c>
    </row>
    <row r="335" spans="1:35" ht="15" hidden="1" x14ac:dyDescent="0.2">
      <c r="A335" s="1">
        <v>334</v>
      </c>
      <c r="B335" t="s">
        <v>339</v>
      </c>
      <c r="C335">
        <v>28</v>
      </c>
      <c r="D335">
        <v>13</v>
      </c>
      <c r="E335">
        <v>15</v>
      </c>
      <c r="F335">
        <v>0.46400000000000002</v>
      </c>
      <c r="G335">
        <v>0.34</v>
      </c>
      <c r="H335">
        <v>6.27</v>
      </c>
      <c r="I335">
        <v>6</v>
      </c>
      <c r="J335">
        <v>10</v>
      </c>
      <c r="K335">
        <v>8</v>
      </c>
      <c r="L335">
        <v>7</v>
      </c>
      <c r="M335">
        <v>2</v>
      </c>
      <c r="N335">
        <v>5</v>
      </c>
      <c r="O335">
        <v>1984</v>
      </c>
      <c r="P335">
        <v>2139</v>
      </c>
      <c r="R335">
        <v>1125</v>
      </c>
      <c r="S335">
        <v>724</v>
      </c>
      <c r="T335">
        <v>1561</v>
      </c>
      <c r="U335">
        <v>0.46400000000000002</v>
      </c>
      <c r="V335">
        <v>188</v>
      </c>
      <c r="W335">
        <v>514</v>
      </c>
      <c r="X335">
        <v>0.36599999999999999</v>
      </c>
      <c r="Y335">
        <v>348</v>
      </c>
      <c r="Z335">
        <v>459</v>
      </c>
      <c r="AA335">
        <v>0.75800000000000001</v>
      </c>
      <c r="AB335">
        <v>172</v>
      </c>
      <c r="AC335">
        <v>898</v>
      </c>
      <c r="AD335">
        <v>405</v>
      </c>
      <c r="AE335">
        <v>119</v>
      </c>
      <c r="AF335">
        <v>82</v>
      </c>
      <c r="AG335">
        <v>352</v>
      </c>
      <c r="AH335">
        <v>455</v>
      </c>
    </row>
    <row r="336" spans="1:35" ht="15" hidden="1" x14ac:dyDescent="0.2">
      <c r="A336" s="1">
        <v>335</v>
      </c>
      <c r="B336" t="s">
        <v>340</v>
      </c>
      <c r="C336">
        <v>28</v>
      </c>
      <c r="D336">
        <v>9</v>
      </c>
      <c r="E336">
        <v>19</v>
      </c>
      <c r="F336">
        <v>0.32100000000000001</v>
      </c>
      <c r="G336">
        <v>2.67</v>
      </c>
      <c r="H336">
        <v>5.96</v>
      </c>
      <c r="I336">
        <v>2</v>
      </c>
      <c r="J336">
        <v>14</v>
      </c>
      <c r="K336">
        <v>7</v>
      </c>
      <c r="L336">
        <v>9</v>
      </c>
      <c r="M336">
        <v>1</v>
      </c>
      <c r="N336">
        <v>8</v>
      </c>
      <c r="O336">
        <v>2171</v>
      </c>
      <c r="P336">
        <v>2263</v>
      </c>
      <c r="R336">
        <v>1125</v>
      </c>
      <c r="S336">
        <v>799</v>
      </c>
      <c r="T336">
        <v>1781</v>
      </c>
      <c r="U336">
        <v>0.44900000000000001</v>
      </c>
      <c r="V336">
        <v>208</v>
      </c>
      <c r="W336">
        <v>579</v>
      </c>
      <c r="X336">
        <v>0.35899999999999999</v>
      </c>
      <c r="Y336">
        <v>365</v>
      </c>
      <c r="Z336">
        <v>555</v>
      </c>
      <c r="AA336">
        <v>0.65800000000000003</v>
      </c>
      <c r="AB336">
        <v>370</v>
      </c>
      <c r="AC336">
        <v>1058</v>
      </c>
      <c r="AD336">
        <v>367</v>
      </c>
      <c r="AE336">
        <v>172</v>
      </c>
      <c r="AF336">
        <v>163</v>
      </c>
      <c r="AG336">
        <v>372</v>
      </c>
      <c r="AH336">
        <v>569</v>
      </c>
    </row>
    <row r="337" spans="1:34" ht="15" hidden="1" x14ac:dyDescent="0.2">
      <c r="A337" s="1">
        <v>336</v>
      </c>
      <c r="B337" t="s">
        <v>341</v>
      </c>
      <c r="C337">
        <v>27</v>
      </c>
      <c r="D337">
        <v>16</v>
      </c>
      <c r="E337">
        <v>11</v>
      </c>
      <c r="F337">
        <v>0.59299999999999997</v>
      </c>
      <c r="G337">
        <v>-2.0499999999999998</v>
      </c>
      <c r="H337">
        <v>-4.6900000000000004</v>
      </c>
      <c r="I337">
        <v>11</v>
      </c>
      <c r="J337">
        <v>5</v>
      </c>
      <c r="K337">
        <v>9</v>
      </c>
      <c r="L337">
        <v>2</v>
      </c>
      <c r="M337">
        <v>6</v>
      </c>
      <c r="N337">
        <v>7</v>
      </c>
      <c r="O337">
        <v>2152</v>
      </c>
      <c r="P337">
        <v>1967</v>
      </c>
      <c r="R337">
        <v>1095</v>
      </c>
      <c r="S337">
        <v>730</v>
      </c>
      <c r="T337">
        <v>1497</v>
      </c>
      <c r="U337">
        <v>0.48799999999999999</v>
      </c>
      <c r="V337">
        <v>251</v>
      </c>
      <c r="W337">
        <v>603</v>
      </c>
      <c r="X337">
        <v>0.41599999999999998</v>
      </c>
      <c r="Y337">
        <v>439</v>
      </c>
      <c r="Z337">
        <v>601</v>
      </c>
      <c r="AA337">
        <v>0.73</v>
      </c>
      <c r="AB337">
        <v>186</v>
      </c>
      <c r="AC337">
        <v>876</v>
      </c>
      <c r="AD337">
        <v>363</v>
      </c>
      <c r="AE337">
        <v>146</v>
      </c>
      <c r="AF337">
        <v>89</v>
      </c>
      <c r="AG337">
        <v>311</v>
      </c>
      <c r="AH337">
        <v>478</v>
      </c>
    </row>
    <row r="338" spans="1:34" ht="15" hidden="1" x14ac:dyDescent="0.2">
      <c r="A338" s="1">
        <v>337</v>
      </c>
      <c r="B338" t="s">
        <v>342</v>
      </c>
      <c r="C338">
        <v>29</v>
      </c>
      <c r="D338">
        <v>23</v>
      </c>
      <c r="E338">
        <v>6</v>
      </c>
      <c r="F338">
        <v>0.79300000000000004</v>
      </c>
      <c r="G338">
        <v>26.01</v>
      </c>
      <c r="H338">
        <v>7.91</v>
      </c>
      <c r="I338">
        <v>11</v>
      </c>
      <c r="J338">
        <v>5</v>
      </c>
      <c r="K338">
        <v>15</v>
      </c>
      <c r="L338">
        <v>2</v>
      </c>
      <c r="M338">
        <v>6</v>
      </c>
      <c r="N338">
        <v>3</v>
      </c>
      <c r="O338">
        <v>2450</v>
      </c>
      <c r="P338">
        <v>1925</v>
      </c>
      <c r="R338">
        <v>1185</v>
      </c>
      <c r="S338">
        <v>867</v>
      </c>
      <c r="T338">
        <v>1857</v>
      </c>
      <c r="U338">
        <v>0.46700000000000003</v>
      </c>
      <c r="V338">
        <v>222</v>
      </c>
      <c r="W338">
        <v>613</v>
      </c>
      <c r="X338">
        <v>0.36199999999999999</v>
      </c>
      <c r="Y338">
        <v>494</v>
      </c>
      <c r="Z338">
        <v>726</v>
      </c>
      <c r="AA338">
        <v>0.68</v>
      </c>
      <c r="AB338">
        <v>423</v>
      </c>
      <c r="AC338">
        <v>1084</v>
      </c>
      <c r="AD338">
        <v>495</v>
      </c>
      <c r="AE338">
        <v>320</v>
      </c>
      <c r="AF338">
        <v>131</v>
      </c>
      <c r="AG338">
        <v>360</v>
      </c>
      <c r="AH338">
        <v>594</v>
      </c>
    </row>
    <row r="339" spans="1:34" ht="15" hidden="1" x14ac:dyDescent="0.2">
      <c r="A339" s="1">
        <v>338</v>
      </c>
      <c r="B339" t="s">
        <v>343</v>
      </c>
      <c r="C339">
        <v>30</v>
      </c>
      <c r="D339">
        <v>8</v>
      </c>
      <c r="E339">
        <v>22</v>
      </c>
      <c r="F339">
        <v>0.26700000000000002</v>
      </c>
      <c r="G339">
        <v>-14.93</v>
      </c>
      <c r="H339">
        <v>0.97</v>
      </c>
      <c r="I339">
        <v>3</v>
      </c>
      <c r="J339">
        <v>14</v>
      </c>
      <c r="K339">
        <v>5</v>
      </c>
      <c r="L339">
        <v>8</v>
      </c>
      <c r="M339">
        <v>3</v>
      </c>
      <c r="N339">
        <v>13</v>
      </c>
      <c r="O339">
        <v>1812</v>
      </c>
      <c r="P339">
        <v>2201</v>
      </c>
      <c r="R339">
        <v>1200</v>
      </c>
      <c r="S339">
        <v>661</v>
      </c>
      <c r="T339">
        <v>1715</v>
      </c>
      <c r="U339">
        <v>0.38500000000000001</v>
      </c>
      <c r="V339">
        <v>167</v>
      </c>
      <c r="W339">
        <v>552</v>
      </c>
      <c r="X339">
        <v>0.30299999999999999</v>
      </c>
      <c r="Y339">
        <v>323</v>
      </c>
      <c r="Z339">
        <v>496</v>
      </c>
      <c r="AA339">
        <v>0.65100000000000002</v>
      </c>
      <c r="AB339">
        <v>367</v>
      </c>
      <c r="AC339">
        <v>1076</v>
      </c>
      <c r="AD339">
        <v>335</v>
      </c>
      <c r="AE339">
        <v>179</v>
      </c>
      <c r="AF339">
        <v>70</v>
      </c>
      <c r="AG339">
        <v>482</v>
      </c>
      <c r="AH339">
        <v>627</v>
      </c>
    </row>
    <row r="340" spans="1:34" ht="15" hidden="1" x14ac:dyDescent="0.2">
      <c r="A340" s="1">
        <v>339</v>
      </c>
      <c r="B340" t="s">
        <v>344</v>
      </c>
      <c r="C340">
        <v>27</v>
      </c>
      <c r="D340">
        <v>8</v>
      </c>
      <c r="E340">
        <v>19</v>
      </c>
      <c r="F340">
        <v>0.29599999999999999</v>
      </c>
      <c r="G340">
        <v>-10.78</v>
      </c>
      <c r="H340">
        <v>-2.1800000000000002</v>
      </c>
      <c r="I340">
        <v>5</v>
      </c>
      <c r="J340">
        <v>11</v>
      </c>
      <c r="K340">
        <v>5</v>
      </c>
      <c r="L340">
        <v>8</v>
      </c>
      <c r="M340">
        <v>3</v>
      </c>
      <c r="N340">
        <v>11</v>
      </c>
      <c r="O340">
        <v>1943</v>
      </c>
      <c r="P340">
        <v>2073</v>
      </c>
      <c r="R340">
        <v>1100</v>
      </c>
      <c r="S340">
        <v>686</v>
      </c>
      <c r="T340">
        <v>1563</v>
      </c>
      <c r="U340">
        <v>0.439</v>
      </c>
      <c r="V340">
        <v>244</v>
      </c>
      <c r="W340">
        <v>629</v>
      </c>
      <c r="X340">
        <v>0.38800000000000001</v>
      </c>
      <c r="Y340">
        <v>327</v>
      </c>
      <c r="Z340">
        <v>462</v>
      </c>
      <c r="AA340">
        <v>0.70799999999999996</v>
      </c>
      <c r="AB340">
        <v>181</v>
      </c>
      <c r="AC340">
        <v>923</v>
      </c>
      <c r="AD340">
        <v>361</v>
      </c>
      <c r="AE340">
        <v>126</v>
      </c>
      <c r="AF340">
        <v>118</v>
      </c>
      <c r="AG340">
        <v>355</v>
      </c>
      <c r="AH340">
        <v>526</v>
      </c>
    </row>
    <row r="341" spans="1:34" ht="15" hidden="1" x14ac:dyDescent="0.2">
      <c r="A341" s="1">
        <v>340</v>
      </c>
      <c r="B341" t="s">
        <v>345</v>
      </c>
      <c r="C341">
        <v>29</v>
      </c>
      <c r="D341">
        <v>13</v>
      </c>
      <c r="E341">
        <v>16</v>
      </c>
      <c r="F341">
        <v>0.44800000000000001</v>
      </c>
      <c r="G341">
        <v>-5.96</v>
      </c>
      <c r="H341">
        <v>-2.27</v>
      </c>
      <c r="I341">
        <v>7</v>
      </c>
      <c r="J341">
        <v>9</v>
      </c>
      <c r="K341">
        <v>9</v>
      </c>
      <c r="L341">
        <v>3</v>
      </c>
      <c r="M341">
        <v>4</v>
      </c>
      <c r="N341">
        <v>12</v>
      </c>
      <c r="O341">
        <v>2004</v>
      </c>
      <c r="P341">
        <v>2111</v>
      </c>
      <c r="R341">
        <v>1160</v>
      </c>
      <c r="S341">
        <v>704</v>
      </c>
      <c r="T341">
        <v>1598</v>
      </c>
      <c r="U341">
        <v>0.441</v>
      </c>
      <c r="V341">
        <v>200</v>
      </c>
      <c r="W341">
        <v>558</v>
      </c>
      <c r="X341">
        <v>0.35799999999999998</v>
      </c>
      <c r="Y341">
        <v>396</v>
      </c>
      <c r="Z341">
        <v>590</v>
      </c>
      <c r="AA341">
        <v>0.67100000000000004</v>
      </c>
      <c r="AB341">
        <v>272</v>
      </c>
      <c r="AC341">
        <v>1002</v>
      </c>
      <c r="AD341">
        <v>367</v>
      </c>
      <c r="AE341">
        <v>128</v>
      </c>
      <c r="AF341">
        <v>94</v>
      </c>
      <c r="AG341">
        <v>355</v>
      </c>
      <c r="AH341">
        <v>432</v>
      </c>
    </row>
    <row r="342" spans="1:34" ht="15" hidden="1" x14ac:dyDescent="0.2">
      <c r="A342" s="1">
        <v>341</v>
      </c>
      <c r="B342" t="s">
        <v>346</v>
      </c>
      <c r="C342">
        <v>28</v>
      </c>
      <c r="D342">
        <v>13</v>
      </c>
      <c r="E342">
        <v>15</v>
      </c>
      <c r="F342">
        <v>0.46400000000000002</v>
      </c>
      <c r="G342">
        <v>-0.61</v>
      </c>
      <c r="H342">
        <v>0.5</v>
      </c>
      <c r="I342">
        <v>9</v>
      </c>
      <c r="J342">
        <v>7</v>
      </c>
      <c r="K342">
        <v>11</v>
      </c>
      <c r="L342">
        <v>2</v>
      </c>
      <c r="M342">
        <v>2</v>
      </c>
      <c r="N342">
        <v>9</v>
      </c>
      <c r="O342">
        <v>2131</v>
      </c>
      <c r="P342">
        <v>2145</v>
      </c>
      <c r="R342">
        <v>1125</v>
      </c>
      <c r="S342">
        <v>758</v>
      </c>
      <c r="T342">
        <v>1683</v>
      </c>
      <c r="U342">
        <v>0.45</v>
      </c>
      <c r="V342">
        <v>178</v>
      </c>
      <c r="W342">
        <v>486</v>
      </c>
      <c r="X342">
        <v>0.36599999999999999</v>
      </c>
      <c r="Y342">
        <v>437</v>
      </c>
      <c r="Z342">
        <v>611</v>
      </c>
      <c r="AA342">
        <v>0.71499999999999997</v>
      </c>
      <c r="AB342">
        <v>326</v>
      </c>
      <c r="AC342">
        <v>987</v>
      </c>
      <c r="AD342">
        <v>361</v>
      </c>
      <c r="AE342">
        <v>170</v>
      </c>
      <c r="AF342">
        <v>78</v>
      </c>
      <c r="AG342">
        <v>344</v>
      </c>
      <c r="AH342">
        <v>539</v>
      </c>
    </row>
    <row r="343" spans="1:34" ht="15" hidden="1" x14ac:dyDescent="0.2">
      <c r="A343" s="1">
        <v>342</v>
      </c>
      <c r="B343" t="s">
        <v>347</v>
      </c>
      <c r="C343">
        <v>31</v>
      </c>
      <c r="D343">
        <v>27</v>
      </c>
      <c r="E343">
        <v>4</v>
      </c>
      <c r="F343">
        <v>0.871</v>
      </c>
      <c r="G343">
        <v>21.5</v>
      </c>
      <c r="H343">
        <v>2.2999999999999998</v>
      </c>
      <c r="I343">
        <v>17</v>
      </c>
      <c r="J343">
        <v>1</v>
      </c>
      <c r="K343">
        <v>16</v>
      </c>
      <c r="L343">
        <v>1</v>
      </c>
      <c r="M343">
        <v>9</v>
      </c>
      <c r="N343">
        <v>1</v>
      </c>
      <c r="O343">
        <v>2559</v>
      </c>
      <c r="P343">
        <v>1953</v>
      </c>
      <c r="R343">
        <v>1240</v>
      </c>
      <c r="S343">
        <v>883</v>
      </c>
      <c r="T343">
        <v>1838</v>
      </c>
      <c r="U343">
        <v>0.48</v>
      </c>
      <c r="V343">
        <v>274</v>
      </c>
      <c r="W343">
        <v>675</v>
      </c>
      <c r="X343">
        <v>0.40600000000000003</v>
      </c>
      <c r="Y343">
        <v>519</v>
      </c>
      <c r="Z343">
        <v>709</v>
      </c>
      <c r="AA343">
        <v>0.73199999999999998</v>
      </c>
      <c r="AB343">
        <v>363</v>
      </c>
      <c r="AC343">
        <v>1254</v>
      </c>
      <c r="AD343">
        <v>536</v>
      </c>
      <c r="AE343">
        <v>217</v>
      </c>
      <c r="AF343">
        <v>115</v>
      </c>
      <c r="AG343">
        <v>347</v>
      </c>
      <c r="AH343">
        <v>588</v>
      </c>
    </row>
    <row r="344" spans="1:34" ht="15" hidden="1" x14ac:dyDescent="0.2">
      <c r="A344" s="1">
        <v>343</v>
      </c>
      <c r="B344" t="s">
        <v>348</v>
      </c>
      <c r="C344">
        <v>29</v>
      </c>
      <c r="D344">
        <v>16</v>
      </c>
      <c r="E344">
        <v>13</v>
      </c>
      <c r="F344">
        <v>0.55200000000000005</v>
      </c>
      <c r="G344">
        <v>0.27</v>
      </c>
      <c r="H344">
        <v>-0.59</v>
      </c>
      <c r="I344">
        <v>10</v>
      </c>
      <c r="J344">
        <v>8</v>
      </c>
      <c r="K344">
        <v>13</v>
      </c>
      <c r="L344">
        <v>1</v>
      </c>
      <c r="M344">
        <v>3</v>
      </c>
      <c r="N344">
        <v>12</v>
      </c>
      <c r="O344">
        <v>2369</v>
      </c>
      <c r="P344">
        <v>2240</v>
      </c>
      <c r="R344">
        <v>1170</v>
      </c>
      <c r="S344">
        <v>830</v>
      </c>
      <c r="T344">
        <v>1691</v>
      </c>
      <c r="U344">
        <v>0.49099999999999999</v>
      </c>
      <c r="V344">
        <v>262</v>
      </c>
      <c r="W344">
        <v>682</v>
      </c>
      <c r="X344">
        <v>0.38400000000000001</v>
      </c>
      <c r="Y344">
        <v>447</v>
      </c>
      <c r="Z344">
        <v>645</v>
      </c>
      <c r="AA344">
        <v>0.69299999999999995</v>
      </c>
      <c r="AB344">
        <v>258</v>
      </c>
      <c r="AC344">
        <v>1057</v>
      </c>
      <c r="AD344">
        <v>512</v>
      </c>
      <c r="AE344">
        <v>161</v>
      </c>
      <c r="AF344">
        <v>146</v>
      </c>
      <c r="AG344">
        <v>370</v>
      </c>
      <c r="AH344">
        <v>530</v>
      </c>
    </row>
    <row r="345" spans="1:34" ht="15" hidden="1" x14ac:dyDescent="0.2">
      <c r="A345" s="1">
        <v>344</v>
      </c>
      <c r="B345" t="s">
        <v>349</v>
      </c>
      <c r="C345">
        <v>29</v>
      </c>
      <c r="D345">
        <v>23</v>
      </c>
      <c r="E345">
        <v>6</v>
      </c>
      <c r="F345">
        <v>0.79300000000000004</v>
      </c>
      <c r="G345">
        <v>1.53</v>
      </c>
      <c r="H345">
        <v>-6.22</v>
      </c>
      <c r="I345">
        <v>15</v>
      </c>
      <c r="J345">
        <v>3</v>
      </c>
      <c r="K345">
        <v>11</v>
      </c>
      <c r="L345">
        <v>3</v>
      </c>
      <c r="M345">
        <v>12</v>
      </c>
      <c r="N345">
        <v>3</v>
      </c>
      <c r="O345">
        <v>2303</v>
      </c>
      <c r="P345">
        <v>2032</v>
      </c>
      <c r="R345">
        <v>1185</v>
      </c>
      <c r="S345">
        <v>788</v>
      </c>
      <c r="T345">
        <v>1719</v>
      </c>
      <c r="U345">
        <v>0.45800000000000002</v>
      </c>
      <c r="V345">
        <v>271</v>
      </c>
      <c r="W345">
        <v>732</v>
      </c>
      <c r="X345">
        <v>0.37</v>
      </c>
      <c r="Y345">
        <v>456</v>
      </c>
      <c r="Z345">
        <v>636</v>
      </c>
      <c r="AA345">
        <v>0.71699999999999997</v>
      </c>
      <c r="AB345">
        <v>285</v>
      </c>
      <c r="AC345">
        <v>1073</v>
      </c>
      <c r="AD345">
        <v>374</v>
      </c>
      <c r="AE345">
        <v>192</v>
      </c>
      <c r="AF345">
        <v>152</v>
      </c>
      <c r="AG345">
        <v>384</v>
      </c>
      <c r="AH345">
        <v>532</v>
      </c>
    </row>
    <row r="346" spans="1:34" ht="15" hidden="1" x14ac:dyDescent="0.2">
      <c r="A346" s="1">
        <v>345</v>
      </c>
      <c r="B346" t="s">
        <v>350</v>
      </c>
      <c r="C346">
        <v>29</v>
      </c>
      <c r="D346">
        <v>22</v>
      </c>
      <c r="E346">
        <v>7</v>
      </c>
      <c r="F346">
        <v>0.75900000000000001</v>
      </c>
      <c r="G346">
        <v>19.16</v>
      </c>
      <c r="H346">
        <v>8.1199999999999992</v>
      </c>
      <c r="I346">
        <v>11</v>
      </c>
      <c r="J346">
        <v>5</v>
      </c>
      <c r="K346">
        <v>14</v>
      </c>
      <c r="L346">
        <v>1</v>
      </c>
      <c r="M346">
        <v>5</v>
      </c>
      <c r="N346">
        <v>4</v>
      </c>
      <c r="O346">
        <v>2121</v>
      </c>
      <c r="P346">
        <v>1801</v>
      </c>
      <c r="R346">
        <v>1175</v>
      </c>
      <c r="S346">
        <v>767</v>
      </c>
      <c r="T346">
        <v>1690</v>
      </c>
      <c r="U346">
        <v>0.45400000000000001</v>
      </c>
      <c r="V346">
        <v>213</v>
      </c>
      <c r="W346">
        <v>615</v>
      </c>
      <c r="X346">
        <v>0.34599999999999997</v>
      </c>
      <c r="Y346">
        <v>374</v>
      </c>
      <c r="Z346">
        <v>568</v>
      </c>
      <c r="AA346">
        <v>0.65800000000000003</v>
      </c>
      <c r="AB346">
        <v>368</v>
      </c>
      <c r="AC346">
        <v>1101</v>
      </c>
      <c r="AD346">
        <v>400</v>
      </c>
      <c r="AE346">
        <v>200</v>
      </c>
      <c r="AF346">
        <v>108</v>
      </c>
      <c r="AG346">
        <v>319</v>
      </c>
      <c r="AH346">
        <v>472</v>
      </c>
    </row>
    <row r="347" spans="1:34" ht="15" hidden="1" x14ac:dyDescent="0.2">
      <c r="A347" s="1">
        <v>346</v>
      </c>
      <c r="B347" t="s">
        <v>351</v>
      </c>
      <c r="C347">
        <v>31</v>
      </c>
      <c r="D347">
        <v>15</v>
      </c>
      <c r="E347">
        <v>16</v>
      </c>
      <c r="F347">
        <v>0.48399999999999999</v>
      </c>
      <c r="G347">
        <v>-0.57999999999999996</v>
      </c>
      <c r="H347">
        <v>-0.68</v>
      </c>
      <c r="I347">
        <v>10</v>
      </c>
      <c r="J347">
        <v>8</v>
      </c>
      <c r="K347">
        <v>11</v>
      </c>
      <c r="L347">
        <v>2</v>
      </c>
      <c r="M347">
        <v>4</v>
      </c>
      <c r="N347">
        <v>10</v>
      </c>
      <c r="O347">
        <v>2441</v>
      </c>
      <c r="P347">
        <v>2335</v>
      </c>
      <c r="R347">
        <v>1270</v>
      </c>
      <c r="S347">
        <v>848</v>
      </c>
      <c r="T347">
        <v>1818</v>
      </c>
      <c r="U347">
        <v>0.46600000000000003</v>
      </c>
      <c r="V347">
        <v>293</v>
      </c>
      <c r="W347">
        <v>727</v>
      </c>
      <c r="X347">
        <v>0.40300000000000002</v>
      </c>
      <c r="Y347">
        <v>452</v>
      </c>
      <c r="Z347">
        <v>582</v>
      </c>
      <c r="AA347">
        <v>0.77700000000000002</v>
      </c>
      <c r="AB347">
        <v>310</v>
      </c>
      <c r="AC347">
        <v>1049</v>
      </c>
      <c r="AD347">
        <v>524</v>
      </c>
      <c r="AE347">
        <v>173</v>
      </c>
      <c r="AF347">
        <v>65</v>
      </c>
      <c r="AG347">
        <v>385</v>
      </c>
      <c r="AH347">
        <v>577</v>
      </c>
    </row>
    <row r="348" spans="1:34" ht="15" hidden="1" x14ac:dyDescent="0.2">
      <c r="A348" s="1">
        <v>347</v>
      </c>
      <c r="B348" t="s">
        <v>352</v>
      </c>
      <c r="C348">
        <v>31</v>
      </c>
      <c r="D348">
        <v>20</v>
      </c>
      <c r="E348">
        <v>11</v>
      </c>
      <c r="F348">
        <v>0.64500000000000002</v>
      </c>
      <c r="G348">
        <v>-0.53</v>
      </c>
      <c r="H348">
        <v>-2.15</v>
      </c>
      <c r="I348">
        <v>11</v>
      </c>
      <c r="J348">
        <v>7</v>
      </c>
      <c r="K348">
        <v>11</v>
      </c>
      <c r="L348">
        <v>4</v>
      </c>
      <c r="M348">
        <v>8</v>
      </c>
      <c r="N348">
        <v>7</v>
      </c>
      <c r="O348">
        <v>2388</v>
      </c>
      <c r="P348">
        <v>2235</v>
      </c>
      <c r="R348">
        <v>1250</v>
      </c>
      <c r="S348">
        <v>791</v>
      </c>
      <c r="T348">
        <v>1759</v>
      </c>
      <c r="U348">
        <v>0.45</v>
      </c>
      <c r="V348">
        <v>274</v>
      </c>
      <c r="W348">
        <v>718</v>
      </c>
      <c r="X348">
        <v>0.38200000000000001</v>
      </c>
      <c r="Y348">
        <v>532</v>
      </c>
      <c r="Z348">
        <v>696</v>
      </c>
      <c r="AA348">
        <v>0.76400000000000001</v>
      </c>
      <c r="AB348">
        <v>316</v>
      </c>
      <c r="AC348">
        <v>1098</v>
      </c>
      <c r="AD348">
        <v>458</v>
      </c>
      <c r="AE348">
        <v>177</v>
      </c>
      <c r="AF348">
        <v>74</v>
      </c>
      <c r="AG348">
        <v>460</v>
      </c>
      <c r="AH348">
        <v>568</v>
      </c>
    </row>
    <row r="349" spans="1:34" ht="15" hidden="1" x14ac:dyDescent="0.2">
      <c r="A349" s="1">
        <v>348</v>
      </c>
      <c r="B349" t="s">
        <v>353</v>
      </c>
      <c r="C349">
        <v>29</v>
      </c>
      <c r="D349">
        <v>17</v>
      </c>
      <c r="E349">
        <v>12</v>
      </c>
      <c r="F349">
        <v>0.58599999999999997</v>
      </c>
      <c r="G349">
        <v>2.5</v>
      </c>
      <c r="H349">
        <v>1.69</v>
      </c>
      <c r="I349">
        <v>7</v>
      </c>
      <c r="J349">
        <v>9</v>
      </c>
      <c r="K349">
        <v>13</v>
      </c>
      <c r="L349">
        <v>3</v>
      </c>
      <c r="M349">
        <v>3</v>
      </c>
      <c r="N349">
        <v>8</v>
      </c>
      <c r="O349">
        <v>2261</v>
      </c>
      <c r="P349">
        <v>2193</v>
      </c>
      <c r="R349">
        <v>1185</v>
      </c>
      <c r="S349">
        <v>743</v>
      </c>
      <c r="T349">
        <v>1754</v>
      </c>
      <c r="U349">
        <v>0.42399999999999999</v>
      </c>
      <c r="V349">
        <v>274</v>
      </c>
      <c r="W349">
        <v>816</v>
      </c>
      <c r="X349">
        <v>0.33600000000000002</v>
      </c>
      <c r="Y349">
        <v>501</v>
      </c>
      <c r="Z349">
        <v>685</v>
      </c>
      <c r="AA349">
        <v>0.73099999999999998</v>
      </c>
      <c r="AB349">
        <v>255</v>
      </c>
      <c r="AC349">
        <v>1136</v>
      </c>
      <c r="AD349">
        <v>424</v>
      </c>
      <c r="AE349">
        <v>152</v>
      </c>
      <c r="AF349">
        <v>140</v>
      </c>
      <c r="AG349">
        <v>386</v>
      </c>
      <c r="AH349">
        <v>621</v>
      </c>
    </row>
    <row r="350" spans="1:34" ht="15" hidden="1" x14ac:dyDescent="0.2">
      <c r="A350" s="1">
        <v>349</v>
      </c>
      <c r="B350" t="s">
        <v>354</v>
      </c>
      <c r="C350">
        <v>29</v>
      </c>
      <c r="D350">
        <v>18</v>
      </c>
      <c r="E350">
        <v>11</v>
      </c>
      <c r="F350">
        <v>0.621</v>
      </c>
      <c r="G350">
        <v>14.61</v>
      </c>
      <c r="H350">
        <v>11.33</v>
      </c>
      <c r="I350">
        <v>8</v>
      </c>
      <c r="J350">
        <v>8</v>
      </c>
      <c r="K350">
        <v>12</v>
      </c>
      <c r="L350">
        <v>2</v>
      </c>
      <c r="M350">
        <v>3</v>
      </c>
      <c r="N350">
        <v>8</v>
      </c>
      <c r="O350">
        <v>2165</v>
      </c>
      <c r="P350">
        <v>2070</v>
      </c>
      <c r="R350">
        <v>1165</v>
      </c>
      <c r="S350">
        <v>745</v>
      </c>
      <c r="T350">
        <v>1654</v>
      </c>
      <c r="U350">
        <v>0.45</v>
      </c>
      <c r="V350">
        <v>200</v>
      </c>
      <c r="W350">
        <v>594</v>
      </c>
      <c r="X350">
        <v>0.33700000000000002</v>
      </c>
      <c r="Y350">
        <v>475</v>
      </c>
      <c r="Z350">
        <v>692</v>
      </c>
      <c r="AA350">
        <v>0.68600000000000005</v>
      </c>
      <c r="AB350">
        <v>361</v>
      </c>
      <c r="AC350">
        <v>1112</v>
      </c>
      <c r="AD350">
        <v>434</v>
      </c>
      <c r="AE350">
        <v>180</v>
      </c>
      <c r="AF350">
        <v>80</v>
      </c>
      <c r="AG350">
        <v>372</v>
      </c>
      <c r="AH350">
        <v>558</v>
      </c>
    </row>
    <row r="351" spans="1:34" ht="15" hidden="1" x14ac:dyDescent="0.2">
      <c r="A351" s="1">
        <v>350</v>
      </c>
      <c r="B351" t="s">
        <v>355</v>
      </c>
      <c r="C351">
        <v>25</v>
      </c>
      <c r="D351">
        <v>15</v>
      </c>
      <c r="E351">
        <v>10</v>
      </c>
      <c r="F351">
        <v>0.6</v>
      </c>
      <c r="G351">
        <v>0.12</v>
      </c>
      <c r="H351">
        <v>-1.8</v>
      </c>
      <c r="I351">
        <v>7</v>
      </c>
      <c r="J351">
        <v>5</v>
      </c>
      <c r="K351">
        <v>8</v>
      </c>
      <c r="L351">
        <v>3</v>
      </c>
      <c r="M351">
        <v>7</v>
      </c>
      <c r="N351">
        <v>7</v>
      </c>
      <c r="O351">
        <v>1854</v>
      </c>
      <c r="P351">
        <v>1752</v>
      </c>
      <c r="R351">
        <v>1005</v>
      </c>
      <c r="S351">
        <v>661</v>
      </c>
      <c r="T351">
        <v>1414</v>
      </c>
      <c r="U351">
        <v>0.46700000000000003</v>
      </c>
      <c r="V351">
        <v>181</v>
      </c>
      <c r="W351">
        <v>499</v>
      </c>
      <c r="X351">
        <v>0.36299999999999999</v>
      </c>
      <c r="Y351">
        <v>351</v>
      </c>
      <c r="Z351">
        <v>473</v>
      </c>
      <c r="AA351">
        <v>0.74199999999999999</v>
      </c>
      <c r="AB351">
        <v>250</v>
      </c>
      <c r="AC351">
        <v>907</v>
      </c>
      <c r="AD351">
        <v>384</v>
      </c>
      <c r="AE351">
        <v>137</v>
      </c>
      <c r="AF351">
        <v>107</v>
      </c>
      <c r="AG351">
        <v>339</v>
      </c>
      <c r="AH351">
        <v>403</v>
      </c>
    </row>
    <row r="352" spans="1:34" ht="15" hidden="1" x14ac:dyDescent="0.2">
      <c r="A352" s="1">
        <v>351</v>
      </c>
      <c r="B352" t="s">
        <v>356</v>
      </c>
      <c r="C352">
        <v>31</v>
      </c>
      <c r="D352">
        <v>11</v>
      </c>
      <c r="E352">
        <v>20</v>
      </c>
      <c r="F352">
        <v>0.35499999999999998</v>
      </c>
      <c r="G352">
        <v>-10.41</v>
      </c>
      <c r="H352">
        <v>-2.27</v>
      </c>
      <c r="I352">
        <v>5</v>
      </c>
      <c r="J352">
        <v>13</v>
      </c>
      <c r="K352">
        <v>7</v>
      </c>
      <c r="L352">
        <v>7</v>
      </c>
      <c r="M352">
        <v>3</v>
      </c>
      <c r="N352">
        <v>12</v>
      </c>
      <c r="O352">
        <v>2377</v>
      </c>
      <c r="P352">
        <v>2568</v>
      </c>
      <c r="R352">
        <v>1270</v>
      </c>
      <c r="S352">
        <v>889</v>
      </c>
      <c r="T352">
        <v>2031</v>
      </c>
      <c r="U352">
        <v>0.438</v>
      </c>
      <c r="V352">
        <v>225</v>
      </c>
      <c r="W352">
        <v>694</v>
      </c>
      <c r="X352">
        <v>0.32400000000000001</v>
      </c>
      <c r="Y352">
        <v>374</v>
      </c>
      <c r="Z352">
        <v>558</v>
      </c>
      <c r="AA352">
        <v>0.67</v>
      </c>
      <c r="AB352">
        <v>321</v>
      </c>
      <c r="AC352">
        <v>1127</v>
      </c>
      <c r="AD352">
        <v>467</v>
      </c>
      <c r="AE352">
        <v>173</v>
      </c>
      <c r="AF352">
        <v>101</v>
      </c>
      <c r="AG352">
        <v>374</v>
      </c>
      <c r="AH352">
        <v>516</v>
      </c>
    </row>
  </sheetData>
  <autoFilter ref="A1:AI352">
    <filterColumn colId="1">
      <filters>
        <filter val="South Florida"/>
      </filters>
    </filterColumn>
    <sortState ref="A163:AI163">
      <sortCondition ref="B1:B352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4"/>
  <sheetViews>
    <sheetView workbookViewId="0">
      <selection sqref="A1:XFD144"/>
    </sheetView>
  </sheetViews>
  <sheetFormatPr defaultRowHeight="12.75" outlineLevelRow="1" x14ac:dyDescent="0.2"/>
  <sheetData>
    <row r="1" spans="1:39" s="24" customFormat="1" x14ac:dyDescent="0.2">
      <c r="A1" s="25" t="s">
        <v>477</v>
      </c>
    </row>
    <row r="4" spans="1:39" hidden="1" outlineLevel="1" x14ac:dyDescent="0.2">
      <c r="A4" s="40" t="s">
        <v>472</v>
      </c>
      <c r="B4" s="41"/>
      <c r="C4" s="41"/>
      <c r="D4" s="41"/>
      <c r="E4" s="41"/>
      <c r="F4" s="42"/>
      <c r="J4" s="28" t="s">
        <v>456</v>
      </c>
      <c r="K4" s="29"/>
      <c r="L4" s="29"/>
      <c r="M4" s="29"/>
      <c r="N4" s="29"/>
      <c r="O4" s="30"/>
      <c r="Q4" s="31" t="s">
        <v>457</v>
      </c>
      <c r="R4" s="32"/>
      <c r="S4" s="32"/>
      <c r="T4" s="32"/>
      <c r="U4" s="32"/>
      <c r="V4" s="33"/>
      <c r="X4" s="34" t="s">
        <v>458</v>
      </c>
      <c r="Y4" s="35"/>
      <c r="Z4" s="35"/>
      <c r="AA4" s="35"/>
      <c r="AB4" s="35"/>
      <c r="AC4" s="36"/>
      <c r="AE4" s="37" t="s">
        <v>462</v>
      </c>
      <c r="AF4" s="38"/>
      <c r="AG4" s="38"/>
      <c r="AH4" s="38"/>
      <c r="AI4" s="38"/>
      <c r="AJ4" s="38"/>
      <c r="AK4" s="38"/>
      <c r="AL4" s="38"/>
      <c r="AM4" s="39"/>
    </row>
    <row r="5" spans="1:39" ht="60" hidden="1" outlineLevel="1" x14ac:dyDescent="0.2">
      <c r="A5" s="4" t="s">
        <v>451</v>
      </c>
      <c r="D5" s="2"/>
      <c r="F5" s="2"/>
      <c r="G5" s="2"/>
      <c r="H5" s="2"/>
      <c r="J5" s="7" t="s">
        <v>391</v>
      </c>
      <c r="K5" s="8" t="s">
        <v>393</v>
      </c>
      <c r="L5" s="8" t="s">
        <v>394</v>
      </c>
      <c r="M5" s="8" t="s">
        <v>396</v>
      </c>
      <c r="N5" s="8" t="s">
        <v>397</v>
      </c>
      <c r="O5" s="10" t="s">
        <v>459</v>
      </c>
      <c r="Q5" s="7" t="s">
        <v>455</v>
      </c>
      <c r="R5" s="8" t="s">
        <v>376</v>
      </c>
      <c r="S5" s="8" t="s">
        <v>377</v>
      </c>
      <c r="T5" s="8" t="s">
        <v>379</v>
      </c>
      <c r="U5" s="8" t="s">
        <v>380</v>
      </c>
      <c r="V5" s="10" t="s">
        <v>460</v>
      </c>
      <c r="X5" s="7" t="s">
        <v>401</v>
      </c>
      <c r="Y5" s="8" t="s">
        <v>406</v>
      </c>
      <c r="Z5" s="8" t="s">
        <v>404</v>
      </c>
      <c r="AA5" s="8" t="s">
        <v>405</v>
      </c>
      <c r="AB5" s="8" t="s">
        <v>389</v>
      </c>
      <c r="AC5" s="10" t="s">
        <v>461</v>
      </c>
      <c r="AE5" s="7" t="s">
        <v>407</v>
      </c>
      <c r="AF5" s="8" t="s">
        <v>382</v>
      </c>
      <c r="AG5" s="8" t="s">
        <v>383</v>
      </c>
      <c r="AH5" s="9" t="s">
        <v>464</v>
      </c>
      <c r="AI5" s="8" t="s">
        <v>390</v>
      </c>
      <c r="AJ5" s="8" t="s">
        <v>399</v>
      </c>
      <c r="AK5" s="8" t="s">
        <v>400</v>
      </c>
      <c r="AL5" s="9" t="s">
        <v>465</v>
      </c>
      <c r="AM5" s="10" t="s">
        <v>463</v>
      </c>
    </row>
    <row r="6" spans="1:39" ht="15" hidden="1" outlineLevel="1" x14ac:dyDescent="0.2">
      <c r="A6" s="11" t="s">
        <v>449</v>
      </c>
      <c r="B6" s="12"/>
      <c r="C6" s="13" t="s">
        <v>371</v>
      </c>
      <c r="D6" s="5" t="e">
        <f>VLOOKUP(B6,'School Stats'!$B:$AH, 14, FALSE)</f>
        <v>#N/A</v>
      </c>
      <c r="E6" s="13" t="s">
        <v>452</v>
      </c>
      <c r="F6" s="5" t="e">
        <f>VLOOKUP(B6,'School Stats'!$B:$AH, 15, FALSE)</f>
        <v>#N/A</v>
      </c>
      <c r="J6" s="5" t="e">
        <f>VLOOKUP(B6,'School Stats'!$B:$AH, 17, FALSE)</f>
        <v>#N/A</v>
      </c>
      <c r="K6" s="5" t="e">
        <f>VLOOKUP(B6,'School Stats'!$B:$AH, 19, FALSE)</f>
        <v>#N/A</v>
      </c>
      <c r="L6" s="5" t="e">
        <f>VLOOKUP(B6,'School Stats'!$B:$AH, 20, FALSE)</f>
        <v>#N/A</v>
      </c>
      <c r="M6" s="5" t="e">
        <f>VLOOKUP(B6,'School Stats'!$B:$AH, 22, FALSE)</f>
        <v>#N/A</v>
      </c>
      <c r="N6" s="5" t="e">
        <f>VLOOKUP(B6,'School Stats'!$B:$AH, 23, FALSE)</f>
        <v>#N/A</v>
      </c>
      <c r="O6" s="5" t="e">
        <f>SUM(J6/SUM(K7+M7))</f>
        <v>#N/A</v>
      </c>
      <c r="Q6" s="5" t="e">
        <f>VLOOKUP(B6,'Opponent Stats'!$B:$AH, 17, FALSE)</f>
        <v>#N/A</v>
      </c>
      <c r="R6" s="5" t="e">
        <f>VLOOKUP(B6,'Opponent Stats'!$B:$AH, 19, FALSE)</f>
        <v>#N/A</v>
      </c>
      <c r="S6" s="5" t="e">
        <f>VLOOKUP(B6,'Opponent Stats'!$B:$AH, 20, FALSE)</f>
        <v>#N/A</v>
      </c>
      <c r="T6" s="5" t="e">
        <f>VLOOKUP(B6,'Opponent Stats'!$B:$AH, 22, FALSE)</f>
        <v>#N/A</v>
      </c>
      <c r="U6" s="5" t="e">
        <f>VLOOKUP(B6,'Opponent Stats'!$B:$AH, 23, FALSE)</f>
        <v>#N/A</v>
      </c>
      <c r="V6" s="5" t="e">
        <f>SUM(Q6/SUM(R7+T7))</f>
        <v>#N/A</v>
      </c>
      <c r="X6" s="5" t="e">
        <f>VLOOKUP(B6,'School Stats'!$B:$AH, 27, FALSE)</f>
        <v>#N/A</v>
      </c>
      <c r="Y6" s="5" t="e">
        <f>VLOOKUP(B6,'School Stats'!$B:$AH, 32, FALSE)</f>
        <v>#N/A</v>
      </c>
      <c r="Z6" s="5" t="e">
        <f>VLOOKUP(B6,'School Stats'!$B:$AH, 30, FALSE)</f>
        <v>#N/A</v>
      </c>
      <c r="AA6" s="5" t="e">
        <f>VLOOKUP(B6,'School Stats'!$B:$AH, 31, FALSE)</f>
        <v>#N/A</v>
      </c>
      <c r="AB6" s="5" t="e">
        <f>VLOOKUP(B6,'Opponent Stats'!$B:$AH, 32, FALSE)</f>
        <v>#N/A</v>
      </c>
      <c r="AC6" s="5" t="e">
        <f>SUM(J6/(SUM(X7-AB6)))</f>
        <v>#N/A</v>
      </c>
      <c r="AE6" s="5" t="e">
        <f>VLOOKUP(B6,'School Stats'!$B:$AH, 33, FALSE)</f>
        <v>#N/A</v>
      </c>
      <c r="AF6" s="5" t="e">
        <f>VLOOKUP(B6,'Opponent Stats'!$B:$AH, 25, FALSE)</f>
        <v>#N/A</v>
      </c>
      <c r="AG6" s="5" t="e">
        <f>VLOOKUP(B6,'Opponent Stats'!$B:$AH, 26, FALSE)</f>
        <v>#N/A</v>
      </c>
      <c r="AH6" s="5" t="e">
        <f>SUM(AF7/AE6)</f>
        <v>#N/A</v>
      </c>
      <c r="AI6" s="5" t="e">
        <f>VLOOKUP(B6,'Opponent Stats'!$B:$AH, 33, FALSE)</f>
        <v>#N/A</v>
      </c>
      <c r="AJ6" s="5" t="e">
        <f>VLOOKUP(B6,'School Stats'!$B:$AH, 19, FALSE)</f>
        <v>#N/A</v>
      </c>
      <c r="AK6" s="5" t="e">
        <f>VLOOKUP(B6,'School Stats'!$B:$AH, 26, FALSE)</f>
        <v>#N/A</v>
      </c>
      <c r="AL6" s="5" t="e">
        <f>SUM(AJ7/AI6)</f>
        <v>#N/A</v>
      </c>
      <c r="AM6" s="5" t="e">
        <f>SUM(AL6-AH6)</f>
        <v>#N/A</v>
      </c>
    </row>
    <row r="7" spans="1:39" hidden="1" outlineLevel="1" x14ac:dyDescent="0.2">
      <c r="A7" s="14" t="s">
        <v>470</v>
      </c>
      <c r="B7" s="15" t="e">
        <f>VLOOKUP(B6,'Conference Decoder'!$A:$B, 2, FALSE)</f>
        <v>#N/A</v>
      </c>
      <c r="C7" s="16" t="s">
        <v>466</v>
      </c>
      <c r="D7" s="6" t="e">
        <f>O6</f>
        <v>#N/A</v>
      </c>
      <c r="E7" s="16" t="s">
        <v>467</v>
      </c>
      <c r="F7" s="6" t="e">
        <f>V6</f>
        <v>#N/A</v>
      </c>
      <c r="K7" s="5" t="e">
        <f>SUM(K6*L6)</f>
        <v>#N/A</v>
      </c>
      <c r="M7" s="5" t="e">
        <f>SUM(M6*N6)</f>
        <v>#N/A</v>
      </c>
      <c r="R7" s="5" t="e">
        <f>SUM(R6*S6)</f>
        <v>#N/A</v>
      </c>
      <c r="T7" s="5" t="e">
        <f>SUM(T6*U6)</f>
        <v>#N/A</v>
      </c>
      <c r="X7" s="5" t="e">
        <f>SUM(X6:AA6)</f>
        <v>#N/A</v>
      </c>
      <c r="AF7" s="5" t="e">
        <f>SUM(AF6*AG6)</f>
        <v>#N/A</v>
      </c>
      <c r="AJ7" s="5" t="e">
        <f>SUM(AJ6*AK6)</f>
        <v>#N/A</v>
      </c>
    </row>
    <row r="8" spans="1:39" hidden="1" outlineLevel="1" x14ac:dyDescent="0.2">
      <c r="A8" s="14" t="s">
        <v>471</v>
      </c>
      <c r="B8" s="15" t="e">
        <f>VLOOKUP(B7,'Conference Strength'!$B$1:$N$33, 13, FALSE)</f>
        <v>#N/A</v>
      </c>
      <c r="C8" s="16" t="s">
        <v>468</v>
      </c>
      <c r="D8" s="6" t="e">
        <f>AM6</f>
        <v>#N/A</v>
      </c>
      <c r="E8" s="16" t="s">
        <v>469</v>
      </c>
      <c r="F8" s="6" t="e">
        <f>AC6</f>
        <v>#N/A</v>
      </c>
      <c r="J8" s="4" t="s">
        <v>473</v>
      </c>
      <c r="K8" t="e">
        <f>SUM(K7-R13)</f>
        <v>#N/A</v>
      </c>
      <c r="L8" s="4" t="s">
        <v>473</v>
      </c>
      <c r="M8" t="e">
        <f>SUM(M7-T13)</f>
        <v>#N/A</v>
      </c>
      <c r="Q8" t="s">
        <v>473</v>
      </c>
      <c r="AI8" s="4" t="s">
        <v>473</v>
      </c>
      <c r="AJ8" t="e">
        <f>SUM(AJ7-AF13)</f>
        <v>#N/A</v>
      </c>
    </row>
    <row r="9" spans="1:39" hidden="1" outlineLevel="1" x14ac:dyDescent="0.2">
      <c r="A9" s="14" t="s">
        <v>507</v>
      </c>
      <c r="B9" s="15" t="e">
        <f>SUM(F10*B8)</f>
        <v>#N/A</v>
      </c>
      <c r="C9" s="16" t="s">
        <v>474</v>
      </c>
      <c r="D9" s="17" t="e">
        <f>SUM(F14*SUM(K8/F13))</f>
        <v>#N/A</v>
      </c>
      <c r="E9" s="16" t="s">
        <v>475</v>
      </c>
      <c r="F9" s="18" t="e">
        <f>SUM(F14*SUM(M8/F13))</f>
        <v>#N/A</v>
      </c>
    </row>
    <row r="10" spans="1:39" hidden="1" outlineLevel="1" x14ac:dyDescent="0.2">
      <c r="A10" s="19"/>
      <c r="B10" s="20"/>
      <c r="C10" s="21" t="s">
        <v>476</v>
      </c>
      <c r="D10" s="22" t="e">
        <f>AJ8/(SUM(F8*10))</f>
        <v>#N/A</v>
      </c>
      <c r="E10" s="21" t="s">
        <v>481</v>
      </c>
      <c r="F10" s="23" t="e">
        <f>SUM(D9,F9,D10)</f>
        <v>#N/A</v>
      </c>
    </row>
    <row r="11" spans="1:39" ht="30" hidden="1" customHeight="1" outlineLevel="1" x14ac:dyDescent="0.2"/>
    <row r="12" spans="1:39" ht="15" hidden="1" outlineLevel="1" x14ac:dyDescent="0.2">
      <c r="A12" s="11" t="s">
        <v>450</v>
      </c>
      <c r="B12" s="12"/>
      <c r="C12" s="13" t="s">
        <v>371</v>
      </c>
      <c r="D12" s="5" t="e">
        <f>VLOOKUP(B12,'School Stats'!$B:$AH, 14, FALSE)</f>
        <v>#N/A</v>
      </c>
      <c r="E12" s="13" t="s">
        <v>452</v>
      </c>
      <c r="F12" s="5" t="e">
        <f>VLOOKUP(B12,'Opponent Stats'!$B:$AH, 15, FALSE)</f>
        <v>#N/A</v>
      </c>
      <c r="J12" s="5" t="e">
        <f>VLOOKUP(B12,'School Stats'!$B:$AH, 17, FALSE)</f>
        <v>#N/A</v>
      </c>
      <c r="K12" s="5" t="e">
        <f>VLOOKUP(B12,'School Stats'!$B:$AH, 19, FALSE)</f>
        <v>#N/A</v>
      </c>
      <c r="L12" s="5" t="e">
        <f>VLOOKUP(B12,'School Stats'!$B:$AH, 20, FALSE)</f>
        <v>#N/A</v>
      </c>
      <c r="M12" s="5" t="e">
        <f>VLOOKUP(B12,'School Stats'!$B:$AH, 22, FALSE)</f>
        <v>#N/A</v>
      </c>
      <c r="N12" s="5" t="e">
        <f>VLOOKUP(B12,'School Stats'!$B:$AH, 23, FALSE)</f>
        <v>#N/A</v>
      </c>
      <c r="O12" s="5" t="e">
        <f>SUM(J12/SUM(K13+M13))</f>
        <v>#N/A</v>
      </c>
      <c r="Q12" s="5" t="e">
        <f>VLOOKUP(B12,'Opponent Stats'!$B:$AH, 17, FALSE)</f>
        <v>#N/A</v>
      </c>
      <c r="R12" s="5" t="e">
        <f>VLOOKUP(B12,'Opponent Stats'!$B:$AH, 19, FALSE)</f>
        <v>#N/A</v>
      </c>
      <c r="S12" s="5" t="e">
        <f>VLOOKUP(B12,'Opponent Stats'!$B:$AH, 20, FALSE)</f>
        <v>#N/A</v>
      </c>
      <c r="T12" s="5" t="e">
        <f>VLOOKUP(B12,'Opponent Stats'!$B:$AH, 22, FALSE)</f>
        <v>#N/A</v>
      </c>
      <c r="U12" s="5" t="e">
        <f>VLOOKUP(B12,'Opponent Stats'!$B:$AH, 23, FALSE)</f>
        <v>#N/A</v>
      </c>
      <c r="V12" s="5" t="e">
        <f>SUM(Q12/SUM(R13+T13))</f>
        <v>#N/A</v>
      </c>
      <c r="X12" s="5" t="e">
        <f>VLOOKUP(B12,'School Stats'!$B:$AH, 27, FALSE)</f>
        <v>#N/A</v>
      </c>
      <c r="Y12" s="5" t="e">
        <f>VLOOKUP(B12,'School Stats'!$B:$AH, 32, FALSE)</f>
        <v>#N/A</v>
      </c>
      <c r="Z12" s="5" t="e">
        <f>VLOOKUP(B12,'School Stats'!$B:$AH, 30, FALSE)</f>
        <v>#N/A</v>
      </c>
      <c r="AA12" s="5" t="e">
        <f>VLOOKUP(B12,'School Stats'!$B:$AH, 31, FALSE)</f>
        <v>#N/A</v>
      </c>
      <c r="AB12" s="5" t="e">
        <f>VLOOKUP(B12,'Opponent Stats'!$B:$AH, 32, FALSE)</f>
        <v>#N/A</v>
      </c>
      <c r="AC12" s="5" t="e">
        <f>SUM(J12/(SUM(X13-AB12)))</f>
        <v>#N/A</v>
      </c>
      <c r="AE12" s="5" t="e">
        <f>VLOOKUP(B12,'School Stats'!$B:$AH, 33, FALSE)</f>
        <v>#N/A</v>
      </c>
      <c r="AF12" s="5" t="e">
        <f>VLOOKUP(B12,'Opponent Stats'!$B:$AH, 25, FALSE)</f>
        <v>#N/A</v>
      </c>
      <c r="AG12" s="5" t="e">
        <f>VLOOKUP(B12,'Opponent Stats'!$B:$AH, 26, FALSE)</f>
        <v>#N/A</v>
      </c>
      <c r="AH12" s="5" t="e">
        <f>SUM(AF13/AE12)</f>
        <v>#N/A</v>
      </c>
      <c r="AI12" s="5" t="e">
        <f>VLOOKUP(B12,'Opponent Stats'!$B:$AH, 33, FALSE)</f>
        <v>#N/A</v>
      </c>
      <c r="AJ12" s="5" t="e">
        <f>VLOOKUP(B12,'School Stats'!$B:$AH, 19, FALSE)</f>
        <v>#N/A</v>
      </c>
      <c r="AK12" s="5" t="e">
        <f>VLOOKUP(B12,'School Stats'!$B:$AH, 26, FALSE)</f>
        <v>#N/A</v>
      </c>
      <c r="AL12" s="5" t="e">
        <f>SUM(AJ13/AI12)</f>
        <v>#N/A</v>
      </c>
      <c r="AM12" s="5" t="e">
        <f>SUM(AL12-AH12)</f>
        <v>#N/A</v>
      </c>
    </row>
    <row r="13" spans="1:39" hidden="1" outlineLevel="1" x14ac:dyDescent="0.2">
      <c r="A13" s="14" t="s">
        <v>470</v>
      </c>
      <c r="B13" s="15" t="e">
        <f>VLOOKUP(B12,'Conference Decoder'!$A:$B, 2, FALSE)</f>
        <v>#N/A</v>
      </c>
      <c r="C13" s="16" t="s">
        <v>466</v>
      </c>
      <c r="D13" s="6" t="e">
        <f>O12</f>
        <v>#N/A</v>
      </c>
      <c r="E13" s="16" t="s">
        <v>467</v>
      </c>
      <c r="F13" s="6" t="e">
        <f>V12</f>
        <v>#N/A</v>
      </c>
      <c r="K13" s="5" t="e">
        <f>SUM(K12*L12)</f>
        <v>#N/A</v>
      </c>
      <c r="M13" s="5" t="e">
        <f>SUM(M12*N12)</f>
        <v>#N/A</v>
      </c>
      <c r="R13" s="5" t="e">
        <f>SUM(R12*S12)</f>
        <v>#N/A</v>
      </c>
      <c r="T13" s="5" t="e">
        <f>SUM(T12*U12)</f>
        <v>#N/A</v>
      </c>
      <c r="X13" s="5" t="e">
        <f>SUM(X12:AA12)</f>
        <v>#N/A</v>
      </c>
      <c r="AF13" s="5" t="e">
        <f>SUM(AF12*AG12)</f>
        <v>#N/A</v>
      </c>
      <c r="AJ13" s="5" t="e">
        <f>SUM(AJ12*AK12)</f>
        <v>#N/A</v>
      </c>
    </row>
    <row r="14" spans="1:39" hidden="1" outlineLevel="1" x14ac:dyDescent="0.2">
      <c r="A14" s="14" t="s">
        <v>471</v>
      </c>
      <c r="B14" s="15" t="e">
        <f>VLOOKUP(B13,'Conference Strength'!$B$1:$N$33, 13, FALSE)</f>
        <v>#N/A</v>
      </c>
      <c r="C14" s="16" t="s">
        <v>468</v>
      </c>
      <c r="D14" s="6" t="e">
        <f>AM12</f>
        <v>#N/A</v>
      </c>
      <c r="E14" s="16" t="s">
        <v>469</v>
      </c>
      <c r="F14" s="6" t="e">
        <f>AC12</f>
        <v>#N/A</v>
      </c>
      <c r="J14" s="4" t="s">
        <v>473</v>
      </c>
      <c r="K14" t="e">
        <f>SUM(K13-R7)</f>
        <v>#N/A</v>
      </c>
      <c r="L14" s="4" t="s">
        <v>473</v>
      </c>
      <c r="M14" t="e">
        <f>SUM(M13-T7)</f>
        <v>#N/A</v>
      </c>
      <c r="AI14" s="4" t="s">
        <v>473</v>
      </c>
      <c r="AJ14" t="e">
        <f>SUM(AJ13-AF7)</f>
        <v>#N/A</v>
      </c>
    </row>
    <row r="15" spans="1:39" hidden="1" outlineLevel="1" x14ac:dyDescent="0.2">
      <c r="A15" s="14" t="s">
        <v>507</v>
      </c>
      <c r="B15" s="15" t="e">
        <f>SUM(F16*B14)</f>
        <v>#N/A</v>
      </c>
      <c r="C15" s="16" t="s">
        <v>474</v>
      </c>
      <c r="D15" s="17" t="e">
        <f>SUM(F8*SUM(K14/F7))</f>
        <v>#N/A</v>
      </c>
      <c r="E15" s="16" t="s">
        <v>475</v>
      </c>
      <c r="F15" s="18" t="e">
        <f>SUM(F8*SUM(M14/F7))</f>
        <v>#N/A</v>
      </c>
    </row>
    <row r="16" spans="1:39" hidden="1" outlineLevel="1" x14ac:dyDescent="0.2">
      <c r="A16" s="19"/>
      <c r="B16" s="20"/>
      <c r="C16" s="21" t="s">
        <v>476</v>
      </c>
      <c r="D16" s="22" t="e">
        <f>AJ14/(SUM(F14*10))</f>
        <v>#N/A</v>
      </c>
      <c r="E16" s="21" t="s">
        <v>481</v>
      </c>
      <c r="F16" s="23" t="e">
        <f>SUM(D15,F15,D16)</f>
        <v>#N/A</v>
      </c>
    </row>
    <row r="17" spans="1:39" hidden="1" outlineLevel="1" x14ac:dyDescent="0.2"/>
    <row r="18" spans="1:39" hidden="1" outlineLevel="1" x14ac:dyDescent="0.2"/>
    <row r="19" spans="1:39" hidden="1" outlineLevel="1" x14ac:dyDescent="0.2">
      <c r="A19" s="40" t="s">
        <v>472</v>
      </c>
      <c r="B19" s="41"/>
      <c r="C19" s="41"/>
      <c r="D19" s="41"/>
      <c r="E19" s="41"/>
      <c r="F19" s="42"/>
      <c r="J19" s="28" t="s">
        <v>456</v>
      </c>
      <c r="K19" s="29"/>
      <c r="L19" s="29"/>
      <c r="M19" s="29"/>
      <c r="N19" s="29"/>
      <c r="O19" s="30"/>
      <c r="Q19" s="31" t="s">
        <v>457</v>
      </c>
      <c r="R19" s="32"/>
      <c r="S19" s="32"/>
      <c r="T19" s="32"/>
      <c r="U19" s="32"/>
      <c r="V19" s="33"/>
      <c r="X19" s="34" t="s">
        <v>458</v>
      </c>
      <c r="Y19" s="35"/>
      <c r="Z19" s="35"/>
      <c r="AA19" s="35"/>
      <c r="AB19" s="35"/>
      <c r="AC19" s="36"/>
      <c r="AE19" s="37" t="s">
        <v>462</v>
      </c>
      <c r="AF19" s="38"/>
      <c r="AG19" s="38"/>
      <c r="AH19" s="38"/>
      <c r="AI19" s="38"/>
      <c r="AJ19" s="38"/>
      <c r="AK19" s="38"/>
      <c r="AL19" s="38"/>
      <c r="AM19" s="39"/>
    </row>
    <row r="20" spans="1:39" ht="60" hidden="1" outlineLevel="1" x14ac:dyDescent="0.2">
      <c r="A20" s="4" t="s">
        <v>451</v>
      </c>
      <c r="D20" s="2"/>
      <c r="F20" s="2"/>
      <c r="G20" s="2"/>
      <c r="H20" s="2"/>
      <c r="J20" s="7" t="s">
        <v>391</v>
      </c>
      <c r="K20" s="8" t="s">
        <v>393</v>
      </c>
      <c r="L20" s="8" t="s">
        <v>394</v>
      </c>
      <c r="M20" s="8" t="s">
        <v>396</v>
      </c>
      <c r="N20" s="8" t="s">
        <v>397</v>
      </c>
      <c r="O20" s="10" t="s">
        <v>459</v>
      </c>
      <c r="Q20" s="7" t="s">
        <v>455</v>
      </c>
      <c r="R20" s="8" t="s">
        <v>376</v>
      </c>
      <c r="S20" s="8" t="s">
        <v>377</v>
      </c>
      <c r="T20" s="8" t="s">
        <v>379</v>
      </c>
      <c r="U20" s="8" t="s">
        <v>380</v>
      </c>
      <c r="V20" s="10" t="s">
        <v>460</v>
      </c>
      <c r="X20" s="7" t="s">
        <v>401</v>
      </c>
      <c r="Y20" s="8" t="s">
        <v>406</v>
      </c>
      <c r="Z20" s="8" t="s">
        <v>404</v>
      </c>
      <c r="AA20" s="8" t="s">
        <v>405</v>
      </c>
      <c r="AB20" s="8" t="s">
        <v>389</v>
      </c>
      <c r="AC20" s="10" t="s">
        <v>461</v>
      </c>
      <c r="AE20" s="7" t="s">
        <v>407</v>
      </c>
      <c r="AF20" s="8" t="s">
        <v>382</v>
      </c>
      <c r="AG20" s="8" t="s">
        <v>383</v>
      </c>
      <c r="AH20" s="9" t="s">
        <v>464</v>
      </c>
      <c r="AI20" s="8" t="s">
        <v>390</v>
      </c>
      <c r="AJ20" s="8" t="s">
        <v>399</v>
      </c>
      <c r="AK20" s="8" t="s">
        <v>400</v>
      </c>
      <c r="AL20" s="9" t="s">
        <v>465</v>
      </c>
      <c r="AM20" s="10" t="s">
        <v>463</v>
      </c>
    </row>
    <row r="21" spans="1:39" ht="15" hidden="1" outlineLevel="1" x14ac:dyDescent="0.2">
      <c r="A21" s="11" t="s">
        <v>449</v>
      </c>
      <c r="B21" s="12"/>
      <c r="C21" s="13" t="s">
        <v>371</v>
      </c>
      <c r="D21" s="5" t="e">
        <f>VLOOKUP(B21,'School Stats'!$B:$AH, 14, FALSE)</f>
        <v>#N/A</v>
      </c>
      <c r="E21" s="13" t="s">
        <v>452</v>
      </c>
      <c r="F21" s="5" t="e">
        <f>VLOOKUP(B21,'School Stats'!$B:$AH, 15, FALSE)</f>
        <v>#N/A</v>
      </c>
      <c r="J21" s="5" t="e">
        <f>VLOOKUP(B21,'School Stats'!$B:$AH, 17, FALSE)</f>
        <v>#N/A</v>
      </c>
      <c r="K21" s="5" t="e">
        <f>VLOOKUP(B21,'School Stats'!$B:$AH, 19, FALSE)</f>
        <v>#N/A</v>
      </c>
      <c r="L21" s="5" t="e">
        <f>VLOOKUP(B21,'School Stats'!$B:$AH, 20, FALSE)</f>
        <v>#N/A</v>
      </c>
      <c r="M21" s="5" t="e">
        <f>VLOOKUP(B21,'School Stats'!$B:$AH, 22, FALSE)</f>
        <v>#N/A</v>
      </c>
      <c r="N21" s="5" t="e">
        <f>VLOOKUP(B21,'School Stats'!$B:$AH, 23, FALSE)</f>
        <v>#N/A</v>
      </c>
      <c r="O21" s="5" t="e">
        <f>SUM(J21/SUM(K22+M22))</f>
        <v>#N/A</v>
      </c>
      <c r="Q21" s="5" t="e">
        <f>VLOOKUP(B21,'Opponent Stats'!$B:$AH, 17, FALSE)</f>
        <v>#N/A</v>
      </c>
      <c r="R21" s="5" t="e">
        <f>VLOOKUP(B21,'Opponent Stats'!$B:$AH, 19, FALSE)</f>
        <v>#N/A</v>
      </c>
      <c r="S21" s="5" t="e">
        <f>VLOOKUP(B21,'Opponent Stats'!$B:$AH, 20, FALSE)</f>
        <v>#N/A</v>
      </c>
      <c r="T21" s="5" t="e">
        <f>VLOOKUP(B21,'Opponent Stats'!$B:$AH, 22, FALSE)</f>
        <v>#N/A</v>
      </c>
      <c r="U21" s="5" t="e">
        <f>VLOOKUP(B21,'Opponent Stats'!$B:$AH, 23, FALSE)</f>
        <v>#N/A</v>
      </c>
      <c r="V21" s="5" t="e">
        <f>SUM(Q21/SUM(R22+T22))</f>
        <v>#N/A</v>
      </c>
      <c r="X21" s="5" t="e">
        <f>VLOOKUP(B21,'School Stats'!$B:$AH, 27, FALSE)</f>
        <v>#N/A</v>
      </c>
      <c r="Y21" s="5" t="e">
        <f>VLOOKUP(B21,'School Stats'!$B:$AH, 32, FALSE)</f>
        <v>#N/A</v>
      </c>
      <c r="Z21" s="5" t="e">
        <f>VLOOKUP(B21,'School Stats'!$B:$AH, 30, FALSE)</f>
        <v>#N/A</v>
      </c>
      <c r="AA21" s="5" t="e">
        <f>VLOOKUP(B21,'School Stats'!$B:$AH, 31, FALSE)</f>
        <v>#N/A</v>
      </c>
      <c r="AB21" s="5" t="e">
        <f>VLOOKUP(B21,'Opponent Stats'!$B:$AH, 32, FALSE)</f>
        <v>#N/A</v>
      </c>
      <c r="AC21" s="5" t="e">
        <f>SUM(J21/(SUM(X22-AB21)))</f>
        <v>#N/A</v>
      </c>
      <c r="AE21" s="5" t="e">
        <f>VLOOKUP(B21,'School Stats'!$B:$AH, 33, FALSE)</f>
        <v>#N/A</v>
      </c>
      <c r="AF21" s="5" t="e">
        <f>VLOOKUP(B21,'Opponent Stats'!$B:$AH, 25, FALSE)</f>
        <v>#N/A</v>
      </c>
      <c r="AG21" s="5" t="e">
        <f>VLOOKUP(B21,'Opponent Stats'!$B:$AH, 26, FALSE)</f>
        <v>#N/A</v>
      </c>
      <c r="AH21" s="5" t="e">
        <f>SUM(AF22/AE21)</f>
        <v>#N/A</v>
      </c>
      <c r="AI21" s="5" t="e">
        <f>VLOOKUP(B21,'Opponent Stats'!$B:$AH, 33, FALSE)</f>
        <v>#N/A</v>
      </c>
      <c r="AJ21" s="5" t="e">
        <f>VLOOKUP(B21,'School Stats'!$B:$AH, 19, FALSE)</f>
        <v>#N/A</v>
      </c>
      <c r="AK21" s="5" t="e">
        <f>VLOOKUP(B21,'School Stats'!$B:$AH, 26, FALSE)</f>
        <v>#N/A</v>
      </c>
      <c r="AL21" s="5" t="e">
        <f>SUM(AJ22/AI21)</f>
        <v>#N/A</v>
      </c>
      <c r="AM21" s="5" t="e">
        <f>SUM(AL21-AH21)</f>
        <v>#N/A</v>
      </c>
    </row>
    <row r="22" spans="1:39" hidden="1" outlineLevel="1" x14ac:dyDescent="0.2">
      <c r="A22" s="14" t="s">
        <v>470</v>
      </c>
      <c r="B22" s="15" t="e">
        <f>VLOOKUP(B21,'Conference Decoder'!$A:$B, 2, FALSE)</f>
        <v>#N/A</v>
      </c>
      <c r="C22" s="16" t="s">
        <v>466</v>
      </c>
      <c r="D22" s="6" t="e">
        <f>O21</f>
        <v>#N/A</v>
      </c>
      <c r="E22" s="16" t="s">
        <v>467</v>
      </c>
      <c r="F22" s="6" t="e">
        <f>V21</f>
        <v>#N/A</v>
      </c>
      <c r="K22" s="5" t="e">
        <f>SUM(K21*L21)</f>
        <v>#N/A</v>
      </c>
      <c r="M22" s="5" t="e">
        <f>SUM(M21*N21)</f>
        <v>#N/A</v>
      </c>
      <c r="R22" s="5" t="e">
        <f>SUM(R21*S21)</f>
        <v>#N/A</v>
      </c>
      <c r="T22" s="5" t="e">
        <f>SUM(T21*U21)</f>
        <v>#N/A</v>
      </c>
      <c r="X22" s="5" t="e">
        <f>SUM(X21:AA21)</f>
        <v>#N/A</v>
      </c>
      <c r="AF22" s="5" t="e">
        <f>SUM(AF21*AG21)</f>
        <v>#N/A</v>
      </c>
      <c r="AJ22" s="5" t="e">
        <f>SUM(AJ21*AK21)</f>
        <v>#N/A</v>
      </c>
    </row>
    <row r="23" spans="1:39" hidden="1" outlineLevel="1" x14ac:dyDescent="0.2">
      <c r="A23" s="14" t="s">
        <v>471</v>
      </c>
      <c r="B23" s="15" t="e">
        <f>VLOOKUP(B22,'Conference Strength'!$B$1:$N$33, 13, FALSE)</f>
        <v>#N/A</v>
      </c>
      <c r="C23" s="16" t="s">
        <v>468</v>
      </c>
      <c r="D23" s="6" t="e">
        <f>AM21</f>
        <v>#N/A</v>
      </c>
      <c r="E23" s="16" t="s">
        <v>469</v>
      </c>
      <c r="F23" s="6" t="e">
        <f>AC21</f>
        <v>#N/A</v>
      </c>
      <c r="J23" s="4" t="s">
        <v>473</v>
      </c>
      <c r="K23" t="e">
        <f>SUM(K22-R28)</f>
        <v>#N/A</v>
      </c>
      <c r="L23" s="4" t="s">
        <v>473</v>
      </c>
      <c r="M23" t="e">
        <f>SUM(M22-T28)</f>
        <v>#N/A</v>
      </c>
      <c r="Q23" t="s">
        <v>473</v>
      </c>
      <c r="AI23" s="4" t="s">
        <v>473</v>
      </c>
      <c r="AJ23" t="e">
        <f>SUM(AJ22-AF28)</f>
        <v>#N/A</v>
      </c>
    </row>
    <row r="24" spans="1:39" hidden="1" outlineLevel="1" x14ac:dyDescent="0.2">
      <c r="A24" s="14" t="s">
        <v>507</v>
      </c>
      <c r="B24" s="15" t="e">
        <f>SUM(F25*B23)</f>
        <v>#N/A</v>
      </c>
      <c r="C24" s="16" t="s">
        <v>474</v>
      </c>
      <c r="D24" s="17" t="e">
        <f>SUM(F29*SUM(K23/F28))</f>
        <v>#N/A</v>
      </c>
      <c r="E24" s="16" t="s">
        <v>475</v>
      </c>
      <c r="F24" s="18" t="e">
        <f>SUM(F29*SUM(M23/F28))</f>
        <v>#N/A</v>
      </c>
    </row>
    <row r="25" spans="1:39" hidden="1" outlineLevel="1" x14ac:dyDescent="0.2">
      <c r="A25" s="19"/>
      <c r="B25" s="20"/>
      <c r="C25" s="21" t="s">
        <v>476</v>
      </c>
      <c r="D25" s="22" t="e">
        <f>AJ23/(SUM(F23*10))</f>
        <v>#N/A</v>
      </c>
      <c r="E25" s="21" t="s">
        <v>481</v>
      </c>
      <c r="F25" s="23" t="e">
        <f>SUM(D24,F24,D25)</f>
        <v>#N/A</v>
      </c>
    </row>
    <row r="26" spans="1:39" ht="30" hidden="1" customHeight="1" outlineLevel="1" x14ac:dyDescent="0.2"/>
    <row r="27" spans="1:39" ht="15" hidden="1" outlineLevel="1" x14ac:dyDescent="0.2">
      <c r="A27" s="11" t="s">
        <v>450</v>
      </c>
      <c r="B27" s="12"/>
      <c r="C27" s="13" t="s">
        <v>371</v>
      </c>
      <c r="D27" s="5" t="e">
        <f>VLOOKUP(B27,'School Stats'!$B:$AH, 14, FALSE)</f>
        <v>#N/A</v>
      </c>
      <c r="E27" s="13" t="s">
        <v>452</v>
      </c>
      <c r="F27" s="5" t="e">
        <f>VLOOKUP(B27,'Opponent Stats'!$B:$AH, 15, FALSE)</f>
        <v>#N/A</v>
      </c>
      <c r="J27" s="5" t="e">
        <f>VLOOKUP(B27,'School Stats'!$B:$AH, 17, FALSE)</f>
        <v>#N/A</v>
      </c>
      <c r="K27" s="5" t="e">
        <f>VLOOKUP(B27,'School Stats'!$B:$AH, 19, FALSE)</f>
        <v>#N/A</v>
      </c>
      <c r="L27" s="5" t="e">
        <f>VLOOKUP(B27,'School Stats'!$B:$AH, 20, FALSE)</f>
        <v>#N/A</v>
      </c>
      <c r="M27" s="5" t="e">
        <f>VLOOKUP(B27,'School Stats'!$B:$AH, 22, FALSE)</f>
        <v>#N/A</v>
      </c>
      <c r="N27" s="5" t="e">
        <f>VLOOKUP(B27,'School Stats'!$B:$AH, 23, FALSE)</f>
        <v>#N/A</v>
      </c>
      <c r="O27" s="5" t="e">
        <f>SUM(J27/SUM(K28+M28))</f>
        <v>#N/A</v>
      </c>
      <c r="Q27" s="5" t="e">
        <f>VLOOKUP(B27,'Opponent Stats'!$B:$AH, 17, FALSE)</f>
        <v>#N/A</v>
      </c>
      <c r="R27" s="5" t="e">
        <f>VLOOKUP(B27,'Opponent Stats'!$B:$AH, 19, FALSE)</f>
        <v>#N/A</v>
      </c>
      <c r="S27" s="5" t="e">
        <f>VLOOKUP(B27,'Opponent Stats'!$B:$AH, 20, FALSE)</f>
        <v>#N/A</v>
      </c>
      <c r="T27" s="5" t="e">
        <f>VLOOKUP(B27,'Opponent Stats'!$B:$AH, 22, FALSE)</f>
        <v>#N/A</v>
      </c>
      <c r="U27" s="5" t="e">
        <f>VLOOKUP(B27,'Opponent Stats'!$B:$AH, 23, FALSE)</f>
        <v>#N/A</v>
      </c>
      <c r="V27" s="5" t="e">
        <f>SUM(Q27/SUM(R28+T28))</f>
        <v>#N/A</v>
      </c>
      <c r="X27" s="5" t="e">
        <f>VLOOKUP(B27,'School Stats'!$B:$AH, 27, FALSE)</f>
        <v>#N/A</v>
      </c>
      <c r="Y27" s="5" t="e">
        <f>VLOOKUP(B27,'School Stats'!$B:$AH, 32, FALSE)</f>
        <v>#N/A</v>
      </c>
      <c r="Z27" s="5" t="e">
        <f>VLOOKUP(B27,'School Stats'!$B:$AH, 30, FALSE)</f>
        <v>#N/A</v>
      </c>
      <c r="AA27" s="5" t="e">
        <f>VLOOKUP(B27,'School Stats'!$B:$AH, 31, FALSE)</f>
        <v>#N/A</v>
      </c>
      <c r="AB27" s="5" t="e">
        <f>VLOOKUP(B27,'Opponent Stats'!$B:$AH, 32, FALSE)</f>
        <v>#N/A</v>
      </c>
      <c r="AC27" s="5" t="e">
        <f>SUM(J27/(SUM(X28-AB27)))</f>
        <v>#N/A</v>
      </c>
      <c r="AE27" s="5" t="e">
        <f>VLOOKUP(B27,'School Stats'!$B:$AH, 33, FALSE)</f>
        <v>#N/A</v>
      </c>
      <c r="AF27" s="5" t="e">
        <f>VLOOKUP(B27,'Opponent Stats'!$B:$AH, 25, FALSE)</f>
        <v>#N/A</v>
      </c>
      <c r="AG27" s="5" t="e">
        <f>VLOOKUP(B27,'Opponent Stats'!$B:$AH, 26, FALSE)</f>
        <v>#N/A</v>
      </c>
      <c r="AH27" s="5" t="e">
        <f>SUM(AF28/AE27)</f>
        <v>#N/A</v>
      </c>
      <c r="AI27" s="5" t="e">
        <f>VLOOKUP(B27,'Opponent Stats'!$B:$AH, 33, FALSE)</f>
        <v>#N/A</v>
      </c>
      <c r="AJ27" s="5" t="e">
        <f>VLOOKUP(B27,'School Stats'!$B:$AH, 19, FALSE)</f>
        <v>#N/A</v>
      </c>
      <c r="AK27" s="5" t="e">
        <f>VLOOKUP(B27,'School Stats'!$B:$AH, 26, FALSE)</f>
        <v>#N/A</v>
      </c>
      <c r="AL27" s="5" t="e">
        <f>SUM(AJ28/AI27)</f>
        <v>#N/A</v>
      </c>
      <c r="AM27" s="5" t="e">
        <f>SUM(AL27-AH27)</f>
        <v>#N/A</v>
      </c>
    </row>
    <row r="28" spans="1:39" hidden="1" outlineLevel="1" x14ac:dyDescent="0.2">
      <c r="A28" s="14" t="s">
        <v>470</v>
      </c>
      <c r="B28" s="15" t="e">
        <f>VLOOKUP(B27,'Conference Decoder'!$A:$B, 2, FALSE)</f>
        <v>#N/A</v>
      </c>
      <c r="C28" s="16" t="s">
        <v>466</v>
      </c>
      <c r="D28" s="6" t="e">
        <f>O27</f>
        <v>#N/A</v>
      </c>
      <c r="E28" s="16" t="s">
        <v>467</v>
      </c>
      <c r="F28" s="6" t="e">
        <f>V27</f>
        <v>#N/A</v>
      </c>
      <c r="K28" s="5" t="e">
        <f>SUM(K27*L27)</f>
        <v>#N/A</v>
      </c>
      <c r="M28" s="5" t="e">
        <f>SUM(M27*N27)</f>
        <v>#N/A</v>
      </c>
      <c r="R28" s="5" t="e">
        <f>SUM(R27*S27)</f>
        <v>#N/A</v>
      </c>
      <c r="T28" s="5" t="e">
        <f>SUM(T27*U27)</f>
        <v>#N/A</v>
      </c>
      <c r="X28" s="5" t="e">
        <f>SUM(X27:AA27)</f>
        <v>#N/A</v>
      </c>
      <c r="AF28" s="5" t="e">
        <f>SUM(AF27*AG27)</f>
        <v>#N/A</v>
      </c>
      <c r="AJ28" s="5" t="e">
        <f>SUM(AJ27*AK27)</f>
        <v>#N/A</v>
      </c>
    </row>
    <row r="29" spans="1:39" hidden="1" outlineLevel="1" x14ac:dyDescent="0.2">
      <c r="A29" s="14" t="s">
        <v>471</v>
      </c>
      <c r="B29" s="15" t="e">
        <f>VLOOKUP(B28,'Conference Strength'!$B$1:$N$33, 13, FALSE)</f>
        <v>#N/A</v>
      </c>
      <c r="C29" s="16" t="s">
        <v>468</v>
      </c>
      <c r="D29" s="6" t="e">
        <f>AM27</f>
        <v>#N/A</v>
      </c>
      <c r="E29" s="16" t="s">
        <v>469</v>
      </c>
      <c r="F29" s="6" t="e">
        <f>AC27</f>
        <v>#N/A</v>
      </c>
      <c r="J29" s="4" t="s">
        <v>473</v>
      </c>
      <c r="K29" t="e">
        <f>SUM(K28-R22)</f>
        <v>#N/A</v>
      </c>
      <c r="L29" s="4" t="s">
        <v>473</v>
      </c>
      <c r="M29" t="e">
        <f>SUM(M28-T22)</f>
        <v>#N/A</v>
      </c>
      <c r="AI29" s="4" t="s">
        <v>473</v>
      </c>
      <c r="AJ29" t="e">
        <f>SUM(AJ28-AF22)</f>
        <v>#N/A</v>
      </c>
    </row>
    <row r="30" spans="1:39" hidden="1" outlineLevel="1" x14ac:dyDescent="0.2">
      <c r="A30" s="14" t="s">
        <v>507</v>
      </c>
      <c r="B30" s="15" t="e">
        <f>SUM(F31*B29)</f>
        <v>#N/A</v>
      </c>
      <c r="C30" s="16" t="s">
        <v>474</v>
      </c>
      <c r="D30" s="17" t="e">
        <f>SUM(F23*SUM(K29/F22))</f>
        <v>#N/A</v>
      </c>
      <c r="E30" s="16" t="s">
        <v>475</v>
      </c>
      <c r="F30" s="18" t="e">
        <f>SUM(F23*SUM(M29/F22))</f>
        <v>#N/A</v>
      </c>
    </row>
    <row r="31" spans="1:39" hidden="1" outlineLevel="1" x14ac:dyDescent="0.2">
      <c r="A31" s="19"/>
      <c r="B31" s="20"/>
      <c r="C31" s="21" t="s">
        <v>476</v>
      </c>
      <c r="D31" s="22" t="e">
        <f>AJ29/(SUM(F29*10))</f>
        <v>#N/A</v>
      </c>
      <c r="E31" s="21" t="s">
        <v>481</v>
      </c>
      <c r="F31" s="23" t="e">
        <f>SUM(D30,F30,D31)</f>
        <v>#N/A</v>
      </c>
    </row>
    <row r="32" spans="1:39" hidden="1" outlineLevel="1" x14ac:dyDescent="0.2"/>
    <row r="33" spans="1:39" hidden="1" outlineLevel="1" x14ac:dyDescent="0.2"/>
    <row r="34" spans="1:39" hidden="1" outlineLevel="1" x14ac:dyDescent="0.2"/>
    <row r="35" spans="1:39" hidden="1" outlineLevel="1" x14ac:dyDescent="0.2"/>
    <row r="36" spans="1:39" collapsed="1" x14ac:dyDescent="0.2"/>
    <row r="37" spans="1:39" s="24" customFormat="1" x14ac:dyDescent="0.2">
      <c r="A37" s="25" t="s">
        <v>478</v>
      </c>
    </row>
    <row r="40" spans="1:39" hidden="1" outlineLevel="1" x14ac:dyDescent="0.2">
      <c r="A40" s="40" t="s">
        <v>472</v>
      </c>
      <c r="B40" s="41"/>
      <c r="C40" s="41"/>
      <c r="D40" s="41"/>
      <c r="E40" s="41"/>
      <c r="F40" s="42"/>
      <c r="J40" s="28" t="s">
        <v>456</v>
      </c>
      <c r="K40" s="29"/>
      <c r="L40" s="29"/>
      <c r="M40" s="29"/>
      <c r="N40" s="29"/>
      <c r="O40" s="30"/>
      <c r="Q40" s="31" t="s">
        <v>457</v>
      </c>
      <c r="R40" s="32"/>
      <c r="S40" s="32"/>
      <c r="T40" s="32"/>
      <c r="U40" s="32"/>
      <c r="V40" s="33"/>
      <c r="X40" s="34" t="s">
        <v>458</v>
      </c>
      <c r="Y40" s="35"/>
      <c r="Z40" s="35"/>
      <c r="AA40" s="35"/>
      <c r="AB40" s="35"/>
      <c r="AC40" s="36"/>
      <c r="AE40" s="37" t="s">
        <v>462</v>
      </c>
      <c r="AF40" s="38"/>
      <c r="AG40" s="38"/>
      <c r="AH40" s="38"/>
      <c r="AI40" s="38"/>
      <c r="AJ40" s="38"/>
      <c r="AK40" s="38"/>
      <c r="AL40" s="38"/>
      <c r="AM40" s="39"/>
    </row>
    <row r="41" spans="1:39" ht="60" hidden="1" outlineLevel="1" x14ac:dyDescent="0.2">
      <c r="A41" s="4" t="s">
        <v>451</v>
      </c>
      <c r="D41" s="2"/>
      <c r="F41" s="2"/>
      <c r="G41" s="2"/>
      <c r="H41" s="2"/>
      <c r="J41" s="7" t="s">
        <v>391</v>
      </c>
      <c r="K41" s="8" t="s">
        <v>393</v>
      </c>
      <c r="L41" s="8" t="s">
        <v>394</v>
      </c>
      <c r="M41" s="8" t="s">
        <v>396</v>
      </c>
      <c r="N41" s="8" t="s">
        <v>397</v>
      </c>
      <c r="O41" s="10" t="s">
        <v>459</v>
      </c>
      <c r="Q41" s="7" t="s">
        <v>455</v>
      </c>
      <c r="R41" s="8" t="s">
        <v>376</v>
      </c>
      <c r="S41" s="8" t="s">
        <v>377</v>
      </c>
      <c r="T41" s="8" t="s">
        <v>379</v>
      </c>
      <c r="U41" s="8" t="s">
        <v>380</v>
      </c>
      <c r="V41" s="10" t="s">
        <v>460</v>
      </c>
      <c r="X41" s="7" t="s">
        <v>401</v>
      </c>
      <c r="Y41" s="8" t="s">
        <v>406</v>
      </c>
      <c r="Z41" s="8" t="s">
        <v>404</v>
      </c>
      <c r="AA41" s="8" t="s">
        <v>405</v>
      </c>
      <c r="AB41" s="8" t="s">
        <v>389</v>
      </c>
      <c r="AC41" s="10" t="s">
        <v>461</v>
      </c>
      <c r="AE41" s="7" t="s">
        <v>407</v>
      </c>
      <c r="AF41" s="8" t="s">
        <v>382</v>
      </c>
      <c r="AG41" s="8" t="s">
        <v>383</v>
      </c>
      <c r="AH41" s="9" t="s">
        <v>464</v>
      </c>
      <c r="AI41" s="8" t="s">
        <v>390</v>
      </c>
      <c r="AJ41" s="8" t="s">
        <v>399</v>
      </c>
      <c r="AK41" s="8" t="s">
        <v>400</v>
      </c>
      <c r="AL41" s="9" t="s">
        <v>465</v>
      </c>
      <c r="AM41" s="10" t="s">
        <v>463</v>
      </c>
    </row>
    <row r="42" spans="1:39" ht="15" hidden="1" outlineLevel="1" x14ac:dyDescent="0.2">
      <c r="A42" s="11" t="s">
        <v>449</v>
      </c>
      <c r="B42" s="12"/>
      <c r="C42" s="13" t="s">
        <v>371</v>
      </c>
      <c r="D42" s="5" t="e">
        <f>VLOOKUP(B42,'School Stats'!$B:$AH, 14, FALSE)</f>
        <v>#N/A</v>
      </c>
      <c r="E42" s="13" t="s">
        <v>452</v>
      </c>
      <c r="F42" s="5" t="e">
        <f>VLOOKUP(B42,'School Stats'!$B:$AH, 15, FALSE)</f>
        <v>#N/A</v>
      </c>
      <c r="J42" s="5" t="e">
        <f>VLOOKUP(B42,'School Stats'!$B:$AH, 17, FALSE)</f>
        <v>#N/A</v>
      </c>
      <c r="K42" s="5" t="e">
        <f>VLOOKUP(B42,'School Stats'!$B:$AH, 19, FALSE)</f>
        <v>#N/A</v>
      </c>
      <c r="L42" s="5" t="e">
        <f>VLOOKUP(B42,'School Stats'!$B:$AH, 20, FALSE)</f>
        <v>#N/A</v>
      </c>
      <c r="M42" s="5" t="e">
        <f>VLOOKUP(B42,'School Stats'!$B:$AH, 22, FALSE)</f>
        <v>#N/A</v>
      </c>
      <c r="N42" s="5" t="e">
        <f>VLOOKUP(B42,'School Stats'!$B:$AH, 23, FALSE)</f>
        <v>#N/A</v>
      </c>
      <c r="O42" s="5" t="e">
        <f>SUM(J42/SUM(K43+M43))</f>
        <v>#N/A</v>
      </c>
      <c r="Q42" s="5" t="e">
        <f>VLOOKUP(B42,'Opponent Stats'!$B:$AH, 17, FALSE)</f>
        <v>#N/A</v>
      </c>
      <c r="R42" s="5" t="e">
        <f>VLOOKUP(B42,'Opponent Stats'!$B:$AH, 19, FALSE)</f>
        <v>#N/A</v>
      </c>
      <c r="S42" s="5" t="e">
        <f>VLOOKUP(B42,'Opponent Stats'!$B:$AH, 20, FALSE)</f>
        <v>#N/A</v>
      </c>
      <c r="T42" s="5" t="e">
        <f>VLOOKUP(B42,'Opponent Stats'!$B:$AH, 22, FALSE)</f>
        <v>#N/A</v>
      </c>
      <c r="U42" s="5" t="e">
        <f>VLOOKUP(B42,'Opponent Stats'!$B:$AH, 23, FALSE)</f>
        <v>#N/A</v>
      </c>
      <c r="V42" s="5" t="e">
        <f>SUM(Q42/SUM(R43+T43))</f>
        <v>#N/A</v>
      </c>
      <c r="X42" s="5" t="e">
        <f>VLOOKUP(B42,'School Stats'!$B:$AH, 27, FALSE)</f>
        <v>#N/A</v>
      </c>
      <c r="Y42" s="5" t="e">
        <f>VLOOKUP(B42,'School Stats'!$B:$AH, 32, FALSE)</f>
        <v>#N/A</v>
      </c>
      <c r="Z42" s="5" t="e">
        <f>VLOOKUP(B42,'School Stats'!$B:$AH, 30, FALSE)</f>
        <v>#N/A</v>
      </c>
      <c r="AA42" s="5" t="e">
        <f>VLOOKUP(B42,'School Stats'!$B:$AH, 31, FALSE)</f>
        <v>#N/A</v>
      </c>
      <c r="AB42" s="5" t="e">
        <f>VLOOKUP(B42,'Opponent Stats'!$B:$AH, 32, FALSE)</f>
        <v>#N/A</v>
      </c>
      <c r="AC42" s="5" t="e">
        <f>SUM(J42/(SUM(X43-AB42)))</f>
        <v>#N/A</v>
      </c>
      <c r="AE42" s="5" t="e">
        <f>VLOOKUP(B42,'School Stats'!$B:$AH, 33, FALSE)</f>
        <v>#N/A</v>
      </c>
      <c r="AF42" s="5" t="e">
        <f>VLOOKUP(B42,'Opponent Stats'!$B:$AH, 25, FALSE)</f>
        <v>#N/A</v>
      </c>
      <c r="AG42" s="5" t="e">
        <f>VLOOKUP(B42,'Opponent Stats'!$B:$AH, 26, FALSE)</f>
        <v>#N/A</v>
      </c>
      <c r="AH42" s="5" t="e">
        <f>SUM(AF43/AE42)</f>
        <v>#N/A</v>
      </c>
      <c r="AI42" s="5" t="e">
        <f>VLOOKUP(B42,'Opponent Stats'!$B:$AH, 33, FALSE)</f>
        <v>#N/A</v>
      </c>
      <c r="AJ42" s="5" t="e">
        <f>VLOOKUP(B42,'School Stats'!$B:$AH, 19, FALSE)</f>
        <v>#N/A</v>
      </c>
      <c r="AK42" s="5" t="e">
        <f>VLOOKUP(B42,'School Stats'!$B:$AH, 26, FALSE)</f>
        <v>#N/A</v>
      </c>
      <c r="AL42" s="5" t="e">
        <f>SUM(AJ43/AI42)</f>
        <v>#N/A</v>
      </c>
      <c r="AM42" s="5" t="e">
        <f>SUM(AL42-AH42)</f>
        <v>#N/A</v>
      </c>
    </row>
    <row r="43" spans="1:39" hidden="1" outlineLevel="1" x14ac:dyDescent="0.2">
      <c r="A43" s="14" t="s">
        <v>470</v>
      </c>
      <c r="B43" s="15" t="e">
        <f>VLOOKUP(B42,'Conference Decoder'!$A:$B, 2, FALSE)</f>
        <v>#N/A</v>
      </c>
      <c r="C43" s="16" t="s">
        <v>466</v>
      </c>
      <c r="D43" s="6" t="e">
        <f>O42</f>
        <v>#N/A</v>
      </c>
      <c r="E43" s="16" t="s">
        <v>467</v>
      </c>
      <c r="F43" s="6" t="e">
        <f>V42</f>
        <v>#N/A</v>
      </c>
      <c r="K43" s="5" t="e">
        <f>SUM(K42*L42)</f>
        <v>#N/A</v>
      </c>
      <c r="M43" s="5" t="e">
        <f>SUM(M42*N42)</f>
        <v>#N/A</v>
      </c>
      <c r="R43" s="5" t="e">
        <f>SUM(R42*S42)</f>
        <v>#N/A</v>
      </c>
      <c r="T43" s="5" t="e">
        <f>SUM(T42*U42)</f>
        <v>#N/A</v>
      </c>
      <c r="X43" s="5" t="e">
        <f>SUM(X42:AA42)</f>
        <v>#N/A</v>
      </c>
      <c r="AF43" s="5" t="e">
        <f>SUM(AF42*AG42)</f>
        <v>#N/A</v>
      </c>
      <c r="AJ43" s="5" t="e">
        <f>SUM(AJ42*AK42)</f>
        <v>#N/A</v>
      </c>
    </row>
    <row r="44" spans="1:39" hidden="1" outlineLevel="1" x14ac:dyDescent="0.2">
      <c r="A44" s="14" t="s">
        <v>471</v>
      </c>
      <c r="B44" s="15" t="e">
        <f>VLOOKUP(B43,'Conference Strength'!$B$1:$N$33, 13, FALSE)</f>
        <v>#N/A</v>
      </c>
      <c r="C44" s="16" t="s">
        <v>468</v>
      </c>
      <c r="D44" s="6" t="e">
        <f>AM42</f>
        <v>#N/A</v>
      </c>
      <c r="E44" s="16" t="s">
        <v>469</v>
      </c>
      <c r="F44" s="6" t="e">
        <f>AC42</f>
        <v>#N/A</v>
      </c>
      <c r="J44" s="4" t="s">
        <v>473</v>
      </c>
      <c r="K44" t="e">
        <f>SUM(K43-R49)</f>
        <v>#N/A</v>
      </c>
      <c r="L44" s="4" t="s">
        <v>473</v>
      </c>
      <c r="M44" t="e">
        <f>SUM(M43-T49)</f>
        <v>#N/A</v>
      </c>
      <c r="Q44" t="s">
        <v>473</v>
      </c>
      <c r="AI44" s="4" t="s">
        <v>473</v>
      </c>
      <c r="AJ44" t="e">
        <f>SUM(AJ43-AF49)</f>
        <v>#N/A</v>
      </c>
    </row>
    <row r="45" spans="1:39" hidden="1" outlineLevel="1" x14ac:dyDescent="0.2">
      <c r="A45" s="14" t="s">
        <v>507</v>
      </c>
      <c r="B45" s="15" t="e">
        <f>SUM(F46*B44)</f>
        <v>#N/A</v>
      </c>
      <c r="C45" s="16" t="s">
        <v>474</v>
      </c>
      <c r="D45" s="17" t="e">
        <f>SUM(F50*SUM(K44/F49))</f>
        <v>#N/A</v>
      </c>
      <c r="E45" s="16" t="s">
        <v>475</v>
      </c>
      <c r="F45" s="18" t="e">
        <f>SUM(F50*SUM(M44/F49))</f>
        <v>#N/A</v>
      </c>
    </row>
    <row r="46" spans="1:39" hidden="1" outlineLevel="1" x14ac:dyDescent="0.2">
      <c r="A46" s="19"/>
      <c r="B46" s="20"/>
      <c r="C46" s="21" t="s">
        <v>476</v>
      </c>
      <c r="D46" s="22" t="e">
        <f>AJ44/(SUM(F44*10))</f>
        <v>#N/A</v>
      </c>
      <c r="E46" s="21" t="s">
        <v>481</v>
      </c>
      <c r="F46" s="23" t="e">
        <f>SUM(D45,F45,D46)</f>
        <v>#N/A</v>
      </c>
    </row>
    <row r="47" spans="1:39" ht="30" hidden="1" customHeight="1" outlineLevel="1" x14ac:dyDescent="0.2"/>
    <row r="48" spans="1:39" ht="15" hidden="1" outlineLevel="1" x14ac:dyDescent="0.2">
      <c r="A48" s="11" t="s">
        <v>450</v>
      </c>
      <c r="B48" s="12"/>
      <c r="C48" s="13" t="s">
        <v>371</v>
      </c>
      <c r="D48" s="5" t="e">
        <f>VLOOKUP(B48,'School Stats'!$B:$AH, 14, FALSE)</f>
        <v>#N/A</v>
      </c>
      <c r="E48" s="13" t="s">
        <v>452</v>
      </c>
      <c r="F48" s="5" t="e">
        <f>VLOOKUP(B48,'Opponent Stats'!$B:$AH, 15, FALSE)</f>
        <v>#N/A</v>
      </c>
      <c r="J48" s="5" t="e">
        <f>VLOOKUP(B48,'School Stats'!$B:$AH, 17, FALSE)</f>
        <v>#N/A</v>
      </c>
      <c r="K48" s="5" t="e">
        <f>VLOOKUP(B48,'School Stats'!$B:$AH, 19, FALSE)</f>
        <v>#N/A</v>
      </c>
      <c r="L48" s="5" t="e">
        <f>VLOOKUP(B48,'School Stats'!$B:$AH, 20, FALSE)</f>
        <v>#N/A</v>
      </c>
      <c r="M48" s="5" t="e">
        <f>VLOOKUP(B48,'School Stats'!$B:$AH, 22, FALSE)</f>
        <v>#N/A</v>
      </c>
      <c r="N48" s="5" t="e">
        <f>VLOOKUP(B48,'School Stats'!$B:$AH, 23, FALSE)</f>
        <v>#N/A</v>
      </c>
      <c r="O48" s="5" t="e">
        <f>SUM(J48/SUM(K49+M49))</f>
        <v>#N/A</v>
      </c>
      <c r="Q48" s="5" t="e">
        <f>VLOOKUP(B48,'Opponent Stats'!$B:$AH, 17, FALSE)</f>
        <v>#N/A</v>
      </c>
      <c r="R48" s="5" t="e">
        <f>VLOOKUP(B48,'Opponent Stats'!$B:$AH, 19, FALSE)</f>
        <v>#N/A</v>
      </c>
      <c r="S48" s="5" t="e">
        <f>VLOOKUP(B48,'Opponent Stats'!$B:$AH, 20, FALSE)</f>
        <v>#N/A</v>
      </c>
      <c r="T48" s="5" t="e">
        <f>VLOOKUP(B48,'Opponent Stats'!$B:$AH, 22, FALSE)</f>
        <v>#N/A</v>
      </c>
      <c r="U48" s="5" t="e">
        <f>VLOOKUP(B48,'Opponent Stats'!$B:$AH, 23, FALSE)</f>
        <v>#N/A</v>
      </c>
      <c r="V48" s="5" t="e">
        <f>SUM(Q48/SUM(R49+T49))</f>
        <v>#N/A</v>
      </c>
      <c r="X48" s="5" t="e">
        <f>VLOOKUP(B48,'School Stats'!$B:$AH, 27, FALSE)</f>
        <v>#N/A</v>
      </c>
      <c r="Y48" s="5" t="e">
        <f>VLOOKUP(B48,'School Stats'!$B:$AH, 32, FALSE)</f>
        <v>#N/A</v>
      </c>
      <c r="Z48" s="5" t="e">
        <f>VLOOKUP(B48,'School Stats'!$B:$AH, 30, FALSE)</f>
        <v>#N/A</v>
      </c>
      <c r="AA48" s="5" t="e">
        <f>VLOOKUP(B48,'School Stats'!$B:$AH, 31, FALSE)</f>
        <v>#N/A</v>
      </c>
      <c r="AB48" s="5" t="e">
        <f>VLOOKUP(B48,'Opponent Stats'!$B:$AH, 32, FALSE)</f>
        <v>#N/A</v>
      </c>
      <c r="AC48" s="5" t="e">
        <f>SUM(J48/(SUM(X49-AB48)))</f>
        <v>#N/A</v>
      </c>
      <c r="AE48" s="5" t="e">
        <f>VLOOKUP(B48,'School Stats'!$B:$AH, 33, FALSE)</f>
        <v>#N/A</v>
      </c>
      <c r="AF48" s="5" t="e">
        <f>VLOOKUP(B48,'Opponent Stats'!$B:$AH, 25, FALSE)</f>
        <v>#N/A</v>
      </c>
      <c r="AG48" s="5" t="e">
        <f>VLOOKUP(B48,'Opponent Stats'!$B:$AH, 26, FALSE)</f>
        <v>#N/A</v>
      </c>
      <c r="AH48" s="5" t="e">
        <f>SUM(AF49/AE48)</f>
        <v>#N/A</v>
      </c>
      <c r="AI48" s="5" t="e">
        <f>VLOOKUP(B48,'Opponent Stats'!$B:$AH, 33, FALSE)</f>
        <v>#N/A</v>
      </c>
      <c r="AJ48" s="5" t="e">
        <f>VLOOKUP(B48,'School Stats'!$B:$AH, 19, FALSE)</f>
        <v>#N/A</v>
      </c>
      <c r="AK48" s="5" t="e">
        <f>VLOOKUP(B48,'School Stats'!$B:$AH, 26, FALSE)</f>
        <v>#N/A</v>
      </c>
      <c r="AL48" s="5" t="e">
        <f>SUM(AJ49/AI48)</f>
        <v>#N/A</v>
      </c>
      <c r="AM48" s="5" t="e">
        <f>SUM(AL48-AH48)</f>
        <v>#N/A</v>
      </c>
    </row>
    <row r="49" spans="1:39" hidden="1" outlineLevel="1" x14ac:dyDescent="0.2">
      <c r="A49" s="14" t="s">
        <v>470</v>
      </c>
      <c r="B49" s="15" t="e">
        <f>VLOOKUP(B48,'Conference Decoder'!$A:$B, 2, FALSE)</f>
        <v>#N/A</v>
      </c>
      <c r="C49" s="16" t="s">
        <v>466</v>
      </c>
      <c r="D49" s="6" t="e">
        <f>O48</f>
        <v>#N/A</v>
      </c>
      <c r="E49" s="16" t="s">
        <v>467</v>
      </c>
      <c r="F49" s="6" t="e">
        <f>V48</f>
        <v>#N/A</v>
      </c>
      <c r="K49" s="5" t="e">
        <f>SUM(K48*L48)</f>
        <v>#N/A</v>
      </c>
      <c r="M49" s="5" t="e">
        <f>SUM(M48*N48)</f>
        <v>#N/A</v>
      </c>
      <c r="R49" s="5" t="e">
        <f>SUM(R48*S48)</f>
        <v>#N/A</v>
      </c>
      <c r="T49" s="5" t="e">
        <f>SUM(T48*U48)</f>
        <v>#N/A</v>
      </c>
      <c r="X49" s="5" t="e">
        <f>SUM(X48:AA48)</f>
        <v>#N/A</v>
      </c>
      <c r="AF49" s="5" t="e">
        <f>SUM(AF48*AG48)</f>
        <v>#N/A</v>
      </c>
      <c r="AJ49" s="5" t="e">
        <f>SUM(AJ48*AK48)</f>
        <v>#N/A</v>
      </c>
    </row>
    <row r="50" spans="1:39" hidden="1" outlineLevel="1" x14ac:dyDescent="0.2">
      <c r="A50" s="14" t="s">
        <v>471</v>
      </c>
      <c r="B50" s="15" t="e">
        <f>VLOOKUP(B49,'Conference Strength'!$B$1:$N$33, 13, FALSE)</f>
        <v>#N/A</v>
      </c>
      <c r="C50" s="16" t="s">
        <v>468</v>
      </c>
      <c r="D50" s="6" t="e">
        <f>AM48</f>
        <v>#N/A</v>
      </c>
      <c r="E50" s="16" t="s">
        <v>469</v>
      </c>
      <c r="F50" s="6" t="e">
        <f>AC48</f>
        <v>#N/A</v>
      </c>
      <c r="J50" s="4" t="s">
        <v>473</v>
      </c>
      <c r="K50" t="e">
        <f>SUM(K49-R43)</f>
        <v>#N/A</v>
      </c>
      <c r="L50" s="4" t="s">
        <v>473</v>
      </c>
      <c r="M50" t="e">
        <f>SUM(M49-T43)</f>
        <v>#N/A</v>
      </c>
      <c r="AI50" s="4" t="s">
        <v>473</v>
      </c>
      <c r="AJ50" t="e">
        <f>SUM(AJ49-AF43)</f>
        <v>#N/A</v>
      </c>
    </row>
    <row r="51" spans="1:39" hidden="1" outlineLevel="1" x14ac:dyDescent="0.2">
      <c r="A51" s="14" t="s">
        <v>507</v>
      </c>
      <c r="B51" s="15" t="e">
        <f>SUM(F52*B50)</f>
        <v>#N/A</v>
      </c>
      <c r="C51" s="16" t="s">
        <v>474</v>
      </c>
      <c r="D51" s="17" t="e">
        <f>SUM(F44*SUM(K50/F43))</f>
        <v>#N/A</v>
      </c>
      <c r="E51" s="16" t="s">
        <v>475</v>
      </c>
      <c r="F51" s="18" t="e">
        <f>SUM(F44*SUM(M50/F43))</f>
        <v>#N/A</v>
      </c>
    </row>
    <row r="52" spans="1:39" hidden="1" outlineLevel="1" x14ac:dyDescent="0.2">
      <c r="A52" s="19"/>
      <c r="B52" s="20"/>
      <c r="C52" s="21" t="s">
        <v>476</v>
      </c>
      <c r="D52" s="22" t="e">
        <f>AJ50/(SUM(F50*10))</f>
        <v>#N/A</v>
      </c>
      <c r="E52" s="21" t="s">
        <v>481</v>
      </c>
      <c r="F52" s="23" t="e">
        <f>SUM(D51,F51,D52)</f>
        <v>#N/A</v>
      </c>
    </row>
    <row r="53" spans="1:39" hidden="1" outlineLevel="1" x14ac:dyDescent="0.2"/>
    <row r="54" spans="1:39" hidden="1" outlineLevel="1" x14ac:dyDescent="0.2"/>
    <row r="55" spans="1:39" hidden="1" outlineLevel="1" x14ac:dyDescent="0.2">
      <c r="A55" s="40" t="s">
        <v>472</v>
      </c>
      <c r="B55" s="41"/>
      <c r="C55" s="41"/>
      <c r="D55" s="41"/>
      <c r="E55" s="41"/>
      <c r="F55" s="42"/>
      <c r="J55" s="28" t="s">
        <v>456</v>
      </c>
      <c r="K55" s="29"/>
      <c r="L55" s="29"/>
      <c r="M55" s="29"/>
      <c r="N55" s="29"/>
      <c r="O55" s="30"/>
      <c r="Q55" s="31" t="s">
        <v>457</v>
      </c>
      <c r="R55" s="32"/>
      <c r="S55" s="32"/>
      <c r="T55" s="32"/>
      <c r="U55" s="32"/>
      <c r="V55" s="33"/>
      <c r="X55" s="34" t="s">
        <v>458</v>
      </c>
      <c r="Y55" s="35"/>
      <c r="Z55" s="35"/>
      <c r="AA55" s="35"/>
      <c r="AB55" s="35"/>
      <c r="AC55" s="36"/>
      <c r="AE55" s="37" t="s">
        <v>462</v>
      </c>
      <c r="AF55" s="38"/>
      <c r="AG55" s="38"/>
      <c r="AH55" s="38"/>
      <c r="AI55" s="38"/>
      <c r="AJ55" s="38"/>
      <c r="AK55" s="38"/>
      <c r="AL55" s="38"/>
      <c r="AM55" s="39"/>
    </row>
    <row r="56" spans="1:39" ht="60" hidden="1" outlineLevel="1" x14ac:dyDescent="0.2">
      <c r="A56" s="4" t="s">
        <v>451</v>
      </c>
      <c r="D56" s="2"/>
      <c r="F56" s="2"/>
      <c r="G56" s="2"/>
      <c r="H56" s="2"/>
      <c r="J56" s="7" t="s">
        <v>391</v>
      </c>
      <c r="K56" s="8" t="s">
        <v>393</v>
      </c>
      <c r="L56" s="8" t="s">
        <v>394</v>
      </c>
      <c r="M56" s="8" t="s">
        <v>396</v>
      </c>
      <c r="N56" s="8" t="s">
        <v>397</v>
      </c>
      <c r="O56" s="10" t="s">
        <v>459</v>
      </c>
      <c r="Q56" s="7" t="s">
        <v>455</v>
      </c>
      <c r="R56" s="8" t="s">
        <v>376</v>
      </c>
      <c r="S56" s="8" t="s">
        <v>377</v>
      </c>
      <c r="T56" s="8" t="s">
        <v>379</v>
      </c>
      <c r="U56" s="8" t="s">
        <v>380</v>
      </c>
      <c r="V56" s="10" t="s">
        <v>460</v>
      </c>
      <c r="X56" s="7" t="s">
        <v>401</v>
      </c>
      <c r="Y56" s="8" t="s">
        <v>406</v>
      </c>
      <c r="Z56" s="8" t="s">
        <v>404</v>
      </c>
      <c r="AA56" s="8" t="s">
        <v>405</v>
      </c>
      <c r="AB56" s="8" t="s">
        <v>389</v>
      </c>
      <c r="AC56" s="10" t="s">
        <v>461</v>
      </c>
      <c r="AE56" s="7" t="s">
        <v>407</v>
      </c>
      <c r="AF56" s="8" t="s">
        <v>382</v>
      </c>
      <c r="AG56" s="8" t="s">
        <v>383</v>
      </c>
      <c r="AH56" s="9" t="s">
        <v>464</v>
      </c>
      <c r="AI56" s="8" t="s">
        <v>390</v>
      </c>
      <c r="AJ56" s="8" t="s">
        <v>399</v>
      </c>
      <c r="AK56" s="8" t="s">
        <v>400</v>
      </c>
      <c r="AL56" s="9" t="s">
        <v>465</v>
      </c>
      <c r="AM56" s="10" t="s">
        <v>463</v>
      </c>
    </row>
    <row r="57" spans="1:39" ht="15" hidden="1" outlineLevel="1" x14ac:dyDescent="0.2">
      <c r="A57" s="11" t="s">
        <v>449</v>
      </c>
      <c r="B57" s="12"/>
      <c r="C57" s="13" t="s">
        <v>371</v>
      </c>
      <c r="D57" s="5" t="e">
        <f>VLOOKUP(B57,'School Stats'!$B:$AH, 14, FALSE)</f>
        <v>#N/A</v>
      </c>
      <c r="E57" s="13" t="s">
        <v>452</v>
      </c>
      <c r="F57" s="5" t="e">
        <f>VLOOKUP(B57,'School Stats'!$B:$AH, 15, FALSE)</f>
        <v>#N/A</v>
      </c>
      <c r="J57" s="5" t="e">
        <f>VLOOKUP(B57,'School Stats'!$B:$AH, 17, FALSE)</f>
        <v>#N/A</v>
      </c>
      <c r="K57" s="5" t="e">
        <f>VLOOKUP(B57,'School Stats'!$B:$AH, 19, FALSE)</f>
        <v>#N/A</v>
      </c>
      <c r="L57" s="5" t="e">
        <f>VLOOKUP(B57,'School Stats'!$B:$AH, 20, FALSE)</f>
        <v>#N/A</v>
      </c>
      <c r="M57" s="5" t="e">
        <f>VLOOKUP(B57,'School Stats'!$B:$AH, 22, FALSE)</f>
        <v>#N/A</v>
      </c>
      <c r="N57" s="5" t="e">
        <f>VLOOKUP(B57,'School Stats'!$B:$AH, 23, FALSE)</f>
        <v>#N/A</v>
      </c>
      <c r="O57" s="5" t="e">
        <f>SUM(J57/SUM(K58+M58))</f>
        <v>#N/A</v>
      </c>
      <c r="Q57" s="5" t="e">
        <f>VLOOKUP(B57,'Opponent Stats'!$B:$AH, 17, FALSE)</f>
        <v>#N/A</v>
      </c>
      <c r="R57" s="5" t="e">
        <f>VLOOKUP(B57,'Opponent Stats'!$B:$AH, 19, FALSE)</f>
        <v>#N/A</v>
      </c>
      <c r="S57" s="5" t="e">
        <f>VLOOKUP(B57,'Opponent Stats'!$B:$AH, 20, FALSE)</f>
        <v>#N/A</v>
      </c>
      <c r="T57" s="5" t="e">
        <f>VLOOKUP(B57,'Opponent Stats'!$B:$AH, 22, FALSE)</f>
        <v>#N/A</v>
      </c>
      <c r="U57" s="5" t="e">
        <f>VLOOKUP(B57,'Opponent Stats'!$B:$AH, 23, FALSE)</f>
        <v>#N/A</v>
      </c>
      <c r="V57" s="5" t="e">
        <f>SUM(Q57/SUM(R58+T58))</f>
        <v>#N/A</v>
      </c>
      <c r="X57" s="5" t="e">
        <f>VLOOKUP(B57,'School Stats'!$B:$AH, 27, FALSE)</f>
        <v>#N/A</v>
      </c>
      <c r="Y57" s="5" t="e">
        <f>VLOOKUP(B57,'School Stats'!$B:$AH, 32, FALSE)</f>
        <v>#N/A</v>
      </c>
      <c r="Z57" s="5" t="e">
        <f>VLOOKUP(B57,'School Stats'!$B:$AH, 30, FALSE)</f>
        <v>#N/A</v>
      </c>
      <c r="AA57" s="5" t="e">
        <f>VLOOKUP(B57,'School Stats'!$B:$AH, 31, FALSE)</f>
        <v>#N/A</v>
      </c>
      <c r="AB57" s="5" t="e">
        <f>VLOOKUP(B57,'Opponent Stats'!$B:$AH, 32, FALSE)</f>
        <v>#N/A</v>
      </c>
      <c r="AC57" s="5" t="e">
        <f>SUM(J57/(SUM(X58-AB57)))</f>
        <v>#N/A</v>
      </c>
      <c r="AE57" s="5" t="e">
        <f>VLOOKUP(B57,'School Stats'!$B:$AH, 33, FALSE)</f>
        <v>#N/A</v>
      </c>
      <c r="AF57" s="5" t="e">
        <f>VLOOKUP(B57,'Opponent Stats'!$B:$AH, 25, FALSE)</f>
        <v>#N/A</v>
      </c>
      <c r="AG57" s="5" t="e">
        <f>VLOOKUP(B57,'Opponent Stats'!$B:$AH, 26, FALSE)</f>
        <v>#N/A</v>
      </c>
      <c r="AH57" s="5" t="e">
        <f>SUM(AF58/AE57)</f>
        <v>#N/A</v>
      </c>
      <c r="AI57" s="5" t="e">
        <f>VLOOKUP(B57,'Opponent Stats'!$B:$AH, 33, FALSE)</f>
        <v>#N/A</v>
      </c>
      <c r="AJ57" s="5" t="e">
        <f>VLOOKUP(B57,'School Stats'!$B:$AH, 19, FALSE)</f>
        <v>#N/A</v>
      </c>
      <c r="AK57" s="5" t="e">
        <f>VLOOKUP(B57,'School Stats'!$B:$AH, 26, FALSE)</f>
        <v>#N/A</v>
      </c>
      <c r="AL57" s="5" t="e">
        <f>SUM(AJ58/AI57)</f>
        <v>#N/A</v>
      </c>
      <c r="AM57" s="5" t="e">
        <f>SUM(AL57-AH57)</f>
        <v>#N/A</v>
      </c>
    </row>
    <row r="58" spans="1:39" hidden="1" outlineLevel="1" x14ac:dyDescent="0.2">
      <c r="A58" s="14" t="s">
        <v>470</v>
      </c>
      <c r="B58" s="15" t="e">
        <f>VLOOKUP(B57,'Conference Decoder'!$A:$B, 2, FALSE)</f>
        <v>#N/A</v>
      </c>
      <c r="C58" s="16" t="s">
        <v>466</v>
      </c>
      <c r="D58" s="6" t="e">
        <f>O57</f>
        <v>#N/A</v>
      </c>
      <c r="E58" s="16" t="s">
        <v>467</v>
      </c>
      <c r="F58" s="6" t="e">
        <f>V57</f>
        <v>#N/A</v>
      </c>
      <c r="K58" s="5" t="e">
        <f>SUM(K57*L57)</f>
        <v>#N/A</v>
      </c>
      <c r="M58" s="5" t="e">
        <f>SUM(M57*N57)</f>
        <v>#N/A</v>
      </c>
      <c r="R58" s="5" t="e">
        <f>SUM(R57*S57)</f>
        <v>#N/A</v>
      </c>
      <c r="T58" s="5" t="e">
        <f>SUM(T57*U57)</f>
        <v>#N/A</v>
      </c>
      <c r="X58" s="5" t="e">
        <f>SUM(X57:AA57)</f>
        <v>#N/A</v>
      </c>
      <c r="AF58" s="5" t="e">
        <f>SUM(AF57*AG57)</f>
        <v>#N/A</v>
      </c>
      <c r="AJ58" s="5" t="e">
        <f>SUM(AJ57*AK57)</f>
        <v>#N/A</v>
      </c>
    </row>
    <row r="59" spans="1:39" hidden="1" outlineLevel="1" x14ac:dyDescent="0.2">
      <c r="A59" s="14" t="s">
        <v>471</v>
      </c>
      <c r="B59" s="15" t="e">
        <f>VLOOKUP(B58,'Conference Strength'!$B$1:$N$33, 13, FALSE)</f>
        <v>#N/A</v>
      </c>
      <c r="C59" s="16" t="s">
        <v>468</v>
      </c>
      <c r="D59" s="6" t="e">
        <f>AM57</f>
        <v>#N/A</v>
      </c>
      <c r="E59" s="16" t="s">
        <v>469</v>
      </c>
      <c r="F59" s="6" t="e">
        <f>AC57</f>
        <v>#N/A</v>
      </c>
      <c r="J59" s="4" t="s">
        <v>473</v>
      </c>
      <c r="K59" t="e">
        <f>SUM(K58-R64)</f>
        <v>#N/A</v>
      </c>
      <c r="L59" s="4" t="s">
        <v>473</v>
      </c>
      <c r="M59" t="e">
        <f>SUM(M58-T64)</f>
        <v>#N/A</v>
      </c>
      <c r="Q59" t="s">
        <v>473</v>
      </c>
      <c r="AI59" s="4" t="s">
        <v>473</v>
      </c>
      <c r="AJ59" t="e">
        <f>SUM(AJ58-AF64)</f>
        <v>#N/A</v>
      </c>
    </row>
    <row r="60" spans="1:39" hidden="1" outlineLevel="1" x14ac:dyDescent="0.2">
      <c r="A60" s="14" t="s">
        <v>507</v>
      </c>
      <c r="B60" s="15" t="e">
        <f>SUM(F61*B59)</f>
        <v>#N/A</v>
      </c>
      <c r="C60" s="16" t="s">
        <v>474</v>
      </c>
      <c r="D60" s="17" t="e">
        <f>SUM(F65*SUM(K59/F64))</f>
        <v>#N/A</v>
      </c>
      <c r="E60" s="16" t="s">
        <v>475</v>
      </c>
      <c r="F60" s="18" t="e">
        <f>SUM(F65*SUM(M59/F64))</f>
        <v>#N/A</v>
      </c>
    </row>
    <row r="61" spans="1:39" hidden="1" outlineLevel="1" x14ac:dyDescent="0.2">
      <c r="A61" s="19"/>
      <c r="B61" s="20"/>
      <c r="C61" s="21" t="s">
        <v>476</v>
      </c>
      <c r="D61" s="22" t="e">
        <f>AJ59/(SUM(F59*10))</f>
        <v>#N/A</v>
      </c>
      <c r="E61" s="21" t="s">
        <v>481</v>
      </c>
      <c r="F61" s="23" t="e">
        <f>SUM(D60,F60,D61)</f>
        <v>#N/A</v>
      </c>
    </row>
    <row r="62" spans="1:39" ht="30" hidden="1" customHeight="1" outlineLevel="1" x14ac:dyDescent="0.2"/>
    <row r="63" spans="1:39" ht="15" hidden="1" outlineLevel="1" x14ac:dyDescent="0.2">
      <c r="A63" s="11" t="s">
        <v>450</v>
      </c>
      <c r="B63" s="12"/>
      <c r="C63" s="13" t="s">
        <v>371</v>
      </c>
      <c r="D63" s="5" t="e">
        <f>VLOOKUP(B63,'School Stats'!$B:$AH, 14, FALSE)</f>
        <v>#N/A</v>
      </c>
      <c r="E63" s="13" t="s">
        <v>452</v>
      </c>
      <c r="F63" s="5" t="e">
        <f>VLOOKUP(B63,'Opponent Stats'!$B:$AH, 15, FALSE)</f>
        <v>#N/A</v>
      </c>
      <c r="J63" s="5" t="e">
        <f>VLOOKUP(B63,'School Stats'!$B:$AH, 17, FALSE)</f>
        <v>#N/A</v>
      </c>
      <c r="K63" s="5" t="e">
        <f>VLOOKUP(B63,'School Stats'!$B:$AH, 19, FALSE)</f>
        <v>#N/A</v>
      </c>
      <c r="L63" s="5" t="e">
        <f>VLOOKUP(B63,'School Stats'!$B:$AH, 20, FALSE)</f>
        <v>#N/A</v>
      </c>
      <c r="M63" s="5" t="e">
        <f>VLOOKUP(B63,'School Stats'!$B:$AH, 22, FALSE)</f>
        <v>#N/A</v>
      </c>
      <c r="N63" s="5" t="e">
        <f>VLOOKUP(B63,'School Stats'!$B:$AH, 23, FALSE)</f>
        <v>#N/A</v>
      </c>
      <c r="O63" s="5" t="e">
        <f>SUM(J63/SUM(K64+M64))</f>
        <v>#N/A</v>
      </c>
      <c r="Q63" s="5" t="e">
        <f>VLOOKUP(B63,'Opponent Stats'!$B:$AH, 17, FALSE)</f>
        <v>#N/A</v>
      </c>
      <c r="R63" s="5" t="e">
        <f>VLOOKUP(B63,'Opponent Stats'!$B:$AH, 19, FALSE)</f>
        <v>#N/A</v>
      </c>
      <c r="S63" s="5" t="e">
        <f>VLOOKUP(B63,'Opponent Stats'!$B:$AH, 20, FALSE)</f>
        <v>#N/A</v>
      </c>
      <c r="T63" s="5" t="e">
        <f>VLOOKUP(B63,'Opponent Stats'!$B:$AH, 22, FALSE)</f>
        <v>#N/A</v>
      </c>
      <c r="U63" s="5" t="e">
        <f>VLOOKUP(B63,'Opponent Stats'!$B:$AH, 23, FALSE)</f>
        <v>#N/A</v>
      </c>
      <c r="V63" s="5" t="e">
        <f>SUM(Q63/SUM(R64+T64))</f>
        <v>#N/A</v>
      </c>
      <c r="X63" s="5" t="e">
        <f>VLOOKUP(B63,'School Stats'!$B:$AH, 27, FALSE)</f>
        <v>#N/A</v>
      </c>
      <c r="Y63" s="5" t="e">
        <f>VLOOKUP(B63,'School Stats'!$B:$AH, 32, FALSE)</f>
        <v>#N/A</v>
      </c>
      <c r="Z63" s="5" t="e">
        <f>VLOOKUP(B63,'School Stats'!$B:$AH, 30, FALSE)</f>
        <v>#N/A</v>
      </c>
      <c r="AA63" s="5" t="e">
        <f>VLOOKUP(B63,'School Stats'!$B:$AH, 31, FALSE)</f>
        <v>#N/A</v>
      </c>
      <c r="AB63" s="5" t="e">
        <f>VLOOKUP(B63,'Opponent Stats'!$B:$AH, 32, FALSE)</f>
        <v>#N/A</v>
      </c>
      <c r="AC63" s="5" t="e">
        <f>SUM(J63/(SUM(X64-AB63)))</f>
        <v>#N/A</v>
      </c>
      <c r="AE63" s="5" t="e">
        <f>VLOOKUP(B63,'School Stats'!$B:$AH, 33, FALSE)</f>
        <v>#N/A</v>
      </c>
      <c r="AF63" s="5" t="e">
        <f>VLOOKUP(B63,'Opponent Stats'!$B:$AH, 25, FALSE)</f>
        <v>#N/A</v>
      </c>
      <c r="AG63" s="5" t="e">
        <f>VLOOKUP(B63,'Opponent Stats'!$B:$AH, 26, FALSE)</f>
        <v>#N/A</v>
      </c>
      <c r="AH63" s="5" t="e">
        <f>SUM(AF64/AE63)</f>
        <v>#N/A</v>
      </c>
      <c r="AI63" s="5" t="e">
        <f>VLOOKUP(B63,'Opponent Stats'!$B:$AH, 33, FALSE)</f>
        <v>#N/A</v>
      </c>
      <c r="AJ63" s="5" t="e">
        <f>VLOOKUP(B63,'School Stats'!$B:$AH, 19, FALSE)</f>
        <v>#N/A</v>
      </c>
      <c r="AK63" s="5" t="e">
        <f>VLOOKUP(B63,'School Stats'!$B:$AH, 26, FALSE)</f>
        <v>#N/A</v>
      </c>
      <c r="AL63" s="5" t="e">
        <f>SUM(AJ64/AI63)</f>
        <v>#N/A</v>
      </c>
      <c r="AM63" s="5" t="e">
        <f>SUM(AL63-AH63)</f>
        <v>#N/A</v>
      </c>
    </row>
    <row r="64" spans="1:39" hidden="1" outlineLevel="1" x14ac:dyDescent="0.2">
      <c r="A64" s="14" t="s">
        <v>470</v>
      </c>
      <c r="B64" s="15" t="e">
        <f>VLOOKUP(B63,'Conference Decoder'!$A:$B, 2, FALSE)</f>
        <v>#N/A</v>
      </c>
      <c r="C64" s="16" t="s">
        <v>466</v>
      </c>
      <c r="D64" s="6" t="e">
        <f>O63</f>
        <v>#N/A</v>
      </c>
      <c r="E64" s="16" t="s">
        <v>467</v>
      </c>
      <c r="F64" s="6" t="e">
        <f>V63</f>
        <v>#N/A</v>
      </c>
      <c r="K64" s="5" t="e">
        <f>SUM(K63*L63)</f>
        <v>#N/A</v>
      </c>
      <c r="M64" s="5" t="e">
        <f>SUM(M63*N63)</f>
        <v>#N/A</v>
      </c>
      <c r="R64" s="5" t="e">
        <f>SUM(R63*S63)</f>
        <v>#N/A</v>
      </c>
      <c r="T64" s="5" t="e">
        <f>SUM(T63*U63)</f>
        <v>#N/A</v>
      </c>
      <c r="X64" s="5" t="e">
        <f>SUM(X63:AA63)</f>
        <v>#N/A</v>
      </c>
      <c r="AF64" s="5" t="e">
        <f>SUM(AF63*AG63)</f>
        <v>#N/A</v>
      </c>
      <c r="AJ64" s="5" t="e">
        <f>SUM(AJ63*AK63)</f>
        <v>#N/A</v>
      </c>
    </row>
    <row r="65" spans="1:39" hidden="1" outlineLevel="1" x14ac:dyDescent="0.2">
      <c r="A65" s="14" t="s">
        <v>471</v>
      </c>
      <c r="B65" s="15" t="e">
        <f>VLOOKUP(B64,'Conference Strength'!$B$1:$N$33, 13, FALSE)</f>
        <v>#N/A</v>
      </c>
      <c r="C65" s="16" t="s">
        <v>468</v>
      </c>
      <c r="D65" s="6" t="e">
        <f>AM63</f>
        <v>#N/A</v>
      </c>
      <c r="E65" s="16" t="s">
        <v>469</v>
      </c>
      <c r="F65" s="6" t="e">
        <f>AC63</f>
        <v>#N/A</v>
      </c>
      <c r="J65" s="4" t="s">
        <v>473</v>
      </c>
      <c r="K65" t="e">
        <f>SUM(K64-R58)</f>
        <v>#N/A</v>
      </c>
      <c r="L65" s="4" t="s">
        <v>473</v>
      </c>
      <c r="M65" t="e">
        <f>SUM(M64-T58)</f>
        <v>#N/A</v>
      </c>
      <c r="AI65" s="4" t="s">
        <v>473</v>
      </c>
      <c r="AJ65" t="e">
        <f>SUM(AJ64-AF58)</f>
        <v>#N/A</v>
      </c>
    </row>
    <row r="66" spans="1:39" hidden="1" outlineLevel="1" x14ac:dyDescent="0.2">
      <c r="A66" s="14" t="s">
        <v>507</v>
      </c>
      <c r="B66" s="15" t="e">
        <f>SUM(F67*B65)</f>
        <v>#N/A</v>
      </c>
      <c r="C66" s="16" t="s">
        <v>474</v>
      </c>
      <c r="D66" s="17" t="e">
        <f>SUM(F59*SUM(K65/F58))</f>
        <v>#N/A</v>
      </c>
      <c r="E66" s="16" t="s">
        <v>475</v>
      </c>
      <c r="F66" s="18" t="e">
        <f>SUM(F59*SUM(M65/F58))</f>
        <v>#N/A</v>
      </c>
    </row>
    <row r="67" spans="1:39" hidden="1" outlineLevel="1" x14ac:dyDescent="0.2">
      <c r="A67" s="19"/>
      <c r="B67" s="20"/>
      <c r="C67" s="21" t="s">
        <v>476</v>
      </c>
      <c r="D67" s="22" t="e">
        <f>AJ65/(SUM(F65*10))</f>
        <v>#N/A</v>
      </c>
      <c r="E67" s="21" t="s">
        <v>481</v>
      </c>
      <c r="F67" s="23" t="e">
        <f>SUM(D66,F66,D67)</f>
        <v>#N/A</v>
      </c>
    </row>
    <row r="68" spans="1:39" hidden="1" outlineLevel="1" x14ac:dyDescent="0.2"/>
    <row r="69" spans="1:39" hidden="1" outlineLevel="1" x14ac:dyDescent="0.2"/>
    <row r="70" spans="1:39" hidden="1" outlineLevel="1" x14ac:dyDescent="0.2"/>
    <row r="71" spans="1:39" hidden="1" outlineLevel="1" x14ac:dyDescent="0.2"/>
    <row r="72" spans="1:39" collapsed="1" x14ac:dyDescent="0.2"/>
    <row r="73" spans="1:39" s="24" customFormat="1" x14ac:dyDescent="0.2">
      <c r="A73" s="25" t="s">
        <v>480</v>
      </c>
    </row>
    <row r="76" spans="1:39" hidden="1" outlineLevel="1" x14ac:dyDescent="0.2">
      <c r="A76" s="40" t="s">
        <v>472</v>
      </c>
      <c r="B76" s="41"/>
      <c r="C76" s="41"/>
      <c r="D76" s="41"/>
      <c r="E76" s="41"/>
      <c r="F76" s="42"/>
      <c r="J76" s="28" t="s">
        <v>456</v>
      </c>
      <c r="K76" s="29"/>
      <c r="L76" s="29"/>
      <c r="M76" s="29"/>
      <c r="N76" s="29"/>
      <c r="O76" s="30"/>
      <c r="Q76" s="31" t="s">
        <v>457</v>
      </c>
      <c r="R76" s="32"/>
      <c r="S76" s="32"/>
      <c r="T76" s="32"/>
      <c r="U76" s="32"/>
      <c r="V76" s="33"/>
      <c r="X76" s="34" t="s">
        <v>458</v>
      </c>
      <c r="Y76" s="35"/>
      <c r="Z76" s="35"/>
      <c r="AA76" s="35"/>
      <c r="AB76" s="35"/>
      <c r="AC76" s="36"/>
      <c r="AE76" s="37" t="s">
        <v>462</v>
      </c>
      <c r="AF76" s="38"/>
      <c r="AG76" s="38"/>
      <c r="AH76" s="38"/>
      <c r="AI76" s="38"/>
      <c r="AJ76" s="38"/>
      <c r="AK76" s="38"/>
      <c r="AL76" s="38"/>
      <c r="AM76" s="39"/>
    </row>
    <row r="77" spans="1:39" ht="60" hidden="1" outlineLevel="1" x14ac:dyDescent="0.2">
      <c r="A77" s="4" t="s">
        <v>451</v>
      </c>
      <c r="D77" s="2"/>
      <c r="F77" s="2"/>
      <c r="G77" s="2"/>
      <c r="H77" s="2"/>
      <c r="J77" s="7" t="s">
        <v>391</v>
      </c>
      <c r="K77" s="8" t="s">
        <v>393</v>
      </c>
      <c r="L77" s="8" t="s">
        <v>394</v>
      </c>
      <c r="M77" s="8" t="s">
        <v>396</v>
      </c>
      <c r="N77" s="8" t="s">
        <v>397</v>
      </c>
      <c r="O77" s="10" t="s">
        <v>459</v>
      </c>
      <c r="Q77" s="7" t="s">
        <v>455</v>
      </c>
      <c r="R77" s="8" t="s">
        <v>376</v>
      </c>
      <c r="S77" s="8" t="s">
        <v>377</v>
      </c>
      <c r="T77" s="8" t="s">
        <v>379</v>
      </c>
      <c r="U77" s="8" t="s">
        <v>380</v>
      </c>
      <c r="V77" s="10" t="s">
        <v>460</v>
      </c>
      <c r="X77" s="7" t="s">
        <v>401</v>
      </c>
      <c r="Y77" s="8" t="s">
        <v>406</v>
      </c>
      <c r="Z77" s="8" t="s">
        <v>404</v>
      </c>
      <c r="AA77" s="8" t="s">
        <v>405</v>
      </c>
      <c r="AB77" s="8" t="s">
        <v>389</v>
      </c>
      <c r="AC77" s="10" t="s">
        <v>461</v>
      </c>
      <c r="AE77" s="7" t="s">
        <v>407</v>
      </c>
      <c r="AF77" s="8" t="s">
        <v>382</v>
      </c>
      <c r="AG77" s="8" t="s">
        <v>383</v>
      </c>
      <c r="AH77" s="9" t="s">
        <v>464</v>
      </c>
      <c r="AI77" s="8" t="s">
        <v>390</v>
      </c>
      <c r="AJ77" s="8" t="s">
        <v>399</v>
      </c>
      <c r="AK77" s="8" t="s">
        <v>400</v>
      </c>
      <c r="AL77" s="9" t="s">
        <v>465</v>
      </c>
      <c r="AM77" s="10" t="s">
        <v>463</v>
      </c>
    </row>
    <row r="78" spans="1:39" ht="15" hidden="1" outlineLevel="1" x14ac:dyDescent="0.2">
      <c r="A78" s="11" t="s">
        <v>449</v>
      </c>
      <c r="B78" s="12"/>
      <c r="C78" s="13" t="s">
        <v>371</v>
      </c>
      <c r="D78" s="5" t="e">
        <f>VLOOKUP(B78,'School Stats'!$B:$AH, 14, FALSE)</f>
        <v>#N/A</v>
      </c>
      <c r="E78" s="13" t="s">
        <v>452</v>
      </c>
      <c r="F78" s="5" t="e">
        <f>VLOOKUP(B78,'School Stats'!$B:$AH, 15, FALSE)</f>
        <v>#N/A</v>
      </c>
      <c r="J78" s="5" t="e">
        <f>VLOOKUP(B78,'School Stats'!$B:$AH, 17, FALSE)</f>
        <v>#N/A</v>
      </c>
      <c r="K78" s="5" t="e">
        <f>VLOOKUP(B78,'School Stats'!$B:$AH, 19, FALSE)</f>
        <v>#N/A</v>
      </c>
      <c r="L78" s="5" t="e">
        <f>VLOOKUP(B78,'School Stats'!$B:$AH, 20, FALSE)</f>
        <v>#N/A</v>
      </c>
      <c r="M78" s="5" t="e">
        <f>VLOOKUP(B78,'School Stats'!$B:$AH, 22, FALSE)</f>
        <v>#N/A</v>
      </c>
      <c r="N78" s="5" t="e">
        <f>VLOOKUP(B78,'School Stats'!$B:$AH, 23, FALSE)</f>
        <v>#N/A</v>
      </c>
      <c r="O78" s="5" t="e">
        <f>SUM(J78/SUM(K79+M79))</f>
        <v>#N/A</v>
      </c>
      <c r="Q78" s="5" t="e">
        <f>VLOOKUP(B78,'Opponent Stats'!$B:$AH, 17, FALSE)</f>
        <v>#N/A</v>
      </c>
      <c r="R78" s="5" t="e">
        <f>VLOOKUP(B78,'Opponent Stats'!$B:$AH, 19, FALSE)</f>
        <v>#N/A</v>
      </c>
      <c r="S78" s="5" t="e">
        <f>VLOOKUP(B78,'Opponent Stats'!$B:$AH, 20, FALSE)</f>
        <v>#N/A</v>
      </c>
      <c r="T78" s="5" t="e">
        <f>VLOOKUP(B78,'Opponent Stats'!$B:$AH, 22, FALSE)</f>
        <v>#N/A</v>
      </c>
      <c r="U78" s="5" t="e">
        <f>VLOOKUP(B78,'Opponent Stats'!$B:$AH, 23, FALSE)</f>
        <v>#N/A</v>
      </c>
      <c r="V78" s="5" t="e">
        <f>SUM(Q78/SUM(R79+T79))</f>
        <v>#N/A</v>
      </c>
      <c r="X78" s="5" t="e">
        <f>VLOOKUP(B78,'School Stats'!$B:$AH, 27, FALSE)</f>
        <v>#N/A</v>
      </c>
      <c r="Y78" s="5" t="e">
        <f>VLOOKUP(B78,'School Stats'!$B:$AH, 32, FALSE)</f>
        <v>#N/A</v>
      </c>
      <c r="Z78" s="5" t="e">
        <f>VLOOKUP(B78,'School Stats'!$B:$AH, 30, FALSE)</f>
        <v>#N/A</v>
      </c>
      <c r="AA78" s="5" t="e">
        <f>VLOOKUP(B78,'School Stats'!$B:$AH, 31, FALSE)</f>
        <v>#N/A</v>
      </c>
      <c r="AB78" s="5" t="e">
        <f>VLOOKUP(B78,'Opponent Stats'!$B:$AH, 32, FALSE)</f>
        <v>#N/A</v>
      </c>
      <c r="AC78" s="5" t="e">
        <f>SUM(J78/(SUM(X79-AB78)))</f>
        <v>#N/A</v>
      </c>
      <c r="AE78" s="5" t="e">
        <f>VLOOKUP(B78,'School Stats'!$B:$AH, 33, FALSE)</f>
        <v>#N/A</v>
      </c>
      <c r="AF78" s="5" t="e">
        <f>VLOOKUP(B78,'Opponent Stats'!$B:$AH, 25, FALSE)</f>
        <v>#N/A</v>
      </c>
      <c r="AG78" s="5" t="e">
        <f>VLOOKUP(B78,'Opponent Stats'!$B:$AH, 26, FALSE)</f>
        <v>#N/A</v>
      </c>
      <c r="AH78" s="5" t="e">
        <f>SUM(AF79/AE78)</f>
        <v>#N/A</v>
      </c>
      <c r="AI78" s="5" t="e">
        <f>VLOOKUP(B78,'Opponent Stats'!$B:$AH, 33, FALSE)</f>
        <v>#N/A</v>
      </c>
      <c r="AJ78" s="5" t="e">
        <f>VLOOKUP(B78,'School Stats'!$B:$AH, 19, FALSE)</f>
        <v>#N/A</v>
      </c>
      <c r="AK78" s="5" t="e">
        <f>VLOOKUP(B78,'School Stats'!$B:$AH, 26, FALSE)</f>
        <v>#N/A</v>
      </c>
      <c r="AL78" s="5" t="e">
        <f>SUM(AJ79/AI78)</f>
        <v>#N/A</v>
      </c>
      <c r="AM78" s="5" t="e">
        <f>SUM(AL78-AH78)</f>
        <v>#N/A</v>
      </c>
    </row>
    <row r="79" spans="1:39" hidden="1" outlineLevel="1" x14ac:dyDescent="0.2">
      <c r="A79" s="14" t="s">
        <v>470</v>
      </c>
      <c r="B79" s="15" t="e">
        <f>VLOOKUP(B78,'Conference Decoder'!$A:$B, 2, FALSE)</f>
        <v>#N/A</v>
      </c>
      <c r="C79" s="16" t="s">
        <v>466</v>
      </c>
      <c r="D79" s="6" t="e">
        <f>O78</f>
        <v>#N/A</v>
      </c>
      <c r="E79" s="16" t="s">
        <v>467</v>
      </c>
      <c r="F79" s="6" t="e">
        <f>V78</f>
        <v>#N/A</v>
      </c>
      <c r="K79" s="5" t="e">
        <f>SUM(K78*L78)</f>
        <v>#N/A</v>
      </c>
      <c r="M79" s="5" t="e">
        <f>SUM(M78*N78)</f>
        <v>#N/A</v>
      </c>
      <c r="R79" s="5" t="e">
        <f>SUM(R78*S78)</f>
        <v>#N/A</v>
      </c>
      <c r="T79" s="5" t="e">
        <f>SUM(T78*U78)</f>
        <v>#N/A</v>
      </c>
      <c r="X79" s="5" t="e">
        <f>SUM(X78:AA78)</f>
        <v>#N/A</v>
      </c>
      <c r="AF79" s="5" t="e">
        <f>SUM(AF78*AG78)</f>
        <v>#N/A</v>
      </c>
      <c r="AJ79" s="5" t="e">
        <f>SUM(AJ78*AK78)</f>
        <v>#N/A</v>
      </c>
    </row>
    <row r="80" spans="1:39" hidden="1" outlineLevel="1" x14ac:dyDescent="0.2">
      <c r="A80" s="14" t="s">
        <v>471</v>
      </c>
      <c r="B80" s="15" t="e">
        <f>VLOOKUP(B79,'Conference Strength'!$B$1:$N$33, 13, FALSE)</f>
        <v>#N/A</v>
      </c>
      <c r="C80" s="16" t="s">
        <v>468</v>
      </c>
      <c r="D80" s="6" t="e">
        <f>AM78</f>
        <v>#N/A</v>
      </c>
      <c r="E80" s="16" t="s">
        <v>469</v>
      </c>
      <c r="F80" s="6" t="e">
        <f>AC78</f>
        <v>#N/A</v>
      </c>
      <c r="J80" s="4" t="s">
        <v>473</v>
      </c>
      <c r="K80" t="e">
        <f>SUM(K79-R85)</f>
        <v>#N/A</v>
      </c>
      <c r="L80" s="4" t="s">
        <v>473</v>
      </c>
      <c r="M80" t="e">
        <f>SUM(M79-T85)</f>
        <v>#N/A</v>
      </c>
      <c r="Q80" t="s">
        <v>473</v>
      </c>
      <c r="AI80" s="4" t="s">
        <v>473</v>
      </c>
      <c r="AJ80" t="e">
        <f>SUM(AJ79-AF85)</f>
        <v>#N/A</v>
      </c>
    </row>
    <row r="81" spans="1:39" hidden="1" outlineLevel="1" x14ac:dyDescent="0.2">
      <c r="A81" s="14" t="s">
        <v>507</v>
      </c>
      <c r="B81" s="15" t="e">
        <f>SUM(F82*B80)</f>
        <v>#N/A</v>
      </c>
      <c r="C81" s="16" t="s">
        <v>474</v>
      </c>
      <c r="D81" s="17" t="e">
        <f>SUM(F86*SUM(K80/F85))</f>
        <v>#N/A</v>
      </c>
      <c r="E81" s="16" t="s">
        <v>475</v>
      </c>
      <c r="F81" s="18" t="e">
        <f>SUM(F86*SUM(M80/F85))</f>
        <v>#N/A</v>
      </c>
    </row>
    <row r="82" spans="1:39" hidden="1" outlineLevel="1" x14ac:dyDescent="0.2">
      <c r="A82" s="19"/>
      <c r="B82" s="20"/>
      <c r="C82" s="21" t="s">
        <v>476</v>
      </c>
      <c r="D82" s="22" t="e">
        <f>AJ80/(SUM(F80*10))</f>
        <v>#N/A</v>
      </c>
      <c r="E82" s="21" t="s">
        <v>481</v>
      </c>
      <c r="F82" s="23" t="e">
        <f>SUM(D81,F81,D82)</f>
        <v>#N/A</v>
      </c>
    </row>
    <row r="83" spans="1:39" ht="30" hidden="1" customHeight="1" outlineLevel="1" x14ac:dyDescent="0.2"/>
    <row r="84" spans="1:39" ht="15" hidden="1" outlineLevel="1" x14ac:dyDescent="0.2">
      <c r="A84" s="11" t="s">
        <v>450</v>
      </c>
      <c r="B84" s="12"/>
      <c r="C84" s="13" t="s">
        <v>371</v>
      </c>
      <c r="D84" s="5" t="e">
        <f>VLOOKUP(B84,'School Stats'!$B:$AH, 14, FALSE)</f>
        <v>#N/A</v>
      </c>
      <c r="E84" s="13" t="s">
        <v>452</v>
      </c>
      <c r="F84" s="5" t="e">
        <f>VLOOKUP(B84,'Opponent Stats'!$B:$AH, 15, FALSE)</f>
        <v>#N/A</v>
      </c>
      <c r="J84" s="5" t="e">
        <f>VLOOKUP(B84,'School Stats'!$B:$AH, 17, FALSE)</f>
        <v>#N/A</v>
      </c>
      <c r="K84" s="5" t="e">
        <f>VLOOKUP(B84,'School Stats'!$B:$AH, 19, FALSE)</f>
        <v>#N/A</v>
      </c>
      <c r="L84" s="5" t="e">
        <f>VLOOKUP(B84,'School Stats'!$B:$AH, 20, FALSE)</f>
        <v>#N/A</v>
      </c>
      <c r="M84" s="5" t="e">
        <f>VLOOKUP(B84,'School Stats'!$B:$AH, 22, FALSE)</f>
        <v>#N/A</v>
      </c>
      <c r="N84" s="5" t="e">
        <f>VLOOKUP(B84,'School Stats'!$B:$AH, 23, FALSE)</f>
        <v>#N/A</v>
      </c>
      <c r="O84" s="5" t="e">
        <f>SUM(J84/SUM(K85+M85))</f>
        <v>#N/A</v>
      </c>
      <c r="Q84" s="5" t="e">
        <f>VLOOKUP(B84,'Opponent Stats'!$B:$AH, 17, FALSE)</f>
        <v>#N/A</v>
      </c>
      <c r="R84" s="5" t="e">
        <f>VLOOKUP(B84,'Opponent Stats'!$B:$AH, 19, FALSE)</f>
        <v>#N/A</v>
      </c>
      <c r="S84" s="5" t="e">
        <f>VLOOKUP(B84,'Opponent Stats'!$B:$AH, 20, FALSE)</f>
        <v>#N/A</v>
      </c>
      <c r="T84" s="5" t="e">
        <f>VLOOKUP(B84,'Opponent Stats'!$B:$AH, 22, FALSE)</f>
        <v>#N/A</v>
      </c>
      <c r="U84" s="5" t="e">
        <f>VLOOKUP(B84,'Opponent Stats'!$B:$AH, 23, FALSE)</f>
        <v>#N/A</v>
      </c>
      <c r="V84" s="5" t="e">
        <f>SUM(Q84/SUM(R85+T85))</f>
        <v>#N/A</v>
      </c>
      <c r="X84" s="5" t="e">
        <f>VLOOKUP(B84,'School Stats'!$B:$AH, 27, FALSE)</f>
        <v>#N/A</v>
      </c>
      <c r="Y84" s="5" t="e">
        <f>VLOOKUP(B84,'School Stats'!$B:$AH, 32, FALSE)</f>
        <v>#N/A</v>
      </c>
      <c r="Z84" s="5" t="e">
        <f>VLOOKUP(B84,'School Stats'!$B:$AH, 30, FALSE)</f>
        <v>#N/A</v>
      </c>
      <c r="AA84" s="5" t="e">
        <f>VLOOKUP(B84,'School Stats'!$B:$AH, 31, FALSE)</f>
        <v>#N/A</v>
      </c>
      <c r="AB84" s="5" t="e">
        <f>VLOOKUP(B84,'Opponent Stats'!$B:$AH, 32, FALSE)</f>
        <v>#N/A</v>
      </c>
      <c r="AC84" s="5" t="e">
        <f>SUM(J84/(SUM(X85-AB84)))</f>
        <v>#N/A</v>
      </c>
      <c r="AE84" s="5" t="e">
        <f>VLOOKUP(B84,'School Stats'!$B:$AH, 33, FALSE)</f>
        <v>#N/A</v>
      </c>
      <c r="AF84" s="5" t="e">
        <f>VLOOKUP(B84,'Opponent Stats'!$B:$AH, 25, FALSE)</f>
        <v>#N/A</v>
      </c>
      <c r="AG84" s="5" t="e">
        <f>VLOOKUP(B84,'Opponent Stats'!$B:$AH, 26, FALSE)</f>
        <v>#N/A</v>
      </c>
      <c r="AH84" s="5" t="e">
        <f>SUM(AF85/AE84)</f>
        <v>#N/A</v>
      </c>
      <c r="AI84" s="5" t="e">
        <f>VLOOKUP(B84,'Opponent Stats'!$B:$AH, 33, FALSE)</f>
        <v>#N/A</v>
      </c>
      <c r="AJ84" s="5" t="e">
        <f>VLOOKUP(B84,'School Stats'!$B:$AH, 19, FALSE)</f>
        <v>#N/A</v>
      </c>
      <c r="AK84" s="5" t="e">
        <f>VLOOKUP(B84,'School Stats'!$B:$AH, 26, FALSE)</f>
        <v>#N/A</v>
      </c>
      <c r="AL84" s="5" t="e">
        <f>SUM(AJ85/AI84)</f>
        <v>#N/A</v>
      </c>
      <c r="AM84" s="5" t="e">
        <f>SUM(AL84-AH84)</f>
        <v>#N/A</v>
      </c>
    </row>
    <row r="85" spans="1:39" hidden="1" outlineLevel="1" x14ac:dyDescent="0.2">
      <c r="A85" s="14" t="s">
        <v>470</v>
      </c>
      <c r="B85" s="15" t="e">
        <f>VLOOKUP(B84,'Conference Decoder'!$A:$B, 2, FALSE)</f>
        <v>#N/A</v>
      </c>
      <c r="C85" s="16" t="s">
        <v>466</v>
      </c>
      <c r="D85" s="6" t="e">
        <f>O84</f>
        <v>#N/A</v>
      </c>
      <c r="E85" s="16" t="s">
        <v>467</v>
      </c>
      <c r="F85" s="6" t="e">
        <f>V84</f>
        <v>#N/A</v>
      </c>
      <c r="K85" s="5" t="e">
        <f>SUM(K84*L84)</f>
        <v>#N/A</v>
      </c>
      <c r="M85" s="5" t="e">
        <f>SUM(M84*N84)</f>
        <v>#N/A</v>
      </c>
      <c r="R85" s="5" t="e">
        <f>SUM(R84*S84)</f>
        <v>#N/A</v>
      </c>
      <c r="T85" s="5" t="e">
        <f>SUM(T84*U84)</f>
        <v>#N/A</v>
      </c>
      <c r="X85" s="5" t="e">
        <f>SUM(X84:AA84)</f>
        <v>#N/A</v>
      </c>
      <c r="AF85" s="5" t="e">
        <f>SUM(AF84*AG84)</f>
        <v>#N/A</v>
      </c>
      <c r="AJ85" s="5" t="e">
        <f>SUM(AJ84*AK84)</f>
        <v>#N/A</v>
      </c>
    </row>
    <row r="86" spans="1:39" hidden="1" outlineLevel="1" x14ac:dyDescent="0.2">
      <c r="A86" s="14" t="s">
        <v>471</v>
      </c>
      <c r="B86" s="15" t="e">
        <f>VLOOKUP(B85,'Conference Strength'!$B$1:$N$33, 13, FALSE)</f>
        <v>#N/A</v>
      </c>
      <c r="C86" s="16" t="s">
        <v>468</v>
      </c>
      <c r="D86" s="6" t="e">
        <f>AM84</f>
        <v>#N/A</v>
      </c>
      <c r="E86" s="16" t="s">
        <v>469</v>
      </c>
      <c r="F86" s="6" t="e">
        <f>AC84</f>
        <v>#N/A</v>
      </c>
      <c r="J86" s="4" t="s">
        <v>473</v>
      </c>
      <c r="K86" t="e">
        <f>SUM(K85-R79)</f>
        <v>#N/A</v>
      </c>
      <c r="L86" s="4" t="s">
        <v>473</v>
      </c>
      <c r="M86" t="e">
        <f>SUM(M85-T79)</f>
        <v>#N/A</v>
      </c>
      <c r="AI86" s="4" t="s">
        <v>473</v>
      </c>
      <c r="AJ86" t="e">
        <f>SUM(AJ85-AF79)</f>
        <v>#N/A</v>
      </c>
    </row>
    <row r="87" spans="1:39" hidden="1" outlineLevel="1" x14ac:dyDescent="0.2">
      <c r="A87" s="14" t="s">
        <v>507</v>
      </c>
      <c r="B87" s="15" t="e">
        <f>SUM(F88*B86)</f>
        <v>#N/A</v>
      </c>
      <c r="C87" s="16" t="s">
        <v>474</v>
      </c>
      <c r="D87" s="17" t="e">
        <f>SUM(F80*SUM(K86/F79))</f>
        <v>#N/A</v>
      </c>
      <c r="E87" s="16" t="s">
        <v>475</v>
      </c>
      <c r="F87" s="18" t="e">
        <f>SUM(F80*SUM(M86/F79))</f>
        <v>#N/A</v>
      </c>
    </row>
    <row r="88" spans="1:39" hidden="1" outlineLevel="1" x14ac:dyDescent="0.2">
      <c r="A88" s="19"/>
      <c r="B88" s="20"/>
      <c r="C88" s="21" t="s">
        <v>476</v>
      </c>
      <c r="D88" s="22" t="e">
        <f>AJ86/(SUM(F86*10))</f>
        <v>#N/A</v>
      </c>
      <c r="E88" s="21" t="s">
        <v>481</v>
      </c>
      <c r="F88" s="23" t="e">
        <f>SUM(D87,F87,D88)</f>
        <v>#N/A</v>
      </c>
    </row>
    <row r="89" spans="1:39" hidden="1" outlineLevel="1" x14ac:dyDescent="0.2"/>
    <row r="90" spans="1:39" hidden="1" outlineLevel="1" x14ac:dyDescent="0.2"/>
    <row r="91" spans="1:39" hidden="1" outlineLevel="1" x14ac:dyDescent="0.2">
      <c r="A91" s="40" t="s">
        <v>472</v>
      </c>
      <c r="B91" s="41"/>
      <c r="C91" s="41"/>
      <c r="D91" s="41"/>
      <c r="E91" s="41"/>
      <c r="F91" s="42"/>
      <c r="J91" s="28" t="s">
        <v>456</v>
      </c>
      <c r="K91" s="29"/>
      <c r="L91" s="29"/>
      <c r="M91" s="29"/>
      <c r="N91" s="29"/>
      <c r="O91" s="30"/>
      <c r="Q91" s="31" t="s">
        <v>457</v>
      </c>
      <c r="R91" s="32"/>
      <c r="S91" s="32"/>
      <c r="T91" s="32"/>
      <c r="U91" s="32"/>
      <c r="V91" s="33"/>
      <c r="X91" s="34" t="s">
        <v>458</v>
      </c>
      <c r="Y91" s="35"/>
      <c r="Z91" s="35"/>
      <c r="AA91" s="35"/>
      <c r="AB91" s="35"/>
      <c r="AC91" s="36"/>
      <c r="AE91" s="37" t="s">
        <v>462</v>
      </c>
      <c r="AF91" s="38"/>
      <c r="AG91" s="38"/>
      <c r="AH91" s="38"/>
      <c r="AI91" s="38"/>
      <c r="AJ91" s="38"/>
      <c r="AK91" s="38"/>
      <c r="AL91" s="38"/>
      <c r="AM91" s="39"/>
    </row>
    <row r="92" spans="1:39" ht="60" hidden="1" outlineLevel="1" x14ac:dyDescent="0.2">
      <c r="A92" s="4" t="s">
        <v>451</v>
      </c>
      <c r="D92" s="2"/>
      <c r="F92" s="2"/>
      <c r="G92" s="2"/>
      <c r="H92" s="2"/>
      <c r="J92" s="7" t="s">
        <v>391</v>
      </c>
      <c r="K92" s="8" t="s">
        <v>393</v>
      </c>
      <c r="L92" s="8" t="s">
        <v>394</v>
      </c>
      <c r="M92" s="8" t="s">
        <v>396</v>
      </c>
      <c r="N92" s="8" t="s">
        <v>397</v>
      </c>
      <c r="O92" s="10" t="s">
        <v>459</v>
      </c>
      <c r="Q92" s="7" t="s">
        <v>455</v>
      </c>
      <c r="R92" s="8" t="s">
        <v>376</v>
      </c>
      <c r="S92" s="8" t="s">
        <v>377</v>
      </c>
      <c r="T92" s="8" t="s">
        <v>379</v>
      </c>
      <c r="U92" s="8" t="s">
        <v>380</v>
      </c>
      <c r="V92" s="10" t="s">
        <v>460</v>
      </c>
      <c r="X92" s="7" t="s">
        <v>401</v>
      </c>
      <c r="Y92" s="8" t="s">
        <v>406</v>
      </c>
      <c r="Z92" s="8" t="s">
        <v>404</v>
      </c>
      <c r="AA92" s="8" t="s">
        <v>405</v>
      </c>
      <c r="AB92" s="8" t="s">
        <v>389</v>
      </c>
      <c r="AC92" s="10" t="s">
        <v>461</v>
      </c>
      <c r="AE92" s="7" t="s">
        <v>407</v>
      </c>
      <c r="AF92" s="8" t="s">
        <v>382</v>
      </c>
      <c r="AG92" s="8" t="s">
        <v>383</v>
      </c>
      <c r="AH92" s="9" t="s">
        <v>464</v>
      </c>
      <c r="AI92" s="8" t="s">
        <v>390</v>
      </c>
      <c r="AJ92" s="8" t="s">
        <v>399</v>
      </c>
      <c r="AK92" s="8" t="s">
        <v>400</v>
      </c>
      <c r="AL92" s="9" t="s">
        <v>465</v>
      </c>
      <c r="AM92" s="10" t="s">
        <v>463</v>
      </c>
    </row>
    <row r="93" spans="1:39" ht="15" hidden="1" outlineLevel="1" x14ac:dyDescent="0.2">
      <c r="A93" s="11" t="s">
        <v>449</v>
      </c>
      <c r="B93" s="12"/>
      <c r="C93" s="13" t="s">
        <v>371</v>
      </c>
      <c r="D93" s="5" t="e">
        <f>VLOOKUP(B93,'School Stats'!$B:$AH, 14, FALSE)</f>
        <v>#N/A</v>
      </c>
      <c r="E93" s="13" t="s">
        <v>452</v>
      </c>
      <c r="F93" s="5" t="e">
        <f>VLOOKUP(B93,'School Stats'!$B:$AH, 15, FALSE)</f>
        <v>#N/A</v>
      </c>
      <c r="J93" s="5" t="e">
        <f>VLOOKUP(B93,'School Stats'!$B:$AH, 17, FALSE)</f>
        <v>#N/A</v>
      </c>
      <c r="K93" s="5" t="e">
        <f>VLOOKUP(B93,'School Stats'!$B:$AH, 19, FALSE)</f>
        <v>#N/A</v>
      </c>
      <c r="L93" s="5" t="e">
        <f>VLOOKUP(B93,'School Stats'!$B:$AH, 20, FALSE)</f>
        <v>#N/A</v>
      </c>
      <c r="M93" s="5" t="e">
        <f>VLOOKUP(B93,'School Stats'!$B:$AH, 22, FALSE)</f>
        <v>#N/A</v>
      </c>
      <c r="N93" s="5" t="e">
        <f>VLOOKUP(B93,'School Stats'!$B:$AH, 23, FALSE)</f>
        <v>#N/A</v>
      </c>
      <c r="O93" s="5" t="e">
        <f>SUM(J93/SUM(K94+M94))</f>
        <v>#N/A</v>
      </c>
      <c r="Q93" s="5" t="e">
        <f>VLOOKUP(B93,'Opponent Stats'!$B:$AH, 17, FALSE)</f>
        <v>#N/A</v>
      </c>
      <c r="R93" s="5" t="e">
        <f>VLOOKUP(B93,'Opponent Stats'!$B:$AH, 19, FALSE)</f>
        <v>#N/A</v>
      </c>
      <c r="S93" s="5" t="e">
        <f>VLOOKUP(B93,'Opponent Stats'!$B:$AH, 20, FALSE)</f>
        <v>#N/A</v>
      </c>
      <c r="T93" s="5" t="e">
        <f>VLOOKUP(B93,'Opponent Stats'!$B:$AH, 22, FALSE)</f>
        <v>#N/A</v>
      </c>
      <c r="U93" s="5" t="e">
        <f>VLOOKUP(B93,'Opponent Stats'!$B:$AH, 23, FALSE)</f>
        <v>#N/A</v>
      </c>
      <c r="V93" s="5" t="e">
        <f>SUM(Q93/SUM(R94+T94))</f>
        <v>#N/A</v>
      </c>
      <c r="X93" s="5" t="e">
        <f>VLOOKUP(B93,'School Stats'!$B:$AH, 27, FALSE)</f>
        <v>#N/A</v>
      </c>
      <c r="Y93" s="5" t="e">
        <f>VLOOKUP(B93,'School Stats'!$B:$AH, 32, FALSE)</f>
        <v>#N/A</v>
      </c>
      <c r="Z93" s="5" t="e">
        <f>VLOOKUP(B93,'School Stats'!$B:$AH, 30, FALSE)</f>
        <v>#N/A</v>
      </c>
      <c r="AA93" s="5" t="e">
        <f>VLOOKUP(B93,'School Stats'!$B:$AH, 31, FALSE)</f>
        <v>#N/A</v>
      </c>
      <c r="AB93" s="5" t="e">
        <f>VLOOKUP(B93,'Opponent Stats'!$B:$AH, 32, FALSE)</f>
        <v>#N/A</v>
      </c>
      <c r="AC93" s="5" t="e">
        <f>SUM(J93/(SUM(X94-AB93)))</f>
        <v>#N/A</v>
      </c>
      <c r="AE93" s="5" t="e">
        <f>VLOOKUP(B93,'School Stats'!$B:$AH, 33, FALSE)</f>
        <v>#N/A</v>
      </c>
      <c r="AF93" s="5" t="e">
        <f>VLOOKUP(B93,'Opponent Stats'!$B:$AH, 25, FALSE)</f>
        <v>#N/A</v>
      </c>
      <c r="AG93" s="5" t="e">
        <f>VLOOKUP(B93,'Opponent Stats'!$B:$AH, 26, FALSE)</f>
        <v>#N/A</v>
      </c>
      <c r="AH93" s="5" t="e">
        <f>SUM(AF94/AE93)</f>
        <v>#N/A</v>
      </c>
      <c r="AI93" s="5" t="e">
        <f>VLOOKUP(B93,'Opponent Stats'!$B:$AH, 33, FALSE)</f>
        <v>#N/A</v>
      </c>
      <c r="AJ93" s="5" t="e">
        <f>VLOOKUP(B93,'School Stats'!$B:$AH, 19, FALSE)</f>
        <v>#N/A</v>
      </c>
      <c r="AK93" s="5" t="e">
        <f>VLOOKUP(B93,'School Stats'!$B:$AH, 26, FALSE)</f>
        <v>#N/A</v>
      </c>
      <c r="AL93" s="5" t="e">
        <f>SUM(AJ94/AI93)</f>
        <v>#N/A</v>
      </c>
      <c r="AM93" s="5" t="e">
        <f>SUM(AL93-AH93)</f>
        <v>#N/A</v>
      </c>
    </row>
    <row r="94" spans="1:39" hidden="1" outlineLevel="1" x14ac:dyDescent="0.2">
      <c r="A94" s="14" t="s">
        <v>470</v>
      </c>
      <c r="B94" s="15" t="e">
        <f>VLOOKUP(B93,'Conference Decoder'!$A:$B, 2, FALSE)</f>
        <v>#N/A</v>
      </c>
      <c r="C94" s="16" t="s">
        <v>466</v>
      </c>
      <c r="D94" s="6" t="e">
        <f>O93</f>
        <v>#N/A</v>
      </c>
      <c r="E94" s="16" t="s">
        <v>467</v>
      </c>
      <c r="F94" s="6" t="e">
        <f>V93</f>
        <v>#N/A</v>
      </c>
      <c r="K94" s="5" t="e">
        <f>SUM(K93*L93)</f>
        <v>#N/A</v>
      </c>
      <c r="M94" s="5" t="e">
        <f>SUM(M93*N93)</f>
        <v>#N/A</v>
      </c>
      <c r="R94" s="5" t="e">
        <f>SUM(R93*S93)</f>
        <v>#N/A</v>
      </c>
      <c r="T94" s="5" t="e">
        <f>SUM(T93*U93)</f>
        <v>#N/A</v>
      </c>
      <c r="X94" s="5" t="e">
        <f>SUM(X93:AA93)</f>
        <v>#N/A</v>
      </c>
      <c r="AF94" s="5" t="e">
        <f>SUM(AF93*AG93)</f>
        <v>#N/A</v>
      </c>
      <c r="AJ94" s="5" t="e">
        <f>SUM(AJ93*AK93)</f>
        <v>#N/A</v>
      </c>
    </row>
    <row r="95" spans="1:39" hidden="1" outlineLevel="1" x14ac:dyDescent="0.2">
      <c r="A95" s="14" t="s">
        <v>471</v>
      </c>
      <c r="B95" s="15" t="e">
        <f>VLOOKUP(B94,'Conference Strength'!$B$1:$N$33, 13, FALSE)</f>
        <v>#N/A</v>
      </c>
      <c r="C95" s="16" t="s">
        <v>468</v>
      </c>
      <c r="D95" s="6" t="e">
        <f>AM93</f>
        <v>#N/A</v>
      </c>
      <c r="E95" s="16" t="s">
        <v>469</v>
      </c>
      <c r="F95" s="6" t="e">
        <f>AC93</f>
        <v>#N/A</v>
      </c>
      <c r="J95" s="4" t="s">
        <v>473</v>
      </c>
      <c r="K95" t="e">
        <f>SUM(K94-R100)</f>
        <v>#N/A</v>
      </c>
      <c r="L95" s="4" t="s">
        <v>473</v>
      </c>
      <c r="M95" t="e">
        <f>SUM(M94-T100)</f>
        <v>#N/A</v>
      </c>
      <c r="Q95" t="s">
        <v>473</v>
      </c>
      <c r="AI95" s="4" t="s">
        <v>473</v>
      </c>
      <c r="AJ95" t="e">
        <f>SUM(AJ94-AF100)</f>
        <v>#N/A</v>
      </c>
    </row>
    <row r="96" spans="1:39" hidden="1" outlineLevel="1" x14ac:dyDescent="0.2">
      <c r="A96" s="14" t="s">
        <v>507</v>
      </c>
      <c r="B96" s="15" t="e">
        <f>SUM(F97*B95)</f>
        <v>#N/A</v>
      </c>
      <c r="C96" s="16" t="s">
        <v>474</v>
      </c>
      <c r="D96" s="17" t="e">
        <f>SUM(F101*SUM(K95/F100))</f>
        <v>#N/A</v>
      </c>
      <c r="E96" s="16" t="s">
        <v>475</v>
      </c>
      <c r="F96" s="18" t="e">
        <f>SUM(F101*SUM(M95/F100))</f>
        <v>#N/A</v>
      </c>
    </row>
    <row r="97" spans="1:39" hidden="1" outlineLevel="1" x14ac:dyDescent="0.2">
      <c r="A97" s="19"/>
      <c r="B97" s="20"/>
      <c r="C97" s="21" t="s">
        <v>476</v>
      </c>
      <c r="D97" s="22" t="e">
        <f>AJ95/(SUM(F95*10))</f>
        <v>#N/A</v>
      </c>
      <c r="E97" s="21" t="s">
        <v>481</v>
      </c>
      <c r="F97" s="23" t="e">
        <f>SUM(D96,F96,D97)</f>
        <v>#N/A</v>
      </c>
    </row>
    <row r="98" spans="1:39" ht="30" hidden="1" customHeight="1" outlineLevel="1" x14ac:dyDescent="0.2"/>
    <row r="99" spans="1:39" ht="15" hidden="1" outlineLevel="1" x14ac:dyDescent="0.2">
      <c r="A99" s="11" t="s">
        <v>450</v>
      </c>
      <c r="B99" s="12"/>
      <c r="C99" s="13" t="s">
        <v>371</v>
      </c>
      <c r="D99" s="5" t="e">
        <f>VLOOKUP(B99,'School Stats'!$B:$AH, 14, FALSE)</f>
        <v>#N/A</v>
      </c>
      <c r="E99" s="13" t="s">
        <v>452</v>
      </c>
      <c r="F99" s="5" t="e">
        <f>VLOOKUP(B99,'Opponent Stats'!$B:$AH, 15, FALSE)</f>
        <v>#N/A</v>
      </c>
      <c r="J99" s="5" t="e">
        <f>VLOOKUP(B99,'School Stats'!$B:$AH, 17, FALSE)</f>
        <v>#N/A</v>
      </c>
      <c r="K99" s="5" t="e">
        <f>VLOOKUP(B99,'School Stats'!$B:$AH, 19, FALSE)</f>
        <v>#N/A</v>
      </c>
      <c r="L99" s="5" t="e">
        <f>VLOOKUP(B99,'School Stats'!$B:$AH, 20, FALSE)</f>
        <v>#N/A</v>
      </c>
      <c r="M99" s="5" t="e">
        <f>VLOOKUP(B99,'School Stats'!$B:$AH, 22, FALSE)</f>
        <v>#N/A</v>
      </c>
      <c r="N99" s="5" t="e">
        <f>VLOOKUP(B99,'School Stats'!$B:$AH, 23, FALSE)</f>
        <v>#N/A</v>
      </c>
      <c r="O99" s="5" t="e">
        <f>SUM(J99/SUM(K100+M100))</f>
        <v>#N/A</v>
      </c>
      <c r="Q99" s="5" t="e">
        <f>VLOOKUP(B99,'Opponent Stats'!$B:$AH, 17, FALSE)</f>
        <v>#N/A</v>
      </c>
      <c r="R99" s="5" t="e">
        <f>VLOOKUP(B99,'Opponent Stats'!$B:$AH, 19, FALSE)</f>
        <v>#N/A</v>
      </c>
      <c r="S99" s="5" t="e">
        <f>VLOOKUP(B99,'Opponent Stats'!$B:$AH, 20, FALSE)</f>
        <v>#N/A</v>
      </c>
      <c r="T99" s="5" t="e">
        <f>VLOOKUP(B99,'Opponent Stats'!$B:$AH, 22, FALSE)</f>
        <v>#N/A</v>
      </c>
      <c r="U99" s="5" t="e">
        <f>VLOOKUP(B99,'Opponent Stats'!$B:$AH, 23, FALSE)</f>
        <v>#N/A</v>
      </c>
      <c r="V99" s="5" t="e">
        <f>SUM(Q99/SUM(R100+T100))</f>
        <v>#N/A</v>
      </c>
      <c r="X99" s="5" t="e">
        <f>VLOOKUP(B99,'School Stats'!$B:$AH, 27, FALSE)</f>
        <v>#N/A</v>
      </c>
      <c r="Y99" s="5" t="e">
        <f>VLOOKUP(B99,'School Stats'!$B:$AH, 32, FALSE)</f>
        <v>#N/A</v>
      </c>
      <c r="Z99" s="5" t="e">
        <f>VLOOKUP(B99,'School Stats'!$B:$AH, 30, FALSE)</f>
        <v>#N/A</v>
      </c>
      <c r="AA99" s="5" t="e">
        <f>VLOOKUP(B99,'School Stats'!$B:$AH, 31, FALSE)</f>
        <v>#N/A</v>
      </c>
      <c r="AB99" s="5" t="e">
        <f>VLOOKUP(B99,'Opponent Stats'!$B:$AH, 32, FALSE)</f>
        <v>#N/A</v>
      </c>
      <c r="AC99" s="5" t="e">
        <f>SUM(J99/(SUM(X100-AB99)))</f>
        <v>#N/A</v>
      </c>
      <c r="AE99" s="5" t="e">
        <f>VLOOKUP(B99,'School Stats'!$B:$AH, 33, FALSE)</f>
        <v>#N/A</v>
      </c>
      <c r="AF99" s="5" t="e">
        <f>VLOOKUP(B99,'Opponent Stats'!$B:$AH, 25, FALSE)</f>
        <v>#N/A</v>
      </c>
      <c r="AG99" s="5" t="e">
        <f>VLOOKUP(B99,'Opponent Stats'!$B:$AH, 26, FALSE)</f>
        <v>#N/A</v>
      </c>
      <c r="AH99" s="5" t="e">
        <f>SUM(AF100/AE99)</f>
        <v>#N/A</v>
      </c>
      <c r="AI99" s="5" t="e">
        <f>VLOOKUP(B99,'Opponent Stats'!$B:$AH, 33, FALSE)</f>
        <v>#N/A</v>
      </c>
      <c r="AJ99" s="5" t="e">
        <f>VLOOKUP(B99,'School Stats'!$B:$AH, 19, FALSE)</f>
        <v>#N/A</v>
      </c>
      <c r="AK99" s="5" t="e">
        <f>VLOOKUP(B99,'School Stats'!$B:$AH, 26, FALSE)</f>
        <v>#N/A</v>
      </c>
      <c r="AL99" s="5" t="e">
        <f>SUM(AJ100/AI99)</f>
        <v>#N/A</v>
      </c>
      <c r="AM99" s="5" t="e">
        <f>SUM(AL99-AH99)</f>
        <v>#N/A</v>
      </c>
    </row>
    <row r="100" spans="1:39" hidden="1" outlineLevel="1" x14ac:dyDescent="0.2">
      <c r="A100" s="14" t="s">
        <v>470</v>
      </c>
      <c r="B100" s="15" t="e">
        <f>VLOOKUP(B99,'Conference Decoder'!$A:$B, 2, FALSE)</f>
        <v>#N/A</v>
      </c>
      <c r="C100" s="16" t="s">
        <v>466</v>
      </c>
      <c r="D100" s="6" t="e">
        <f>O99</f>
        <v>#N/A</v>
      </c>
      <c r="E100" s="16" t="s">
        <v>467</v>
      </c>
      <c r="F100" s="6" t="e">
        <f>V99</f>
        <v>#N/A</v>
      </c>
      <c r="K100" s="5" t="e">
        <f>SUM(K99*L99)</f>
        <v>#N/A</v>
      </c>
      <c r="M100" s="5" t="e">
        <f>SUM(M99*N99)</f>
        <v>#N/A</v>
      </c>
      <c r="R100" s="5" t="e">
        <f>SUM(R99*S99)</f>
        <v>#N/A</v>
      </c>
      <c r="T100" s="5" t="e">
        <f>SUM(T99*U99)</f>
        <v>#N/A</v>
      </c>
      <c r="X100" s="5" t="e">
        <f>SUM(X99:AA99)</f>
        <v>#N/A</v>
      </c>
      <c r="AF100" s="5" t="e">
        <f>SUM(AF99*AG99)</f>
        <v>#N/A</v>
      </c>
      <c r="AJ100" s="5" t="e">
        <f>SUM(AJ99*AK99)</f>
        <v>#N/A</v>
      </c>
    </row>
    <row r="101" spans="1:39" hidden="1" outlineLevel="1" x14ac:dyDescent="0.2">
      <c r="A101" s="14" t="s">
        <v>471</v>
      </c>
      <c r="B101" s="15" t="e">
        <f>VLOOKUP(B100,'Conference Strength'!$B$1:$N$33, 13, FALSE)</f>
        <v>#N/A</v>
      </c>
      <c r="C101" s="16" t="s">
        <v>468</v>
      </c>
      <c r="D101" s="6" t="e">
        <f>AM99</f>
        <v>#N/A</v>
      </c>
      <c r="E101" s="16" t="s">
        <v>469</v>
      </c>
      <c r="F101" s="6" t="e">
        <f>AC99</f>
        <v>#N/A</v>
      </c>
      <c r="J101" s="4" t="s">
        <v>473</v>
      </c>
      <c r="K101" t="e">
        <f>SUM(K100-R94)</f>
        <v>#N/A</v>
      </c>
      <c r="L101" s="4" t="s">
        <v>473</v>
      </c>
      <c r="M101" t="e">
        <f>SUM(M100-T94)</f>
        <v>#N/A</v>
      </c>
      <c r="AI101" s="4" t="s">
        <v>473</v>
      </c>
      <c r="AJ101" t="e">
        <f>SUM(AJ100-AF94)</f>
        <v>#N/A</v>
      </c>
    </row>
    <row r="102" spans="1:39" hidden="1" outlineLevel="1" x14ac:dyDescent="0.2">
      <c r="A102" s="14" t="s">
        <v>507</v>
      </c>
      <c r="B102" s="15" t="e">
        <f>SUM(F103*B101)</f>
        <v>#N/A</v>
      </c>
      <c r="C102" s="16" t="s">
        <v>474</v>
      </c>
      <c r="D102" s="17" t="e">
        <f>SUM(F95*SUM(K101/F94))</f>
        <v>#N/A</v>
      </c>
      <c r="E102" s="16" t="s">
        <v>475</v>
      </c>
      <c r="F102" s="18" t="e">
        <f>SUM(F95*SUM(M101/F94))</f>
        <v>#N/A</v>
      </c>
    </row>
    <row r="103" spans="1:39" hidden="1" outlineLevel="1" x14ac:dyDescent="0.2">
      <c r="A103" s="19"/>
      <c r="B103" s="20"/>
      <c r="C103" s="21" t="s">
        <v>476</v>
      </c>
      <c r="D103" s="22" t="e">
        <f>AJ101/(SUM(F101*10))</f>
        <v>#N/A</v>
      </c>
      <c r="E103" s="21" t="s">
        <v>481</v>
      </c>
      <c r="F103" s="23" t="e">
        <f>SUM(D102,F102,D103)</f>
        <v>#N/A</v>
      </c>
    </row>
    <row r="104" spans="1:39" hidden="1" outlineLevel="1" x14ac:dyDescent="0.2"/>
    <row r="105" spans="1:39" hidden="1" outlineLevel="1" x14ac:dyDescent="0.2"/>
    <row r="106" spans="1:39" hidden="1" outlineLevel="1" x14ac:dyDescent="0.2"/>
    <row r="107" spans="1:39" hidden="1" outlineLevel="1" x14ac:dyDescent="0.2"/>
    <row r="108" spans="1:39" collapsed="1" x14ac:dyDescent="0.2"/>
    <row r="109" spans="1:39" s="24" customFormat="1" x14ac:dyDescent="0.2">
      <c r="A109" s="25" t="s">
        <v>479</v>
      </c>
    </row>
    <row r="112" spans="1:39" hidden="1" outlineLevel="1" x14ac:dyDescent="0.2">
      <c r="A112" s="40" t="s">
        <v>472</v>
      </c>
      <c r="B112" s="41"/>
      <c r="C112" s="41"/>
      <c r="D112" s="41"/>
      <c r="E112" s="41"/>
      <c r="F112" s="42"/>
      <c r="J112" s="28" t="s">
        <v>456</v>
      </c>
      <c r="K112" s="29"/>
      <c r="L112" s="29"/>
      <c r="M112" s="29"/>
      <c r="N112" s="29"/>
      <c r="O112" s="30"/>
      <c r="Q112" s="31" t="s">
        <v>457</v>
      </c>
      <c r="R112" s="32"/>
      <c r="S112" s="32"/>
      <c r="T112" s="32"/>
      <c r="U112" s="32"/>
      <c r="V112" s="33"/>
      <c r="X112" s="34" t="s">
        <v>458</v>
      </c>
      <c r="Y112" s="35"/>
      <c r="Z112" s="35"/>
      <c r="AA112" s="35"/>
      <c r="AB112" s="35"/>
      <c r="AC112" s="36"/>
      <c r="AE112" s="37" t="s">
        <v>462</v>
      </c>
      <c r="AF112" s="38"/>
      <c r="AG112" s="38"/>
      <c r="AH112" s="38"/>
      <c r="AI112" s="38"/>
      <c r="AJ112" s="38"/>
      <c r="AK112" s="38"/>
      <c r="AL112" s="38"/>
      <c r="AM112" s="39"/>
    </row>
    <row r="113" spans="1:39" ht="60" hidden="1" outlineLevel="1" x14ac:dyDescent="0.2">
      <c r="A113" s="4" t="s">
        <v>451</v>
      </c>
      <c r="D113" s="2"/>
      <c r="F113" s="2"/>
      <c r="G113" s="2"/>
      <c r="H113" s="2"/>
      <c r="J113" s="7" t="s">
        <v>391</v>
      </c>
      <c r="K113" s="8" t="s">
        <v>393</v>
      </c>
      <c r="L113" s="8" t="s">
        <v>394</v>
      </c>
      <c r="M113" s="8" t="s">
        <v>396</v>
      </c>
      <c r="N113" s="8" t="s">
        <v>397</v>
      </c>
      <c r="O113" s="10" t="s">
        <v>459</v>
      </c>
      <c r="Q113" s="7" t="s">
        <v>455</v>
      </c>
      <c r="R113" s="8" t="s">
        <v>376</v>
      </c>
      <c r="S113" s="8" t="s">
        <v>377</v>
      </c>
      <c r="T113" s="8" t="s">
        <v>379</v>
      </c>
      <c r="U113" s="8" t="s">
        <v>380</v>
      </c>
      <c r="V113" s="10" t="s">
        <v>460</v>
      </c>
      <c r="X113" s="7" t="s">
        <v>401</v>
      </c>
      <c r="Y113" s="8" t="s">
        <v>406</v>
      </c>
      <c r="Z113" s="8" t="s">
        <v>404</v>
      </c>
      <c r="AA113" s="8" t="s">
        <v>405</v>
      </c>
      <c r="AB113" s="8" t="s">
        <v>389</v>
      </c>
      <c r="AC113" s="10" t="s">
        <v>461</v>
      </c>
      <c r="AE113" s="7" t="s">
        <v>407</v>
      </c>
      <c r="AF113" s="8" t="s">
        <v>382</v>
      </c>
      <c r="AG113" s="8" t="s">
        <v>383</v>
      </c>
      <c r="AH113" s="9" t="s">
        <v>464</v>
      </c>
      <c r="AI113" s="8" t="s">
        <v>390</v>
      </c>
      <c r="AJ113" s="8" t="s">
        <v>399</v>
      </c>
      <c r="AK113" s="8" t="s">
        <v>400</v>
      </c>
      <c r="AL113" s="9" t="s">
        <v>465</v>
      </c>
      <c r="AM113" s="10" t="s">
        <v>463</v>
      </c>
    </row>
    <row r="114" spans="1:39" ht="15" hidden="1" outlineLevel="1" x14ac:dyDescent="0.2">
      <c r="A114" s="11" t="s">
        <v>449</v>
      </c>
      <c r="B114" s="12"/>
      <c r="C114" s="13" t="s">
        <v>371</v>
      </c>
      <c r="D114" s="5" t="e">
        <f>VLOOKUP(B114,'School Stats'!$B:$AH, 14, FALSE)</f>
        <v>#N/A</v>
      </c>
      <c r="E114" s="13" t="s">
        <v>452</v>
      </c>
      <c r="F114" s="5" t="e">
        <f>VLOOKUP(B114,'School Stats'!$B:$AH, 15, FALSE)</f>
        <v>#N/A</v>
      </c>
      <c r="J114" s="5" t="e">
        <f>VLOOKUP(B114,'School Stats'!$B:$AH, 17, FALSE)</f>
        <v>#N/A</v>
      </c>
      <c r="K114" s="5" t="e">
        <f>VLOOKUP(B114,'School Stats'!$B:$AH, 19, FALSE)</f>
        <v>#N/A</v>
      </c>
      <c r="L114" s="5" t="e">
        <f>VLOOKUP(B114,'School Stats'!$B:$AH, 20, FALSE)</f>
        <v>#N/A</v>
      </c>
      <c r="M114" s="5" t="e">
        <f>VLOOKUP(B114,'School Stats'!$B:$AH, 22, FALSE)</f>
        <v>#N/A</v>
      </c>
      <c r="N114" s="5" t="e">
        <f>VLOOKUP(B114,'School Stats'!$B:$AH, 23, FALSE)</f>
        <v>#N/A</v>
      </c>
      <c r="O114" s="5" t="e">
        <f>SUM(J114/SUM(K115+M115))</f>
        <v>#N/A</v>
      </c>
      <c r="Q114" s="5" t="e">
        <f>VLOOKUP(B114,'Opponent Stats'!$B:$AH, 17, FALSE)</f>
        <v>#N/A</v>
      </c>
      <c r="R114" s="5" t="e">
        <f>VLOOKUP(B114,'Opponent Stats'!$B:$AH, 19, FALSE)</f>
        <v>#N/A</v>
      </c>
      <c r="S114" s="5" t="e">
        <f>VLOOKUP(B114,'Opponent Stats'!$B:$AH, 20, FALSE)</f>
        <v>#N/A</v>
      </c>
      <c r="T114" s="5" t="e">
        <f>VLOOKUP(B114,'Opponent Stats'!$B:$AH, 22, FALSE)</f>
        <v>#N/A</v>
      </c>
      <c r="U114" s="5" t="e">
        <f>VLOOKUP(B114,'Opponent Stats'!$B:$AH, 23, FALSE)</f>
        <v>#N/A</v>
      </c>
      <c r="V114" s="5" t="e">
        <f>SUM(Q114/SUM(R115+T115))</f>
        <v>#N/A</v>
      </c>
      <c r="X114" s="5" t="e">
        <f>VLOOKUP(B114,'School Stats'!$B:$AH, 27, FALSE)</f>
        <v>#N/A</v>
      </c>
      <c r="Y114" s="5" t="e">
        <f>VLOOKUP(B114,'School Stats'!$B:$AH, 32, FALSE)</f>
        <v>#N/A</v>
      </c>
      <c r="Z114" s="5" t="e">
        <f>VLOOKUP(B114,'School Stats'!$B:$AH, 30, FALSE)</f>
        <v>#N/A</v>
      </c>
      <c r="AA114" s="5" t="e">
        <f>VLOOKUP(B114,'School Stats'!$B:$AH, 31, FALSE)</f>
        <v>#N/A</v>
      </c>
      <c r="AB114" s="5" t="e">
        <f>VLOOKUP(B114,'Opponent Stats'!$B:$AH, 32, FALSE)</f>
        <v>#N/A</v>
      </c>
      <c r="AC114" s="5" t="e">
        <f>SUM(J114/(SUM(X115-AB114)))</f>
        <v>#N/A</v>
      </c>
      <c r="AE114" s="5" t="e">
        <f>VLOOKUP(B114,'School Stats'!$B:$AH, 33, FALSE)</f>
        <v>#N/A</v>
      </c>
      <c r="AF114" s="5" t="e">
        <f>VLOOKUP(B114,'Opponent Stats'!$B:$AH, 25, FALSE)</f>
        <v>#N/A</v>
      </c>
      <c r="AG114" s="5" t="e">
        <f>VLOOKUP(B114,'Opponent Stats'!$B:$AH, 26, FALSE)</f>
        <v>#N/A</v>
      </c>
      <c r="AH114" s="5" t="e">
        <f>SUM(AF115/AE114)</f>
        <v>#N/A</v>
      </c>
      <c r="AI114" s="5" t="e">
        <f>VLOOKUP(B114,'Opponent Stats'!$B:$AH, 33, FALSE)</f>
        <v>#N/A</v>
      </c>
      <c r="AJ114" s="5" t="e">
        <f>VLOOKUP(B114,'School Stats'!$B:$AH, 19, FALSE)</f>
        <v>#N/A</v>
      </c>
      <c r="AK114" s="5" t="e">
        <f>VLOOKUP(B114,'School Stats'!$B:$AH, 26, FALSE)</f>
        <v>#N/A</v>
      </c>
      <c r="AL114" s="5" t="e">
        <f>SUM(AJ115/AI114)</f>
        <v>#N/A</v>
      </c>
      <c r="AM114" s="5" t="e">
        <f>SUM(AL114-AH114)</f>
        <v>#N/A</v>
      </c>
    </row>
    <row r="115" spans="1:39" hidden="1" outlineLevel="1" x14ac:dyDescent="0.2">
      <c r="A115" s="14" t="s">
        <v>470</v>
      </c>
      <c r="B115" s="15" t="e">
        <f>VLOOKUP(B114,'Conference Decoder'!$A:$B, 2, FALSE)</f>
        <v>#N/A</v>
      </c>
      <c r="C115" s="16" t="s">
        <v>466</v>
      </c>
      <c r="D115" s="6" t="e">
        <f>O114</f>
        <v>#N/A</v>
      </c>
      <c r="E115" s="16" t="s">
        <v>467</v>
      </c>
      <c r="F115" s="6" t="e">
        <f>V114</f>
        <v>#N/A</v>
      </c>
      <c r="K115" s="5" t="e">
        <f>SUM(K114*L114)</f>
        <v>#N/A</v>
      </c>
      <c r="M115" s="5" t="e">
        <f>SUM(M114*N114)</f>
        <v>#N/A</v>
      </c>
      <c r="R115" s="5" t="e">
        <f>SUM(R114*S114)</f>
        <v>#N/A</v>
      </c>
      <c r="T115" s="5" t="e">
        <f>SUM(T114*U114)</f>
        <v>#N/A</v>
      </c>
      <c r="X115" s="5" t="e">
        <f>SUM(X114:AA114)</f>
        <v>#N/A</v>
      </c>
      <c r="AF115" s="5" t="e">
        <f>SUM(AF114*AG114)</f>
        <v>#N/A</v>
      </c>
      <c r="AJ115" s="5" t="e">
        <f>SUM(AJ114*AK114)</f>
        <v>#N/A</v>
      </c>
    </row>
    <row r="116" spans="1:39" hidden="1" outlineLevel="1" x14ac:dyDescent="0.2">
      <c r="A116" s="14" t="s">
        <v>471</v>
      </c>
      <c r="B116" s="15" t="e">
        <f>VLOOKUP(B115,'Conference Strength'!$B$1:$N$33, 13, FALSE)</f>
        <v>#N/A</v>
      </c>
      <c r="C116" s="16" t="s">
        <v>468</v>
      </c>
      <c r="D116" s="6" t="e">
        <f>AM114</f>
        <v>#N/A</v>
      </c>
      <c r="E116" s="16" t="s">
        <v>469</v>
      </c>
      <c r="F116" s="6" t="e">
        <f>AC114</f>
        <v>#N/A</v>
      </c>
      <c r="J116" s="4" t="s">
        <v>473</v>
      </c>
      <c r="K116" t="e">
        <f>SUM(K115-R121)</f>
        <v>#N/A</v>
      </c>
      <c r="L116" s="4" t="s">
        <v>473</v>
      </c>
      <c r="M116" t="e">
        <f>SUM(M115-T121)</f>
        <v>#N/A</v>
      </c>
      <c r="Q116" t="s">
        <v>473</v>
      </c>
      <c r="AI116" s="4" t="s">
        <v>473</v>
      </c>
      <c r="AJ116" t="e">
        <f>SUM(AJ115-AF121)</f>
        <v>#N/A</v>
      </c>
    </row>
    <row r="117" spans="1:39" hidden="1" outlineLevel="1" x14ac:dyDescent="0.2">
      <c r="A117" s="14" t="s">
        <v>507</v>
      </c>
      <c r="B117" s="15" t="e">
        <f>SUM(F118*B116)</f>
        <v>#N/A</v>
      </c>
      <c r="C117" s="16" t="s">
        <v>474</v>
      </c>
      <c r="D117" s="17" t="e">
        <f>SUM(F122*SUM(K116/F121))</f>
        <v>#N/A</v>
      </c>
      <c r="E117" s="16" t="s">
        <v>475</v>
      </c>
      <c r="F117" s="18" t="e">
        <f>SUM(F122*SUM(M116/F121))</f>
        <v>#N/A</v>
      </c>
    </row>
    <row r="118" spans="1:39" hidden="1" outlineLevel="1" x14ac:dyDescent="0.2">
      <c r="A118" s="19"/>
      <c r="B118" s="20"/>
      <c r="C118" s="21" t="s">
        <v>476</v>
      </c>
      <c r="D118" s="22" t="e">
        <f>AJ116/(SUM(F116*10))</f>
        <v>#N/A</v>
      </c>
      <c r="E118" s="21" t="s">
        <v>481</v>
      </c>
      <c r="F118" s="23" t="e">
        <f>SUM(D117,F117,D118)</f>
        <v>#N/A</v>
      </c>
    </row>
    <row r="119" spans="1:39" ht="30" hidden="1" customHeight="1" outlineLevel="1" x14ac:dyDescent="0.2"/>
    <row r="120" spans="1:39" ht="15" hidden="1" outlineLevel="1" x14ac:dyDescent="0.2">
      <c r="A120" s="11" t="s">
        <v>450</v>
      </c>
      <c r="B120" s="12"/>
      <c r="C120" s="13" t="s">
        <v>371</v>
      </c>
      <c r="D120" s="5" t="e">
        <f>VLOOKUP(B120,'School Stats'!$B:$AH, 14, FALSE)</f>
        <v>#N/A</v>
      </c>
      <c r="E120" s="13" t="s">
        <v>452</v>
      </c>
      <c r="F120" s="5" t="e">
        <f>VLOOKUP(B120,'Opponent Stats'!$B:$AH, 15, FALSE)</f>
        <v>#N/A</v>
      </c>
      <c r="J120" s="5" t="e">
        <f>VLOOKUP(B120,'School Stats'!$B:$AH, 17, FALSE)</f>
        <v>#N/A</v>
      </c>
      <c r="K120" s="5" t="e">
        <f>VLOOKUP(B120,'School Stats'!$B:$AH, 19, FALSE)</f>
        <v>#N/A</v>
      </c>
      <c r="L120" s="5" t="e">
        <f>VLOOKUP(B120,'School Stats'!$B:$AH, 20, FALSE)</f>
        <v>#N/A</v>
      </c>
      <c r="M120" s="5" t="e">
        <f>VLOOKUP(B120,'School Stats'!$B:$AH, 22, FALSE)</f>
        <v>#N/A</v>
      </c>
      <c r="N120" s="5" t="e">
        <f>VLOOKUP(B120,'School Stats'!$B:$AH, 23, FALSE)</f>
        <v>#N/A</v>
      </c>
      <c r="O120" s="5" t="e">
        <f>SUM(J120/SUM(K121+M121))</f>
        <v>#N/A</v>
      </c>
      <c r="Q120" s="5" t="e">
        <f>VLOOKUP(B120,'Opponent Stats'!$B:$AH, 17, FALSE)</f>
        <v>#N/A</v>
      </c>
      <c r="R120" s="5" t="e">
        <f>VLOOKUP(B120,'Opponent Stats'!$B:$AH, 19, FALSE)</f>
        <v>#N/A</v>
      </c>
      <c r="S120" s="5" t="e">
        <f>VLOOKUP(B120,'Opponent Stats'!$B:$AH, 20, FALSE)</f>
        <v>#N/A</v>
      </c>
      <c r="T120" s="5" t="e">
        <f>VLOOKUP(B120,'Opponent Stats'!$B:$AH, 22, FALSE)</f>
        <v>#N/A</v>
      </c>
      <c r="U120" s="5" t="e">
        <f>VLOOKUP(B120,'Opponent Stats'!$B:$AH, 23, FALSE)</f>
        <v>#N/A</v>
      </c>
      <c r="V120" s="5" t="e">
        <f>SUM(Q120/SUM(R121+T121))</f>
        <v>#N/A</v>
      </c>
      <c r="X120" s="5" t="e">
        <f>VLOOKUP(B120,'School Stats'!$B:$AH, 27, FALSE)</f>
        <v>#N/A</v>
      </c>
      <c r="Y120" s="5" t="e">
        <f>VLOOKUP(B120,'School Stats'!$B:$AH, 32, FALSE)</f>
        <v>#N/A</v>
      </c>
      <c r="Z120" s="5" t="e">
        <f>VLOOKUP(B120,'School Stats'!$B:$AH, 30, FALSE)</f>
        <v>#N/A</v>
      </c>
      <c r="AA120" s="5" t="e">
        <f>VLOOKUP(B120,'School Stats'!$B:$AH, 31, FALSE)</f>
        <v>#N/A</v>
      </c>
      <c r="AB120" s="5" t="e">
        <f>VLOOKUP(B120,'Opponent Stats'!$B:$AH, 32, FALSE)</f>
        <v>#N/A</v>
      </c>
      <c r="AC120" s="5" t="e">
        <f>SUM(J120/(SUM(X121-AB120)))</f>
        <v>#N/A</v>
      </c>
      <c r="AE120" s="5" t="e">
        <f>VLOOKUP(B120,'School Stats'!$B:$AH, 33, FALSE)</f>
        <v>#N/A</v>
      </c>
      <c r="AF120" s="5" t="e">
        <f>VLOOKUP(B120,'Opponent Stats'!$B:$AH, 25, FALSE)</f>
        <v>#N/A</v>
      </c>
      <c r="AG120" s="5" t="e">
        <f>VLOOKUP(B120,'Opponent Stats'!$B:$AH, 26, FALSE)</f>
        <v>#N/A</v>
      </c>
      <c r="AH120" s="5" t="e">
        <f>SUM(AF121/AE120)</f>
        <v>#N/A</v>
      </c>
      <c r="AI120" s="5" t="e">
        <f>VLOOKUP(B120,'Opponent Stats'!$B:$AH, 33, FALSE)</f>
        <v>#N/A</v>
      </c>
      <c r="AJ120" s="5" t="e">
        <f>VLOOKUP(B120,'School Stats'!$B:$AH, 19, FALSE)</f>
        <v>#N/A</v>
      </c>
      <c r="AK120" s="5" t="e">
        <f>VLOOKUP(B120,'School Stats'!$B:$AH, 26, FALSE)</f>
        <v>#N/A</v>
      </c>
      <c r="AL120" s="5" t="e">
        <f>SUM(AJ121/AI120)</f>
        <v>#N/A</v>
      </c>
      <c r="AM120" s="5" t="e">
        <f>SUM(AL120-AH120)</f>
        <v>#N/A</v>
      </c>
    </row>
    <row r="121" spans="1:39" hidden="1" outlineLevel="1" x14ac:dyDescent="0.2">
      <c r="A121" s="14" t="s">
        <v>470</v>
      </c>
      <c r="B121" s="15" t="e">
        <f>VLOOKUP(B120,'Conference Decoder'!$A:$B, 2, FALSE)</f>
        <v>#N/A</v>
      </c>
      <c r="C121" s="16" t="s">
        <v>466</v>
      </c>
      <c r="D121" s="6" t="e">
        <f>O120</f>
        <v>#N/A</v>
      </c>
      <c r="E121" s="16" t="s">
        <v>467</v>
      </c>
      <c r="F121" s="6" t="e">
        <f>V120</f>
        <v>#N/A</v>
      </c>
      <c r="K121" s="5" t="e">
        <f>SUM(K120*L120)</f>
        <v>#N/A</v>
      </c>
      <c r="M121" s="5" t="e">
        <f>SUM(M120*N120)</f>
        <v>#N/A</v>
      </c>
      <c r="R121" s="5" t="e">
        <f>SUM(R120*S120)</f>
        <v>#N/A</v>
      </c>
      <c r="T121" s="5" t="e">
        <f>SUM(T120*U120)</f>
        <v>#N/A</v>
      </c>
      <c r="X121" s="5" t="e">
        <f>SUM(X120:AA120)</f>
        <v>#N/A</v>
      </c>
      <c r="AF121" s="5" t="e">
        <f>SUM(AF120*AG120)</f>
        <v>#N/A</v>
      </c>
      <c r="AJ121" s="5" t="e">
        <f>SUM(AJ120*AK120)</f>
        <v>#N/A</v>
      </c>
    </row>
    <row r="122" spans="1:39" hidden="1" outlineLevel="1" x14ac:dyDescent="0.2">
      <c r="A122" s="14" t="s">
        <v>471</v>
      </c>
      <c r="B122" s="15" t="e">
        <f>VLOOKUP(B121,'Conference Strength'!$B$1:$N$33, 13, FALSE)</f>
        <v>#N/A</v>
      </c>
      <c r="C122" s="16" t="s">
        <v>468</v>
      </c>
      <c r="D122" s="6" t="e">
        <f>AM120</f>
        <v>#N/A</v>
      </c>
      <c r="E122" s="16" t="s">
        <v>469</v>
      </c>
      <c r="F122" s="6" t="e">
        <f>AC120</f>
        <v>#N/A</v>
      </c>
      <c r="J122" s="4" t="s">
        <v>473</v>
      </c>
      <c r="K122" t="e">
        <f>SUM(K121-R115)</f>
        <v>#N/A</v>
      </c>
      <c r="L122" s="4" t="s">
        <v>473</v>
      </c>
      <c r="M122" t="e">
        <f>SUM(M121-T115)</f>
        <v>#N/A</v>
      </c>
      <c r="AI122" s="4" t="s">
        <v>473</v>
      </c>
      <c r="AJ122" t="e">
        <f>SUM(AJ121-AF115)</f>
        <v>#N/A</v>
      </c>
    </row>
    <row r="123" spans="1:39" hidden="1" outlineLevel="1" x14ac:dyDescent="0.2">
      <c r="A123" s="14" t="s">
        <v>507</v>
      </c>
      <c r="B123" s="15" t="e">
        <f>SUM(F124*B122)</f>
        <v>#N/A</v>
      </c>
      <c r="C123" s="16" t="s">
        <v>474</v>
      </c>
      <c r="D123" s="17" t="e">
        <f>SUM(F116*SUM(K122/F115))</f>
        <v>#N/A</v>
      </c>
      <c r="E123" s="16" t="s">
        <v>475</v>
      </c>
      <c r="F123" s="18" t="e">
        <f>SUM(F116*SUM(M122/F115))</f>
        <v>#N/A</v>
      </c>
    </row>
    <row r="124" spans="1:39" hidden="1" outlineLevel="1" x14ac:dyDescent="0.2">
      <c r="A124" s="19"/>
      <c r="B124" s="20"/>
      <c r="C124" s="21" t="s">
        <v>476</v>
      </c>
      <c r="D124" s="22" t="e">
        <f>AJ122/(SUM(F122*10))</f>
        <v>#N/A</v>
      </c>
      <c r="E124" s="21" t="s">
        <v>481</v>
      </c>
      <c r="F124" s="23" t="e">
        <f>SUM(D123,F123,D124)</f>
        <v>#N/A</v>
      </c>
    </row>
    <row r="125" spans="1:39" hidden="1" outlineLevel="1" x14ac:dyDescent="0.2"/>
    <row r="126" spans="1:39" hidden="1" outlineLevel="1" x14ac:dyDescent="0.2"/>
    <row r="127" spans="1:39" hidden="1" outlineLevel="1" x14ac:dyDescent="0.2">
      <c r="A127" s="40" t="s">
        <v>472</v>
      </c>
      <c r="B127" s="41"/>
      <c r="C127" s="41"/>
      <c r="D127" s="41"/>
      <c r="E127" s="41"/>
      <c r="F127" s="42"/>
      <c r="J127" s="28" t="s">
        <v>456</v>
      </c>
      <c r="K127" s="29"/>
      <c r="L127" s="29"/>
      <c r="M127" s="29"/>
      <c r="N127" s="29"/>
      <c r="O127" s="30"/>
      <c r="Q127" s="31" t="s">
        <v>457</v>
      </c>
      <c r="R127" s="32"/>
      <c r="S127" s="32"/>
      <c r="T127" s="32"/>
      <c r="U127" s="32"/>
      <c r="V127" s="33"/>
      <c r="X127" s="34" t="s">
        <v>458</v>
      </c>
      <c r="Y127" s="35"/>
      <c r="Z127" s="35"/>
      <c r="AA127" s="35"/>
      <c r="AB127" s="35"/>
      <c r="AC127" s="36"/>
      <c r="AE127" s="37" t="s">
        <v>462</v>
      </c>
      <c r="AF127" s="38"/>
      <c r="AG127" s="38"/>
      <c r="AH127" s="38"/>
      <c r="AI127" s="38"/>
      <c r="AJ127" s="38"/>
      <c r="AK127" s="38"/>
      <c r="AL127" s="38"/>
      <c r="AM127" s="39"/>
    </row>
    <row r="128" spans="1:39" ht="60" hidden="1" outlineLevel="1" x14ac:dyDescent="0.2">
      <c r="A128" s="4" t="s">
        <v>451</v>
      </c>
      <c r="D128" s="2"/>
      <c r="F128" s="2"/>
      <c r="G128" s="2"/>
      <c r="H128" s="2"/>
      <c r="J128" s="7" t="s">
        <v>391</v>
      </c>
      <c r="K128" s="8" t="s">
        <v>393</v>
      </c>
      <c r="L128" s="8" t="s">
        <v>394</v>
      </c>
      <c r="M128" s="8" t="s">
        <v>396</v>
      </c>
      <c r="N128" s="8" t="s">
        <v>397</v>
      </c>
      <c r="O128" s="10" t="s">
        <v>459</v>
      </c>
      <c r="Q128" s="7" t="s">
        <v>455</v>
      </c>
      <c r="R128" s="8" t="s">
        <v>376</v>
      </c>
      <c r="S128" s="8" t="s">
        <v>377</v>
      </c>
      <c r="T128" s="8" t="s">
        <v>379</v>
      </c>
      <c r="U128" s="8" t="s">
        <v>380</v>
      </c>
      <c r="V128" s="10" t="s">
        <v>460</v>
      </c>
      <c r="X128" s="7" t="s">
        <v>401</v>
      </c>
      <c r="Y128" s="8" t="s">
        <v>406</v>
      </c>
      <c r="Z128" s="8" t="s">
        <v>404</v>
      </c>
      <c r="AA128" s="8" t="s">
        <v>405</v>
      </c>
      <c r="AB128" s="8" t="s">
        <v>389</v>
      </c>
      <c r="AC128" s="10" t="s">
        <v>461</v>
      </c>
      <c r="AE128" s="7" t="s">
        <v>407</v>
      </c>
      <c r="AF128" s="8" t="s">
        <v>382</v>
      </c>
      <c r="AG128" s="8" t="s">
        <v>383</v>
      </c>
      <c r="AH128" s="9" t="s">
        <v>464</v>
      </c>
      <c r="AI128" s="8" t="s">
        <v>390</v>
      </c>
      <c r="AJ128" s="8" t="s">
        <v>399</v>
      </c>
      <c r="AK128" s="8" t="s">
        <v>400</v>
      </c>
      <c r="AL128" s="9" t="s">
        <v>465</v>
      </c>
      <c r="AM128" s="10" t="s">
        <v>463</v>
      </c>
    </row>
    <row r="129" spans="1:39" ht="15" hidden="1" outlineLevel="1" x14ac:dyDescent="0.2">
      <c r="A129" s="11" t="s">
        <v>449</v>
      </c>
      <c r="B129" s="12"/>
      <c r="C129" s="13" t="s">
        <v>371</v>
      </c>
      <c r="D129" s="5" t="e">
        <f>VLOOKUP(B129,'School Stats'!$B:$AH, 14, FALSE)</f>
        <v>#N/A</v>
      </c>
      <c r="E129" s="13" t="s">
        <v>452</v>
      </c>
      <c r="F129" s="5" t="e">
        <f>VLOOKUP(B129,'School Stats'!$B:$AH, 15, FALSE)</f>
        <v>#N/A</v>
      </c>
      <c r="J129" s="5" t="e">
        <f>VLOOKUP(B129,'School Stats'!$B:$AH, 17, FALSE)</f>
        <v>#N/A</v>
      </c>
      <c r="K129" s="5" t="e">
        <f>VLOOKUP(B129,'School Stats'!$B:$AH, 19, FALSE)</f>
        <v>#N/A</v>
      </c>
      <c r="L129" s="5" t="e">
        <f>VLOOKUP(B129,'School Stats'!$B:$AH, 20, FALSE)</f>
        <v>#N/A</v>
      </c>
      <c r="M129" s="5" t="e">
        <f>VLOOKUP(B129,'School Stats'!$B:$AH, 22, FALSE)</f>
        <v>#N/A</v>
      </c>
      <c r="N129" s="5" t="e">
        <f>VLOOKUP(B129,'School Stats'!$B:$AH, 23, FALSE)</f>
        <v>#N/A</v>
      </c>
      <c r="O129" s="5" t="e">
        <f>SUM(J129/SUM(K130+M130))</f>
        <v>#N/A</v>
      </c>
      <c r="Q129" s="5" t="e">
        <f>VLOOKUP(B129,'Opponent Stats'!$B:$AH, 17, FALSE)</f>
        <v>#N/A</v>
      </c>
      <c r="R129" s="5" t="e">
        <f>VLOOKUP(B129,'Opponent Stats'!$B:$AH, 19, FALSE)</f>
        <v>#N/A</v>
      </c>
      <c r="S129" s="5" t="e">
        <f>VLOOKUP(B129,'Opponent Stats'!$B:$AH, 20, FALSE)</f>
        <v>#N/A</v>
      </c>
      <c r="T129" s="5" t="e">
        <f>VLOOKUP(B129,'Opponent Stats'!$B:$AH, 22, FALSE)</f>
        <v>#N/A</v>
      </c>
      <c r="U129" s="5" t="e">
        <f>VLOOKUP(B129,'Opponent Stats'!$B:$AH, 23, FALSE)</f>
        <v>#N/A</v>
      </c>
      <c r="V129" s="5" t="e">
        <f>SUM(Q129/SUM(R130+T130))</f>
        <v>#N/A</v>
      </c>
      <c r="X129" s="5" t="e">
        <f>VLOOKUP(B129,'School Stats'!$B:$AH, 27, FALSE)</f>
        <v>#N/A</v>
      </c>
      <c r="Y129" s="5" t="e">
        <f>VLOOKUP(B129,'School Stats'!$B:$AH, 32, FALSE)</f>
        <v>#N/A</v>
      </c>
      <c r="Z129" s="5" t="e">
        <f>VLOOKUP(B129,'School Stats'!$B:$AH, 30, FALSE)</f>
        <v>#N/A</v>
      </c>
      <c r="AA129" s="5" t="e">
        <f>VLOOKUP(B129,'School Stats'!$B:$AH, 31, FALSE)</f>
        <v>#N/A</v>
      </c>
      <c r="AB129" s="5" t="e">
        <f>VLOOKUP(B129,'Opponent Stats'!$B:$AH, 32, FALSE)</f>
        <v>#N/A</v>
      </c>
      <c r="AC129" s="5" t="e">
        <f>SUM(J129/(SUM(X130-AB129)))</f>
        <v>#N/A</v>
      </c>
      <c r="AE129" s="5" t="e">
        <f>VLOOKUP(B129,'School Stats'!$B:$AH, 33, FALSE)</f>
        <v>#N/A</v>
      </c>
      <c r="AF129" s="5" t="e">
        <f>VLOOKUP(B129,'Opponent Stats'!$B:$AH, 25, FALSE)</f>
        <v>#N/A</v>
      </c>
      <c r="AG129" s="5" t="e">
        <f>VLOOKUP(B129,'Opponent Stats'!$B:$AH, 26, FALSE)</f>
        <v>#N/A</v>
      </c>
      <c r="AH129" s="5" t="e">
        <f>SUM(AF130/AE129)</f>
        <v>#N/A</v>
      </c>
      <c r="AI129" s="5" t="e">
        <f>VLOOKUP(B129,'Opponent Stats'!$B:$AH, 33, FALSE)</f>
        <v>#N/A</v>
      </c>
      <c r="AJ129" s="5" t="e">
        <f>VLOOKUP(B129,'School Stats'!$B:$AH, 19, FALSE)</f>
        <v>#N/A</v>
      </c>
      <c r="AK129" s="5" t="e">
        <f>VLOOKUP(B129,'School Stats'!$B:$AH, 26, FALSE)</f>
        <v>#N/A</v>
      </c>
      <c r="AL129" s="5" t="e">
        <f>SUM(AJ130/AI129)</f>
        <v>#N/A</v>
      </c>
      <c r="AM129" s="5" t="e">
        <f>SUM(AL129-AH129)</f>
        <v>#N/A</v>
      </c>
    </row>
    <row r="130" spans="1:39" hidden="1" outlineLevel="1" x14ac:dyDescent="0.2">
      <c r="A130" s="14" t="s">
        <v>470</v>
      </c>
      <c r="B130" s="15" t="e">
        <f>VLOOKUP(B129,'Conference Decoder'!$A:$B, 2, FALSE)</f>
        <v>#N/A</v>
      </c>
      <c r="C130" s="16" t="s">
        <v>466</v>
      </c>
      <c r="D130" s="6" t="e">
        <f>O129</f>
        <v>#N/A</v>
      </c>
      <c r="E130" s="16" t="s">
        <v>467</v>
      </c>
      <c r="F130" s="6" t="e">
        <f>V129</f>
        <v>#N/A</v>
      </c>
      <c r="K130" s="5" t="e">
        <f>SUM(K129*L129)</f>
        <v>#N/A</v>
      </c>
      <c r="M130" s="5" t="e">
        <f>SUM(M129*N129)</f>
        <v>#N/A</v>
      </c>
      <c r="R130" s="5" t="e">
        <f>SUM(R129*S129)</f>
        <v>#N/A</v>
      </c>
      <c r="T130" s="5" t="e">
        <f>SUM(T129*U129)</f>
        <v>#N/A</v>
      </c>
      <c r="X130" s="5" t="e">
        <f>SUM(X129:AA129)</f>
        <v>#N/A</v>
      </c>
      <c r="AF130" s="5" t="e">
        <f>SUM(AF129*AG129)</f>
        <v>#N/A</v>
      </c>
      <c r="AJ130" s="5" t="e">
        <f>SUM(AJ129*AK129)</f>
        <v>#N/A</v>
      </c>
    </row>
    <row r="131" spans="1:39" hidden="1" outlineLevel="1" x14ac:dyDescent="0.2">
      <c r="A131" s="14" t="s">
        <v>471</v>
      </c>
      <c r="B131" s="15" t="e">
        <f>VLOOKUP(B130,'Conference Strength'!$B$1:$N$33, 13, FALSE)</f>
        <v>#N/A</v>
      </c>
      <c r="C131" s="16" t="s">
        <v>468</v>
      </c>
      <c r="D131" s="6" t="e">
        <f>AM129</f>
        <v>#N/A</v>
      </c>
      <c r="E131" s="16" t="s">
        <v>469</v>
      </c>
      <c r="F131" s="6" t="e">
        <f>AC129</f>
        <v>#N/A</v>
      </c>
      <c r="J131" s="4" t="s">
        <v>473</v>
      </c>
      <c r="K131" t="e">
        <f>SUM(K130-R136)</f>
        <v>#N/A</v>
      </c>
      <c r="L131" s="4" t="s">
        <v>473</v>
      </c>
      <c r="M131" t="e">
        <f>SUM(M130-T136)</f>
        <v>#N/A</v>
      </c>
      <c r="Q131" t="s">
        <v>473</v>
      </c>
      <c r="AI131" s="4" t="s">
        <v>473</v>
      </c>
      <c r="AJ131" t="e">
        <f>SUM(AJ130-AF136)</f>
        <v>#N/A</v>
      </c>
    </row>
    <row r="132" spans="1:39" hidden="1" outlineLevel="1" x14ac:dyDescent="0.2">
      <c r="A132" s="14" t="s">
        <v>507</v>
      </c>
      <c r="B132" s="15" t="e">
        <f>SUM(F133*B131)</f>
        <v>#N/A</v>
      </c>
      <c r="C132" s="16" t="s">
        <v>474</v>
      </c>
      <c r="D132" s="17" t="e">
        <f>SUM(F137*SUM(K131/F136))</f>
        <v>#N/A</v>
      </c>
      <c r="E132" s="16" t="s">
        <v>475</v>
      </c>
      <c r="F132" s="18" t="e">
        <f>SUM(F137*SUM(M131/F136))</f>
        <v>#N/A</v>
      </c>
    </row>
    <row r="133" spans="1:39" hidden="1" outlineLevel="1" x14ac:dyDescent="0.2">
      <c r="A133" s="19"/>
      <c r="B133" s="20"/>
      <c r="C133" s="21" t="s">
        <v>476</v>
      </c>
      <c r="D133" s="22" t="e">
        <f>AJ131/(SUM(F131*10))</f>
        <v>#N/A</v>
      </c>
      <c r="E133" s="21" t="s">
        <v>481</v>
      </c>
      <c r="F133" s="23" t="e">
        <f>SUM(D132,F132,D133)</f>
        <v>#N/A</v>
      </c>
    </row>
    <row r="134" spans="1:39" ht="30" hidden="1" customHeight="1" outlineLevel="1" x14ac:dyDescent="0.2"/>
    <row r="135" spans="1:39" ht="15" hidden="1" outlineLevel="1" x14ac:dyDescent="0.2">
      <c r="A135" s="11" t="s">
        <v>450</v>
      </c>
      <c r="B135" s="12"/>
      <c r="C135" s="13" t="s">
        <v>371</v>
      </c>
      <c r="D135" s="5" t="e">
        <f>VLOOKUP(B135,'School Stats'!$B:$AH, 14, FALSE)</f>
        <v>#N/A</v>
      </c>
      <c r="E135" s="13" t="s">
        <v>452</v>
      </c>
      <c r="F135" s="5" t="e">
        <f>VLOOKUP(B135,'Opponent Stats'!$B:$AH, 15, FALSE)</f>
        <v>#N/A</v>
      </c>
      <c r="J135" s="5" t="e">
        <f>VLOOKUP(B135,'School Stats'!$B:$AH, 17, FALSE)</f>
        <v>#N/A</v>
      </c>
      <c r="K135" s="5" t="e">
        <f>VLOOKUP(B135,'School Stats'!$B:$AH, 19, FALSE)</f>
        <v>#N/A</v>
      </c>
      <c r="L135" s="5" t="e">
        <f>VLOOKUP(B135,'School Stats'!$B:$AH, 20, FALSE)</f>
        <v>#N/A</v>
      </c>
      <c r="M135" s="5" t="e">
        <f>VLOOKUP(B135,'School Stats'!$B:$AH, 22, FALSE)</f>
        <v>#N/A</v>
      </c>
      <c r="N135" s="5" t="e">
        <f>VLOOKUP(B135,'School Stats'!$B:$AH, 23, FALSE)</f>
        <v>#N/A</v>
      </c>
      <c r="O135" s="5" t="e">
        <f>SUM(J135/SUM(K136+M136))</f>
        <v>#N/A</v>
      </c>
      <c r="Q135" s="5" t="e">
        <f>VLOOKUP(B135,'Opponent Stats'!$B:$AH, 17, FALSE)</f>
        <v>#N/A</v>
      </c>
      <c r="R135" s="5" t="e">
        <f>VLOOKUP(B135,'Opponent Stats'!$B:$AH, 19, FALSE)</f>
        <v>#N/A</v>
      </c>
      <c r="S135" s="5" t="e">
        <f>VLOOKUP(B135,'Opponent Stats'!$B:$AH, 20, FALSE)</f>
        <v>#N/A</v>
      </c>
      <c r="T135" s="5" t="e">
        <f>VLOOKUP(B135,'Opponent Stats'!$B:$AH, 22, FALSE)</f>
        <v>#N/A</v>
      </c>
      <c r="U135" s="5" t="e">
        <f>VLOOKUP(B135,'Opponent Stats'!$B:$AH, 23, FALSE)</f>
        <v>#N/A</v>
      </c>
      <c r="V135" s="5" t="e">
        <f>SUM(Q135/SUM(R136+T136))</f>
        <v>#N/A</v>
      </c>
      <c r="X135" s="5" t="e">
        <f>VLOOKUP(B135,'School Stats'!$B:$AH, 27, FALSE)</f>
        <v>#N/A</v>
      </c>
      <c r="Y135" s="5" t="e">
        <f>VLOOKUP(B135,'School Stats'!$B:$AH, 32, FALSE)</f>
        <v>#N/A</v>
      </c>
      <c r="Z135" s="5" t="e">
        <f>VLOOKUP(B135,'School Stats'!$B:$AH, 30, FALSE)</f>
        <v>#N/A</v>
      </c>
      <c r="AA135" s="5" t="e">
        <f>VLOOKUP(B135,'School Stats'!$B:$AH, 31, FALSE)</f>
        <v>#N/A</v>
      </c>
      <c r="AB135" s="5" t="e">
        <f>VLOOKUP(B135,'Opponent Stats'!$B:$AH, 32, FALSE)</f>
        <v>#N/A</v>
      </c>
      <c r="AC135" s="5" t="e">
        <f>SUM(J135/(SUM(X136-AB135)))</f>
        <v>#N/A</v>
      </c>
      <c r="AE135" s="5" t="e">
        <f>VLOOKUP(B135,'School Stats'!$B:$AH, 33, FALSE)</f>
        <v>#N/A</v>
      </c>
      <c r="AF135" s="5" t="e">
        <f>VLOOKUP(B135,'Opponent Stats'!$B:$AH, 25, FALSE)</f>
        <v>#N/A</v>
      </c>
      <c r="AG135" s="5" t="e">
        <f>VLOOKUP(B135,'Opponent Stats'!$B:$AH, 26, FALSE)</f>
        <v>#N/A</v>
      </c>
      <c r="AH135" s="5" t="e">
        <f>SUM(AF136/AE135)</f>
        <v>#N/A</v>
      </c>
      <c r="AI135" s="5" t="e">
        <f>VLOOKUP(B135,'Opponent Stats'!$B:$AH, 33, FALSE)</f>
        <v>#N/A</v>
      </c>
      <c r="AJ135" s="5" t="e">
        <f>VLOOKUP(B135,'School Stats'!$B:$AH, 19, FALSE)</f>
        <v>#N/A</v>
      </c>
      <c r="AK135" s="5" t="e">
        <f>VLOOKUP(B135,'School Stats'!$B:$AH, 26, FALSE)</f>
        <v>#N/A</v>
      </c>
      <c r="AL135" s="5" t="e">
        <f>SUM(AJ136/AI135)</f>
        <v>#N/A</v>
      </c>
      <c r="AM135" s="5" t="e">
        <f>SUM(AL135-AH135)</f>
        <v>#N/A</v>
      </c>
    </row>
    <row r="136" spans="1:39" hidden="1" outlineLevel="1" x14ac:dyDescent="0.2">
      <c r="A136" s="14" t="s">
        <v>470</v>
      </c>
      <c r="B136" s="15" t="e">
        <f>VLOOKUP(B135,'Conference Decoder'!$A:$B, 2, FALSE)</f>
        <v>#N/A</v>
      </c>
      <c r="C136" s="16" t="s">
        <v>466</v>
      </c>
      <c r="D136" s="6" t="e">
        <f>O135</f>
        <v>#N/A</v>
      </c>
      <c r="E136" s="16" t="s">
        <v>467</v>
      </c>
      <c r="F136" s="6" t="e">
        <f>V135</f>
        <v>#N/A</v>
      </c>
      <c r="K136" s="5" t="e">
        <f>SUM(K135*L135)</f>
        <v>#N/A</v>
      </c>
      <c r="M136" s="5" t="e">
        <f>SUM(M135*N135)</f>
        <v>#N/A</v>
      </c>
      <c r="R136" s="5" t="e">
        <f>SUM(R135*S135)</f>
        <v>#N/A</v>
      </c>
      <c r="T136" s="5" t="e">
        <f>SUM(T135*U135)</f>
        <v>#N/A</v>
      </c>
      <c r="X136" s="5" t="e">
        <f>SUM(X135:AA135)</f>
        <v>#N/A</v>
      </c>
      <c r="AF136" s="5" t="e">
        <f>SUM(AF135*AG135)</f>
        <v>#N/A</v>
      </c>
      <c r="AJ136" s="5" t="e">
        <f>SUM(AJ135*AK135)</f>
        <v>#N/A</v>
      </c>
    </row>
    <row r="137" spans="1:39" hidden="1" outlineLevel="1" x14ac:dyDescent="0.2">
      <c r="A137" s="14" t="s">
        <v>471</v>
      </c>
      <c r="B137" s="15" t="e">
        <f>VLOOKUP(B136,'Conference Strength'!$B$1:$N$33, 13, FALSE)</f>
        <v>#N/A</v>
      </c>
      <c r="C137" s="16" t="s">
        <v>468</v>
      </c>
      <c r="D137" s="6" t="e">
        <f>AM135</f>
        <v>#N/A</v>
      </c>
      <c r="E137" s="16" t="s">
        <v>469</v>
      </c>
      <c r="F137" s="6" t="e">
        <f>AC135</f>
        <v>#N/A</v>
      </c>
      <c r="J137" s="4" t="s">
        <v>473</v>
      </c>
      <c r="K137" t="e">
        <f>SUM(K136-R130)</f>
        <v>#N/A</v>
      </c>
      <c r="L137" s="4" t="s">
        <v>473</v>
      </c>
      <c r="M137" t="e">
        <f>SUM(M136-T130)</f>
        <v>#N/A</v>
      </c>
      <c r="AI137" s="4" t="s">
        <v>473</v>
      </c>
      <c r="AJ137" t="e">
        <f>SUM(AJ136-AF130)</f>
        <v>#N/A</v>
      </c>
    </row>
    <row r="138" spans="1:39" hidden="1" outlineLevel="1" x14ac:dyDescent="0.2">
      <c r="A138" s="14" t="s">
        <v>507</v>
      </c>
      <c r="B138" s="15" t="e">
        <f>SUM(F139*B137)</f>
        <v>#N/A</v>
      </c>
      <c r="C138" s="16" t="s">
        <v>474</v>
      </c>
      <c r="D138" s="17" t="e">
        <f>SUM(F131*SUM(K137/F130))</f>
        <v>#N/A</v>
      </c>
      <c r="E138" s="16" t="s">
        <v>475</v>
      </c>
      <c r="F138" s="18" t="e">
        <f>SUM(F131*SUM(M137/F130))</f>
        <v>#N/A</v>
      </c>
    </row>
    <row r="139" spans="1:39" hidden="1" outlineLevel="1" x14ac:dyDescent="0.2">
      <c r="A139" s="19"/>
      <c r="B139" s="20"/>
      <c r="C139" s="21" t="s">
        <v>476</v>
      </c>
      <c r="D139" s="22" t="e">
        <f>AJ137/(SUM(F137*10))</f>
        <v>#N/A</v>
      </c>
      <c r="E139" s="21" t="s">
        <v>481</v>
      </c>
      <c r="F139" s="23" t="e">
        <f>SUM(D138,F138,D139)</f>
        <v>#N/A</v>
      </c>
    </row>
    <row r="140" spans="1:39" hidden="1" outlineLevel="1" x14ac:dyDescent="0.2"/>
    <row r="141" spans="1:39" hidden="1" outlineLevel="1" x14ac:dyDescent="0.2"/>
    <row r="142" spans="1:39" hidden="1" outlineLevel="1" x14ac:dyDescent="0.2"/>
    <row r="143" spans="1:39" hidden="1" outlineLevel="1" x14ac:dyDescent="0.2"/>
    <row r="144" spans="1:39" collapsed="1" x14ac:dyDescent="0.2"/>
  </sheetData>
  <mergeCells count="40">
    <mergeCell ref="A112:F112"/>
    <mergeCell ref="J112:O112"/>
    <mergeCell ref="Q112:V112"/>
    <mergeCell ref="X112:AC112"/>
    <mergeCell ref="AE112:AM112"/>
    <mergeCell ref="A127:F127"/>
    <mergeCell ref="J127:O127"/>
    <mergeCell ref="Q127:V127"/>
    <mergeCell ref="X127:AC127"/>
    <mergeCell ref="AE127:AM127"/>
    <mergeCell ref="A76:F76"/>
    <mergeCell ref="J76:O76"/>
    <mergeCell ref="Q76:V76"/>
    <mergeCell ref="X76:AC76"/>
    <mergeCell ref="AE76:AM76"/>
    <mergeCell ref="A91:F91"/>
    <mergeCell ref="J91:O91"/>
    <mergeCell ref="Q91:V91"/>
    <mergeCell ref="X91:AC91"/>
    <mergeCell ref="AE91:AM91"/>
    <mergeCell ref="A40:F40"/>
    <mergeCell ref="J40:O40"/>
    <mergeCell ref="Q40:V40"/>
    <mergeCell ref="X40:AC40"/>
    <mergeCell ref="AE40:AM40"/>
    <mergeCell ref="A55:F55"/>
    <mergeCell ref="J55:O55"/>
    <mergeCell ref="Q55:V55"/>
    <mergeCell ref="X55:AC55"/>
    <mergeCell ref="AE55:AM55"/>
    <mergeCell ref="A4:F4"/>
    <mergeCell ref="J4:O4"/>
    <mergeCell ref="Q4:V4"/>
    <mergeCell ref="X4:AC4"/>
    <mergeCell ref="AE4:AM4"/>
    <mergeCell ref="A19:F19"/>
    <mergeCell ref="J19:O19"/>
    <mergeCell ref="Q19:V19"/>
    <mergeCell ref="X19:AC19"/>
    <mergeCell ref="AE19:AM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1"/>
  <sheetViews>
    <sheetView topLeftCell="A52" workbookViewId="0">
      <selection sqref="A1:XFD72"/>
    </sheetView>
  </sheetViews>
  <sheetFormatPr defaultRowHeight="12.75" x14ac:dyDescent="0.2"/>
  <cols>
    <col min="1" max="1" width="11" bestFit="1" customWidth="1"/>
    <col min="7" max="9" width="1.42578125" customWidth="1"/>
    <col min="16" max="16" width="1.5703125" customWidth="1"/>
    <col min="22" max="22" width="9.140625" customWidth="1"/>
    <col min="23" max="23" width="1.5703125" customWidth="1"/>
    <col min="30" max="30" width="1.28515625" customWidth="1"/>
  </cols>
  <sheetData>
    <row r="1" spans="1:39" s="24" customFormat="1" x14ac:dyDescent="0.2">
      <c r="A1" s="25" t="s">
        <v>477</v>
      </c>
    </row>
    <row r="4" spans="1:39" x14ac:dyDescent="0.2">
      <c r="A4" s="40" t="s">
        <v>472</v>
      </c>
      <c r="B4" s="41"/>
      <c r="C4" s="41"/>
      <c r="D4" s="41"/>
      <c r="E4" s="41"/>
      <c r="F4" s="42"/>
      <c r="J4" s="28" t="s">
        <v>456</v>
      </c>
      <c r="K4" s="29"/>
      <c r="L4" s="29"/>
      <c r="M4" s="29"/>
      <c r="N4" s="29"/>
      <c r="O4" s="30"/>
      <c r="Q4" s="31" t="s">
        <v>457</v>
      </c>
      <c r="R4" s="32"/>
      <c r="S4" s="32"/>
      <c r="T4" s="32"/>
      <c r="U4" s="32"/>
      <c r="V4" s="33"/>
      <c r="X4" s="34" t="s">
        <v>458</v>
      </c>
      <c r="Y4" s="35"/>
      <c r="Z4" s="35"/>
      <c r="AA4" s="35"/>
      <c r="AB4" s="35"/>
      <c r="AC4" s="36"/>
      <c r="AE4" s="37" t="s">
        <v>462</v>
      </c>
      <c r="AF4" s="38"/>
      <c r="AG4" s="38"/>
      <c r="AH4" s="38"/>
      <c r="AI4" s="38"/>
      <c r="AJ4" s="38"/>
      <c r="AK4" s="38"/>
      <c r="AL4" s="38"/>
      <c r="AM4" s="39"/>
    </row>
    <row r="5" spans="1:39" ht="60" x14ac:dyDescent="0.2">
      <c r="A5" s="4" t="s">
        <v>451</v>
      </c>
      <c r="D5" s="2"/>
      <c r="F5" s="2"/>
      <c r="G5" s="2"/>
      <c r="H5" s="2"/>
      <c r="J5" s="7" t="s">
        <v>391</v>
      </c>
      <c r="K5" s="8" t="s">
        <v>393</v>
      </c>
      <c r="L5" s="8" t="s">
        <v>394</v>
      </c>
      <c r="M5" s="8" t="s">
        <v>396</v>
      </c>
      <c r="N5" s="8" t="s">
        <v>397</v>
      </c>
      <c r="O5" s="10" t="s">
        <v>459</v>
      </c>
      <c r="Q5" s="7" t="s">
        <v>455</v>
      </c>
      <c r="R5" s="8" t="s">
        <v>376</v>
      </c>
      <c r="S5" s="8" t="s">
        <v>377</v>
      </c>
      <c r="T5" s="8" t="s">
        <v>379</v>
      </c>
      <c r="U5" s="8" t="s">
        <v>380</v>
      </c>
      <c r="V5" s="10" t="s">
        <v>460</v>
      </c>
      <c r="X5" s="7" t="s">
        <v>401</v>
      </c>
      <c r="Y5" s="8" t="s">
        <v>406</v>
      </c>
      <c r="Z5" s="8" t="s">
        <v>404</v>
      </c>
      <c r="AA5" s="8" t="s">
        <v>405</v>
      </c>
      <c r="AB5" s="8" t="s">
        <v>389</v>
      </c>
      <c r="AC5" s="10" t="s">
        <v>461</v>
      </c>
      <c r="AE5" s="7" t="s">
        <v>407</v>
      </c>
      <c r="AF5" s="8" t="s">
        <v>382</v>
      </c>
      <c r="AG5" s="8" t="s">
        <v>383</v>
      </c>
      <c r="AH5" s="9" t="s">
        <v>464</v>
      </c>
      <c r="AI5" s="8" t="s">
        <v>390</v>
      </c>
      <c r="AJ5" s="8" t="s">
        <v>399</v>
      </c>
      <c r="AK5" s="8" t="s">
        <v>400</v>
      </c>
      <c r="AL5" s="9" t="s">
        <v>465</v>
      </c>
      <c r="AM5" s="10" t="s">
        <v>463</v>
      </c>
    </row>
    <row r="6" spans="1:39" ht="15" x14ac:dyDescent="0.2">
      <c r="A6" s="11" t="s">
        <v>449</v>
      </c>
      <c r="B6" s="12"/>
      <c r="C6" s="13" t="s">
        <v>371</v>
      </c>
      <c r="D6" s="5" t="e">
        <f>VLOOKUP(B6,'School Stats'!$B:$AH, 14, FALSE)</f>
        <v>#N/A</v>
      </c>
      <c r="E6" s="13" t="s">
        <v>452</v>
      </c>
      <c r="F6" s="5" t="e">
        <f>VLOOKUP(B6,'School Stats'!$B:$AH, 15, FALSE)</f>
        <v>#N/A</v>
      </c>
      <c r="J6" s="5" t="e">
        <f>VLOOKUP(B6,'School Stats'!$B:$AH, 17, FALSE)</f>
        <v>#N/A</v>
      </c>
      <c r="K6" s="5" t="e">
        <f>VLOOKUP(B6,'School Stats'!$B:$AH, 19, FALSE)</f>
        <v>#N/A</v>
      </c>
      <c r="L6" s="5" t="e">
        <f>VLOOKUP(B6,'School Stats'!$B:$AH, 20, FALSE)</f>
        <v>#N/A</v>
      </c>
      <c r="M6" s="5" t="e">
        <f>VLOOKUP(B6,'School Stats'!$B:$AH, 22, FALSE)</f>
        <v>#N/A</v>
      </c>
      <c r="N6" s="5" t="e">
        <f>VLOOKUP(B6,'School Stats'!$B:$AH, 23, FALSE)</f>
        <v>#N/A</v>
      </c>
      <c r="O6" s="5" t="e">
        <f>SUM(J6/SUM(K7+M7))</f>
        <v>#N/A</v>
      </c>
      <c r="Q6" s="5" t="e">
        <f>VLOOKUP(B6,'Opponent Stats'!$B:$AH, 17, FALSE)</f>
        <v>#N/A</v>
      </c>
      <c r="R6" s="5" t="e">
        <f>VLOOKUP(B6,'Opponent Stats'!$B:$AH, 19, FALSE)</f>
        <v>#N/A</v>
      </c>
      <c r="S6" s="5" t="e">
        <f>VLOOKUP(B6,'Opponent Stats'!$B:$AH, 20, FALSE)</f>
        <v>#N/A</v>
      </c>
      <c r="T6" s="5" t="e">
        <f>VLOOKUP(B6,'Opponent Stats'!$B:$AH, 22, FALSE)</f>
        <v>#N/A</v>
      </c>
      <c r="U6" s="5" t="e">
        <f>VLOOKUP(B6,'Opponent Stats'!$B:$AH, 23, FALSE)</f>
        <v>#N/A</v>
      </c>
      <c r="V6" s="5" t="e">
        <f>SUM(Q6/SUM(R7+T7))</f>
        <v>#N/A</v>
      </c>
      <c r="X6" s="5" t="e">
        <f>VLOOKUP(B6,'School Stats'!$B:$AH, 27, FALSE)</f>
        <v>#N/A</v>
      </c>
      <c r="Y6" s="5" t="e">
        <f>VLOOKUP(B6,'School Stats'!$B:$AH, 32, FALSE)</f>
        <v>#N/A</v>
      </c>
      <c r="Z6" s="5" t="e">
        <f>VLOOKUP(B6,'School Stats'!$B:$AH, 30, FALSE)</f>
        <v>#N/A</v>
      </c>
      <c r="AA6" s="5" t="e">
        <f>VLOOKUP(B6,'School Stats'!$B:$AH, 31, FALSE)</f>
        <v>#N/A</v>
      </c>
      <c r="AB6" s="5" t="e">
        <f>VLOOKUP(B6,'Opponent Stats'!$B:$AH, 32, FALSE)</f>
        <v>#N/A</v>
      </c>
      <c r="AC6" s="5" t="e">
        <f>SUM(J6/(SUM(X7-AB6)))</f>
        <v>#N/A</v>
      </c>
      <c r="AE6" s="5" t="e">
        <f>VLOOKUP(B6,'School Stats'!$B:$AH, 33, FALSE)</f>
        <v>#N/A</v>
      </c>
      <c r="AF6" s="5" t="e">
        <f>VLOOKUP(B6,'Opponent Stats'!$B:$AH, 25, FALSE)</f>
        <v>#N/A</v>
      </c>
      <c r="AG6" s="5" t="e">
        <f>VLOOKUP(B6,'Opponent Stats'!$B:$AH, 26, FALSE)</f>
        <v>#N/A</v>
      </c>
      <c r="AH6" s="5" t="e">
        <f>SUM(AF7/AE6)</f>
        <v>#N/A</v>
      </c>
      <c r="AI6" s="5" t="e">
        <f>VLOOKUP(B6,'Opponent Stats'!$B:$AH, 33, FALSE)</f>
        <v>#N/A</v>
      </c>
      <c r="AJ6" s="5" t="e">
        <f>VLOOKUP(B6,'School Stats'!$B:$AH, 19, FALSE)</f>
        <v>#N/A</v>
      </c>
      <c r="AK6" s="5" t="e">
        <f>VLOOKUP(B6,'School Stats'!$B:$AH, 26, FALSE)</f>
        <v>#N/A</v>
      </c>
      <c r="AL6" s="5" t="e">
        <f>SUM(AJ7/AI6)</f>
        <v>#N/A</v>
      </c>
      <c r="AM6" s="5" t="e">
        <f>SUM(AL6-AH6)</f>
        <v>#N/A</v>
      </c>
    </row>
    <row r="7" spans="1:39" x14ac:dyDescent="0.2">
      <c r="A7" s="14" t="s">
        <v>470</v>
      </c>
      <c r="B7" s="15" t="e">
        <f>VLOOKUP(B6,'Conference Decoder'!$A:$B, 2, FALSE)</f>
        <v>#N/A</v>
      </c>
      <c r="C7" s="16" t="s">
        <v>466</v>
      </c>
      <c r="D7" s="6" t="e">
        <f>O6</f>
        <v>#N/A</v>
      </c>
      <c r="E7" s="16" t="s">
        <v>467</v>
      </c>
      <c r="F7" s="6" t="e">
        <f>V6</f>
        <v>#N/A</v>
      </c>
      <c r="K7" s="5" t="e">
        <f>SUM(K6*L6)</f>
        <v>#N/A</v>
      </c>
      <c r="M7" s="5" t="e">
        <f>SUM(M6*N6)</f>
        <v>#N/A</v>
      </c>
      <c r="R7" s="5" t="e">
        <f>SUM(R6*S6)</f>
        <v>#N/A</v>
      </c>
      <c r="T7" s="5" t="e">
        <f>SUM(T6*U6)</f>
        <v>#N/A</v>
      </c>
      <c r="X7" s="5" t="e">
        <f>SUM(X6:AA6)</f>
        <v>#N/A</v>
      </c>
      <c r="AF7" s="5" t="e">
        <f>SUM(AF6*AG6)</f>
        <v>#N/A</v>
      </c>
      <c r="AJ7" s="5" t="e">
        <f>SUM(AJ6*AK6)</f>
        <v>#N/A</v>
      </c>
    </row>
    <row r="8" spans="1:39" x14ac:dyDescent="0.2">
      <c r="A8" s="14" t="s">
        <v>471</v>
      </c>
      <c r="B8" s="15" t="e">
        <f>VLOOKUP(B7,'Conference Strength'!$B$1:$N$33, 13, FALSE)</f>
        <v>#N/A</v>
      </c>
      <c r="C8" s="16" t="s">
        <v>468</v>
      </c>
      <c r="D8" s="6" t="e">
        <f>AM6</f>
        <v>#N/A</v>
      </c>
      <c r="E8" s="16" t="s">
        <v>469</v>
      </c>
      <c r="F8" s="6" t="e">
        <f>AC6</f>
        <v>#N/A</v>
      </c>
      <c r="J8" s="4" t="s">
        <v>473</v>
      </c>
      <c r="K8" t="e">
        <f>SUM(K7-R13)</f>
        <v>#N/A</v>
      </c>
      <c r="L8" s="4" t="s">
        <v>473</v>
      </c>
      <c r="M8" t="e">
        <f>SUM(M7-T13)</f>
        <v>#N/A</v>
      </c>
      <c r="Q8" t="s">
        <v>473</v>
      </c>
      <c r="AI8" s="4" t="s">
        <v>473</v>
      </c>
      <c r="AJ8" t="e">
        <f>SUM(AJ7-AF13)</f>
        <v>#N/A</v>
      </c>
    </row>
    <row r="9" spans="1:39" x14ac:dyDescent="0.2">
      <c r="A9" s="14" t="s">
        <v>507</v>
      </c>
      <c r="B9" s="15" t="e">
        <f>SUM(F10*B8)</f>
        <v>#N/A</v>
      </c>
      <c r="C9" s="16" t="s">
        <v>474</v>
      </c>
      <c r="D9" s="17" t="e">
        <f>SUM(F14*SUM(K8/F13))</f>
        <v>#N/A</v>
      </c>
      <c r="E9" s="16" t="s">
        <v>475</v>
      </c>
      <c r="F9" s="18" t="e">
        <f>SUM(F14*SUM(M8/F13))</f>
        <v>#N/A</v>
      </c>
    </row>
    <row r="10" spans="1:39" x14ac:dyDescent="0.2">
      <c r="A10" s="19"/>
      <c r="B10" s="20"/>
      <c r="C10" s="21" t="s">
        <v>476</v>
      </c>
      <c r="D10" s="22" t="e">
        <f>AJ8/(SUM(F8*10))</f>
        <v>#N/A</v>
      </c>
      <c r="E10" s="21" t="s">
        <v>481</v>
      </c>
      <c r="F10" s="23" t="e">
        <f>SUM(D9,F9,D10)</f>
        <v>#N/A</v>
      </c>
    </row>
    <row r="11" spans="1:39" ht="30" customHeight="1" x14ac:dyDescent="0.2"/>
    <row r="12" spans="1:39" ht="15" x14ac:dyDescent="0.2">
      <c r="A12" s="11" t="s">
        <v>450</v>
      </c>
      <c r="B12" s="12"/>
      <c r="C12" s="13" t="s">
        <v>371</v>
      </c>
      <c r="D12" s="5" t="e">
        <f>VLOOKUP(B12,'School Stats'!$B:$AH, 14, FALSE)</f>
        <v>#N/A</v>
      </c>
      <c r="E12" s="13" t="s">
        <v>452</v>
      </c>
      <c r="F12" s="5" t="e">
        <f>VLOOKUP(B12,'Opponent Stats'!$B:$AH, 15, FALSE)</f>
        <v>#N/A</v>
      </c>
      <c r="J12" s="5" t="e">
        <f>VLOOKUP(B12,'School Stats'!$B:$AH, 17, FALSE)</f>
        <v>#N/A</v>
      </c>
      <c r="K12" s="5" t="e">
        <f>VLOOKUP(B12,'School Stats'!$B:$AH, 19, FALSE)</f>
        <v>#N/A</v>
      </c>
      <c r="L12" s="5" t="e">
        <f>VLOOKUP(B12,'School Stats'!$B:$AH, 20, FALSE)</f>
        <v>#N/A</v>
      </c>
      <c r="M12" s="5" t="e">
        <f>VLOOKUP(B12,'School Stats'!$B:$AH, 22, FALSE)</f>
        <v>#N/A</v>
      </c>
      <c r="N12" s="5" t="e">
        <f>VLOOKUP(B12,'School Stats'!$B:$AH, 23, FALSE)</f>
        <v>#N/A</v>
      </c>
      <c r="O12" s="5" t="e">
        <f>SUM(J12/SUM(K13+M13))</f>
        <v>#N/A</v>
      </c>
      <c r="Q12" s="5" t="e">
        <f>VLOOKUP(B12,'Opponent Stats'!$B:$AH, 17, FALSE)</f>
        <v>#N/A</v>
      </c>
      <c r="R12" s="5" t="e">
        <f>VLOOKUP(B12,'Opponent Stats'!$B:$AH, 19, FALSE)</f>
        <v>#N/A</v>
      </c>
      <c r="S12" s="5" t="e">
        <f>VLOOKUP(B12,'Opponent Stats'!$B:$AH, 20, FALSE)</f>
        <v>#N/A</v>
      </c>
      <c r="T12" s="5" t="e">
        <f>VLOOKUP(B12,'Opponent Stats'!$B:$AH, 22, FALSE)</f>
        <v>#N/A</v>
      </c>
      <c r="U12" s="5" t="e">
        <f>VLOOKUP(B12,'Opponent Stats'!$B:$AH, 23, FALSE)</f>
        <v>#N/A</v>
      </c>
      <c r="V12" s="5" t="e">
        <f>SUM(Q12/SUM(R13+T13))</f>
        <v>#N/A</v>
      </c>
      <c r="X12" s="5" t="e">
        <f>VLOOKUP(B12,'School Stats'!$B:$AH, 27, FALSE)</f>
        <v>#N/A</v>
      </c>
      <c r="Y12" s="5" t="e">
        <f>VLOOKUP(B12,'School Stats'!$B:$AH, 32, FALSE)</f>
        <v>#N/A</v>
      </c>
      <c r="Z12" s="5" t="e">
        <f>VLOOKUP(B12,'School Stats'!$B:$AH, 30, FALSE)</f>
        <v>#N/A</v>
      </c>
      <c r="AA12" s="5" t="e">
        <f>VLOOKUP(B12,'School Stats'!$B:$AH, 31, FALSE)</f>
        <v>#N/A</v>
      </c>
      <c r="AB12" s="5" t="e">
        <f>VLOOKUP(B12,'Opponent Stats'!$B:$AH, 32, FALSE)</f>
        <v>#N/A</v>
      </c>
      <c r="AC12" s="5" t="e">
        <f>SUM(J12/(SUM(X13-AB12)))</f>
        <v>#N/A</v>
      </c>
      <c r="AE12" s="5" t="e">
        <f>VLOOKUP(B12,'School Stats'!$B:$AH, 33, FALSE)</f>
        <v>#N/A</v>
      </c>
      <c r="AF12" s="5" t="e">
        <f>VLOOKUP(B12,'Opponent Stats'!$B:$AH, 25, FALSE)</f>
        <v>#N/A</v>
      </c>
      <c r="AG12" s="5" t="e">
        <f>VLOOKUP(B12,'Opponent Stats'!$B:$AH, 26, FALSE)</f>
        <v>#N/A</v>
      </c>
      <c r="AH12" s="5" t="e">
        <f>SUM(AF13/AE12)</f>
        <v>#N/A</v>
      </c>
      <c r="AI12" s="5" t="e">
        <f>VLOOKUP(B12,'Opponent Stats'!$B:$AH, 33, FALSE)</f>
        <v>#N/A</v>
      </c>
      <c r="AJ12" s="5" t="e">
        <f>VLOOKUP(B12,'School Stats'!$B:$AH, 19, FALSE)</f>
        <v>#N/A</v>
      </c>
      <c r="AK12" s="5" t="e">
        <f>VLOOKUP(B12,'School Stats'!$B:$AH, 26, FALSE)</f>
        <v>#N/A</v>
      </c>
      <c r="AL12" s="5" t="e">
        <f>SUM(AJ13/AI12)</f>
        <v>#N/A</v>
      </c>
      <c r="AM12" s="5" t="e">
        <f>SUM(AL12-AH12)</f>
        <v>#N/A</v>
      </c>
    </row>
    <row r="13" spans="1:39" x14ac:dyDescent="0.2">
      <c r="A13" s="14" t="s">
        <v>470</v>
      </c>
      <c r="B13" s="15" t="e">
        <f>VLOOKUP(B12,'Conference Decoder'!$A:$B, 2, FALSE)</f>
        <v>#N/A</v>
      </c>
      <c r="C13" s="16" t="s">
        <v>466</v>
      </c>
      <c r="D13" s="6" t="e">
        <f>O12</f>
        <v>#N/A</v>
      </c>
      <c r="E13" s="16" t="s">
        <v>467</v>
      </c>
      <c r="F13" s="6" t="e">
        <f>V12</f>
        <v>#N/A</v>
      </c>
      <c r="K13" s="5" t="e">
        <f>SUM(K12*L12)</f>
        <v>#N/A</v>
      </c>
      <c r="M13" s="5" t="e">
        <f>SUM(M12*N12)</f>
        <v>#N/A</v>
      </c>
      <c r="R13" s="5" t="e">
        <f>SUM(R12*S12)</f>
        <v>#N/A</v>
      </c>
      <c r="T13" s="5" t="e">
        <f>SUM(T12*U12)</f>
        <v>#N/A</v>
      </c>
      <c r="X13" s="5" t="e">
        <f>SUM(X12:AA12)</f>
        <v>#N/A</v>
      </c>
      <c r="AF13" s="5" t="e">
        <f>SUM(AF12*AG12)</f>
        <v>#N/A</v>
      </c>
      <c r="AJ13" s="5" t="e">
        <f>SUM(AJ12*AK12)</f>
        <v>#N/A</v>
      </c>
    </row>
    <row r="14" spans="1:39" x14ac:dyDescent="0.2">
      <c r="A14" s="14" t="s">
        <v>471</v>
      </c>
      <c r="B14" s="15" t="e">
        <f>VLOOKUP(B13,'Conference Strength'!$B$1:$N$33, 13, FALSE)</f>
        <v>#N/A</v>
      </c>
      <c r="C14" s="16" t="s">
        <v>468</v>
      </c>
      <c r="D14" s="6" t="e">
        <f>AM12</f>
        <v>#N/A</v>
      </c>
      <c r="E14" s="16" t="s">
        <v>469</v>
      </c>
      <c r="F14" s="6" t="e">
        <f>AC12</f>
        <v>#N/A</v>
      </c>
      <c r="J14" s="4" t="s">
        <v>473</v>
      </c>
      <c r="K14" t="e">
        <f>SUM(K13-R7)</f>
        <v>#N/A</v>
      </c>
      <c r="L14" s="4" t="s">
        <v>473</v>
      </c>
      <c r="M14" t="e">
        <f>SUM(M13-T7)</f>
        <v>#N/A</v>
      </c>
      <c r="AI14" s="4" t="s">
        <v>473</v>
      </c>
      <c r="AJ14" t="e">
        <f>SUM(AJ13-AF7)</f>
        <v>#N/A</v>
      </c>
    </row>
    <row r="15" spans="1:39" x14ac:dyDescent="0.2">
      <c r="A15" s="14" t="s">
        <v>507</v>
      </c>
      <c r="B15" s="15" t="e">
        <f>SUM(F16*B14)</f>
        <v>#N/A</v>
      </c>
      <c r="C15" s="16" t="s">
        <v>474</v>
      </c>
      <c r="D15" s="17" t="e">
        <f>SUM(F8*SUM(K14/F7))</f>
        <v>#N/A</v>
      </c>
      <c r="E15" s="16" t="s">
        <v>475</v>
      </c>
      <c r="F15" s="18" t="e">
        <f>SUM(F8*SUM(M14/F7))</f>
        <v>#N/A</v>
      </c>
    </row>
    <row r="16" spans="1:39" x14ac:dyDescent="0.2">
      <c r="A16" s="19"/>
      <c r="B16" s="20"/>
      <c r="C16" s="21" t="s">
        <v>476</v>
      </c>
      <c r="D16" s="22" t="e">
        <f>AJ14/(SUM(F14*10))</f>
        <v>#N/A</v>
      </c>
      <c r="E16" s="21" t="s">
        <v>481</v>
      </c>
      <c r="F16" s="23" t="e">
        <f>SUM(D15,F15,D16)</f>
        <v>#N/A</v>
      </c>
    </row>
    <row r="21" spans="1:39" s="24" customFormat="1" x14ac:dyDescent="0.2">
      <c r="A21" s="25" t="s">
        <v>478</v>
      </c>
    </row>
    <row r="24" spans="1:39" x14ac:dyDescent="0.2">
      <c r="A24" s="40" t="s">
        <v>472</v>
      </c>
      <c r="B24" s="41"/>
      <c r="C24" s="41"/>
      <c r="D24" s="41"/>
      <c r="E24" s="41"/>
      <c r="F24" s="42"/>
      <c r="J24" s="28" t="s">
        <v>456</v>
      </c>
      <c r="K24" s="29"/>
      <c r="L24" s="29"/>
      <c r="M24" s="29"/>
      <c r="N24" s="29"/>
      <c r="O24" s="30"/>
      <c r="Q24" s="31" t="s">
        <v>457</v>
      </c>
      <c r="R24" s="32"/>
      <c r="S24" s="32"/>
      <c r="T24" s="32"/>
      <c r="U24" s="32"/>
      <c r="V24" s="33"/>
      <c r="X24" s="34" t="s">
        <v>458</v>
      </c>
      <c r="Y24" s="35"/>
      <c r="Z24" s="35"/>
      <c r="AA24" s="35"/>
      <c r="AB24" s="35"/>
      <c r="AC24" s="36"/>
      <c r="AE24" s="37" t="s">
        <v>462</v>
      </c>
      <c r="AF24" s="38"/>
      <c r="AG24" s="38"/>
      <c r="AH24" s="38"/>
      <c r="AI24" s="38"/>
      <c r="AJ24" s="38"/>
      <c r="AK24" s="38"/>
      <c r="AL24" s="38"/>
      <c r="AM24" s="39"/>
    </row>
    <row r="25" spans="1:39" ht="60" x14ac:dyDescent="0.2">
      <c r="A25" s="4" t="s">
        <v>451</v>
      </c>
      <c r="D25" s="2"/>
      <c r="F25" s="2"/>
      <c r="G25" s="2"/>
      <c r="H25" s="2"/>
      <c r="J25" s="7" t="s">
        <v>391</v>
      </c>
      <c r="K25" s="8" t="s">
        <v>393</v>
      </c>
      <c r="L25" s="8" t="s">
        <v>394</v>
      </c>
      <c r="M25" s="8" t="s">
        <v>396</v>
      </c>
      <c r="N25" s="8" t="s">
        <v>397</v>
      </c>
      <c r="O25" s="10" t="s">
        <v>459</v>
      </c>
      <c r="Q25" s="7" t="s">
        <v>455</v>
      </c>
      <c r="R25" s="8" t="s">
        <v>376</v>
      </c>
      <c r="S25" s="8" t="s">
        <v>377</v>
      </c>
      <c r="T25" s="8" t="s">
        <v>379</v>
      </c>
      <c r="U25" s="8" t="s">
        <v>380</v>
      </c>
      <c r="V25" s="10" t="s">
        <v>460</v>
      </c>
      <c r="X25" s="7" t="s">
        <v>401</v>
      </c>
      <c r="Y25" s="8" t="s">
        <v>406</v>
      </c>
      <c r="Z25" s="8" t="s">
        <v>404</v>
      </c>
      <c r="AA25" s="8" t="s">
        <v>405</v>
      </c>
      <c r="AB25" s="8" t="s">
        <v>389</v>
      </c>
      <c r="AC25" s="10" t="s">
        <v>461</v>
      </c>
      <c r="AE25" s="7" t="s">
        <v>407</v>
      </c>
      <c r="AF25" s="8" t="s">
        <v>382</v>
      </c>
      <c r="AG25" s="8" t="s">
        <v>383</v>
      </c>
      <c r="AH25" s="9" t="s">
        <v>464</v>
      </c>
      <c r="AI25" s="8" t="s">
        <v>390</v>
      </c>
      <c r="AJ25" s="8" t="s">
        <v>399</v>
      </c>
      <c r="AK25" s="8" t="s">
        <v>400</v>
      </c>
      <c r="AL25" s="9" t="s">
        <v>465</v>
      </c>
      <c r="AM25" s="10" t="s">
        <v>463</v>
      </c>
    </row>
    <row r="26" spans="1:39" ht="15" x14ac:dyDescent="0.2">
      <c r="A26" s="11" t="s">
        <v>449</v>
      </c>
      <c r="B26" s="12"/>
      <c r="C26" s="13" t="s">
        <v>371</v>
      </c>
      <c r="D26" s="5" t="e">
        <f>VLOOKUP(B26,'School Stats'!$B:$AH, 14, FALSE)</f>
        <v>#N/A</v>
      </c>
      <c r="E26" s="13" t="s">
        <v>452</v>
      </c>
      <c r="F26" s="5" t="e">
        <f>VLOOKUP(B26,'School Stats'!$B:$AH, 15, FALSE)</f>
        <v>#N/A</v>
      </c>
      <c r="J26" s="5" t="e">
        <f>VLOOKUP(B26,'School Stats'!$B:$AH, 17, FALSE)</f>
        <v>#N/A</v>
      </c>
      <c r="K26" s="5" t="e">
        <f>VLOOKUP(B26,'School Stats'!$B:$AH, 19, FALSE)</f>
        <v>#N/A</v>
      </c>
      <c r="L26" s="5" t="e">
        <f>VLOOKUP(B26,'School Stats'!$B:$AH, 20, FALSE)</f>
        <v>#N/A</v>
      </c>
      <c r="M26" s="5" t="e">
        <f>VLOOKUP(B26,'School Stats'!$B:$AH, 22, FALSE)</f>
        <v>#N/A</v>
      </c>
      <c r="N26" s="5" t="e">
        <f>VLOOKUP(B26,'School Stats'!$B:$AH, 23, FALSE)</f>
        <v>#N/A</v>
      </c>
      <c r="O26" s="5" t="e">
        <f>SUM(J26/SUM(K27+M27))</f>
        <v>#N/A</v>
      </c>
      <c r="Q26" s="5" t="e">
        <f>VLOOKUP(B26,'Opponent Stats'!$B:$AH, 17, FALSE)</f>
        <v>#N/A</v>
      </c>
      <c r="R26" s="5" t="e">
        <f>VLOOKUP(B26,'Opponent Stats'!$B:$AH, 19, FALSE)</f>
        <v>#N/A</v>
      </c>
      <c r="S26" s="5" t="e">
        <f>VLOOKUP(B26,'Opponent Stats'!$B:$AH, 20, FALSE)</f>
        <v>#N/A</v>
      </c>
      <c r="T26" s="5" t="e">
        <f>VLOOKUP(B26,'Opponent Stats'!$B:$AH, 22, FALSE)</f>
        <v>#N/A</v>
      </c>
      <c r="U26" s="5" t="e">
        <f>VLOOKUP(B26,'Opponent Stats'!$B:$AH, 23, FALSE)</f>
        <v>#N/A</v>
      </c>
      <c r="V26" s="5" t="e">
        <f>SUM(Q26/SUM(R27+T27))</f>
        <v>#N/A</v>
      </c>
      <c r="X26" s="5" t="e">
        <f>VLOOKUP(B26,'School Stats'!$B:$AH, 27, FALSE)</f>
        <v>#N/A</v>
      </c>
      <c r="Y26" s="5" t="e">
        <f>VLOOKUP(B26,'School Stats'!$B:$AH, 32, FALSE)</f>
        <v>#N/A</v>
      </c>
      <c r="Z26" s="5" t="e">
        <f>VLOOKUP(B26,'School Stats'!$B:$AH, 30, FALSE)</f>
        <v>#N/A</v>
      </c>
      <c r="AA26" s="5" t="e">
        <f>VLOOKUP(B26,'School Stats'!$B:$AH, 31, FALSE)</f>
        <v>#N/A</v>
      </c>
      <c r="AB26" s="5" t="e">
        <f>VLOOKUP(B26,'Opponent Stats'!$B:$AH, 32, FALSE)</f>
        <v>#N/A</v>
      </c>
      <c r="AC26" s="5" t="e">
        <f>SUM(J26/(SUM(X27-AB26)))</f>
        <v>#N/A</v>
      </c>
      <c r="AE26" s="5" t="e">
        <f>VLOOKUP(B26,'School Stats'!$B:$AH, 33, FALSE)</f>
        <v>#N/A</v>
      </c>
      <c r="AF26" s="5" t="e">
        <f>VLOOKUP(B26,'Opponent Stats'!$B:$AH, 25, FALSE)</f>
        <v>#N/A</v>
      </c>
      <c r="AG26" s="5" t="e">
        <f>VLOOKUP(B26,'Opponent Stats'!$B:$AH, 26, FALSE)</f>
        <v>#N/A</v>
      </c>
      <c r="AH26" s="5" t="e">
        <f>SUM(AF27/AE26)</f>
        <v>#N/A</v>
      </c>
      <c r="AI26" s="5" t="e">
        <f>VLOOKUP(B26,'Opponent Stats'!$B:$AH, 33, FALSE)</f>
        <v>#N/A</v>
      </c>
      <c r="AJ26" s="5" t="e">
        <f>VLOOKUP(B26,'School Stats'!$B:$AH, 19, FALSE)</f>
        <v>#N/A</v>
      </c>
      <c r="AK26" s="5" t="e">
        <f>VLOOKUP(B26,'School Stats'!$B:$AH, 26, FALSE)</f>
        <v>#N/A</v>
      </c>
      <c r="AL26" s="5" t="e">
        <f>SUM(AJ27/AI26)</f>
        <v>#N/A</v>
      </c>
      <c r="AM26" s="5" t="e">
        <f>SUM(AL26-AH26)</f>
        <v>#N/A</v>
      </c>
    </row>
    <row r="27" spans="1:39" x14ac:dyDescent="0.2">
      <c r="A27" s="14" t="s">
        <v>470</v>
      </c>
      <c r="B27" s="15" t="e">
        <f>VLOOKUP(B26,'Conference Decoder'!$A:$B, 2, FALSE)</f>
        <v>#N/A</v>
      </c>
      <c r="C27" s="16" t="s">
        <v>466</v>
      </c>
      <c r="D27" s="6" t="e">
        <f>O26</f>
        <v>#N/A</v>
      </c>
      <c r="E27" s="16" t="s">
        <v>467</v>
      </c>
      <c r="F27" s="6" t="e">
        <f>V26</f>
        <v>#N/A</v>
      </c>
      <c r="K27" s="5" t="e">
        <f>SUM(K26*L26)</f>
        <v>#N/A</v>
      </c>
      <c r="M27" s="5" t="e">
        <f>SUM(M26*N26)</f>
        <v>#N/A</v>
      </c>
      <c r="R27" s="5" t="e">
        <f>SUM(R26*S26)</f>
        <v>#N/A</v>
      </c>
      <c r="T27" s="5" t="e">
        <f>SUM(T26*U26)</f>
        <v>#N/A</v>
      </c>
      <c r="X27" s="5" t="e">
        <f>SUM(X26:AA26)</f>
        <v>#N/A</v>
      </c>
      <c r="AF27" s="5" t="e">
        <f>SUM(AF26*AG26)</f>
        <v>#N/A</v>
      </c>
      <c r="AJ27" s="5" t="e">
        <f>SUM(AJ26*AK26)</f>
        <v>#N/A</v>
      </c>
    </row>
    <row r="28" spans="1:39" x14ac:dyDescent="0.2">
      <c r="A28" s="14" t="s">
        <v>471</v>
      </c>
      <c r="B28" s="15" t="e">
        <f>VLOOKUP(B27,'Conference Strength'!$B$1:$N$33, 13, FALSE)</f>
        <v>#N/A</v>
      </c>
      <c r="C28" s="16" t="s">
        <v>468</v>
      </c>
      <c r="D28" s="6" t="e">
        <f>AM26</f>
        <v>#N/A</v>
      </c>
      <c r="E28" s="16" t="s">
        <v>469</v>
      </c>
      <c r="F28" s="6" t="e">
        <f>AC26</f>
        <v>#N/A</v>
      </c>
      <c r="J28" s="4" t="s">
        <v>473</v>
      </c>
      <c r="K28" t="e">
        <f>SUM(K27-R33)</f>
        <v>#N/A</v>
      </c>
      <c r="L28" s="4" t="s">
        <v>473</v>
      </c>
      <c r="M28" t="e">
        <f>SUM(M27-T33)</f>
        <v>#N/A</v>
      </c>
      <c r="Q28" t="s">
        <v>473</v>
      </c>
      <c r="AI28" s="4" t="s">
        <v>473</v>
      </c>
      <c r="AJ28" t="e">
        <f>SUM(AJ27-AF33)</f>
        <v>#N/A</v>
      </c>
    </row>
    <row r="29" spans="1:39" x14ac:dyDescent="0.2">
      <c r="A29" s="14" t="s">
        <v>507</v>
      </c>
      <c r="B29" s="15" t="e">
        <f>SUM(F30*B28)</f>
        <v>#N/A</v>
      </c>
      <c r="C29" s="16" t="s">
        <v>474</v>
      </c>
      <c r="D29" s="17" t="e">
        <f>SUM(F34*SUM(K28/F33))</f>
        <v>#N/A</v>
      </c>
      <c r="E29" s="16" t="s">
        <v>475</v>
      </c>
      <c r="F29" s="18" t="e">
        <f>SUM(F34*SUM(M28/F33))</f>
        <v>#N/A</v>
      </c>
    </row>
    <row r="30" spans="1:39" x14ac:dyDescent="0.2">
      <c r="A30" s="19"/>
      <c r="B30" s="20"/>
      <c r="C30" s="21" t="s">
        <v>476</v>
      </c>
      <c r="D30" s="22" t="e">
        <f>AJ28/(SUM(F28*10))</f>
        <v>#N/A</v>
      </c>
      <c r="E30" s="21" t="s">
        <v>481</v>
      </c>
      <c r="F30" s="23" t="e">
        <f>SUM(D29,F29,D30)</f>
        <v>#N/A</v>
      </c>
    </row>
    <row r="31" spans="1:39" ht="30" customHeight="1" x14ac:dyDescent="0.2"/>
    <row r="32" spans="1:39" ht="15" x14ac:dyDescent="0.2">
      <c r="A32" s="11" t="s">
        <v>450</v>
      </c>
      <c r="B32" s="12"/>
      <c r="C32" s="13" t="s">
        <v>371</v>
      </c>
      <c r="D32" s="5" t="e">
        <f>VLOOKUP(B32,'School Stats'!$B:$AH, 14, FALSE)</f>
        <v>#N/A</v>
      </c>
      <c r="E32" s="13" t="s">
        <v>452</v>
      </c>
      <c r="F32" s="5" t="e">
        <f>VLOOKUP(B32,'Opponent Stats'!$B:$AH, 15, FALSE)</f>
        <v>#N/A</v>
      </c>
      <c r="J32" s="5" t="e">
        <f>VLOOKUP(B32,'School Stats'!$B:$AH, 17, FALSE)</f>
        <v>#N/A</v>
      </c>
      <c r="K32" s="5" t="e">
        <f>VLOOKUP(B32,'School Stats'!$B:$AH, 19, FALSE)</f>
        <v>#N/A</v>
      </c>
      <c r="L32" s="5" t="e">
        <f>VLOOKUP(B32,'School Stats'!$B:$AH, 20, FALSE)</f>
        <v>#N/A</v>
      </c>
      <c r="M32" s="5" t="e">
        <f>VLOOKUP(B32,'School Stats'!$B:$AH, 22, FALSE)</f>
        <v>#N/A</v>
      </c>
      <c r="N32" s="5" t="e">
        <f>VLOOKUP(B32,'School Stats'!$B:$AH, 23, FALSE)</f>
        <v>#N/A</v>
      </c>
      <c r="O32" s="5" t="e">
        <f>SUM(J32/SUM(K33+M33))</f>
        <v>#N/A</v>
      </c>
      <c r="Q32" s="5" t="e">
        <f>VLOOKUP(B32,'Opponent Stats'!$B:$AH, 17, FALSE)</f>
        <v>#N/A</v>
      </c>
      <c r="R32" s="5" t="e">
        <f>VLOOKUP(B32,'Opponent Stats'!$B:$AH, 19, FALSE)</f>
        <v>#N/A</v>
      </c>
      <c r="S32" s="5" t="e">
        <f>VLOOKUP(B32,'Opponent Stats'!$B:$AH, 20, FALSE)</f>
        <v>#N/A</v>
      </c>
      <c r="T32" s="5" t="e">
        <f>VLOOKUP(B32,'Opponent Stats'!$B:$AH, 22, FALSE)</f>
        <v>#N/A</v>
      </c>
      <c r="U32" s="5" t="e">
        <f>VLOOKUP(B32,'Opponent Stats'!$B:$AH, 23, FALSE)</f>
        <v>#N/A</v>
      </c>
      <c r="V32" s="5" t="e">
        <f>SUM(Q32/SUM(R33+T33))</f>
        <v>#N/A</v>
      </c>
      <c r="X32" s="5" t="e">
        <f>VLOOKUP(B32,'School Stats'!$B:$AH, 27, FALSE)</f>
        <v>#N/A</v>
      </c>
      <c r="Y32" s="5" t="e">
        <f>VLOOKUP(B32,'School Stats'!$B:$AH, 32, FALSE)</f>
        <v>#N/A</v>
      </c>
      <c r="Z32" s="5" t="e">
        <f>VLOOKUP(B32,'School Stats'!$B:$AH, 30, FALSE)</f>
        <v>#N/A</v>
      </c>
      <c r="AA32" s="5" t="e">
        <f>VLOOKUP(B32,'School Stats'!$B:$AH, 31, FALSE)</f>
        <v>#N/A</v>
      </c>
      <c r="AB32" s="5" t="e">
        <f>VLOOKUP(B32,'Opponent Stats'!$B:$AH, 32, FALSE)</f>
        <v>#N/A</v>
      </c>
      <c r="AC32" s="5" t="e">
        <f>SUM(J32/(SUM(X33-AB32)))</f>
        <v>#N/A</v>
      </c>
      <c r="AE32" s="5" t="e">
        <f>VLOOKUP(B32,'School Stats'!$B:$AH, 33, FALSE)</f>
        <v>#N/A</v>
      </c>
      <c r="AF32" s="5" t="e">
        <f>VLOOKUP(B32,'Opponent Stats'!$B:$AH, 25, FALSE)</f>
        <v>#N/A</v>
      </c>
      <c r="AG32" s="5" t="e">
        <f>VLOOKUP(B32,'Opponent Stats'!$B:$AH, 26, FALSE)</f>
        <v>#N/A</v>
      </c>
      <c r="AH32" s="5" t="e">
        <f>SUM(AF33/AE32)</f>
        <v>#N/A</v>
      </c>
      <c r="AI32" s="5" t="e">
        <f>VLOOKUP(B32,'Opponent Stats'!$B:$AH, 33, FALSE)</f>
        <v>#N/A</v>
      </c>
      <c r="AJ32" s="5" t="e">
        <f>VLOOKUP(B32,'School Stats'!$B:$AH, 19, FALSE)</f>
        <v>#N/A</v>
      </c>
      <c r="AK32" s="5" t="e">
        <f>VLOOKUP(B32,'School Stats'!$B:$AH, 26, FALSE)</f>
        <v>#N/A</v>
      </c>
      <c r="AL32" s="5" t="e">
        <f>SUM(AJ33/AI32)</f>
        <v>#N/A</v>
      </c>
      <c r="AM32" s="5" t="e">
        <f>SUM(AL32-AH32)</f>
        <v>#N/A</v>
      </c>
    </row>
    <row r="33" spans="1:39" x14ac:dyDescent="0.2">
      <c r="A33" s="14" t="s">
        <v>470</v>
      </c>
      <c r="B33" s="15" t="e">
        <f>VLOOKUP(B32,'Conference Decoder'!$A:$B, 2, FALSE)</f>
        <v>#N/A</v>
      </c>
      <c r="C33" s="16" t="s">
        <v>466</v>
      </c>
      <c r="D33" s="6" t="e">
        <f>O32</f>
        <v>#N/A</v>
      </c>
      <c r="E33" s="16" t="s">
        <v>467</v>
      </c>
      <c r="F33" s="6" t="e">
        <f>V32</f>
        <v>#N/A</v>
      </c>
      <c r="K33" s="5" t="e">
        <f>SUM(K32*L32)</f>
        <v>#N/A</v>
      </c>
      <c r="M33" s="5" t="e">
        <f>SUM(M32*N32)</f>
        <v>#N/A</v>
      </c>
      <c r="R33" s="5" t="e">
        <f>SUM(R32*S32)</f>
        <v>#N/A</v>
      </c>
      <c r="T33" s="5" t="e">
        <f>SUM(T32*U32)</f>
        <v>#N/A</v>
      </c>
      <c r="X33" s="5" t="e">
        <f>SUM(X32:AA32)</f>
        <v>#N/A</v>
      </c>
      <c r="AF33" s="5" t="e">
        <f>SUM(AF32*AG32)</f>
        <v>#N/A</v>
      </c>
      <c r="AJ33" s="5" t="e">
        <f>SUM(AJ32*AK32)</f>
        <v>#N/A</v>
      </c>
    </row>
    <row r="34" spans="1:39" x14ac:dyDescent="0.2">
      <c r="A34" s="14" t="s">
        <v>471</v>
      </c>
      <c r="B34" s="15" t="e">
        <f>VLOOKUP(B33,'Conference Strength'!$B$1:$N$33, 13, FALSE)</f>
        <v>#N/A</v>
      </c>
      <c r="C34" s="16" t="s">
        <v>468</v>
      </c>
      <c r="D34" s="6" t="e">
        <f>AM32</f>
        <v>#N/A</v>
      </c>
      <c r="E34" s="16" t="s">
        <v>469</v>
      </c>
      <c r="F34" s="6" t="e">
        <f>AC32</f>
        <v>#N/A</v>
      </c>
      <c r="J34" s="4" t="s">
        <v>473</v>
      </c>
      <c r="K34" t="e">
        <f>SUM(K33-R27)</f>
        <v>#N/A</v>
      </c>
      <c r="L34" s="4" t="s">
        <v>473</v>
      </c>
      <c r="M34" t="e">
        <f>SUM(M33-T27)</f>
        <v>#N/A</v>
      </c>
      <c r="AI34" s="4" t="s">
        <v>473</v>
      </c>
      <c r="AJ34" t="e">
        <f>SUM(AJ33-AF27)</f>
        <v>#N/A</v>
      </c>
    </row>
    <row r="35" spans="1:39" x14ac:dyDescent="0.2">
      <c r="A35" s="14" t="s">
        <v>507</v>
      </c>
      <c r="B35" s="15" t="e">
        <f>SUM(F36*B34)</f>
        <v>#N/A</v>
      </c>
      <c r="C35" s="16" t="s">
        <v>474</v>
      </c>
      <c r="D35" s="17" t="e">
        <f>SUM(F28*SUM(K34/F27))</f>
        <v>#N/A</v>
      </c>
      <c r="E35" s="16" t="s">
        <v>475</v>
      </c>
      <c r="F35" s="18" t="e">
        <f>SUM(F28*SUM(M34/F27))</f>
        <v>#N/A</v>
      </c>
    </row>
    <row r="36" spans="1:39" x14ac:dyDescent="0.2">
      <c r="A36" s="19"/>
      <c r="B36" s="20"/>
      <c r="C36" s="21" t="s">
        <v>476</v>
      </c>
      <c r="D36" s="22" t="e">
        <f>AJ34/(SUM(F34*10))</f>
        <v>#N/A</v>
      </c>
      <c r="E36" s="21" t="s">
        <v>481</v>
      </c>
      <c r="F36" s="23" t="e">
        <f>SUM(D35,F35,D36)</f>
        <v>#N/A</v>
      </c>
    </row>
    <row r="38" spans="1:39" s="24" customFormat="1" x14ac:dyDescent="0.2">
      <c r="A38" s="25" t="s">
        <v>480</v>
      </c>
    </row>
    <row r="41" spans="1:39" x14ac:dyDescent="0.2">
      <c r="A41" s="40" t="s">
        <v>472</v>
      </c>
      <c r="B41" s="41"/>
      <c r="C41" s="41"/>
      <c r="D41" s="41"/>
      <c r="E41" s="41"/>
      <c r="F41" s="42"/>
      <c r="J41" s="28" t="s">
        <v>456</v>
      </c>
      <c r="K41" s="29"/>
      <c r="L41" s="29"/>
      <c r="M41" s="29"/>
      <c r="N41" s="29"/>
      <c r="O41" s="30"/>
      <c r="Q41" s="31" t="s">
        <v>457</v>
      </c>
      <c r="R41" s="32"/>
      <c r="S41" s="32"/>
      <c r="T41" s="32"/>
      <c r="U41" s="32"/>
      <c r="V41" s="33"/>
      <c r="X41" s="34" t="s">
        <v>458</v>
      </c>
      <c r="Y41" s="35"/>
      <c r="Z41" s="35"/>
      <c r="AA41" s="35"/>
      <c r="AB41" s="35"/>
      <c r="AC41" s="36"/>
      <c r="AE41" s="37" t="s">
        <v>462</v>
      </c>
      <c r="AF41" s="38"/>
      <c r="AG41" s="38"/>
      <c r="AH41" s="38"/>
      <c r="AI41" s="38"/>
      <c r="AJ41" s="38"/>
      <c r="AK41" s="38"/>
      <c r="AL41" s="38"/>
      <c r="AM41" s="39"/>
    </row>
    <row r="42" spans="1:39" ht="60" x14ac:dyDescent="0.2">
      <c r="A42" s="4" t="s">
        <v>451</v>
      </c>
      <c r="D42" s="2"/>
      <c r="F42" s="2"/>
      <c r="G42" s="2"/>
      <c r="H42" s="2"/>
      <c r="J42" s="7" t="s">
        <v>391</v>
      </c>
      <c r="K42" s="8" t="s">
        <v>393</v>
      </c>
      <c r="L42" s="8" t="s">
        <v>394</v>
      </c>
      <c r="M42" s="8" t="s">
        <v>396</v>
      </c>
      <c r="N42" s="8" t="s">
        <v>397</v>
      </c>
      <c r="O42" s="10" t="s">
        <v>459</v>
      </c>
      <c r="Q42" s="7" t="s">
        <v>455</v>
      </c>
      <c r="R42" s="8" t="s">
        <v>376</v>
      </c>
      <c r="S42" s="8" t="s">
        <v>377</v>
      </c>
      <c r="T42" s="8" t="s">
        <v>379</v>
      </c>
      <c r="U42" s="8" t="s">
        <v>380</v>
      </c>
      <c r="V42" s="10" t="s">
        <v>460</v>
      </c>
      <c r="X42" s="7" t="s">
        <v>401</v>
      </c>
      <c r="Y42" s="8" t="s">
        <v>406</v>
      </c>
      <c r="Z42" s="8" t="s">
        <v>404</v>
      </c>
      <c r="AA42" s="8" t="s">
        <v>405</v>
      </c>
      <c r="AB42" s="8" t="s">
        <v>389</v>
      </c>
      <c r="AC42" s="10" t="s">
        <v>461</v>
      </c>
      <c r="AE42" s="7" t="s">
        <v>407</v>
      </c>
      <c r="AF42" s="8" t="s">
        <v>382</v>
      </c>
      <c r="AG42" s="8" t="s">
        <v>383</v>
      </c>
      <c r="AH42" s="9" t="s">
        <v>464</v>
      </c>
      <c r="AI42" s="8" t="s">
        <v>390</v>
      </c>
      <c r="AJ42" s="8" t="s">
        <v>399</v>
      </c>
      <c r="AK42" s="8" t="s">
        <v>400</v>
      </c>
      <c r="AL42" s="9" t="s">
        <v>465</v>
      </c>
      <c r="AM42" s="10" t="s">
        <v>463</v>
      </c>
    </row>
    <row r="43" spans="1:39" ht="15" x14ac:dyDescent="0.2">
      <c r="A43" s="11" t="s">
        <v>449</v>
      </c>
      <c r="B43" s="12"/>
      <c r="C43" s="13" t="s">
        <v>371</v>
      </c>
      <c r="D43" s="5" t="e">
        <f>VLOOKUP(B43,'School Stats'!$B:$AH, 14, FALSE)</f>
        <v>#N/A</v>
      </c>
      <c r="E43" s="13" t="s">
        <v>452</v>
      </c>
      <c r="F43" s="5" t="e">
        <f>VLOOKUP(B43,'School Stats'!$B:$AH, 15, FALSE)</f>
        <v>#N/A</v>
      </c>
      <c r="J43" s="5" t="e">
        <f>VLOOKUP(B43,'School Stats'!$B:$AH, 17, FALSE)</f>
        <v>#N/A</v>
      </c>
      <c r="K43" s="5" t="e">
        <f>VLOOKUP(B43,'School Stats'!$B:$AH, 19, FALSE)</f>
        <v>#N/A</v>
      </c>
      <c r="L43" s="5" t="e">
        <f>VLOOKUP(B43,'School Stats'!$B:$AH, 20, FALSE)</f>
        <v>#N/A</v>
      </c>
      <c r="M43" s="5" t="e">
        <f>VLOOKUP(B43,'School Stats'!$B:$AH, 22, FALSE)</f>
        <v>#N/A</v>
      </c>
      <c r="N43" s="5" t="e">
        <f>VLOOKUP(B43,'School Stats'!$B:$AH, 23, FALSE)</f>
        <v>#N/A</v>
      </c>
      <c r="O43" s="5" t="e">
        <f>SUM(J43/SUM(K44+M44))</f>
        <v>#N/A</v>
      </c>
      <c r="Q43" s="5" t="e">
        <f>VLOOKUP(B43,'Opponent Stats'!$B:$AH, 17, FALSE)</f>
        <v>#N/A</v>
      </c>
      <c r="R43" s="5" t="e">
        <f>VLOOKUP(B43,'Opponent Stats'!$B:$AH, 19, FALSE)</f>
        <v>#N/A</v>
      </c>
      <c r="S43" s="5" t="e">
        <f>VLOOKUP(B43,'Opponent Stats'!$B:$AH, 20, FALSE)</f>
        <v>#N/A</v>
      </c>
      <c r="T43" s="5" t="e">
        <f>VLOOKUP(B43,'Opponent Stats'!$B:$AH, 22, FALSE)</f>
        <v>#N/A</v>
      </c>
      <c r="U43" s="5" t="e">
        <f>VLOOKUP(B43,'Opponent Stats'!$B:$AH, 23, FALSE)</f>
        <v>#N/A</v>
      </c>
      <c r="V43" s="5" t="e">
        <f>SUM(Q43/SUM(R44+T44))</f>
        <v>#N/A</v>
      </c>
      <c r="X43" s="5" t="e">
        <f>VLOOKUP(B43,'School Stats'!$B:$AH, 27, FALSE)</f>
        <v>#N/A</v>
      </c>
      <c r="Y43" s="5" t="e">
        <f>VLOOKUP(B43,'School Stats'!$B:$AH, 32, FALSE)</f>
        <v>#N/A</v>
      </c>
      <c r="Z43" s="5" t="e">
        <f>VLOOKUP(B43,'School Stats'!$B:$AH, 30, FALSE)</f>
        <v>#N/A</v>
      </c>
      <c r="AA43" s="5" t="e">
        <f>VLOOKUP(B43,'School Stats'!$B:$AH, 31, FALSE)</f>
        <v>#N/A</v>
      </c>
      <c r="AB43" s="5" t="e">
        <f>VLOOKUP(B43,'Opponent Stats'!$B:$AH, 32, FALSE)</f>
        <v>#N/A</v>
      </c>
      <c r="AC43" s="5" t="e">
        <f>SUM(J43/(SUM(X44-AB43)))</f>
        <v>#N/A</v>
      </c>
      <c r="AE43" s="5" t="e">
        <f>VLOOKUP(B43,'School Stats'!$B:$AH, 33, FALSE)</f>
        <v>#N/A</v>
      </c>
      <c r="AF43" s="5" t="e">
        <f>VLOOKUP(B43,'Opponent Stats'!$B:$AH, 25, FALSE)</f>
        <v>#N/A</v>
      </c>
      <c r="AG43" s="5" t="e">
        <f>VLOOKUP(B43,'Opponent Stats'!$B:$AH, 26, FALSE)</f>
        <v>#N/A</v>
      </c>
      <c r="AH43" s="5" t="e">
        <f>SUM(AF44/AE43)</f>
        <v>#N/A</v>
      </c>
      <c r="AI43" s="5" t="e">
        <f>VLOOKUP(B43,'Opponent Stats'!$B:$AH, 33, FALSE)</f>
        <v>#N/A</v>
      </c>
      <c r="AJ43" s="5" t="e">
        <f>VLOOKUP(B43,'School Stats'!$B:$AH, 19, FALSE)</f>
        <v>#N/A</v>
      </c>
      <c r="AK43" s="5" t="e">
        <f>VLOOKUP(B43,'School Stats'!$B:$AH, 26, FALSE)</f>
        <v>#N/A</v>
      </c>
      <c r="AL43" s="5" t="e">
        <f>SUM(AJ44/AI43)</f>
        <v>#N/A</v>
      </c>
      <c r="AM43" s="5" t="e">
        <f>SUM(AL43-AH43)</f>
        <v>#N/A</v>
      </c>
    </row>
    <row r="44" spans="1:39" x14ac:dyDescent="0.2">
      <c r="A44" s="14" t="s">
        <v>470</v>
      </c>
      <c r="B44" s="15" t="e">
        <f>VLOOKUP(B43,'Conference Decoder'!$A:$B, 2, FALSE)</f>
        <v>#N/A</v>
      </c>
      <c r="C44" s="16" t="s">
        <v>466</v>
      </c>
      <c r="D44" s="6" t="e">
        <f>O43</f>
        <v>#N/A</v>
      </c>
      <c r="E44" s="16" t="s">
        <v>467</v>
      </c>
      <c r="F44" s="6" t="e">
        <f>V43</f>
        <v>#N/A</v>
      </c>
      <c r="K44" s="5" t="e">
        <f>SUM(K43*L43)</f>
        <v>#N/A</v>
      </c>
      <c r="M44" s="5" t="e">
        <f>SUM(M43*N43)</f>
        <v>#N/A</v>
      </c>
      <c r="R44" s="5" t="e">
        <f>SUM(R43*S43)</f>
        <v>#N/A</v>
      </c>
      <c r="T44" s="5" t="e">
        <f>SUM(T43*U43)</f>
        <v>#N/A</v>
      </c>
      <c r="X44" s="5" t="e">
        <f>SUM(X43:AA43)</f>
        <v>#N/A</v>
      </c>
      <c r="AF44" s="5" t="e">
        <f>SUM(AF43*AG43)</f>
        <v>#N/A</v>
      </c>
      <c r="AJ44" s="5" t="e">
        <f>SUM(AJ43*AK43)</f>
        <v>#N/A</v>
      </c>
    </row>
    <row r="45" spans="1:39" x14ac:dyDescent="0.2">
      <c r="A45" s="14" t="s">
        <v>471</v>
      </c>
      <c r="B45" s="15" t="e">
        <f>VLOOKUP(B44,'Conference Strength'!$B$1:$N$33, 13, FALSE)</f>
        <v>#N/A</v>
      </c>
      <c r="C45" s="16" t="s">
        <v>468</v>
      </c>
      <c r="D45" s="6" t="e">
        <f>AM43</f>
        <v>#N/A</v>
      </c>
      <c r="E45" s="16" t="s">
        <v>469</v>
      </c>
      <c r="F45" s="6" t="e">
        <f>AC43</f>
        <v>#N/A</v>
      </c>
      <c r="J45" s="4" t="s">
        <v>473</v>
      </c>
      <c r="K45" t="e">
        <f>SUM(K44-R50)</f>
        <v>#N/A</v>
      </c>
      <c r="L45" s="4" t="s">
        <v>473</v>
      </c>
      <c r="M45" t="e">
        <f>SUM(M44-T50)</f>
        <v>#N/A</v>
      </c>
      <c r="Q45" t="s">
        <v>473</v>
      </c>
      <c r="AI45" s="4" t="s">
        <v>473</v>
      </c>
      <c r="AJ45" t="e">
        <f>SUM(AJ44-AF50)</f>
        <v>#N/A</v>
      </c>
    </row>
    <row r="46" spans="1:39" x14ac:dyDescent="0.2">
      <c r="A46" s="14" t="s">
        <v>507</v>
      </c>
      <c r="B46" s="15" t="e">
        <f>SUM(F47*B45)</f>
        <v>#N/A</v>
      </c>
      <c r="C46" s="16" t="s">
        <v>474</v>
      </c>
      <c r="D46" s="17" t="e">
        <f>SUM(F51*SUM(K45/F50))</f>
        <v>#N/A</v>
      </c>
      <c r="E46" s="16" t="s">
        <v>475</v>
      </c>
      <c r="F46" s="18" t="e">
        <f>SUM(F51*SUM(M45/F50))</f>
        <v>#N/A</v>
      </c>
    </row>
    <row r="47" spans="1:39" x14ac:dyDescent="0.2">
      <c r="A47" s="19"/>
      <c r="B47" s="20"/>
      <c r="C47" s="21" t="s">
        <v>476</v>
      </c>
      <c r="D47" s="22" t="e">
        <f>AJ45/(SUM(F45*10))</f>
        <v>#N/A</v>
      </c>
      <c r="E47" s="21" t="s">
        <v>481</v>
      </c>
      <c r="F47" s="23" t="e">
        <f>SUM(D46,F46,D47)</f>
        <v>#N/A</v>
      </c>
    </row>
    <row r="48" spans="1:39" ht="30" customHeight="1" x14ac:dyDescent="0.2"/>
    <row r="49" spans="1:39" ht="15" x14ac:dyDescent="0.2">
      <c r="A49" s="11" t="s">
        <v>450</v>
      </c>
      <c r="B49" s="12"/>
      <c r="C49" s="13" t="s">
        <v>371</v>
      </c>
      <c r="D49" s="5" t="e">
        <f>VLOOKUP(B49,'School Stats'!$B:$AH, 14, FALSE)</f>
        <v>#N/A</v>
      </c>
      <c r="E49" s="13" t="s">
        <v>452</v>
      </c>
      <c r="F49" s="5" t="e">
        <f>VLOOKUP(B49,'Opponent Stats'!$B:$AH, 15, FALSE)</f>
        <v>#N/A</v>
      </c>
      <c r="J49" s="5" t="e">
        <f>VLOOKUP(B49,'School Stats'!$B:$AH, 17, FALSE)</f>
        <v>#N/A</v>
      </c>
      <c r="K49" s="5" t="e">
        <f>VLOOKUP(B49,'School Stats'!$B:$AH, 19, FALSE)</f>
        <v>#N/A</v>
      </c>
      <c r="L49" s="5" t="e">
        <f>VLOOKUP(B49,'School Stats'!$B:$AH, 20, FALSE)</f>
        <v>#N/A</v>
      </c>
      <c r="M49" s="5" t="e">
        <f>VLOOKUP(B49,'School Stats'!$B:$AH, 22, FALSE)</f>
        <v>#N/A</v>
      </c>
      <c r="N49" s="5" t="e">
        <f>VLOOKUP(B49,'School Stats'!$B:$AH, 23, FALSE)</f>
        <v>#N/A</v>
      </c>
      <c r="O49" s="5" t="e">
        <f>SUM(J49/SUM(K50+M50))</f>
        <v>#N/A</v>
      </c>
      <c r="Q49" s="5" t="e">
        <f>VLOOKUP(B49,'Opponent Stats'!$B:$AH, 17, FALSE)</f>
        <v>#N/A</v>
      </c>
      <c r="R49" s="5" t="e">
        <f>VLOOKUP(B49,'Opponent Stats'!$B:$AH, 19, FALSE)</f>
        <v>#N/A</v>
      </c>
      <c r="S49" s="5" t="e">
        <f>VLOOKUP(B49,'Opponent Stats'!$B:$AH, 20, FALSE)</f>
        <v>#N/A</v>
      </c>
      <c r="T49" s="5" t="e">
        <f>VLOOKUP(B49,'Opponent Stats'!$B:$AH, 22, FALSE)</f>
        <v>#N/A</v>
      </c>
      <c r="U49" s="5" t="e">
        <f>VLOOKUP(B49,'Opponent Stats'!$B:$AH, 23, FALSE)</f>
        <v>#N/A</v>
      </c>
      <c r="V49" s="5" t="e">
        <f>SUM(Q49/SUM(R50+T50))</f>
        <v>#N/A</v>
      </c>
      <c r="X49" s="5" t="e">
        <f>VLOOKUP(B49,'School Stats'!$B:$AH, 27, FALSE)</f>
        <v>#N/A</v>
      </c>
      <c r="Y49" s="5" t="e">
        <f>VLOOKUP(B49,'School Stats'!$B:$AH, 32, FALSE)</f>
        <v>#N/A</v>
      </c>
      <c r="Z49" s="5" t="e">
        <f>VLOOKUP(B49,'School Stats'!$B:$AH, 30, FALSE)</f>
        <v>#N/A</v>
      </c>
      <c r="AA49" s="5" t="e">
        <f>VLOOKUP(B49,'School Stats'!$B:$AH, 31, FALSE)</f>
        <v>#N/A</v>
      </c>
      <c r="AB49" s="5" t="e">
        <f>VLOOKUP(B49,'Opponent Stats'!$B:$AH, 32, FALSE)</f>
        <v>#N/A</v>
      </c>
      <c r="AC49" s="5" t="e">
        <f>SUM(J49/(SUM(X50-AB49)))</f>
        <v>#N/A</v>
      </c>
      <c r="AE49" s="5" t="e">
        <f>VLOOKUP(B49,'School Stats'!$B:$AH, 33, FALSE)</f>
        <v>#N/A</v>
      </c>
      <c r="AF49" s="5" t="e">
        <f>VLOOKUP(B49,'Opponent Stats'!$B:$AH, 25, FALSE)</f>
        <v>#N/A</v>
      </c>
      <c r="AG49" s="5" t="e">
        <f>VLOOKUP(B49,'Opponent Stats'!$B:$AH, 26, FALSE)</f>
        <v>#N/A</v>
      </c>
      <c r="AH49" s="5" t="e">
        <f>SUM(AF50/AE49)</f>
        <v>#N/A</v>
      </c>
      <c r="AI49" s="5" t="e">
        <f>VLOOKUP(B49,'Opponent Stats'!$B:$AH, 33, FALSE)</f>
        <v>#N/A</v>
      </c>
      <c r="AJ49" s="5" t="e">
        <f>VLOOKUP(B49,'School Stats'!$B:$AH, 19, FALSE)</f>
        <v>#N/A</v>
      </c>
      <c r="AK49" s="5" t="e">
        <f>VLOOKUP(B49,'School Stats'!$B:$AH, 26, FALSE)</f>
        <v>#N/A</v>
      </c>
      <c r="AL49" s="5" t="e">
        <f>SUM(AJ50/AI49)</f>
        <v>#N/A</v>
      </c>
      <c r="AM49" s="5" t="e">
        <f>SUM(AL49-AH49)</f>
        <v>#N/A</v>
      </c>
    </row>
    <row r="50" spans="1:39" x14ac:dyDescent="0.2">
      <c r="A50" s="14" t="s">
        <v>470</v>
      </c>
      <c r="B50" s="15" t="e">
        <f>VLOOKUP(B49,'Conference Decoder'!$A:$B, 2, FALSE)</f>
        <v>#N/A</v>
      </c>
      <c r="C50" s="16" t="s">
        <v>466</v>
      </c>
      <c r="D50" s="6" t="e">
        <f>O49</f>
        <v>#N/A</v>
      </c>
      <c r="E50" s="16" t="s">
        <v>467</v>
      </c>
      <c r="F50" s="6" t="e">
        <f>V49</f>
        <v>#N/A</v>
      </c>
      <c r="K50" s="5" t="e">
        <f>SUM(K49*L49)</f>
        <v>#N/A</v>
      </c>
      <c r="M50" s="5" t="e">
        <f>SUM(M49*N49)</f>
        <v>#N/A</v>
      </c>
      <c r="R50" s="5" t="e">
        <f>SUM(R49*S49)</f>
        <v>#N/A</v>
      </c>
      <c r="T50" s="5" t="e">
        <f>SUM(T49*U49)</f>
        <v>#N/A</v>
      </c>
      <c r="X50" s="5" t="e">
        <f>SUM(X49:AA49)</f>
        <v>#N/A</v>
      </c>
      <c r="AF50" s="5" t="e">
        <f>SUM(AF49*AG49)</f>
        <v>#N/A</v>
      </c>
      <c r="AJ50" s="5" t="e">
        <f>SUM(AJ49*AK49)</f>
        <v>#N/A</v>
      </c>
    </row>
    <row r="51" spans="1:39" x14ac:dyDescent="0.2">
      <c r="A51" s="14" t="s">
        <v>471</v>
      </c>
      <c r="B51" s="15" t="e">
        <f>VLOOKUP(B50,'Conference Strength'!$B$1:$N$33, 13, FALSE)</f>
        <v>#N/A</v>
      </c>
      <c r="C51" s="16" t="s">
        <v>468</v>
      </c>
      <c r="D51" s="6" t="e">
        <f>AM49</f>
        <v>#N/A</v>
      </c>
      <c r="E51" s="16" t="s">
        <v>469</v>
      </c>
      <c r="F51" s="6" t="e">
        <f>AC49</f>
        <v>#N/A</v>
      </c>
      <c r="J51" s="4" t="s">
        <v>473</v>
      </c>
      <c r="K51" t="e">
        <f>SUM(K50-R44)</f>
        <v>#N/A</v>
      </c>
      <c r="L51" s="4" t="s">
        <v>473</v>
      </c>
      <c r="M51" t="e">
        <f>SUM(M50-T44)</f>
        <v>#N/A</v>
      </c>
      <c r="AI51" s="4" t="s">
        <v>473</v>
      </c>
      <c r="AJ51" t="e">
        <f>SUM(AJ50-AF44)</f>
        <v>#N/A</v>
      </c>
    </row>
    <row r="52" spans="1:39" x14ac:dyDescent="0.2">
      <c r="A52" s="14" t="s">
        <v>507</v>
      </c>
      <c r="B52" s="15" t="e">
        <f>SUM(F53*B51)</f>
        <v>#N/A</v>
      </c>
      <c r="C52" s="16" t="s">
        <v>474</v>
      </c>
      <c r="D52" s="17" t="e">
        <f>SUM(F45*SUM(K51/F44))</f>
        <v>#N/A</v>
      </c>
      <c r="E52" s="16" t="s">
        <v>475</v>
      </c>
      <c r="F52" s="18" t="e">
        <f>SUM(F45*SUM(M51/F44))</f>
        <v>#N/A</v>
      </c>
    </row>
    <row r="53" spans="1:39" x14ac:dyDescent="0.2">
      <c r="A53" s="19"/>
      <c r="B53" s="20"/>
      <c r="C53" s="21" t="s">
        <v>476</v>
      </c>
      <c r="D53" s="22" t="e">
        <f>AJ51/(SUM(F51*10))</f>
        <v>#N/A</v>
      </c>
      <c r="E53" s="21" t="s">
        <v>481</v>
      </c>
      <c r="F53" s="23" t="e">
        <f>SUM(D52,F52,D53)</f>
        <v>#N/A</v>
      </c>
    </row>
    <row r="56" spans="1:39" s="24" customFormat="1" x14ac:dyDescent="0.2">
      <c r="A56" s="25" t="s">
        <v>479</v>
      </c>
    </row>
    <row r="59" spans="1:39" x14ac:dyDescent="0.2">
      <c r="A59" s="40" t="s">
        <v>472</v>
      </c>
      <c r="B59" s="41"/>
      <c r="C59" s="41"/>
      <c r="D59" s="41"/>
      <c r="E59" s="41"/>
      <c r="F59" s="42"/>
      <c r="J59" s="28" t="s">
        <v>456</v>
      </c>
      <c r="K59" s="29"/>
      <c r="L59" s="29"/>
      <c r="M59" s="29"/>
      <c r="N59" s="29"/>
      <c r="O59" s="30"/>
      <c r="Q59" s="31" t="s">
        <v>457</v>
      </c>
      <c r="R59" s="32"/>
      <c r="S59" s="32"/>
      <c r="T59" s="32"/>
      <c r="U59" s="32"/>
      <c r="V59" s="33"/>
      <c r="X59" s="34" t="s">
        <v>458</v>
      </c>
      <c r="Y59" s="35"/>
      <c r="Z59" s="35"/>
      <c r="AA59" s="35"/>
      <c r="AB59" s="35"/>
      <c r="AC59" s="36"/>
      <c r="AE59" s="37" t="s">
        <v>462</v>
      </c>
      <c r="AF59" s="38"/>
      <c r="AG59" s="38"/>
      <c r="AH59" s="38"/>
      <c r="AI59" s="38"/>
      <c r="AJ59" s="38"/>
      <c r="AK59" s="38"/>
      <c r="AL59" s="38"/>
      <c r="AM59" s="39"/>
    </row>
    <row r="60" spans="1:39" ht="60" x14ac:dyDescent="0.2">
      <c r="A60" s="4" t="s">
        <v>451</v>
      </c>
      <c r="D60" s="2"/>
      <c r="F60" s="2"/>
      <c r="G60" s="2"/>
      <c r="H60" s="2"/>
      <c r="J60" s="7" t="s">
        <v>391</v>
      </c>
      <c r="K60" s="8" t="s">
        <v>393</v>
      </c>
      <c r="L60" s="8" t="s">
        <v>394</v>
      </c>
      <c r="M60" s="8" t="s">
        <v>396</v>
      </c>
      <c r="N60" s="8" t="s">
        <v>397</v>
      </c>
      <c r="O60" s="10" t="s">
        <v>459</v>
      </c>
      <c r="Q60" s="7" t="s">
        <v>455</v>
      </c>
      <c r="R60" s="8" t="s">
        <v>376</v>
      </c>
      <c r="S60" s="8" t="s">
        <v>377</v>
      </c>
      <c r="T60" s="8" t="s">
        <v>379</v>
      </c>
      <c r="U60" s="8" t="s">
        <v>380</v>
      </c>
      <c r="V60" s="10" t="s">
        <v>460</v>
      </c>
      <c r="X60" s="7" t="s">
        <v>401</v>
      </c>
      <c r="Y60" s="8" t="s">
        <v>406</v>
      </c>
      <c r="Z60" s="8" t="s">
        <v>404</v>
      </c>
      <c r="AA60" s="8" t="s">
        <v>405</v>
      </c>
      <c r="AB60" s="8" t="s">
        <v>389</v>
      </c>
      <c r="AC60" s="10" t="s">
        <v>461</v>
      </c>
      <c r="AE60" s="7" t="s">
        <v>407</v>
      </c>
      <c r="AF60" s="8" t="s">
        <v>382</v>
      </c>
      <c r="AG60" s="8" t="s">
        <v>383</v>
      </c>
      <c r="AH60" s="9" t="s">
        <v>464</v>
      </c>
      <c r="AI60" s="8" t="s">
        <v>390</v>
      </c>
      <c r="AJ60" s="8" t="s">
        <v>399</v>
      </c>
      <c r="AK60" s="8" t="s">
        <v>400</v>
      </c>
      <c r="AL60" s="9" t="s">
        <v>465</v>
      </c>
      <c r="AM60" s="10" t="s">
        <v>463</v>
      </c>
    </row>
    <row r="61" spans="1:39" ht="15" x14ac:dyDescent="0.2">
      <c r="A61" s="11" t="s">
        <v>449</v>
      </c>
      <c r="B61" s="12"/>
      <c r="C61" s="13" t="s">
        <v>371</v>
      </c>
      <c r="D61" s="5" t="e">
        <f>VLOOKUP(B61,'School Stats'!$B:$AH, 14, FALSE)</f>
        <v>#N/A</v>
      </c>
      <c r="E61" s="13" t="s">
        <v>452</v>
      </c>
      <c r="F61" s="5" t="e">
        <f>VLOOKUP(B61,'School Stats'!$B:$AH, 15, FALSE)</f>
        <v>#N/A</v>
      </c>
      <c r="J61" s="5" t="e">
        <f>VLOOKUP(B61,'School Stats'!$B:$AH, 17, FALSE)</f>
        <v>#N/A</v>
      </c>
      <c r="K61" s="5" t="e">
        <f>VLOOKUP(B61,'School Stats'!$B:$AH, 19, FALSE)</f>
        <v>#N/A</v>
      </c>
      <c r="L61" s="5" t="e">
        <f>VLOOKUP(B61,'School Stats'!$B:$AH, 20, FALSE)</f>
        <v>#N/A</v>
      </c>
      <c r="M61" s="5" t="e">
        <f>VLOOKUP(B61,'School Stats'!$B:$AH, 22, FALSE)</f>
        <v>#N/A</v>
      </c>
      <c r="N61" s="5" t="e">
        <f>VLOOKUP(B61,'School Stats'!$B:$AH, 23, FALSE)</f>
        <v>#N/A</v>
      </c>
      <c r="O61" s="5" t="e">
        <f>SUM(J61/SUM(K62+M62))</f>
        <v>#N/A</v>
      </c>
      <c r="Q61" s="5" t="e">
        <f>VLOOKUP(B61,'Opponent Stats'!$B:$AH, 17, FALSE)</f>
        <v>#N/A</v>
      </c>
      <c r="R61" s="5" t="e">
        <f>VLOOKUP(B61,'Opponent Stats'!$B:$AH, 19, FALSE)</f>
        <v>#N/A</v>
      </c>
      <c r="S61" s="5" t="e">
        <f>VLOOKUP(B61,'Opponent Stats'!$B:$AH, 20, FALSE)</f>
        <v>#N/A</v>
      </c>
      <c r="T61" s="5" t="e">
        <f>VLOOKUP(B61,'Opponent Stats'!$B:$AH, 22, FALSE)</f>
        <v>#N/A</v>
      </c>
      <c r="U61" s="5" t="e">
        <f>VLOOKUP(B61,'Opponent Stats'!$B:$AH, 23, FALSE)</f>
        <v>#N/A</v>
      </c>
      <c r="V61" s="5" t="e">
        <f>SUM(Q61/SUM(R62+T62))</f>
        <v>#N/A</v>
      </c>
      <c r="X61" s="5" t="e">
        <f>VLOOKUP(B61,'School Stats'!$B:$AH, 27, FALSE)</f>
        <v>#N/A</v>
      </c>
      <c r="Y61" s="5" t="e">
        <f>VLOOKUP(B61,'School Stats'!$B:$AH, 32, FALSE)</f>
        <v>#N/A</v>
      </c>
      <c r="Z61" s="5" t="e">
        <f>VLOOKUP(B61,'School Stats'!$B:$AH, 30, FALSE)</f>
        <v>#N/A</v>
      </c>
      <c r="AA61" s="5" t="e">
        <f>VLOOKUP(B61,'School Stats'!$B:$AH, 31, FALSE)</f>
        <v>#N/A</v>
      </c>
      <c r="AB61" s="5" t="e">
        <f>VLOOKUP(B61,'Opponent Stats'!$B:$AH, 32, FALSE)</f>
        <v>#N/A</v>
      </c>
      <c r="AC61" s="5" t="e">
        <f>SUM(J61/(SUM(X62-AB61)))</f>
        <v>#N/A</v>
      </c>
      <c r="AE61" s="5" t="e">
        <f>VLOOKUP(B61,'School Stats'!$B:$AH, 33, FALSE)</f>
        <v>#N/A</v>
      </c>
      <c r="AF61" s="5" t="e">
        <f>VLOOKUP(B61,'Opponent Stats'!$B:$AH, 25, FALSE)</f>
        <v>#N/A</v>
      </c>
      <c r="AG61" s="5" t="e">
        <f>VLOOKUP(B61,'Opponent Stats'!$B:$AH, 26, FALSE)</f>
        <v>#N/A</v>
      </c>
      <c r="AH61" s="5" t="e">
        <f>SUM(AF62/AE61)</f>
        <v>#N/A</v>
      </c>
      <c r="AI61" s="5" t="e">
        <f>VLOOKUP(B61,'Opponent Stats'!$B:$AH, 33, FALSE)</f>
        <v>#N/A</v>
      </c>
      <c r="AJ61" s="5" t="e">
        <f>VLOOKUP(B61,'School Stats'!$B:$AH, 19, FALSE)</f>
        <v>#N/A</v>
      </c>
      <c r="AK61" s="5" t="e">
        <f>VLOOKUP(B61,'School Stats'!$B:$AH, 26, FALSE)</f>
        <v>#N/A</v>
      </c>
      <c r="AL61" s="5" t="e">
        <f>SUM(AJ62/AI61)</f>
        <v>#N/A</v>
      </c>
      <c r="AM61" s="5" t="e">
        <f>SUM(AL61-AH61)</f>
        <v>#N/A</v>
      </c>
    </row>
    <row r="62" spans="1:39" x14ac:dyDescent="0.2">
      <c r="A62" s="14" t="s">
        <v>470</v>
      </c>
      <c r="B62" s="15" t="e">
        <f>VLOOKUP(B61,'Conference Decoder'!$A:$B, 2, FALSE)</f>
        <v>#N/A</v>
      </c>
      <c r="C62" s="16" t="s">
        <v>466</v>
      </c>
      <c r="D62" s="6" t="e">
        <f>O61</f>
        <v>#N/A</v>
      </c>
      <c r="E62" s="16" t="s">
        <v>467</v>
      </c>
      <c r="F62" s="6" t="e">
        <f>V61</f>
        <v>#N/A</v>
      </c>
      <c r="K62" s="5" t="e">
        <f>SUM(K61*L61)</f>
        <v>#N/A</v>
      </c>
      <c r="M62" s="5" t="e">
        <f>SUM(M61*N61)</f>
        <v>#N/A</v>
      </c>
      <c r="R62" s="5" t="e">
        <f>SUM(R61*S61)</f>
        <v>#N/A</v>
      </c>
      <c r="T62" s="5" t="e">
        <f>SUM(T61*U61)</f>
        <v>#N/A</v>
      </c>
      <c r="X62" s="5" t="e">
        <f>SUM(X61:AA61)</f>
        <v>#N/A</v>
      </c>
      <c r="AF62" s="5" t="e">
        <f>SUM(AF61*AG61)</f>
        <v>#N/A</v>
      </c>
      <c r="AJ62" s="5" t="e">
        <f>SUM(AJ61*AK61)</f>
        <v>#N/A</v>
      </c>
    </row>
    <row r="63" spans="1:39" x14ac:dyDescent="0.2">
      <c r="A63" s="14" t="s">
        <v>471</v>
      </c>
      <c r="B63" s="15" t="e">
        <f>VLOOKUP(B62,'Conference Strength'!$B$1:$N$33, 13, FALSE)</f>
        <v>#N/A</v>
      </c>
      <c r="C63" s="16" t="s">
        <v>468</v>
      </c>
      <c r="D63" s="6" t="e">
        <f>AM61</f>
        <v>#N/A</v>
      </c>
      <c r="E63" s="16" t="s">
        <v>469</v>
      </c>
      <c r="F63" s="6" t="e">
        <f>AC61</f>
        <v>#N/A</v>
      </c>
      <c r="J63" s="4" t="s">
        <v>473</v>
      </c>
      <c r="K63" t="e">
        <f>SUM(K62-R68)</f>
        <v>#N/A</v>
      </c>
      <c r="L63" s="4" t="s">
        <v>473</v>
      </c>
      <c r="M63" t="e">
        <f>SUM(M62-T68)</f>
        <v>#N/A</v>
      </c>
      <c r="Q63" t="s">
        <v>473</v>
      </c>
      <c r="AI63" s="4" t="s">
        <v>473</v>
      </c>
      <c r="AJ63" t="e">
        <f>SUM(AJ62-AF68)</f>
        <v>#N/A</v>
      </c>
    </row>
    <row r="64" spans="1:39" x14ac:dyDescent="0.2">
      <c r="A64" s="14" t="s">
        <v>507</v>
      </c>
      <c r="B64" s="15" t="e">
        <f>SUM(F65*B63)</f>
        <v>#N/A</v>
      </c>
      <c r="C64" s="16" t="s">
        <v>474</v>
      </c>
      <c r="D64" s="17" t="e">
        <f>SUM(F69*SUM(K63/F68))</f>
        <v>#N/A</v>
      </c>
      <c r="E64" s="16" t="s">
        <v>475</v>
      </c>
      <c r="F64" s="18" t="e">
        <f>SUM(F69*SUM(M63/F68))</f>
        <v>#N/A</v>
      </c>
    </row>
    <row r="65" spans="1:39" x14ac:dyDescent="0.2">
      <c r="A65" s="19"/>
      <c r="B65" s="20"/>
      <c r="C65" s="21" t="s">
        <v>476</v>
      </c>
      <c r="D65" s="22" t="e">
        <f>AJ63/(SUM(F63*10))</f>
        <v>#N/A</v>
      </c>
      <c r="E65" s="21" t="s">
        <v>481</v>
      </c>
      <c r="F65" s="23" t="e">
        <f>SUM(D64,F64,D65)</f>
        <v>#N/A</v>
      </c>
    </row>
    <row r="66" spans="1:39" ht="30" customHeight="1" x14ac:dyDescent="0.2"/>
    <row r="67" spans="1:39" ht="15" x14ac:dyDescent="0.2">
      <c r="A67" s="11" t="s">
        <v>450</v>
      </c>
      <c r="B67" s="12"/>
      <c r="C67" s="13" t="s">
        <v>371</v>
      </c>
      <c r="D67" s="5" t="e">
        <f>VLOOKUP(B67,'School Stats'!$B:$AH, 14, FALSE)</f>
        <v>#N/A</v>
      </c>
      <c r="E67" s="13" t="s">
        <v>452</v>
      </c>
      <c r="F67" s="5" t="e">
        <f>VLOOKUP(B67,'Opponent Stats'!$B:$AH, 15, FALSE)</f>
        <v>#N/A</v>
      </c>
      <c r="J67" s="5" t="e">
        <f>VLOOKUP(B67,'School Stats'!$B:$AH, 17, FALSE)</f>
        <v>#N/A</v>
      </c>
      <c r="K67" s="5" t="e">
        <f>VLOOKUP(B67,'School Stats'!$B:$AH, 19, FALSE)</f>
        <v>#N/A</v>
      </c>
      <c r="L67" s="5" t="e">
        <f>VLOOKUP(B67,'School Stats'!$B:$AH, 20, FALSE)</f>
        <v>#N/A</v>
      </c>
      <c r="M67" s="5" t="e">
        <f>VLOOKUP(B67,'School Stats'!$B:$AH, 22, FALSE)</f>
        <v>#N/A</v>
      </c>
      <c r="N67" s="5" t="e">
        <f>VLOOKUP(B67,'School Stats'!$B:$AH, 23, FALSE)</f>
        <v>#N/A</v>
      </c>
      <c r="O67" s="5" t="e">
        <f>SUM(J67/SUM(K68+M68))</f>
        <v>#N/A</v>
      </c>
      <c r="Q67" s="5" t="e">
        <f>VLOOKUP(B67,'Opponent Stats'!$B:$AH, 17, FALSE)</f>
        <v>#N/A</v>
      </c>
      <c r="R67" s="5" t="e">
        <f>VLOOKUP(B67,'Opponent Stats'!$B:$AH, 19, FALSE)</f>
        <v>#N/A</v>
      </c>
      <c r="S67" s="5" t="e">
        <f>VLOOKUP(B67,'Opponent Stats'!$B:$AH, 20, FALSE)</f>
        <v>#N/A</v>
      </c>
      <c r="T67" s="5" t="e">
        <f>VLOOKUP(B67,'Opponent Stats'!$B:$AH, 22, FALSE)</f>
        <v>#N/A</v>
      </c>
      <c r="U67" s="5" t="e">
        <f>VLOOKUP(B67,'Opponent Stats'!$B:$AH, 23, FALSE)</f>
        <v>#N/A</v>
      </c>
      <c r="V67" s="5" t="e">
        <f>SUM(Q67/SUM(R68+T68))</f>
        <v>#N/A</v>
      </c>
      <c r="X67" s="5" t="e">
        <f>VLOOKUP(B67,'School Stats'!$B:$AH, 27, FALSE)</f>
        <v>#N/A</v>
      </c>
      <c r="Y67" s="5" t="e">
        <f>VLOOKUP(B67,'School Stats'!$B:$AH, 32, FALSE)</f>
        <v>#N/A</v>
      </c>
      <c r="Z67" s="5" t="e">
        <f>VLOOKUP(B67,'School Stats'!$B:$AH, 30, FALSE)</f>
        <v>#N/A</v>
      </c>
      <c r="AA67" s="5" t="e">
        <f>VLOOKUP(B67,'School Stats'!$B:$AH, 31, FALSE)</f>
        <v>#N/A</v>
      </c>
      <c r="AB67" s="5" t="e">
        <f>VLOOKUP(B67,'Opponent Stats'!$B:$AH, 32, FALSE)</f>
        <v>#N/A</v>
      </c>
      <c r="AC67" s="5" t="e">
        <f>SUM(J67/(SUM(X68-AB67)))</f>
        <v>#N/A</v>
      </c>
      <c r="AE67" s="5" t="e">
        <f>VLOOKUP(B67,'School Stats'!$B:$AH, 33, FALSE)</f>
        <v>#N/A</v>
      </c>
      <c r="AF67" s="5" t="e">
        <f>VLOOKUP(B67,'Opponent Stats'!$B:$AH, 25, FALSE)</f>
        <v>#N/A</v>
      </c>
      <c r="AG67" s="5" t="e">
        <f>VLOOKUP(B67,'Opponent Stats'!$B:$AH, 26, FALSE)</f>
        <v>#N/A</v>
      </c>
      <c r="AH67" s="5" t="e">
        <f>SUM(AF68/AE67)</f>
        <v>#N/A</v>
      </c>
      <c r="AI67" s="5" t="e">
        <f>VLOOKUP(B67,'Opponent Stats'!$B:$AH, 33, FALSE)</f>
        <v>#N/A</v>
      </c>
      <c r="AJ67" s="5" t="e">
        <f>VLOOKUP(B67,'School Stats'!$B:$AH, 19, FALSE)</f>
        <v>#N/A</v>
      </c>
      <c r="AK67" s="5" t="e">
        <f>VLOOKUP(B67,'School Stats'!$B:$AH, 26, FALSE)</f>
        <v>#N/A</v>
      </c>
      <c r="AL67" s="5" t="e">
        <f>SUM(AJ68/AI67)</f>
        <v>#N/A</v>
      </c>
      <c r="AM67" s="5" t="e">
        <f>SUM(AL67-AH67)</f>
        <v>#N/A</v>
      </c>
    </row>
    <row r="68" spans="1:39" x14ac:dyDescent="0.2">
      <c r="A68" s="14" t="s">
        <v>470</v>
      </c>
      <c r="B68" s="15" t="e">
        <f>VLOOKUP(B67,'Conference Decoder'!$A:$B, 2, FALSE)</f>
        <v>#N/A</v>
      </c>
      <c r="C68" s="16" t="s">
        <v>466</v>
      </c>
      <c r="D68" s="6" t="e">
        <f>O67</f>
        <v>#N/A</v>
      </c>
      <c r="E68" s="16" t="s">
        <v>467</v>
      </c>
      <c r="F68" s="6" t="e">
        <f>V67</f>
        <v>#N/A</v>
      </c>
      <c r="K68" s="5" t="e">
        <f>SUM(K67*L67)</f>
        <v>#N/A</v>
      </c>
      <c r="M68" s="5" t="e">
        <f>SUM(M67*N67)</f>
        <v>#N/A</v>
      </c>
      <c r="R68" s="5" t="e">
        <f>SUM(R67*S67)</f>
        <v>#N/A</v>
      </c>
      <c r="T68" s="5" t="e">
        <f>SUM(T67*U67)</f>
        <v>#N/A</v>
      </c>
      <c r="X68" s="5" t="e">
        <f>SUM(X67:AA67)</f>
        <v>#N/A</v>
      </c>
      <c r="AF68" s="5" t="e">
        <f>SUM(AF67*AG67)</f>
        <v>#N/A</v>
      </c>
      <c r="AJ68" s="5" t="e">
        <f>SUM(AJ67*AK67)</f>
        <v>#N/A</v>
      </c>
    </row>
    <row r="69" spans="1:39" x14ac:dyDescent="0.2">
      <c r="A69" s="14" t="s">
        <v>471</v>
      </c>
      <c r="B69" s="15" t="e">
        <f>VLOOKUP(B68,'Conference Strength'!$B$1:$N$33, 13, FALSE)</f>
        <v>#N/A</v>
      </c>
      <c r="C69" s="16" t="s">
        <v>468</v>
      </c>
      <c r="D69" s="6" t="e">
        <f>AM67</f>
        <v>#N/A</v>
      </c>
      <c r="E69" s="16" t="s">
        <v>469</v>
      </c>
      <c r="F69" s="6" t="e">
        <f>AC67</f>
        <v>#N/A</v>
      </c>
      <c r="J69" s="4" t="s">
        <v>473</v>
      </c>
      <c r="K69" t="e">
        <f>SUM(K68-R62)</f>
        <v>#N/A</v>
      </c>
      <c r="L69" s="4" t="s">
        <v>473</v>
      </c>
      <c r="M69" t="e">
        <f>SUM(M68-T62)</f>
        <v>#N/A</v>
      </c>
      <c r="AI69" s="4" t="s">
        <v>473</v>
      </c>
      <c r="AJ69" t="e">
        <f>SUM(AJ68-AF62)</f>
        <v>#N/A</v>
      </c>
    </row>
    <row r="70" spans="1:39" x14ac:dyDescent="0.2">
      <c r="A70" s="14" t="s">
        <v>507</v>
      </c>
      <c r="B70" s="15" t="e">
        <f>SUM(F71*B69)</f>
        <v>#N/A</v>
      </c>
      <c r="C70" s="16" t="s">
        <v>474</v>
      </c>
      <c r="D70" s="17" t="e">
        <f>SUM(F63*SUM(K69/F62))</f>
        <v>#N/A</v>
      </c>
      <c r="E70" s="16" t="s">
        <v>475</v>
      </c>
      <c r="F70" s="18" t="e">
        <f>SUM(F63*SUM(M69/F62))</f>
        <v>#N/A</v>
      </c>
    </row>
    <row r="71" spans="1:39" x14ac:dyDescent="0.2">
      <c r="A71" s="19"/>
      <c r="B71" s="20"/>
      <c r="C71" s="21" t="s">
        <v>476</v>
      </c>
      <c r="D71" s="22" t="e">
        <f>AJ69/(SUM(F69*10))</f>
        <v>#N/A</v>
      </c>
      <c r="E71" s="21" t="s">
        <v>481</v>
      </c>
      <c r="F71" s="23" t="e">
        <f>SUM(D70,F70,D71)</f>
        <v>#N/A</v>
      </c>
    </row>
  </sheetData>
  <mergeCells count="20">
    <mergeCell ref="A59:F59"/>
    <mergeCell ref="J59:O59"/>
    <mergeCell ref="Q59:V59"/>
    <mergeCell ref="X59:AC59"/>
    <mergeCell ref="AE59:AM59"/>
    <mergeCell ref="A41:F41"/>
    <mergeCell ref="J41:O41"/>
    <mergeCell ref="Q41:V41"/>
    <mergeCell ref="X41:AC41"/>
    <mergeCell ref="AE41:AM41"/>
    <mergeCell ref="A24:F24"/>
    <mergeCell ref="J24:O24"/>
    <mergeCell ref="Q24:V24"/>
    <mergeCell ref="X24:AC24"/>
    <mergeCell ref="AE24:AM24"/>
    <mergeCell ref="A4:F4"/>
    <mergeCell ref="J4:O4"/>
    <mergeCell ref="Q4:V4"/>
    <mergeCell ref="X4:AC4"/>
    <mergeCell ref="AE4:AM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"/>
  <sheetViews>
    <sheetView workbookViewId="0">
      <selection activeCell="H15" sqref="H15"/>
    </sheetView>
  </sheetViews>
  <sheetFormatPr defaultRowHeight="12.75" x14ac:dyDescent="0.2"/>
  <sheetData>
    <row r="1" spans="1:39" s="24" customFormat="1" x14ac:dyDescent="0.2">
      <c r="A1" s="25" t="s">
        <v>477</v>
      </c>
    </row>
    <row r="4" spans="1:39" x14ac:dyDescent="0.2">
      <c r="A4" s="40" t="s">
        <v>472</v>
      </c>
      <c r="B4" s="41"/>
      <c r="C4" s="41"/>
      <c r="D4" s="41"/>
      <c r="E4" s="41"/>
      <c r="F4" s="42"/>
      <c r="J4" s="28" t="s">
        <v>456</v>
      </c>
      <c r="K4" s="29"/>
      <c r="L4" s="29"/>
      <c r="M4" s="29"/>
      <c r="N4" s="29"/>
      <c r="O4" s="30"/>
      <c r="Q4" s="31" t="s">
        <v>457</v>
      </c>
      <c r="R4" s="32"/>
      <c r="S4" s="32"/>
      <c r="T4" s="32"/>
      <c r="U4" s="32"/>
      <c r="V4" s="33"/>
      <c r="X4" s="34" t="s">
        <v>458</v>
      </c>
      <c r="Y4" s="35"/>
      <c r="Z4" s="35"/>
      <c r="AA4" s="35"/>
      <c r="AB4" s="35"/>
      <c r="AC4" s="36"/>
      <c r="AE4" s="37" t="s">
        <v>462</v>
      </c>
      <c r="AF4" s="38"/>
      <c r="AG4" s="38"/>
      <c r="AH4" s="38"/>
      <c r="AI4" s="38"/>
      <c r="AJ4" s="38"/>
      <c r="AK4" s="38"/>
      <c r="AL4" s="38"/>
      <c r="AM4" s="39"/>
    </row>
    <row r="5" spans="1:39" ht="60" x14ac:dyDescent="0.2">
      <c r="A5" s="4" t="s">
        <v>451</v>
      </c>
      <c r="D5" s="2"/>
      <c r="F5" s="2"/>
      <c r="G5" s="2"/>
      <c r="H5" s="2"/>
      <c r="J5" s="7" t="s">
        <v>391</v>
      </c>
      <c r="K5" s="8" t="s">
        <v>393</v>
      </c>
      <c r="L5" s="8" t="s">
        <v>394</v>
      </c>
      <c r="M5" s="8" t="s">
        <v>396</v>
      </c>
      <c r="N5" s="8" t="s">
        <v>397</v>
      </c>
      <c r="O5" s="10" t="s">
        <v>459</v>
      </c>
      <c r="Q5" s="7" t="s">
        <v>455</v>
      </c>
      <c r="R5" s="8" t="s">
        <v>376</v>
      </c>
      <c r="S5" s="8" t="s">
        <v>377</v>
      </c>
      <c r="T5" s="8" t="s">
        <v>379</v>
      </c>
      <c r="U5" s="8" t="s">
        <v>380</v>
      </c>
      <c r="V5" s="10" t="s">
        <v>460</v>
      </c>
      <c r="X5" s="7" t="s">
        <v>401</v>
      </c>
      <c r="Y5" s="8" t="s">
        <v>406</v>
      </c>
      <c r="Z5" s="8" t="s">
        <v>404</v>
      </c>
      <c r="AA5" s="8" t="s">
        <v>405</v>
      </c>
      <c r="AB5" s="8" t="s">
        <v>389</v>
      </c>
      <c r="AC5" s="10" t="s">
        <v>461</v>
      </c>
      <c r="AE5" s="7" t="s">
        <v>407</v>
      </c>
      <c r="AF5" s="8" t="s">
        <v>382</v>
      </c>
      <c r="AG5" s="8" t="s">
        <v>383</v>
      </c>
      <c r="AH5" s="9" t="s">
        <v>464</v>
      </c>
      <c r="AI5" s="8" t="s">
        <v>390</v>
      </c>
      <c r="AJ5" s="8" t="s">
        <v>399</v>
      </c>
      <c r="AK5" s="8" t="s">
        <v>400</v>
      </c>
      <c r="AL5" s="9" t="s">
        <v>465</v>
      </c>
      <c r="AM5" s="10" t="s">
        <v>463</v>
      </c>
    </row>
    <row r="6" spans="1:39" ht="15" x14ac:dyDescent="0.2">
      <c r="A6" s="11" t="s">
        <v>449</v>
      </c>
      <c r="B6" s="12"/>
      <c r="C6" s="13" t="s">
        <v>371</v>
      </c>
      <c r="D6" s="5" t="e">
        <f>VLOOKUP(B6,'School Stats'!$B:$AH, 14, FALSE)</f>
        <v>#N/A</v>
      </c>
      <c r="E6" s="13" t="s">
        <v>452</v>
      </c>
      <c r="F6" s="5" t="e">
        <f>VLOOKUP(B6,'School Stats'!$B:$AH, 15, FALSE)</f>
        <v>#N/A</v>
      </c>
      <c r="J6" s="5" t="e">
        <f>VLOOKUP(B6,'School Stats'!$B:$AH, 17, FALSE)</f>
        <v>#N/A</v>
      </c>
      <c r="K6" s="5" t="e">
        <f>VLOOKUP(B6,'School Stats'!$B:$AH, 19, FALSE)</f>
        <v>#N/A</v>
      </c>
      <c r="L6" s="5" t="e">
        <f>VLOOKUP(B6,'School Stats'!$B:$AH, 20, FALSE)</f>
        <v>#N/A</v>
      </c>
      <c r="M6" s="5" t="e">
        <f>VLOOKUP(B6,'School Stats'!$B:$AH, 22, FALSE)</f>
        <v>#N/A</v>
      </c>
      <c r="N6" s="5" t="e">
        <f>VLOOKUP(B6,'School Stats'!$B:$AH, 23, FALSE)</f>
        <v>#N/A</v>
      </c>
      <c r="O6" s="5" t="e">
        <f>SUM(J6/SUM(K7+M7))</f>
        <v>#N/A</v>
      </c>
      <c r="Q6" s="5" t="e">
        <f>VLOOKUP(B6,'Opponent Stats'!$B:$AH, 17, FALSE)</f>
        <v>#N/A</v>
      </c>
      <c r="R6" s="5" t="e">
        <f>VLOOKUP(B6,'Opponent Stats'!$B:$AH, 19, FALSE)</f>
        <v>#N/A</v>
      </c>
      <c r="S6" s="5" t="e">
        <f>VLOOKUP(B6,'Opponent Stats'!$B:$AH, 20, FALSE)</f>
        <v>#N/A</v>
      </c>
      <c r="T6" s="5" t="e">
        <f>VLOOKUP(B6,'Opponent Stats'!$B:$AH, 22, FALSE)</f>
        <v>#N/A</v>
      </c>
      <c r="U6" s="5" t="e">
        <f>VLOOKUP(B6,'Opponent Stats'!$B:$AH, 23, FALSE)</f>
        <v>#N/A</v>
      </c>
      <c r="V6" s="5" t="e">
        <f>SUM(Q6/SUM(R7+T7))</f>
        <v>#N/A</v>
      </c>
      <c r="X6" s="5" t="e">
        <f>VLOOKUP(B6,'School Stats'!$B:$AH, 27, FALSE)</f>
        <v>#N/A</v>
      </c>
      <c r="Y6" s="5" t="e">
        <f>VLOOKUP(B6,'School Stats'!$B:$AH, 32, FALSE)</f>
        <v>#N/A</v>
      </c>
      <c r="Z6" s="5" t="e">
        <f>VLOOKUP(B6,'School Stats'!$B:$AH, 30, FALSE)</f>
        <v>#N/A</v>
      </c>
      <c r="AA6" s="5" t="e">
        <f>VLOOKUP(B6,'School Stats'!$B:$AH, 31, FALSE)</f>
        <v>#N/A</v>
      </c>
      <c r="AB6" s="5" t="e">
        <f>VLOOKUP(B6,'Opponent Stats'!$B:$AH, 32, FALSE)</f>
        <v>#N/A</v>
      </c>
      <c r="AC6" s="5" t="e">
        <f>SUM(J6/(SUM(X7-AB6)))</f>
        <v>#N/A</v>
      </c>
      <c r="AE6" s="5" t="e">
        <f>VLOOKUP(B6,'School Stats'!$B:$AH, 33, FALSE)</f>
        <v>#N/A</v>
      </c>
      <c r="AF6" s="5" t="e">
        <f>VLOOKUP(B6,'Opponent Stats'!$B:$AH, 25, FALSE)</f>
        <v>#N/A</v>
      </c>
      <c r="AG6" s="5" t="e">
        <f>VLOOKUP(B6,'Opponent Stats'!$B:$AH, 26, FALSE)</f>
        <v>#N/A</v>
      </c>
      <c r="AH6" s="5" t="e">
        <f>SUM(AF7/AE6)</f>
        <v>#N/A</v>
      </c>
      <c r="AI6" s="5" t="e">
        <f>VLOOKUP(B6,'Opponent Stats'!$B:$AH, 33, FALSE)</f>
        <v>#N/A</v>
      </c>
      <c r="AJ6" s="5" t="e">
        <f>VLOOKUP(B6,'School Stats'!$B:$AH, 19, FALSE)</f>
        <v>#N/A</v>
      </c>
      <c r="AK6" s="5" t="e">
        <f>VLOOKUP(B6,'School Stats'!$B:$AH, 26, FALSE)</f>
        <v>#N/A</v>
      </c>
      <c r="AL6" s="5" t="e">
        <f>SUM(AJ7/AI6)</f>
        <v>#N/A</v>
      </c>
      <c r="AM6" s="5" t="e">
        <f>SUM(AL6-AH6)</f>
        <v>#N/A</v>
      </c>
    </row>
    <row r="7" spans="1:39" x14ac:dyDescent="0.2">
      <c r="A7" s="14" t="s">
        <v>470</v>
      </c>
      <c r="B7" s="15" t="e">
        <f>VLOOKUP(B6,'Conference Decoder'!$A:$B, 2, FALSE)</f>
        <v>#N/A</v>
      </c>
      <c r="C7" s="16" t="s">
        <v>466</v>
      </c>
      <c r="D7" s="6" t="e">
        <f>O6</f>
        <v>#N/A</v>
      </c>
      <c r="E7" s="16" t="s">
        <v>467</v>
      </c>
      <c r="F7" s="6" t="e">
        <f>V6</f>
        <v>#N/A</v>
      </c>
      <c r="K7" s="5" t="e">
        <f>SUM(K6*L6)</f>
        <v>#N/A</v>
      </c>
      <c r="M7" s="5" t="e">
        <f>SUM(M6*N6)</f>
        <v>#N/A</v>
      </c>
      <c r="R7" s="5" t="e">
        <f>SUM(R6*S6)</f>
        <v>#N/A</v>
      </c>
      <c r="T7" s="5" t="e">
        <f>SUM(T6*U6)</f>
        <v>#N/A</v>
      </c>
      <c r="X7" s="5" t="e">
        <f>SUM(X6:AA6)</f>
        <v>#N/A</v>
      </c>
      <c r="AF7" s="5" t="e">
        <f>SUM(AF6*AG6)</f>
        <v>#N/A</v>
      </c>
      <c r="AJ7" s="5" t="e">
        <f>SUM(AJ6*AK6)</f>
        <v>#N/A</v>
      </c>
    </row>
    <row r="8" spans="1:39" x14ac:dyDescent="0.2">
      <c r="A8" s="14" t="s">
        <v>471</v>
      </c>
      <c r="B8" s="15" t="e">
        <f>VLOOKUP(B7,'Conference Strength'!$B$1:$N$33, 13, FALSE)</f>
        <v>#N/A</v>
      </c>
      <c r="C8" s="16" t="s">
        <v>468</v>
      </c>
      <c r="D8" s="6" t="e">
        <f>AM6</f>
        <v>#N/A</v>
      </c>
      <c r="E8" s="16" t="s">
        <v>469</v>
      </c>
      <c r="F8" s="6" t="e">
        <f>AC6</f>
        <v>#N/A</v>
      </c>
      <c r="J8" s="4" t="s">
        <v>473</v>
      </c>
      <c r="K8" t="e">
        <f>SUM(K7-R13)</f>
        <v>#N/A</v>
      </c>
      <c r="L8" s="4" t="s">
        <v>473</v>
      </c>
      <c r="M8" t="e">
        <f>SUM(M7-T13)</f>
        <v>#N/A</v>
      </c>
      <c r="Q8" t="s">
        <v>473</v>
      </c>
      <c r="AI8" s="4" t="s">
        <v>473</v>
      </c>
      <c r="AJ8" t="e">
        <f>SUM(AJ7-AF13)</f>
        <v>#N/A</v>
      </c>
    </row>
    <row r="9" spans="1:39" x14ac:dyDescent="0.2">
      <c r="A9" s="14" t="s">
        <v>507</v>
      </c>
      <c r="B9" s="15" t="e">
        <f>SUM(F10*B8)</f>
        <v>#N/A</v>
      </c>
      <c r="C9" s="16" t="s">
        <v>474</v>
      </c>
      <c r="D9" s="17" t="e">
        <f>SUM(F14*SUM(K8/F13))</f>
        <v>#N/A</v>
      </c>
      <c r="E9" s="16" t="s">
        <v>475</v>
      </c>
      <c r="F9" s="18" t="e">
        <f>SUM(F14*SUM(M8/F13))</f>
        <v>#N/A</v>
      </c>
    </row>
    <row r="10" spans="1:39" x14ac:dyDescent="0.2">
      <c r="A10" s="19"/>
      <c r="B10" s="20"/>
      <c r="C10" s="21" t="s">
        <v>476</v>
      </c>
      <c r="D10" s="22" t="e">
        <f>AJ8/(SUM(F8*10))</f>
        <v>#N/A</v>
      </c>
      <c r="E10" s="21" t="s">
        <v>481</v>
      </c>
      <c r="F10" s="23" t="e">
        <f>SUM(D9,F9,D10)</f>
        <v>#N/A</v>
      </c>
    </row>
    <row r="11" spans="1:39" ht="30" customHeight="1" x14ac:dyDescent="0.2"/>
    <row r="12" spans="1:39" ht="15" x14ac:dyDescent="0.2">
      <c r="A12" s="11" t="s">
        <v>450</v>
      </c>
      <c r="B12" s="12"/>
      <c r="C12" s="13" t="s">
        <v>371</v>
      </c>
      <c r="D12" s="5" t="e">
        <f>VLOOKUP(B12,'School Stats'!$B:$AH, 14, FALSE)</f>
        <v>#N/A</v>
      </c>
      <c r="E12" s="13" t="s">
        <v>452</v>
      </c>
      <c r="F12" s="5" t="e">
        <f>VLOOKUP(B12,'Opponent Stats'!$B:$AH, 15, FALSE)</f>
        <v>#N/A</v>
      </c>
      <c r="J12" s="5" t="e">
        <f>VLOOKUP(B12,'School Stats'!$B:$AH, 17, FALSE)</f>
        <v>#N/A</v>
      </c>
      <c r="K12" s="5" t="e">
        <f>VLOOKUP(B12,'School Stats'!$B:$AH, 19, FALSE)</f>
        <v>#N/A</v>
      </c>
      <c r="L12" s="5" t="e">
        <f>VLOOKUP(B12,'School Stats'!$B:$AH, 20, FALSE)</f>
        <v>#N/A</v>
      </c>
      <c r="M12" s="5" t="e">
        <f>VLOOKUP(B12,'School Stats'!$B:$AH, 22, FALSE)</f>
        <v>#N/A</v>
      </c>
      <c r="N12" s="5" t="e">
        <f>VLOOKUP(B12,'School Stats'!$B:$AH, 23, FALSE)</f>
        <v>#N/A</v>
      </c>
      <c r="O12" s="5" t="e">
        <f>SUM(J12/SUM(K13+M13))</f>
        <v>#N/A</v>
      </c>
      <c r="Q12" s="5" t="e">
        <f>VLOOKUP(B12,'Opponent Stats'!$B:$AH, 17, FALSE)</f>
        <v>#N/A</v>
      </c>
      <c r="R12" s="5" t="e">
        <f>VLOOKUP(B12,'Opponent Stats'!$B:$AH, 19, FALSE)</f>
        <v>#N/A</v>
      </c>
      <c r="S12" s="5" t="e">
        <f>VLOOKUP(B12,'Opponent Stats'!$B:$AH, 20, FALSE)</f>
        <v>#N/A</v>
      </c>
      <c r="T12" s="5" t="e">
        <f>VLOOKUP(B12,'Opponent Stats'!$B:$AH, 22, FALSE)</f>
        <v>#N/A</v>
      </c>
      <c r="U12" s="5" t="e">
        <f>VLOOKUP(B12,'Opponent Stats'!$B:$AH, 23, FALSE)</f>
        <v>#N/A</v>
      </c>
      <c r="V12" s="5" t="e">
        <f>SUM(Q12/SUM(R13+T13))</f>
        <v>#N/A</v>
      </c>
      <c r="X12" s="5" t="e">
        <f>VLOOKUP(B12,'School Stats'!$B:$AH, 27, FALSE)</f>
        <v>#N/A</v>
      </c>
      <c r="Y12" s="5" t="e">
        <f>VLOOKUP(B12,'School Stats'!$B:$AH, 32, FALSE)</f>
        <v>#N/A</v>
      </c>
      <c r="Z12" s="5" t="e">
        <f>VLOOKUP(B12,'School Stats'!$B:$AH, 30, FALSE)</f>
        <v>#N/A</v>
      </c>
      <c r="AA12" s="5" t="e">
        <f>VLOOKUP(B12,'School Stats'!$B:$AH, 31, FALSE)</f>
        <v>#N/A</v>
      </c>
      <c r="AB12" s="5" t="e">
        <f>VLOOKUP(B12,'Opponent Stats'!$B:$AH, 32, FALSE)</f>
        <v>#N/A</v>
      </c>
      <c r="AC12" s="5" t="e">
        <f>SUM(J12/(SUM(X13-AB12)))</f>
        <v>#N/A</v>
      </c>
      <c r="AE12" s="5" t="e">
        <f>VLOOKUP(B12,'School Stats'!$B:$AH, 33, FALSE)</f>
        <v>#N/A</v>
      </c>
      <c r="AF12" s="5" t="e">
        <f>VLOOKUP(B12,'Opponent Stats'!$B:$AH, 25, FALSE)</f>
        <v>#N/A</v>
      </c>
      <c r="AG12" s="5" t="e">
        <f>VLOOKUP(B12,'Opponent Stats'!$B:$AH, 26, FALSE)</f>
        <v>#N/A</v>
      </c>
      <c r="AH12" s="5" t="e">
        <f>SUM(AF13/AE12)</f>
        <v>#N/A</v>
      </c>
      <c r="AI12" s="5" t="e">
        <f>VLOOKUP(B12,'Opponent Stats'!$B:$AH, 33, FALSE)</f>
        <v>#N/A</v>
      </c>
      <c r="AJ12" s="5" t="e">
        <f>VLOOKUP(B12,'School Stats'!$B:$AH, 19, FALSE)</f>
        <v>#N/A</v>
      </c>
      <c r="AK12" s="5" t="e">
        <f>VLOOKUP(B12,'School Stats'!$B:$AH, 26, FALSE)</f>
        <v>#N/A</v>
      </c>
      <c r="AL12" s="5" t="e">
        <f>SUM(AJ13/AI12)</f>
        <v>#N/A</v>
      </c>
      <c r="AM12" s="5" t="e">
        <f>SUM(AL12-AH12)</f>
        <v>#N/A</v>
      </c>
    </row>
    <row r="13" spans="1:39" x14ac:dyDescent="0.2">
      <c r="A13" s="14" t="s">
        <v>470</v>
      </c>
      <c r="B13" s="15" t="e">
        <f>VLOOKUP(B12,'Conference Decoder'!$A:$B, 2, FALSE)</f>
        <v>#N/A</v>
      </c>
      <c r="C13" s="16" t="s">
        <v>466</v>
      </c>
      <c r="D13" s="6" t="e">
        <f>O12</f>
        <v>#N/A</v>
      </c>
      <c r="E13" s="16" t="s">
        <v>467</v>
      </c>
      <c r="F13" s="6" t="e">
        <f>V12</f>
        <v>#N/A</v>
      </c>
      <c r="K13" s="5" t="e">
        <f>SUM(K12*L12)</f>
        <v>#N/A</v>
      </c>
      <c r="M13" s="5" t="e">
        <f>SUM(M12*N12)</f>
        <v>#N/A</v>
      </c>
      <c r="R13" s="5" t="e">
        <f>SUM(R12*S12)</f>
        <v>#N/A</v>
      </c>
      <c r="T13" s="5" t="e">
        <f>SUM(T12*U12)</f>
        <v>#N/A</v>
      </c>
      <c r="X13" s="5" t="e">
        <f>SUM(X12:AA12)</f>
        <v>#N/A</v>
      </c>
      <c r="AF13" s="5" t="e">
        <f>SUM(AF12*AG12)</f>
        <v>#N/A</v>
      </c>
      <c r="AJ13" s="5" t="e">
        <f>SUM(AJ12*AK12)</f>
        <v>#N/A</v>
      </c>
    </row>
    <row r="14" spans="1:39" x14ac:dyDescent="0.2">
      <c r="A14" s="14" t="s">
        <v>471</v>
      </c>
      <c r="B14" s="15" t="e">
        <f>VLOOKUP(B13,'Conference Strength'!$B$1:$N$33, 13, FALSE)</f>
        <v>#N/A</v>
      </c>
      <c r="C14" s="16" t="s">
        <v>468</v>
      </c>
      <c r="D14" s="6" t="e">
        <f>AM12</f>
        <v>#N/A</v>
      </c>
      <c r="E14" s="16" t="s">
        <v>469</v>
      </c>
      <c r="F14" s="6" t="e">
        <f>AC12</f>
        <v>#N/A</v>
      </c>
      <c r="J14" s="4" t="s">
        <v>473</v>
      </c>
      <c r="K14" t="e">
        <f>SUM(K13-R7)</f>
        <v>#N/A</v>
      </c>
      <c r="L14" s="4" t="s">
        <v>473</v>
      </c>
      <c r="M14" t="e">
        <f>SUM(M13-T7)</f>
        <v>#N/A</v>
      </c>
      <c r="AI14" s="4" t="s">
        <v>473</v>
      </c>
      <c r="AJ14" t="e">
        <f>SUM(AJ13-AF7)</f>
        <v>#N/A</v>
      </c>
    </row>
    <row r="15" spans="1:39" x14ac:dyDescent="0.2">
      <c r="A15" s="14" t="s">
        <v>507</v>
      </c>
      <c r="B15" s="15" t="e">
        <f>SUM(F16*B14)</f>
        <v>#N/A</v>
      </c>
      <c r="C15" s="16" t="s">
        <v>474</v>
      </c>
      <c r="D15" s="17" t="e">
        <f>SUM(F8*SUM(K14/F7))</f>
        <v>#N/A</v>
      </c>
      <c r="E15" s="16" t="s">
        <v>475</v>
      </c>
      <c r="F15" s="18" t="e">
        <f>SUM(F8*SUM(M14/F7))</f>
        <v>#N/A</v>
      </c>
    </row>
    <row r="16" spans="1:39" x14ac:dyDescent="0.2">
      <c r="A16" s="19"/>
      <c r="B16" s="20"/>
      <c r="C16" s="21" t="s">
        <v>476</v>
      </c>
      <c r="D16" s="22" t="e">
        <f>AJ14/(SUM(F14*10))</f>
        <v>#N/A</v>
      </c>
      <c r="E16" s="21" t="s">
        <v>481</v>
      </c>
      <c r="F16" s="23" t="e">
        <f>SUM(D15,F15,D16)</f>
        <v>#N/A</v>
      </c>
    </row>
    <row r="18" spans="1:39" s="24" customFormat="1" x14ac:dyDescent="0.2">
      <c r="A18" s="25" t="s">
        <v>478</v>
      </c>
    </row>
    <row r="21" spans="1:39" x14ac:dyDescent="0.2">
      <c r="A21" s="40" t="s">
        <v>472</v>
      </c>
      <c r="B21" s="41"/>
      <c r="C21" s="41"/>
      <c r="D21" s="41"/>
      <c r="E21" s="41"/>
      <c r="F21" s="42"/>
      <c r="J21" s="28" t="s">
        <v>456</v>
      </c>
      <c r="K21" s="29"/>
      <c r="L21" s="29"/>
      <c r="M21" s="29"/>
      <c r="N21" s="29"/>
      <c r="O21" s="30"/>
      <c r="Q21" s="31" t="s">
        <v>457</v>
      </c>
      <c r="R21" s="32"/>
      <c r="S21" s="32"/>
      <c r="T21" s="32"/>
      <c r="U21" s="32"/>
      <c r="V21" s="33"/>
      <c r="X21" s="34" t="s">
        <v>458</v>
      </c>
      <c r="Y21" s="35"/>
      <c r="Z21" s="35"/>
      <c r="AA21" s="35"/>
      <c r="AB21" s="35"/>
      <c r="AC21" s="36"/>
      <c r="AE21" s="37" t="s">
        <v>462</v>
      </c>
      <c r="AF21" s="38"/>
      <c r="AG21" s="38"/>
      <c r="AH21" s="38"/>
      <c r="AI21" s="38"/>
      <c r="AJ21" s="38"/>
      <c r="AK21" s="38"/>
      <c r="AL21" s="38"/>
      <c r="AM21" s="39"/>
    </row>
    <row r="22" spans="1:39" ht="60" x14ac:dyDescent="0.2">
      <c r="A22" s="4" t="s">
        <v>451</v>
      </c>
      <c r="D22" s="2"/>
      <c r="F22" s="2"/>
      <c r="G22" s="2"/>
      <c r="H22" s="2"/>
      <c r="J22" s="7" t="s">
        <v>391</v>
      </c>
      <c r="K22" s="8" t="s">
        <v>393</v>
      </c>
      <c r="L22" s="8" t="s">
        <v>394</v>
      </c>
      <c r="M22" s="8" t="s">
        <v>396</v>
      </c>
      <c r="N22" s="8" t="s">
        <v>397</v>
      </c>
      <c r="O22" s="10" t="s">
        <v>459</v>
      </c>
      <c r="Q22" s="7" t="s">
        <v>455</v>
      </c>
      <c r="R22" s="8" t="s">
        <v>376</v>
      </c>
      <c r="S22" s="8" t="s">
        <v>377</v>
      </c>
      <c r="T22" s="8" t="s">
        <v>379</v>
      </c>
      <c r="U22" s="8" t="s">
        <v>380</v>
      </c>
      <c r="V22" s="10" t="s">
        <v>460</v>
      </c>
      <c r="X22" s="7" t="s">
        <v>401</v>
      </c>
      <c r="Y22" s="8" t="s">
        <v>406</v>
      </c>
      <c r="Z22" s="8" t="s">
        <v>404</v>
      </c>
      <c r="AA22" s="8" t="s">
        <v>405</v>
      </c>
      <c r="AB22" s="8" t="s">
        <v>389</v>
      </c>
      <c r="AC22" s="10" t="s">
        <v>461</v>
      </c>
      <c r="AE22" s="7" t="s">
        <v>407</v>
      </c>
      <c r="AF22" s="8" t="s">
        <v>382</v>
      </c>
      <c r="AG22" s="8" t="s">
        <v>383</v>
      </c>
      <c r="AH22" s="9" t="s">
        <v>464</v>
      </c>
      <c r="AI22" s="8" t="s">
        <v>390</v>
      </c>
      <c r="AJ22" s="8" t="s">
        <v>399</v>
      </c>
      <c r="AK22" s="8" t="s">
        <v>400</v>
      </c>
      <c r="AL22" s="9" t="s">
        <v>465</v>
      </c>
      <c r="AM22" s="10" t="s">
        <v>463</v>
      </c>
    </row>
    <row r="23" spans="1:39" ht="15" x14ac:dyDescent="0.2">
      <c r="A23" s="11" t="s">
        <v>449</v>
      </c>
      <c r="B23" s="12"/>
      <c r="C23" s="13" t="s">
        <v>371</v>
      </c>
      <c r="D23" s="5" t="e">
        <f>VLOOKUP(B23,'School Stats'!$B:$AH, 14, FALSE)</f>
        <v>#N/A</v>
      </c>
      <c r="E23" s="13" t="s">
        <v>452</v>
      </c>
      <c r="F23" s="5" t="e">
        <f>VLOOKUP(B23,'School Stats'!$B:$AH, 15, FALSE)</f>
        <v>#N/A</v>
      </c>
      <c r="J23" s="5" t="e">
        <f>VLOOKUP(B23,'School Stats'!$B:$AH, 17, FALSE)</f>
        <v>#N/A</v>
      </c>
      <c r="K23" s="5" t="e">
        <f>VLOOKUP(B23,'School Stats'!$B:$AH, 19, FALSE)</f>
        <v>#N/A</v>
      </c>
      <c r="L23" s="5" t="e">
        <f>VLOOKUP(B23,'School Stats'!$B:$AH, 20, FALSE)</f>
        <v>#N/A</v>
      </c>
      <c r="M23" s="5" t="e">
        <f>VLOOKUP(B23,'School Stats'!$B:$AH, 22, FALSE)</f>
        <v>#N/A</v>
      </c>
      <c r="N23" s="5" t="e">
        <f>VLOOKUP(B23,'School Stats'!$B:$AH, 23, FALSE)</f>
        <v>#N/A</v>
      </c>
      <c r="O23" s="5" t="e">
        <f>SUM(J23/SUM(K24+M24))</f>
        <v>#N/A</v>
      </c>
      <c r="Q23" s="5" t="e">
        <f>VLOOKUP(B23,'Opponent Stats'!$B:$AH, 17, FALSE)</f>
        <v>#N/A</v>
      </c>
      <c r="R23" s="5" t="e">
        <f>VLOOKUP(B23,'Opponent Stats'!$B:$AH, 19, FALSE)</f>
        <v>#N/A</v>
      </c>
      <c r="S23" s="5" t="e">
        <f>VLOOKUP(B23,'Opponent Stats'!$B:$AH, 20, FALSE)</f>
        <v>#N/A</v>
      </c>
      <c r="T23" s="5" t="e">
        <f>VLOOKUP(B23,'Opponent Stats'!$B:$AH, 22, FALSE)</f>
        <v>#N/A</v>
      </c>
      <c r="U23" s="5" t="e">
        <f>VLOOKUP(B23,'Opponent Stats'!$B:$AH, 23, FALSE)</f>
        <v>#N/A</v>
      </c>
      <c r="V23" s="5" t="e">
        <f>SUM(Q23/SUM(R24+T24))</f>
        <v>#N/A</v>
      </c>
      <c r="X23" s="5" t="e">
        <f>VLOOKUP(B23,'School Stats'!$B:$AH, 27, FALSE)</f>
        <v>#N/A</v>
      </c>
      <c r="Y23" s="5" t="e">
        <f>VLOOKUP(B23,'School Stats'!$B:$AH, 32, FALSE)</f>
        <v>#N/A</v>
      </c>
      <c r="Z23" s="5" t="e">
        <f>VLOOKUP(B23,'School Stats'!$B:$AH, 30, FALSE)</f>
        <v>#N/A</v>
      </c>
      <c r="AA23" s="5" t="e">
        <f>VLOOKUP(B23,'School Stats'!$B:$AH, 31, FALSE)</f>
        <v>#N/A</v>
      </c>
      <c r="AB23" s="5" t="e">
        <f>VLOOKUP(B23,'Opponent Stats'!$B:$AH, 32, FALSE)</f>
        <v>#N/A</v>
      </c>
      <c r="AC23" s="5" t="e">
        <f>SUM(J23/(SUM(X24-AB23)))</f>
        <v>#N/A</v>
      </c>
      <c r="AE23" s="5" t="e">
        <f>VLOOKUP(B23,'School Stats'!$B:$AH, 33, FALSE)</f>
        <v>#N/A</v>
      </c>
      <c r="AF23" s="5" t="e">
        <f>VLOOKUP(B23,'Opponent Stats'!$B:$AH, 25, FALSE)</f>
        <v>#N/A</v>
      </c>
      <c r="AG23" s="5" t="e">
        <f>VLOOKUP(B23,'Opponent Stats'!$B:$AH, 26, FALSE)</f>
        <v>#N/A</v>
      </c>
      <c r="AH23" s="5" t="e">
        <f>SUM(AF24/AE23)</f>
        <v>#N/A</v>
      </c>
      <c r="AI23" s="5" t="e">
        <f>VLOOKUP(B23,'Opponent Stats'!$B:$AH, 33, FALSE)</f>
        <v>#N/A</v>
      </c>
      <c r="AJ23" s="5" t="e">
        <f>VLOOKUP(B23,'School Stats'!$B:$AH, 19, FALSE)</f>
        <v>#N/A</v>
      </c>
      <c r="AK23" s="5" t="e">
        <f>VLOOKUP(B23,'School Stats'!$B:$AH, 26, FALSE)</f>
        <v>#N/A</v>
      </c>
      <c r="AL23" s="5" t="e">
        <f>SUM(AJ24/AI23)</f>
        <v>#N/A</v>
      </c>
      <c r="AM23" s="5" t="e">
        <f>SUM(AL23-AH23)</f>
        <v>#N/A</v>
      </c>
    </row>
    <row r="24" spans="1:39" x14ac:dyDescent="0.2">
      <c r="A24" s="14" t="s">
        <v>470</v>
      </c>
      <c r="B24" s="15" t="e">
        <f>VLOOKUP(B23,'Conference Decoder'!$A:$B, 2, FALSE)</f>
        <v>#N/A</v>
      </c>
      <c r="C24" s="16" t="s">
        <v>466</v>
      </c>
      <c r="D24" s="6" t="e">
        <f>O23</f>
        <v>#N/A</v>
      </c>
      <c r="E24" s="16" t="s">
        <v>467</v>
      </c>
      <c r="F24" s="6" t="e">
        <f>V23</f>
        <v>#N/A</v>
      </c>
      <c r="K24" s="5" t="e">
        <f>SUM(K23*L23)</f>
        <v>#N/A</v>
      </c>
      <c r="M24" s="5" t="e">
        <f>SUM(M23*N23)</f>
        <v>#N/A</v>
      </c>
      <c r="R24" s="5" t="e">
        <f>SUM(R23*S23)</f>
        <v>#N/A</v>
      </c>
      <c r="T24" s="5" t="e">
        <f>SUM(T23*U23)</f>
        <v>#N/A</v>
      </c>
      <c r="X24" s="5" t="e">
        <f>SUM(X23:AA23)</f>
        <v>#N/A</v>
      </c>
      <c r="AF24" s="5" t="e">
        <f>SUM(AF23*AG23)</f>
        <v>#N/A</v>
      </c>
      <c r="AJ24" s="5" t="e">
        <f>SUM(AJ23*AK23)</f>
        <v>#N/A</v>
      </c>
    </row>
    <row r="25" spans="1:39" x14ac:dyDescent="0.2">
      <c r="A25" s="14" t="s">
        <v>471</v>
      </c>
      <c r="B25" s="15" t="e">
        <f>VLOOKUP(B24,'Conference Strength'!$B$1:$N$33, 13, FALSE)</f>
        <v>#N/A</v>
      </c>
      <c r="C25" s="16" t="s">
        <v>468</v>
      </c>
      <c r="D25" s="6" t="e">
        <f>AM23</f>
        <v>#N/A</v>
      </c>
      <c r="E25" s="16" t="s">
        <v>469</v>
      </c>
      <c r="F25" s="6" t="e">
        <f>AC23</f>
        <v>#N/A</v>
      </c>
      <c r="J25" s="4" t="s">
        <v>473</v>
      </c>
      <c r="K25" t="e">
        <f>SUM(K24-R30)</f>
        <v>#N/A</v>
      </c>
      <c r="L25" s="4" t="s">
        <v>473</v>
      </c>
      <c r="M25" t="e">
        <f>SUM(M24-T30)</f>
        <v>#N/A</v>
      </c>
      <c r="Q25" t="s">
        <v>473</v>
      </c>
      <c r="AI25" s="4" t="s">
        <v>473</v>
      </c>
      <c r="AJ25" t="e">
        <f>SUM(AJ24-AF30)</f>
        <v>#N/A</v>
      </c>
    </row>
    <row r="26" spans="1:39" x14ac:dyDescent="0.2">
      <c r="A26" s="14" t="s">
        <v>507</v>
      </c>
      <c r="B26" s="15" t="e">
        <f>SUM(F27*B25)</f>
        <v>#N/A</v>
      </c>
      <c r="C26" s="16" t="s">
        <v>474</v>
      </c>
      <c r="D26" s="17" t="e">
        <f>SUM(F31*SUM(K25/F30))</f>
        <v>#N/A</v>
      </c>
      <c r="E26" s="16" t="s">
        <v>475</v>
      </c>
      <c r="F26" s="18" t="e">
        <f>SUM(F31*SUM(M25/F30))</f>
        <v>#N/A</v>
      </c>
    </row>
    <row r="27" spans="1:39" x14ac:dyDescent="0.2">
      <c r="A27" s="19"/>
      <c r="B27" s="20"/>
      <c r="C27" s="21" t="s">
        <v>476</v>
      </c>
      <c r="D27" s="22" t="e">
        <f>AJ25/(SUM(F25*10))</f>
        <v>#N/A</v>
      </c>
      <c r="E27" s="21" t="s">
        <v>481</v>
      </c>
      <c r="F27" s="23" t="e">
        <f>SUM(D26,F26,D27)</f>
        <v>#N/A</v>
      </c>
    </row>
    <row r="28" spans="1:39" ht="30" customHeight="1" x14ac:dyDescent="0.2"/>
    <row r="29" spans="1:39" ht="15" x14ac:dyDescent="0.2">
      <c r="A29" s="11" t="s">
        <v>450</v>
      </c>
      <c r="B29" s="12"/>
      <c r="C29" s="13" t="s">
        <v>371</v>
      </c>
      <c r="D29" s="5" t="e">
        <f>VLOOKUP(B29,'School Stats'!$B:$AH, 14, FALSE)</f>
        <v>#N/A</v>
      </c>
      <c r="E29" s="13" t="s">
        <v>452</v>
      </c>
      <c r="F29" s="5" t="e">
        <f>VLOOKUP(B29,'Opponent Stats'!$B:$AH, 15, FALSE)</f>
        <v>#N/A</v>
      </c>
      <c r="J29" s="5" t="e">
        <f>VLOOKUP(B29,'School Stats'!$B:$AH, 17, FALSE)</f>
        <v>#N/A</v>
      </c>
      <c r="K29" s="5" t="e">
        <f>VLOOKUP(B29,'School Stats'!$B:$AH, 19, FALSE)</f>
        <v>#N/A</v>
      </c>
      <c r="L29" s="5" t="e">
        <f>VLOOKUP(B29,'School Stats'!$B:$AH, 20, FALSE)</f>
        <v>#N/A</v>
      </c>
      <c r="M29" s="5" t="e">
        <f>VLOOKUP(B29,'School Stats'!$B:$AH, 22, FALSE)</f>
        <v>#N/A</v>
      </c>
      <c r="N29" s="5" t="e">
        <f>VLOOKUP(B29,'School Stats'!$B:$AH, 23, FALSE)</f>
        <v>#N/A</v>
      </c>
      <c r="O29" s="5" t="e">
        <f>SUM(J29/SUM(K30+M30))</f>
        <v>#N/A</v>
      </c>
      <c r="Q29" s="5" t="e">
        <f>VLOOKUP(B29,'Opponent Stats'!$B:$AH, 17, FALSE)</f>
        <v>#N/A</v>
      </c>
      <c r="R29" s="5" t="e">
        <f>VLOOKUP(B29,'Opponent Stats'!$B:$AH, 19, FALSE)</f>
        <v>#N/A</v>
      </c>
      <c r="S29" s="5" t="e">
        <f>VLOOKUP(B29,'Opponent Stats'!$B:$AH, 20, FALSE)</f>
        <v>#N/A</v>
      </c>
      <c r="T29" s="5" t="e">
        <f>VLOOKUP(B29,'Opponent Stats'!$B:$AH, 22, FALSE)</f>
        <v>#N/A</v>
      </c>
      <c r="U29" s="5" t="e">
        <f>VLOOKUP(B29,'Opponent Stats'!$B:$AH, 23, FALSE)</f>
        <v>#N/A</v>
      </c>
      <c r="V29" s="5" t="e">
        <f>SUM(Q29/SUM(R30+T30))</f>
        <v>#N/A</v>
      </c>
      <c r="X29" s="5" t="e">
        <f>VLOOKUP(B29,'School Stats'!$B:$AH, 27, FALSE)</f>
        <v>#N/A</v>
      </c>
      <c r="Y29" s="5" t="e">
        <f>VLOOKUP(B29,'School Stats'!$B:$AH, 32, FALSE)</f>
        <v>#N/A</v>
      </c>
      <c r="Z29" s="5" t="e">
        <f>VLOOKUP(B29,'School Stats'!$B:$AH, 30, FALSE)</f>
        <v>#N/A</v>
      </c>
      <c r="AA29" s="5" t="e">
        <f>VLOOKUP(B29,'School Stats'!$B:$AH, 31, FALSE)</f>
        <v>#N/A</v>
      </c>
      <c r="AB29" s="5" t="e">
        <f>VLOOKUP(B29,'Opponent Stats'!$B:$AH, 32, FALSE)</f>
        <v>#N/A</v>
      </c>
      <c r="AC29" s="5" t="e">
        <f>SUM(J29/(SUM(X30-AB29)))</f>
        <v>#N/A</v>
      </c>
      <c r="AE29" s="5" t="e">
        <f>VLOOKUP(B29,'School Stats'!$B:$AH, 33, FALSE)</f>
        <v>#N/A</v>
      </c>
      <c r="AF29" s="5" t="e">
        <f>VLOOKUP(B29,'Opponent Stats'!$B:$AH, 25, FALSE)</f>
        <v>#N/A</v>
      </c>
      <c r="AG29" s="5" t="e">
        <f>VLOOKUP(B29,'Opponent Stats'!$B:$AH, 26, FALSE)</f>
        <v>#N/A</v>
      </c>
      <c r="AH29" s="5" t="e">
        <f>SUM(AF30/AE29)</f>
        <v>#N/A</v>
      </c>
      <c r="AI29" s="5" t="e">
        <f>VLOOKUP(B29,'Opponent Stats'!$B:$AH, 33, FALSE)</f>
        <v>#N/A</v>
      </c>
      <c r="AJ29" s="5" t="e">
        <f>VLOOKUP(B29,'School Stats'!$B:$AH, 19, FALSE)</f>
        <v>#N/A</v>
      </c>
      <c r="AK29" s="5" t="e">
        <f>VLOOKUP(B29,'School Stats'!$B:$AH, 26, FALSE)</f>
        <v>#N/A</v>
      </c>
      <c r="AL29" s="5" t="e">
        <f>SUM(AJ30/AI29)</f>
        <v>#N/A</v>
      </c>
      <c r="AM29" s="5" t="e">
        <f>SUM(AL29-AH29)</f>
        <v>#N/A</v>
      </c>
    </row>
    <row r="30" spans="1:39" x14ac:dyDescent="0.2">
      <c r="A30" s="14" t="s">
        <v>470</v>
      </c>
      <c r="B30" s="15" t="e">
        <f>VLOOKUP(B29,'Conference Decoder'!$A:$B, 2, FALSE)</f>
        <v>#N/A</v>
      </c>
      <c r="C30" s="16" t="s">
        <v>466</v>
      </c>
      <c r="D30" s="6" t="e">
        <f>O29</f>
        <v>#N/A</v>
      </c>
      <c r="E30" s="16" t="s">
        <v>467</v>
      </c>
      <c r="F30" s="6" t="e">
        <f>V29</f>
        <v>#N/A</v>
      </c>
      <c r="K30" s="5" t="e">
        <f>SUM(K29*L29)</f>
        <v>#N/A</v>
      </c>
      <c r="M30" s="5" t="e">
        <f>SUM(M29*N29)</f>
        <v>#N/A</v>
      </c>
      <c r="R30" s="5" t="e">
        <f>SUM(R29*S29)</f>
        <v>#N/A</v>
      </c>
      <c r="T30" s="5" t="e">
        <f>SUM(T29*U29)</f>
        <v>#N/A</v>
      </c>
      <c r="X30" s="5" t="e">
        <f>SUM(X29:AA29)</f>
        <v>#N/A</v>
      </c>
      <c r="AF30" s="5" t="e">
        <f>SUM(AF29*AG29)</f>
        <v>#N/A</v>
      </c>
      <c r="AJ30" s="5" t="e">
        <f>SUM(AJ29*AK29)</f>
        <v>#N/A</v>
      </c>
    </row>
    <row r="31" spans="1:39" x14ac:dyDescent="0.2">
      <c r="A31" s="14" t="s">
        <v>471</v>
      </c>
      <c r="B31" s="15" t="e">
        <f>VLOOKUP(B30,'Conference Strength'!$B$1:$N$33, 13, FALSE)</f>
        <v>#N/A</v>
      </c>
      <c r="C31" s="16" t="s">
        <v>468</v>
      </c>
      <c r="D31" s="6" t="e">
        <f>AM29</f>
        <v>#N/A</v>
      </c>
      <c r="E31" s="16" t="s">
        <v>469</v>
      </c>
      <c r="F31" s="6" t="e">
        <f>AC29</f>
        <v>#N/A</v>
      </c>
      <c r="J31" s="4" t="s">
        <v>473</v>
      </c>
      <c r="K31" t="e">
        <f>SUM(K30-R24)</f>
        <v>#N/A</v>
      </c>
      <c r="L31" s="4" t="s">
        <v>473</v>
      </c>
      <c r="M31" t="e">
        <f>SUM(M30-T24)</f>
        <v>#N/A</v>
      </c>
      <c r="AI31" s="4" t="s">
        <v>473</v>
      </c>
      <c r="AJ31" t="e">
        <f>SUM(AJ30-AF24)</f>
        <v>#N/A</v>
      </c>
    </row>
    <row r="32" spans="1:39" x14ac:dyDescent="0.2">
      <c r="A32" s="14" t="s">
        <v>507</v>
      </c>
      <c r="B32" s="15" t="e">
        <f>SUM(F33*B31)</f>
        <v>#N/A</v>
      </c>
      <c r="C32" s="16" t="s">
        <v>474</v>
      </c>
      <c r="D32" s="17" t="e">
        <f>SUM(F25*SUM(K31/F24))</f>
        <v>#N/A</v>
      </c>
      <c r="E32" s="16" t="s">
        <v>475</v>
      </c>
      <c r="F32" s="18" t="e">
        <f>SUM(F25*SUM(M31/F24))</f>
        <v>#N/A</v>
      </c>
    </row>
    <row r="33" spans="1:6" x14ac:dyDescent="0.2">
      <c r="A33" s="19"/>
      <c r="B33" s="20"/>
      <c r="C33" s="21" t="s">
        <v>476</v>
      </c>
      <c r="D33" s="22" t="e">
        <f>AJ31/(SUM(F31*10))</f>
        <v>#N/A</v>
      </c>
      <c r="E33" s="21" t="s">
        <v>481</v>
      </c>
      <c r="F33" s="23" t="e">
        <f>SUM(D32,F32,D33)</f>
        <v>#N/A</v>
      </c>
    </row>
  </sheetData>
  <mergeCells count="10">
    <mergeCell ref="A4:F4"/>
    <mergeCell ref="J4:O4"/>
    <mergeCell ref="Q4:V4"/>
    <mergeCell ref="X4:AC4"/>
    <mergeCell ref="AE4:AM4"/>
    <mergeCell ref="A21:F21"/>
    <mergeCell ref="J21:O21"/>
    <mergeCell ref="Q21:V21"/>
    <mergeCell ref="X21:AC21"/>
    <mergeCell ref="AE21:AM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2"/>
  <sheetViews>
    <sheetView workbookViewId="0">
      <selection activeCell="B281" sqref="B281"/>
    </sheetView>
  </sheetViews>
  <sheetFormatPr defaultRowHeight="12.75" x14ac:dyDescent="0.2"/>
  <cols>
    <col min="2" max="2" width="23.85546875" bestFit="1" customWidth="1"/>
  </cols>
  <sheetData>
    <row r="1" spans="1:34" s="3" customFormat="1" ht="49.5" customHeight="1" x14ac:dyDescent="0.2">
      <c r="A1" s="2" t="s">
        <v>357</v>
      </c>
      <c r="B1" s="2" t="s">
        <v>358</v>
      </c>
      <c r="C1" s="2" t="s">
        <v>359</v>
      </c>
      <c r="D1" s="2" t="s">
        <v>360</v>
      </c>
      <c r="E1" s="2" t="s">
        <v>361</v>
      </c>
      <c r="F1" s="2" t="s">
        <v>362</v>
      </c>
      <c r="G1" s="2" t="s">
        <v>363</v>
      </c>
      <c r="H1" s="2" t="s">
        <v>364</v>
      </c>
      <c r="I1" s="2" t="s">
        <v>365</v>
      </c>
      <c r="J1" s="2" t="s">
        <v>366</v>
      </c>
      <c r="K1" s="2" t="s">
        <v>367</v>
      </c>
      <c r="L1" s="2" t="s">
        <v>368</v>
      </c>
      <c r="M1" s="2" t="s">
        <v>369</v>
      </c>
      <c r="N1" s="2" t="s">
        <v>370</v>
      </c>
      <c r="O1" s="2" t="s">
        <v>371</v>
      </c>
      <c r="P1" s="2" t="s">
        <v>372</v>
      </c>
      <c r="Q1" s="2" t="s">
        <v>373</v>
      </c>
      <c r="R1" s="2" t="s">
        <v>391</v>
      </c>
      <c r="S1" s="2" t="s">
        <v>392</v>
      </c>
      <c r="T1" s="2" t="s">
        <v>393</v>
      </c>
      <c r="U1" s="2" t="s">
        <v>394</v>
      </c>
      <c r="V1" s="2" t="s">
        <v>395</v>
      </c>
      <c r="W1" s="2" t="s">
        <v>396</v>
      </c>
      <c r="X1" s="2" t="s">
        <v>397</v>
      </c>
      <c r="Y1" s="2" t="s">
        <v>398</v>
      </c>
      <c r="Z1" s="2" t="s">
        <v>399</v>
      </c>
      <c r="AA1" s="2" t="s">
        <v>400</v>
      </c>
      <c r="AB1" s="2" t="s">
        <v>401</v>
      </c>
      <c r="AC1" s="2" t="s">
        <v>402</v>
      </c>
      <c r="AD1" s="2" t="s">
        <v>403</v>
      </c>
      <c r="AE1" s="2" t="s">
        <v>404</v>
      </c>
      <c r="AF1" s="2" t="s">
        <v>405</v>
      </c>
      <c r="AG1" s="2" t="s">
        <v>406</v>
      </c>
      <c r="AH1" s="2" t="s">
        <v>407</v>
      </c>
    </row>
    <row r="2" spans="1:34" ht="15" x14ac:dyDescent="0.2">
      <c r="A2" s="1">
        <v>1</v>
      </c>
      <c r="B2" t="s">
        <v>6</v>
      </c>
      <c r="C2">
        <v>27</v>
      </c>
      <c r="D2">
        <v>13</v>
      </c>
      <c r="E2">
        <v>14</v>
      </c>
      <c r="F2">
        <v>0.48099999999999998</v>
      </c>
      <c r="G2">
        <v>-10.83</v>
      </c>
      <c r="H2">
        <v>-6.66</v>
      </c>
      <c r="I2">
        <v>7</v>
      </c>
      <c r="J2">
        <v>9</v>
      </c>
      <c r="K2">
        <v>9</v>
      </c>
      <c r="L2">
        <v>4</v>
      </c>
      <c r="M2">
        <v>4</v>
      </c>
      <c r="N2">
        <v>10</v>
      </c>
      <c r="O2">
        <v>1862</v>
      </c>
      <c r="P2">
        <v>1903</v>
      </c>
      <c r="R2">
        <v>1100</v>
      </c>
      <c r="S2">
        <v>659</v>
      </c>
      <c r="T2">
        <v>1433</v>
      </c>
      <c r="U2">
        <v>0.46</v>
      </c>
      <c r="V2">
        <v>193</v>
      </c>
      <c r="W2">
        <v>508</v>
      </c>
      <c r="X2">
        <v>0.38</v>
      </c>
      <c r="Y2">
        <v>351</v>
      </c>
      <c r="Z2">
        <v>528</v>
      </c>
      <c r="AA2">
        <v>0.66500000000000004</v>
      </c>
      <c r="AB2">
        <v>205</v>
      </c>
      <c r="AC2">
        <v>845</v>
      </c>
      <c r="AD2">
        <v>378</v>
      </c>
      <c r="AE2">
        <v>198</v>
      </c>
      <c r="AF2">
        <v>81</v>
      </c>
      <c r="AG2">
        <v>389</v>
      </c>
      <c r="AH2">
        <v>588</v>
      </c>
    </row>
    <row r="3" spans="1:34" ht="15" x14ac:dyDescent="0.2">
      <c r="A3" s="1">
        <v>2</v>
      </c>
      <c r="B3" t="s">
        <v>7</v>
      </c>
      <c r="C3">
        <v>29</v>
      </c>
      <c r="D3">
        <v>11</v>
      </c>
      <c r="E3">
        <v>18</v>
      </c>
      <c r="F3">
        <v>0.379</v>
      </c>
      <c r="G3">
        <v>-2.2799999999999998</v>
      </c>
      <c r="H3">
        <v>0.46</v>
      </c>
      <c r="I3">
        <v>4</v>
      </c>
      <c r="J3">
        <v>12</v>
      </c>
      <c r="K3">
        <v>11</v>
      </c>
      <c r="L3">
        <v>6</v>
      </c>
      <c r="M3">
        <v>0</v>
      </c>
      <c r="N3">
        <v>10</v>
      </c>
      <c r="O3">
        <v>2165</v>
      </c>
      <c r="P3">
        <v>2179</v>
      </c>
      <c r="R3">
        <v>1175</v>
      </c>
      <c r="S3">
        <v>741</v>
      </c>
      <c r="T3">
        <v>1669</v>
      </c>
      <c r="U3">
        <v>0.44400000000000001</v>
      </c>
      <c r="V3">
        <v>240</v>
      </c>
      <c r="W3">
        <v>636</v>
      </c>
      <c r="X3">
        <v>0.377</v>
      </c>
      <c r="Y3">
        <v>443</v>
      </c>
      <c r="Z3">
        <v>623</v>
      </c>
      <c r="AA3">
        <v>0.71099999999999997</v>
      </c>
      <c r="AB3">
        <v>279</v>
      </c>
      <c r="AC3">
        <v>1027</v>
      </c>
      <c r="AD3">
        <v>446</v>
      </c>
      <c r="AE3">
        <v>170</v>
      </c>
      <c r="AF3">
        <v>53</v>
      </c>
      <c r="AG3">
        <v>346</v>
      </c>
      <c r="AH3">
        <v>529</v>
      </c>
    </row>
    <row r="4" spans="1:34" ht="15" x14ac:dyDescent="0.2">
      <c r="A4" s="1">
        <v>3</v>
      </c>
      <c r="B4" t="s">
        <v>8</v>
      </c>
      <c r="C4">
        <v>29</v>
      </c>
      <c r="D4">
        <v>23</v>
      </c>
      <c r="E4">
        <v>6</v>
      </c>
      <c r="F4">
        <v>0.79300000000000004</v>
      </c>
      <c r="G4">
        <v>4.3099999999999996</v>
      </c>
      <c r="H4">
        <v>-1.36</v>
      </c>
      <c r="I4">
        <v>13</v>
      </c>
      <c r="J4">
        <v>3</v>
      </c>
      <c r="K4">
        <v>13</v>
      </c>
      <c r="L4">
        <v>1</v>
      </c>
      <c r="M4">
        <v>6</v>
      </c>
      <c r="N4">
        <v>5</v>
      </c>
      <c r="O4">
        <v>2266</v>
      </c>
      <c r="P4">
        <v>2053</v>
      </c>
      <c r="R4">
        <v>1160</v>
      </c>
      <c r="S4">
        <v>772</v>
      </c>
      <c r="T4">
        <v>1636</v>
      </c>
      <c r="U4">
        <v>0.47199999999999998</v>
      </c>
      <c r="V4">
        <v>306</v>
      </c>
      <c r="W4">
        <v>802</v>
      </c>
      <c r="X4">
        <v>0.38200000000000001</v>
      </c>
      <c r="Y4">
        <v>416</v>
      </c>
      <c r="Z4">
        <v>607</v>
      </c>
      <c r="AA4">
        <v>0.68500000000000005</v>
      </c>
      <c r="AB4">
        <v>282</v>
      </c>
      <c r="AC4">
        <v>1013</v>
      </c>
      <c r="AD4">
        <v>433</v>
      </c>
      <c r="AE4">
        <v>150</v>
      </c>
      <c r="AF4">
        <v>93</v>
      </c>
      <c r="AG4">
        <v>335</v>
      </c>
      <c r="AH4">
        <v>528</v>
      </c>
    </row>
    <row r="5" spans="1:34" ht="15" x14ac:dyDescent="0.2">
      <c r="A5" s="1">
        <v>7</v>
      </c>
      <c r="B5" t="s">
        <v>12</v>
      </c>
      <c r="C5">
        <v>28</v>
      </c>
      <c r="D5">
        <v>16</v>
      </c>
      <c r="E5">
        <v>12</v>
      </c>
      <c r="F5">
        <v>0.57099999999999995</v>
      </c>
      <c r="G5">
        <v>10.43</v>
      </c>
      <c r="H5">
        <v>6.82</v>
      </c>
      <c r="I5">
        <v>9</v>
      </c>
      <c r="J5">
        <v>7</v>
      </c>
      <c r="K5">
        <v>9</v>
      </c>
      <c r="L5">
        <v>5</v>
      </c>
      <c r="M5">
        <v>5</v>
      </c>
      <c r="N5">
        <v>5</v>
      </c>
      <c r="O5">
        <v>1929</v>
      </c>
      <c r="P5">
        <v>1828</v>
      </c>
      <c r="R5">
        <v>1140</v>
      </c>
      <c r="S5">
        <v>666</v>
      </c>
      <c r="T5">
        <v>1587</v>
      </c>
      <c r="U5">
        <v>0.42</v>
      </c>
      <c r="V5">
        <v>188</v>
      </c>
      <c r="W5">
        <v>603</v>
      </c>
      <c r="X5">
        <v>0.312</v>
      </c>
      <c r="Y5">
        <v>409</v>
      </c>
      <c r="Z5">
        <v>635</v>
      </c>
      <c r="AA5">
        <v>0.64400000000000002</v>
      </c>
      <c r="AB5">
        <v>360</v>
      </c>
      <c r="AC5">
        <v>1110</v>
      </c>
      <c r="AD5">
        <v>316</v>
      </c>
      <c r="AE5">
        <v>180</v>
      </c>
      <c r="AF5">
        <v>117</v>
      </c>
      <c r="AG5">
        <v>393</v>
      </c>
      <c r="AH5">
        <v>554</v>
      </c>
    </row>
    <row r="6" spans="1:34" ht="15" x14ac:dyDescent="0.2">
      <c r="A6" s="1">
        <v>4</v>
      </c>
      <c r="B6" t="s">
        <v>9</v>
      </c>
      <c r="C6">
        <v>26</v>
      </c>
      <c r="D6">
        <v>2</v>
      </c>
      <c r="E6">
        <v>24</v>
      </c>
      <c r="F6">
        <v>7.6999999999999999E-2</v>
      </c>
      <c r="G6">
        <v>-26.68</v>
      </c>
      <c r="H6">
        <v>-10.45</v>
      </c>
      <c r="I6">
        <v>2</v>
      </c>
      <c r="J6">
        <v>13</v>
      </c>
      <c r="K6">
        <v>1</v>
      </c>
      <c r="L6">
        <v>8</v>
      </c>
      <c r="M6">
        <v>1</v>
      </c>
      <c r="N6">
        <v>16</v>
      </c>
      <c r="O6">
        <v>1609</v>
      </c>
      <c r="P6">
        <v>2031</v>
      </c>
      <c r="R6">
        <v>1055</v>
      </c>
      <c r="S6">
        <v>565</v>
      </c>
      <c r="T6">
        <v>1407</v>
      </c>
      <c r="U6">
        <v>0.40200000000000002</v>
      </c>
      <c r="V6">
        <v>111</v>
      </c>
      <c r="W6">
        <v>410</v>
      </c>
      <c r="X6">
        <v>0.27100000000000002</v>
      </c>
      <c r="Y6">
        <v>366</v>
      </c>
      <c r="Z6">
        <v>550</v>
      </c>
      <c r="AA6">
        <v>0.66500000000000004</v>
      </c>
      <c r="AB6">
        <v>258</v>
      </c>
      <c r="AC6">
        <v>815</v>
      </c>
      <c r="AD6">
        <v>299</v>
      </c>
      <c r="AE6">
        <v>94</v>
      </c>
      <c r="AF6">
        <v>45</v>
      </c>
      <c r="AG6">
        <v>344</v>
      </c>
      <c r="AH6">
        <v>474</v>
      </c>
    </row>
    <row r="7" spans="1:34" ht="15" x14ac:dyDescent="0.2">
      <c r="A7" s="1">
        <v>6</v>
      </c>
      <c r="B7" t="s">
        <v>11</v>
      </c>
      <c r="C7">
        <v>27</v>
      </c>
      <c r="D7">
        <v>8</v>
      </c>
      <c r="E7">
        <v>19</v>
      </c>
      <c r="F7">
        <v>0.29599999999999999</v>
      </c>
      <c r="G7">
        <v>-18.579999999999998</v>
      </c>
      <c r="H7">
        <v>-10.23</v>
      </c>
      <c r="I7">
        <v>6</v>
      </c>
      <c r="J7">
        <v>9</v>
      </c>
      <c r="K7">
        <v>6</v>
      </c>
      <c r="L7">
        <v>4</v>
      </c>
      <c r="M7">
        <v>1</v>
      </c>
      <c r="N7">
        <v>14</v>
      </c>
      <c r="O7">
        <v>1784</v>
      </c>
      <c r="P7">
        <v>1994</v>
      </c>
      <c r="R7">
        <v>1100</v>
      </c>
      <c r="S7">
        <v>625</v>
      </c>
      <c r="T7">
        <v>1616</v>
      </c>
      <c r="U7">
        <v>0.38700000000000001</v>
      </c>
      <c r="V7">
        <v>175</v>
      </c>
      <c r="W7">
        <v>609</v>
      </c>
      <c r="X7">
        <v>0.28699999999999998</v>
      </c>
      <c r="Y7">
        <v>359</v>
      </c>
      <c r="Z7">
        <v>567</v>
      </c>
      <c r="AA7">
        <v>0.63300000000000001</v>
      </c>
      <c r="AB7">
        <v>370</v>
      </c>
      <c r="AC7">
        <v>1042</v>
      </c>
      <c r="AD7">
        <v>264</v>
      </c>
      <c r="AE7">
        <v>142</v>
      </c>
      <c r="AF7">
        <v>83</v>
      </c>
      <c r="AG7">
        <v>429</v>
      </c>
      <c r="AH7">
        <v>542</v>
      </c>
    </row>
    <row r="8" spans="1:34" ht="15" x14ac:dyDescent="0.2">
      <c r="A8" s="1">
        <v>5</v>
      </c>
      <c r="B8" t="s">
        <v>10</v>
      </c>
      <c r="C8">
        <v>29</v>
      </c>
      <c r="D8">
        <v>15</v>
      </c>
      <c r="E8">
        <v>14</v>
      </c>
      <c r="F8">
        <v>0.51700000000000002</v>
      </c>
      <c r="G8">
        <v>-0.37</v>
      </c>
      <c r="H8">
        <v>-1.23</v>
      </c>
      <c r="I8">
        <v>8</v>
      </c>
      <c r="J8">
        <v>8</v>
      </c>
      <c r="K8">
        <v>10</v>
      </c>
      <c r="L8">
        <v>3</v>
      </c>
      <c r="M8">
        <v>4</v>
      </c>
      <c r="N8">
        <v>8</v>
      </c>
      <c r="O8">
        <v>2103</v>
      </c>
      <c r="P8">
        <v>2047</v>
      </c>
      <c r="R8">
        <v>1170</v>
      </c>
      <c r="S8">
        <v>735</v>
      </c>
      <c r="T8">
        <v>1574</v>
      </c>
      <c r="U8">
        <v>0.46700000000000003</v>
      </c>
      <c r="V8">
        <v>180</v>
      </c>
      <c r="W8">
        <v>508</v>
      </c>
      <c r="X8">
        <v>0.35399999999999998</v>
      </c>
      <c r="Y8">
        <v>453</v>
      </c>
      <c r="Z8">
        <v>613</v>
      </c>
      <c r="AA8">
        <v>0.73899999999999999</v>
      </c>
      <c r="AB8">
        <v>275</v>
      </c>
      <c r="AC8">
        <v>1038</v>
      </c>
      <c r="AD8">
        <v>448</v>
      </c>
      <c r="AE8">
        <v>137</v>
      </c>
      <c r="AF8">
        <v>138</v>
      </c>
      <c r="AG8">
        <v>400</v>
      </c>
      <c r="AH8">
        <v>466</v>
      </c>
    </row>
    <row r="9" spans="1:34" ht="15" x14ac:dyDescent="0.2">
      <c r="A9" s="1">
        <v>8</v>
      </c>
      <c r="B9" t="s">
        <v>13</v>
      </c>
      <c r="C9">
        <v>31</v>
      </c>
      <c r="D9">
        <v>19</v>
      </c>
      <c r="E9">
        <v>12</v>
      </c>
      <c r="F9">
        <v>0.61299999999999999</v>
      </c>
      <c r="G9">
        <v>-0.32</v>
      </c>
      <c r="H9">
        <v>-4.4800000000000004</v>
      </c>
      <c r="I9">
        <v>10</v>
      </c>
      <c r="J9">
        <v>6</v>
      </c>
      <c r="K9">
        <v>10</v>
      </c>
      <c r="L9">
        <v>4</v>
      </c>
      <c r="M9">
        <v>8</v>
      </c>
      <c r="N9">
        <v>7</v>
      </c>
      <c r="O9">
        <v>2225</v>
      </c>
      <c r="P9">
        <v>2059</v>
      </c>
      <c r="R9">
        <v>1240</v>
      </c>
      <c r="S9">
        <v>812</v>
      </c>
      <c r="T9">
        <v>1739</v>
      </c>
      <c r="U9">
        <v>0.46700000000000003</v>
      </c>
      <c r="V9">
        <v>162</v>
      </c>
      <c r="W9">
        <v>441</v>
      </c>
      <c r="X9">
        <v>0.36699999999999999</v>
      </c>
      <c r="Y9">
        <v>439</v>
      </c>
      <c r="Z9">
        <v>581</v>
      </c>
      <c r="AA9">
        <v>0.75600000000000001</v>
      </c>
      <c r="AB9">
        <v>350</v>
      </c>
      <c r="AC9">
        <v>1120</v>
      </c>
      <c r="AD9">
        <v>387</v>
      </c>
      <c r="AE9">
        <v>166</v>
      </c>
      <c r="AF9">
        <v>49</v>
      </c>
      <c r="AG9">
        <v>366</v>
      </c>
      <c r="AH9">
        <v>541</v>
      </c>
    </row>
    <row r="10" spans="1:34" ht="15" x14ac:dyDescent="0.2">
      <c r="A10" s="1">
        <v>9</v>
      </c>
      <c r="B10" t="s">
        <v>14</v>
      </c>
      <c r="C10">
        <v>27</v>
      </c>
      <c r="D10">
        <v>16</v>
      </c>
      <c r="E10">
        <v>11</v>
      </c>
      <c r="F10">
        <v>0.59299999999999997</v>
      </c>
      <c r="G10">
        <v>-12.2</v>
      </c>
      <c r="H10">
        <v>-10.11</v>
      </c>
      <c r="I10">
        <v>13</v>
      </c>
      <c r="J10">
        <v>3</v>
      </c>
      <c r="K10">
        <v>10</v>
      </c>
      <c r="L10">
        <v>2</v>
      </c>
      <c r="M10">
        <v>6</v>
      </c>
      <c r="N10">
        <v>9</v>
      </c>
      <c r="O10">
        <v>1879</v>
      </c>
      <c r="P10">
        <v>1843</v>
      </c>
      <c r="R10">
        <v>1080</v>
      </c>
      <c r="S10">
        <v>673</v>
      </c>
      <c r="T10">
        <v>1564</v>
      </c>
      <c r="U10">
        <v>0.43</v>
      </c>
      <c r="V10">
        <v>196</v>
      </c>
      <c r="W10">
        <v>581</v>
      </c>
      <c r="X10">
        <v>0.33700000000000002</v>
      </c>
      <c r="Y10">
        <v>337</v>
      </c>
      <c r="Z10">
        <v>510</v>
      </c>
      <c r="AA10">
        <v>0.66100000000000003</v>
      </c>
      <c r="AB10">
        <v>315</v>
      </c>
      <c r="AC10">
        <v>1025</v>
      </c>
      <c r="AD10">
        <v>368</v>
      </c>
      <c r="AE10">
        <v>185</v>
      </c>
      <c r="AF10">
        <v>96</v>
      </c>
      <c r="AG10">
        <v>385</v>
      </c>
      <c r="AH10">
        <v>516</v>
      </c>
    </row>
    <row r="11" spans="1:34" ht="15" x14ac:dyDescent="0.2">
      <c r="A11" s="1">
        <v>10</v>
      </c>
      <c r="B11" t="s">
        <v>15</v>
      </c>
      <c r="C11">
        <v>29</v>
      </c>
      <c r="D11">
        <v>8</v>
      </c>
      <c r="E11">
        <v>21</v>
      </c>
      <c r="F11">
        <v>0.27600000000000002</v>
      </c>
      <c r="G11">
        <v>-9.61</v>
      </c>
      <c r="H11">
        <v>-3.13</v>
      </c>
      <c r="I11">
        <v>5</v>
      </c>
      <c r="J11">
        <v>13</v>
      </c>
      <c r="K11">
        <v>4</v>
      </c>
      <c r="L11">
        <v>11</v>
      </c>
      <c r="M11">
        <v>4</v>
      </c>
      <c r="N11">
        <v>10</v>
      </c>
      <c r="O11">
        <v>1787</v>
      </c>
      <c r="P11">
        <v>1975</v>
      </c>
      <c r="R11">
        <v>1165</v>
      </c>
      <c r="S11">
        <v>671</v>
      </c>
      <c r="T11">
        <v>1485</v>
      </c>
      <c r="U11">
        <v>0.45200000000000001</v>
      </c>
      <c r="V11">
        <v>161</v>
      </c>
      <c r="W11">
        <v>506</v>
      </c>
      <c r="X11">
        <v>0.318</v>
      </c>
      <c r="Y11">
        <v>284</v>
      </c>
      <c r="Z11">
        <v>462</v>
      </c>
      <c r="AA11">
        <v>0.61499999999999999</v>
      </c>
      <c r="AB11">
        <v>196</v>
      </c>
      <c r="AC11">
        <v>840</v>
      </c>
      <c r="AD11">
        <v>328</v>
      </c>
      <c r="AE11">
        <v>199</v>
      </c>
      <c r="AF11">
        <v>71</v>
      </c>
      <c r="AG11">
        <v>387</v>
      </c>
      <c r="AH11">
        <v>533</v>
      </c>
    </row>
    <row r="12" spans="1:34" ht="15" x14ac:dyDescent="0.2">
      <c r="A12" s="1">
        <v>11</v>
      </c>
      <c r="B12" t="s">
        <v>16</v>
      </c>
      <c r="C12">
        <v>27</v>
      </c>
      <c r="D12">
        <v>8</v>
      </c>
      <c r="E12">
        <v>19</v>
      </c>
      <c r="F12">
        <v>0.29599999999999999</v>
      </c>
      <c r="G12">
        <v>-7.77</v>
      </c>
      <c r="H12">
        <v>-1.0900000000000001</v>
      </c>
      <c r="I12">
        <v>3</v>
      </c>
      <c r="J12">
        <v>13</v>
      </c>
      <c r="K12">
        <v>7</v>
      </c>
      <c r="L12">
        <v>5</v>
      </c>
      <c r="M12">
        <v>1</v>
      </c>
      <c r="N12">
        <v>14</v>
      </c>
      <c r="O12">
        <v>2005</v>
      </c>
      <c r="P12">
        <v>2045</v>
      </c>
      <c r="R12">
        <v>1085</v>
      </c>
      <c r="S12">
        <v>679</v>
      </c>
      <c r="T12">
        <v>1613</v>
      </c>
      <c r="U12">
        <v>0.42099999999999999</v>
      </c>
      <c r="V12">
        <v>234</v>
      </c>
      <c r="W12">
        <v>678</v>
      </c>
      <c r="X12">
        <v>0.34499999999999997</v>
      </c>
      <c r="Y12">
        <v>413</v>
      </c>
      <c r="Z12">
        <v>609</v>
      </c>
      <c r="AA12">
        <v>0.67800000000000005</v>
      </c>
      <c r="AB12">
        <v>297</v>
      </c>
      <c r="AC12">
        <v>1012</v>
      </c>
      <c r="AD12">
        <v>378</v>
      </c>
      <c r="AE12">
        <v>155</v>
      </c>
      <c r="AF12">
        <v>86</v>
      </c>
      <c r="AG12">
        <v>374</v>
      </c>
      <c r="AH12">
        <v>576</v>
      </c>
    </row>
    <row r="13" spans="1:34" ht="15" x14ac:dyDescent="0.2">
      <c r="A13" s="1">
        <v>13</v>
      </c>
      <c r="B13" t="s">
        <v>18</v>
      </c>
      <c r="C13">
        <v>30</v>
      </c>
      <c r="D13">
        <v>26</v>
      </c>
      <c r="E13">
        <v>4</v>
      </c>
      <c r="F13">
        <v>0.86699999999999999</v>
      </c>
      <c r="G13">
        <v>17.850000000000001</v>
      </c>
      <c r="H13">
        <v>6.95</v>
      </c>
      <c r="I13">
        <v>15</v>
      </c>
      <c r="J13">
        <v>2</v>
      </c>
      <c r="K13">
        <v>15</v>
      </c>
      <c r="L13">
        <v>1</v>
      </c>
      <c r="M13">
        <v>8</v>
      </c>
      <c r="N13">
        <v>1</v>
      </c>
      <c r="O13">
        <v>2259</v>
      </c>
      <c r="P13">
        <v>1932</v>
      </c>
      <c r="R13">
        <v>1200</v>
      </c>
      <c r="S13">
        <v>781</v>
      </c>
      <c r="T13">
        <v>1654</v>
      </c>
      <c r="U13">
        <v>0.47199999999999998</v>
      </c>
      <c r="V13">
        <v>199</v>
      </c>
      <c r="W13">
        <v>503</v>
      </c>
      <c r="X13">
        <v>0.39600000000000002</v>
      </c>
      <c r="Y13">
        <v>498</v>
      </c>
      <c r="Z13">
        <v>649</v>
      </c>
      <c r="AA13">
        <v>0.76700000000000002</v>
      </c>
      <c r="AB13">
        <v>311</v>
      </c>
      <c r="AC13">
        <v>1094</v>
      </c>
      <c r="AD13">
        <v>420</v>
      </c>
      <c r="AE13">
        <v>171</v>
      </c>
      <c r="AF13">
        <v>95</v>
      </c>
      <c r="AG13">
        <v>348</v>
      </c>
      <c r="AH13">
        <v>493</v>
      </c>
    </row>
    <row r="14" spans="1:34" ht="15" x14ac:dyDescent="0.2">
      <c r="A14" s="1">
        <v>12</v>
      </c>
      <c r="B14" t="s">
        <v>17</v>
      </c>
      <c r="C14">
        <v>30</v>
      </c>
      <c r="D14">
        <v>14</v>
      </c>
      <c r="E14">
        <v>16</v>
      </c>
      <c r="F14">
        <v>0.46700000000000003</v>
      </c>
      <c r="G14">
        <v>4.21</v>
      </c>
      <c r="H14">
        <v>6.74</v>
      </c>
      <c r="I14">
        <v>7</v>
      </c>
      <c r="J14">
        <v>10</v>
      </c>
      <c r="K14">
        <v>8</v>
      </c>
      <c r="L14">
        <v>6</v>
      </c>
      <c r="M14">
        <v>4</v>
      </c>
      <c r="N14">
        <v>6</v>
      </c>
      <c r="O14">
        <v>2378</v>
      </c>
      <c r="P14">
        <v>2454</v>
      </c>
      <c r="R14">
        <v>1200</v>
      </c>
      <c r="S14">
        <v>818</v>
      </c>
      <c r="T14">
        <v>1875</v>
      </c>
      <c r="U14">
        <v>0.436</v>
      </c>
      <c r="V14">
        <v>300</v>
      </c>
      <c r="W14">
        <v>822</v>
      </c>
      <c r="X14">
        <v>0.36499999999999999</v>
      </c>
      <c r="Y14">
        <v>442</v>
      </c>
      <c r="Z14">
        <v>596</v>
      </c>
      <c r="AA14">
        <v>0.74199999999999999</v>
      </c>
      <c r="AB14">
        <v>283</v>
      </c>
      <c r="AC14">
        <v>984</v>
      </c>
      <c r="AD14">
        <v>395</v>
      </c>
      <c r="AE14">
        <v>186</v>
      </c>
      <c r="AF14">
        <v>95</v>
      </c>
      <c r="AG14">
        <v>314</v>
      </c>
      <c r="AH14">
        <v>504</v>
      </c>
    </row>
    <row r="15" spans="1:34" ht="15" x14ac:dyDescent="0.2">
      <c r="A15" s="1">
        <v>17</v>
      </c>
      <c r="B15" t="s">
        <v>22</v>
      </c>
      <c r="C15">
        <v>29</v>
      </c>
      <c r="D15">
        <v>22</v>
      </c>
      <c r="E15">
        <v>7</v>
      </c>
      <c r="F15">
        <v>0.75900000000000001</v>
      </c>
      <c r="G15">
        <v>13.62</v>
      </c>
      <c r="H15">
        <v>6.93</v>
      </c>
      <c r="I15">
        <v>11</v>
      </c>
      <c r="J15">
        <v>5</v>
      </c>
      <c r="K15">
        <v>14</v>
      </c>
      <c r="L15">
        <v>3</v>
      </c>
      <c r="M15">
        <v>6</v>
      </c>
      <c r="N15">
        <v>4</v>
      </c>
      <c r="O15">
        <v>2349</v>
      </c>
      <c r="P15">
        <v>2155</v>
      </c>
      <c r="R15">
        <v>1160</v>
      </c>
      <c r="S15">
        <v>810</v>
      </c>
      <c r="T15">
        <v>1741</v>
      </c>
      <c r="U15">
        <v>0.46500000000000002</v>
      </c>
      <c r="V15">
        <v>196</v>
      </c>
      <c r="W15">
        <v>523</v>
      </c>
      <c r="X15">
        <v>0.375</v>
      </c>
      <c r="Y15">
        <v>533</v>
      </c>
      <c r="Z15">
        <v>703</v>
      </c>
      <c r="AA15">
        <v>0.75800000000000001</v>
      </c>
      <c r="AB15">
        <v>335</v>
      </c>
      <c r="AC15">
        <v>1058</v>
      </c>
      <c r="AD15">
        <v>421</v>
      </c>
      <c r="AE15">
        <v>217</v>
      </c>
      <c r="AF15">
        <v>136</v>
      </c>
      <c r="AG15">
        <v>344</v>
      </c>
      <c r="AH15">
        <v>607</v>
      </c>
    </row>
    <row r="16" spans="1:34" ht="15" x14ac:dyDescent="0.2">
      <c r="A16" s="1">
        <v>16</v>
      </c>
      <c r="B16" t="s">
        <v>21</v>
      </c>
      <c r="C16">
        <v>28</v>
      </c>
      <c r="D16">
        <v>19</v>
      </c>
      <c r="E16">
        <v>9</v>
      </c>
      <c r="F16">
        <v>0.67900000000000005</v>
      </c>
      <c r="G16">
        <v>2.14</v>
      </c>
      <c r="H16">
        <v>-1.42</v>
      </c>
      <c r="I16">
        <v>10</v>
      </c>
      <c r="J16">
        <v>5</v>
      </c>
      <c r="K16">
        <v>11</v>
      </c>
      <c r="L16">
        <v>1</v>
      </c>
      <c r="M16">
        <v>7</v>
      </c>
      <c r="N16">
        <v>7</v>
      </c>
      <c r="O16">
        <v>2056</v>
      </c>
      <c r="P16">
        <v>1917</v>
      </c>
      <c r="R16">
        <v>1120</v>
      </c>
      <c r="S16">
        <v>726</v>
      </c>
      <c r="T16">
        <v>1560</v>
      </c>
      <c r="U16">
        <v>0.46500000000000002</v>
      </c>
      <c r="V16">
        <v>196</v>
      </c>
      <c r="W16">
        <v>512</v>
      </c>
      <c r="X16">
        <v>0.38300000000000001</v>
      </c>
      <c r="Y16">
        <v>408</v>
      </c>
      <c r="Z16">
        <v>641</v>
      </c>
      <c r="AA16">
        <v>0.63700000000000001</v>
      </c>
      <c r="AB16">
        <v>290</v>
      </c>
      <c r="AC16">
        <v>1003</v>
      </c>
      <c r="AD16">
        <v>357</v>
      </c>
      <c r="AE16">
        <v>154</v>
      </c>
      <c r="AF16">
        <v>77</v>
      </c>
      <c r="AG16">
        <v>370</v>
      </c>
      <c r="AH16">
        <v>578</v>
      </c>
    </row>
    <row r="17" spans="1:34" ht="15" x14ac:dyDescent="0.2">
      <c r="A17" s="1">
        <v>14</v>
      </c>
      <c r="B17" t="s">
        <v>19</v>
      </c>
      <c r="C17">
        <v>28</v>
      </c>
      <c r="D17">
        <v>13</v>
      </c>
      <c r="E17">
        <v>15</v>
      </c>
      <c r="F17">
        <v>0.46400000000000002</v>
      </c>
      <c r="G17">
        <v>-5.97</v>
      </c>
      <c r="H17">
        <v>-3.47</v>
      </c>
      <c r="I17">
        <v>4</v>
      </c>
      <c r="J17">
        <v>11</v>
      </c>
      <c r="K17">
        <v>8</v>
      </c>
      <c r="L17">
        <v>6</v>
      </c>
      <c r="M17">
        <v>3</v>
      </c>
      <c r="N17">
        <v>8</v>
      </c>
      <c r="O17">
        <v>1945</v>
      </c>
      <c r="P17">
        <v>1939</v>
      </c>
      <c r="R17">
        <v>1130</v>
      </c>
      <c r="S17">
        <v>693</v>
      </c>
      <c r="T17">
        <v>1564</v>
      </c>
      <c r="U17">
        <v>0.443</v>
      </c>
      <c r="V17">
        <v>182</v>
      </c>
      <c r="W17">
        <v>526</v>
      </c>
      <c r="X17">
        <v>0.34599999999999997</v>
      </c>
      <c r="Y17">
        <v>377</v>
      </c>
      <c r="Z17">
        <v>514</v>
      </c>
      <c r="AA17">
        <v>0.73299999999999998</v>
      </c>
      <c r="AB17">
        <v>269</v>
      </c>
      <c r="AC17">
        <v>930</v>
      </c>
      <c r="AD17">
        <v>344</v>
      </c>
      <c r="AE17">
        <v>163</v>
      </c>
      <c r="AF17">
        <v>105</v>
      </c>
      <c r="AG17">
        <v>345</v>
      </c>
      <c r="AH17">
        <v>509</v>
      </c>
    </row>
    <row r="18" spans="1:34" ht="15" x14ac:dyDescent="0.2">
      <c r="A18" s="1">
        <v>15</v>
      </c>
      <c r="B18" t="s">
        <v>20</v>
      </c>
      <c r="C18">
        <v>30</v>
      </c>
      <c r="D18">
        <v>7</v>
      </c>
      <c r="E18">
        <v>23</v>
      </c>
      <c r="F18">
        <v>0.23300000000000001</v>
      </c>
      <c r="G18">
        <v>-21.96</v>
      </c>
      <c r="H18">
        <v>-9.31</v>
      </c>
      <c r="I18">
        <v>6</v>
      </c>
      <c r="J18">
        <v>10</v>
      </c>
      <c r="K18">
        <v>6</v>
      </c>
      <c r="L18">
        <v>5</v>
      </c>
      <c r="M18">
        <v>1</v>
      </c>
      <c r="N18">
        <v>18</v>
      </c>
      <c r="O18">
        <v>1849</v>
      </c>
      <c r="P18">
        <v>2170</v>
      </c>
      <c r="R18">
        <v>1225</v>
      </c>
      <c r="S18">
        <v>654</v>
      </c>
      <c r="T18">
        <v>1620</v>
      </c>
      <c r="U18">
        <v>0.40400000000000003</v>
      </c>
      <c r="V18">
        <v>193</v>
      </c>
      <c r="W18">
        <v>582</v>
      </c>
      <c r="X18">
        <v>0.33200000000000002</v>
      </c>
      <c r="Y18">
        <v>348</v>
      </c>
      <c r="Z18">
        <v>539</v>
      </c>
      <c r="AA18">
        <v>0.64600000000000002</v>
      </c>
      <c r="AB18">
        <v>312</v>
      </c>
      <c r="AC18">
        <v>956</v>
      </c>
      <c r="AD18">
        <v>317</v>
      </c>
      <c r="AE18">
        <v>253</v>
      </c>
      <c r="AF18">
        <v>87</v>
      </c>
      <c r="AG18">
        <v>545</v>
      </c>
      <c r="AH18">
        <v>671</v>
      </c>
    </row>
    <row r="19" spans="1:34" ht="15" x14ac:dyDescent="0.2">
      <c r="A19" s="1">
        <v>18</v>
      </c>
      <c r="B19" t="s">
        <v>23</v>
      </c>
      <c r="C19">
        <v>30</v>
      </c>
      <c r="D19">
        <v>12</v>
      </c>
      <c r="E19">
        <v>18</v>
      </c>
      <c r="F19">
        <v>0.4</v>
      </c>
      <c r="G19">
        <v>-5.69</v>
      </c>
      <c r="H19">
        <v>-3.83</v>
      </c>
      <c r="I19">
        <v>6</v>
      </c>
      <c r="J19">
        <v>12</v>
      </c>
      <c r="K19">
        <v>8</v>
      </c>
      <c r="L19">
        <v>8</v>
      </c>
      <c r="M19">
        <v>4</v>
      </c>
      <c r="N19">
        <v>10</v>
      </c>
      <c r="O19">
        <v>2188</v>
      </c>
      <c r="P19">
        <v>2204</v>
      </c>
      <c r="R19">
        <v>1215</v>
      </c>
      <c r="S19">
        <v>792</v>
      </c>
      <c r="T19">
        <v>1793</v>
      </c>
      <c r="U19">
        <v>0.442</v>
      </c>
      <c r="V19">
        <v>275</v>
      </c>
      <c r="W19">
        <v>783</v>
      </c>
      <c r="X19">
        <v>0.35099999999999998</v>
      </c>
      <c r="Y19">
        <v>329</v>
      </c>
      <c r="Z19">
        <v>504</v>
      </c>
      <c r="AA19">
        <v>0.65300000000000002</v>
      </c>
      <c r="AB19">
        <v>300</v>
      </c>
      <c r="AC19">
        <v>1135</v>
      </c>
      <c r="AD19">
        <v>486</v>
      </c>
      <c r="AE19">
        <v>169</v>
      </c>
      <c r="AF19">
        <v>56</v>
      </c>
      <c r="AG19">
        <v>451</v>
      </c>
      <c r="AH19">
        <v>592</v>
      </c>
    </row>
    <row r="20" spans="1:34" ht="15" x14ac:dyDescent="0.2">
      <c r="A20" s="1">
        <v>19</v>
      </c>
      <c r="B20" t="s">
        <v>24</v>
      </c>
      <c r="C20">
        <v>29</v>
      </c>
      <c r="D20">
        <v>17</v>
      </c>
      <c r="E20">
        <v>12</v>
      </c>
      <c r="F20">
        <v>0.58599999999999997</v>
      </c>
      <c r="G20">
        <v>8.56</v>
      </c>
      <c r="H20">
        <v>7.87</v>
      </c>
      <c r="I20">
        <v>6</v>
      </c>
      <c r="J20">
        <v>10</v>
      </c>
      <c r="K20">
        <v>9</v>
      </c>
      <c r="L20">
        <v>5</v>
      </c>
      <c r="M20">
        <v>6</v>
      </c>
      <c r="N20">
        <v>5</v>
      </c>
      <c r="O20">
        <v>2323</v>
      </c>
      <c r="P20">
        <v>2303</v>
      </c>
      <c r="R20">
        <v>1165</v>
      </c>
      <c r="S20">
        <v>778</v>
      </c>
      <c r="T20">
        <v>1796</v>
      </c>
      <c r="U20">
        <v>0.433</v>
      </c>
      <c r="V20">
        <v>257</v>
      </c>
      <c r="W20">
        <v>711</v>
      </c>
      <c r="X20">
        <v>0.36099999999999999</v>
      </c>
      <c r="Y20">
        <v>510</v>
      </c>
      <c r="Z20">
        <v>756</v>
      </c>
      <c r="AA20">
        <v>0.67500000000000004</v>
      </c>
      <c r="AB20">
        <v>335</v>
      </c>
      <c r="AC20">
        <v>1055</v>
      </c>
      <c r="AD20">
        <v>374</v>
      </c>
      <c r="AE20">
        <v>217</v>
      </c>
      <c r="AF20">
        <v>144</v>
      </c>
      <c r="AG20">
        <v>393</v>
      </c>
      <c r="AH20">
        <v>607</v>
      </c>
    </row>
    <row r="21" spans="1:34" ht="15" x14ac:dyDescent="0.2">
      <c r="A21" s="1">
        <v>20</v>
      </c>
      <c r="B21" t="s">
        <v>25</v>
      </c>
      <c r="C21">
        <v>30</v>
      </c>
      <c r="D21">
        <v>11</v>
      </c>
      <c r="E21">
        <v>19</v>
      </c>
      <c r="F21">
        <v>0.36699999999999999</v>
      </c>
      <c r="G21">
        <v>-10.7</v>
      </c>
      <c r="H21">
        <v>-2.02</v>
      </c>
      <c r="I21">
        <v>7</v>
      </c>
      <c r="J21">
        <v>9</v>
      </c>
      <c r="K21">
        <v>5</v>
      </c>
      <c r="L21">
        <v>8</v>
      </c>
      <c r="M21">
        <v>4</v>
      </c>
      <c r="N21">
        <v>11</v>
      </c>
      <c r="O21">
        <v>2331</v>
      </c>
      <c r="P21">
        <v>2515</v>
      </c>
      <c r="R21">
        <v>1215</v>
      </c>
      <c r="S21">
        <v>806</v>
      </c>
      <c r="T21">
        <v>1718</v>
      </c>
      <c r="U21">
        <v>0.46899999999999997</v>
      </c>
      <c r="V21">
        <v>227</v>
      </c>
      <c r="W21">
        <v>640</v>
      </c>
      <c r="X21">
        <v>0.35499999999999998</v>
      </c>
      <c r="Y21">
        <v>492</v>
      </c>
      <c r="Z21">
        <v>695</v>
      </c>
      <c r="AA21">
        <v>0.70799999999999996</v>
      </c>
      <c r="AB21">
        <v>245</v>
      </c>
      <c r="AC21">
        <v>913</v>
      </c>
      <c r="AD21">
        <v>324</v>
      </c>
      <c r="AE21">
        <v>171</v>
      </c>
      <c r="AF21">
        <v>73</v>
      </c>
      <c r="AG21">
        <v>373</v>
      </c>
      <c r="AH21">
        <v>547</v>
      </c>
    </row>
    <row r="22" spans="1:34" ht="15" x14ac:dyDescent="0.2">
      <c r="A22" s="1">
        <v>21</v>
      </c>
      <c r="B22" t="s">
        <v>26</v>
      </c>
      <c r="C22">
        <v>29</v>
      </c>
      <c r="D22">
        <v>18</v>
      </c>
      <c r="E22">
        <v>11</v>
      </c>
      <c r="F22">
        <v>0.621</v>
      </c>
      <c r="G22">
        <v>-1.47</v>
      </c>
      <c r="H22">
        <v>-3.83</v>
      </c>
      <c r="I22">
        <v>9</v>
      </c>
      <c r="J22">
        <v>7</v>
      </c>
      <c r="K22">
        <v>10</v>
      </c>
      <c r="L22">
        <v>5</v>
      </c>
      <c r="M22">
        <v>6</v>
      </c>
      <c r="N22">
        <v>6</v>
      </c>
      <c r="O22">
        <v>2292</v>
      </c>
      <c r="P22">
        <v>2186</v>
      </c>
      <c r="R22">
        <v>1180</v>
      </c>
      <c r="S22">
        <v>799</v>
      </c>
      <c r="T22">
        <v>1714</v>
      </c>
      <c r="U22">
        <v>0.46600000000000003</v>
      </c>
      <c r="V22">
        <v>257</v>
      </c>
      <c r="W22">
        <v>689</v>
      </c>
      <c r="X22">
        <v>0.373</v>
      </c>
      <c r="Y22">
        <v>437</v>
      </c>
      <c r="Z22">
        <v>601</v>
      </c>
      <c r="AA22">
        <v>0.72699999999999998</v>
      </c>
      <c r="AB22">
        <v>302</v>
      </c>
      <c r="AC22">
        <v>1103</v>
      </c>
      <c r="AD22">
        <v>455</v>
      </c>
      <c r="AE22">
        <v>174</v>
      </c>
      <c r="AF22">
        <v>101</v>
      </c>
      <c r="AG22">
        <v>441</v>
      </c>
      <c r="AH22">
        <v>569</v>
      </c>
    </row>
    <row r="23" spans="1:34" ht="15" x14ac:dyDescent="0.2">
      <c r="A23" s="1">
        <v>22</v>
      </c>
      <c r="B23" t="s">
        <v>27</v>
      </c>
      <c r="C23">
        <v>29</v>
      </c>
      <c r="D23">
        <v>23</v>
      </c>
      <c r="E23">
        <v>6</v>
      </c>
      <c r="F23">
        <v>0.79300000000000004</v>
      </c>
      <c r="G23">
        <v>20.65</v>
      </c>
      <c r="H23">
        <v>11.65</v>
      </c>
      <c r="I23">
        <v>10</v>
      </c>
      <c r="J23">
        <v>6</v>
      </c>
      <c r="K23">
        <v>14</v>
      </c>
      <c r="L23">
        <v>2</v>
      </c>
      <c r="M23">
        <v>5</v>
      </c>
      <c r="N23">
        <v>4</v>
      </c>
      <c r="O23">
        <v>2117</v>
      </c>
      <c r="P23">
        <v>1811</v>
      </c>
      <c r="R23">
        <v>1160</v>
      </c>
      <c r="S23">
        <v>765</v>
      </c>
      <c r="T23">
        <v>1618</v>
      </c>
      <c r="U23">
        <v>0.47299999999999998</v>
      </c>
      <c r="V23">
        <v>197</v>
      </c>
      <c r="W23">
        <v>554</v>
      </c>
      <c r="X23">
        <v>0.35599999999999998</v>
      </c>
      <c r="Y23">
        <v>390</v>
      </c>
      <c r="Z23">
        <v>542</v>
      </c>
      <c r="AA23">
        <v>0.72</v>
      </c>
      <c r="AB23">
        <v>363</v>
      </c>
      <c r="AC23">
        <v>1096</v>
      </c>
      <c r="AD23">
        <v>460</v>
      </c>
      <c r="AE23">
        <v>148</v>
      </c>
      <c r="AF23">
        <v>143</v>
      </c>
      <c r="AG23">
        <v>384</v>
      </c>
      <c r="AH23">
        <v>511</v>
      </c>
    </row>
    <row r="24" spans="1:34" ht="15" x14ac:dyDescent="0.2">
      <c r="A24" s="1">
        <v>23</v>
      </c>
      <c r="B24" t="s">
        <v>28</v>
      </c>
      <c r="C24">
        <v>27</v>
      </c>
      <c r="D24">
        <v>22</v>
      </c>
      <c r="E24">
        <v>5</v>
      </c>
      <c r="F24">
        <v>0.81499999999999995</v>
      </c>
      <c r="G24">
        <v>4.63</v>
      </c>
      <c r="H24">
        <v>-2.44</v>
      </c>
      <c r="I24">
        <v>15</v>
      </c>
      <c r="J24">
        <v>1</v>
      </c>
      <c r="K24">
        <v>12</v>
      </c>
      <c r="L24">
        <v>1</v>
      </c>
      <c r="M24">
        <v>10</v>
      </c>
      <c r="N24">
        <v>3</v>
      </c>
      <c r="O24">
        <v>2108</v>
      </c>
      <c r="P24">
        <v>1873</v>
      </c>
      <c r="R24">
        <v>1085</v>
      </c>
      <c r="S24">
        <v>728</v>
      </c>
      <c r="T24">
        <v>1524</v>
      </c>
      <c r="U24">
        <v>0.47799999999999998</v>
      </c>
      <c r="V24">
        <v>273</v>
      </c>
      <c r="W24">
        <v>793</v>
      </c>
      <c r="X24">
        <v>0.34399999999999997</v>
      </c>
      <c r="Y24">
        <v>379</v>
      </c>
      <c r="Z24">
        <v>494</v>
      </c>
      <c r="AA24">
        <v>0.76700000000000002</v>
      </c>
      <c r="AB24">
        <v>223</v>
      </c>
      <c r="AC24">
        <v>955</v>
      </c>
      <c r="AD24">
        <v>442</v>
      </c>
      <c r="AE24">
        <v>120</v>
      </c>
      <c r="AF24">
        <v>73</v>
      </c>
      <c r="AG24">
        <v>346</v>
      </c>
      <c r="AH24">
        <v>483</v>
      </c>
    </row>
    <row r="25" spans="1:34" ht="15" x14ac:dyDescent="0.2">
      <c r="A25" s="1">
        <v>24</v>
      </c>
      <c r="B25" t="s">
        <v>29</v>
      </c>
      <c r="C25">
        <v>28</v>
      </c>
      <c r="D25">
        <v>7</v>
      </c>
      <c r="E25">
        <v>21</v>
      </c>
      <c r="F25">
        <v>0.25</v>
      </c>
      <c r="G25">
        <v>-18.8</v>
      </c>
      <c r="H25">
        <v>-9.8699999999999992</v>
      </c>
      <c r="I25">
        <v>4</v>
      </c>
      <c r="J25">
        <v>10</v>
      </c>
      <c r="K25">
        <v>6</v>
      </c>
      <c r="L25">
        <v>7</v>
      </c>
      <c r="M25">
        <v>1</v>
      </c>
      <c r="N25">
        <v>13</v>
      </c>
      <c r="O25">
        <v>2004</v>
      </c>
      <c r="P25">
        <v>2204</v>
      </c>
      <c r="R25">
        <v>1155</v>
      </c>
      <c r="S25">
        <v>749</v>
      </c>
      <c r="T25">
        <v>1802</v>
      </c>
      <c r="U25">
        <v>0.41599999999999998</v>
      </c>
      <c r="V25">
        <v>190</v>
      </c>
      <c r="W25">
        <v>605</v>
      </c>
      <c r="X25">
        <v>0.314</v>
      </c>
      <c r="Y25">
        <v>316</v>
      </c>
      <c r="Z25">
        <v>488</v>
      </c>
      <c r="AA25">
        <v>0.64800000000000002</v>
      </c>
      <c r="AB25">
        <v>354</v>
      </c>
      <c r="AC25">
        <v>992</v>
      </c>
      <c r="AD25">
        <v>391</v>
      </c>
      <c r="AE25">
        <v>225</v>
      </c>
      <c r="AF25">
        <v>81</v>
      </c>
      <c r="AG25">
        <v>361</v>
      </c>
      <c r="AH25">
        <v>561</v>
      </c>
    </row>
    <row r="26" spans="1:34" ht="15" x14ac:dyDescent="0.2">
      <c r="A26" s="1">
        <v>25</v>
      </c>
      <c r="B26" t="s">
        <v>30</v>
      </c>
      <c r="C26">
        <v>31</v>
      </c>
      <c r="D26">
        <v>12</v>
      </c>
      <c r="E26">
        <v>19</v>
      </c>
      <c r="F26">
        <v>0.38700000000000001</v>
      </c>
      <c r="G26">
        <v>-11.54</v>
      </c>
      <c r="H26">
        <v>-5.47</v>
      </c>
      <c r="I26">
        <v>3</v>
      </c>
      <c r="J26">
        <v>13</v>
      </c>
      <c r="K26">
        <v>7</v>
      </c>
      <c r="L26">
        <v>7</v>
      </c>
      <c r="M26">
        <v>4</v>
      </c>
      <c r="N26">
        <v>12</v>
      </c>
      <c r="O26">
        <v>2115</v>
      </c>
      <c r="P26">
        <v>2200</v>
      </c>
      <c r="R26">
        <v>1245</v>
      </c>
      <c r="S26">
        <v>751</v>
      </c>
      <c r="T26">
        <v>1702</v>
      </c>
      <c r="U26">
        <v>0.441</v>
      </c>
      <c r="V26">
        <v>244</v>
      </c>
      <c r="W26">
        <v>669</v>
      </c>
      <c r="X26">
        <v>0.36499999999999999</v>
      </c>
      <c r="Y26">
        <v>369</v>
      </c>
      <c r="Z26">
        <v>522</v>
      </c>
      <c r="AA26">
        <v>0.70699999999999996</v>
      </c>
      <c r="AB26">
        <v>236</v>
      </c>
      <c r="AC26">
        <v>1013</v>
      </c>
      <c r="AD26">
        <v>403</v>
      </c>
      <c r="AE26">
        <v>162</v>
      </c>
      <c r="AF26">
        <v>78</v>
      </c>
      <c r="AG26">
        <v>388</v>
      </c>
      <c r="AH26">
        <v>525</v>
      </c>
    </row>
    <row r="27" spans="1:34" ht="15" x14ac:dyDescent="0.2">
      <c r="A27" s="1">
        <v>26</v>
      </c>
      <c r="B27" t="s">
        <v>31</v>
      </c>
      <c r="C27">
        <v>27</v>
      </c>
      <c r="D27">
        <v>18</v>
      </c>
      <c r="E27">
        <v>9</v>
      </c>
      <c r="F27">
        <v>0.66700000000000004</v>
      </c>
      <c r="G27">
        <v>5.91</v>
      </c>
      <c r="H27">
        <v>2.2599999999999998</v>
      </c>
      <c r="I27">
        <v>11</v>
      </c>
      <c r="J27">
        <v>5</v>
      </c>
      <c r="K27">
        <v>11</v>
      </c>
      <c r="L27">
        <v>2</v>
      </c>
      <c r="M27">
        <v>6</v>
      </c>
      <c r="N27">
        <v>6</v>
      </c>
      <c r="O27">
        <v>2042</v>
      </c>
      <c r="P27">
        <v>1908</v>
      </c>
      <c r="R27">
        <v>1080</v>
      </c>
      <c r="S27">
        <v>682</v>
      </c>
      <c r="T27">
        <v>1533</v>
      </c>
      <c r="U27">
        <v>0.44500000000000001</v>
      </c>
      <c r="V27">
        <v>208</v>
      </c>
      <c r="W27">
        <v>613</v>
      </c>
      <c r="X27">
        <v>0.33900000000000002</v>
      </c>
      <c r="Y27">
        <v>470</v>
      </c>
      <c r="Z27">
        <v>660</v>
      </c>
      <c r="AA27">
        <v>0.71199999999999997</v>
      </c>
      <c r="AB27">
        <v>277</v>
      </c>
      <c r="AC27">
        <v>984</v>
      </c>
      <c r="AD27">
        <v>331</v>
      </c>
      <c r="AE27">
        <v>131</v>
      </c>
      <c r="AF27">
        <v>63</v>
      </c>
      <c r="AG27">
        <v>338</v>
      </c>
      <c r="AH27">
        <v>559</v>
      </c>
    </row>
    <row r="28" spans="1:34" ht="15" x14ac:dyDescent="0.2">
      <c r="A28" s="1">
        <v>27</v>
      </c>
      <c r="B28" t="s">
        <v>32</v>
      </c>
      <c r="C28">
        <v>29</v>
      </c>
      <c r="D28">
        <v>9</v>
      </c>
      <c r="E28">
        <v>20</v>
      </c>
      <c r="F28">
        <v>0.31</v>
      </c>
      <c r="G28">
        <v>3.22</v>
      </c>
      <c r="H28">
        <v>8.19</v>
      </c>
      <c r="I28">
        <v>2</v>
      </c>
      <c r="J28">
        <v>14</v>
      </c>
      <c r="K28">
        <v>8</v>
      </c>
      <c r="L28">
        <v>10</v>
      </c>
      <c r="M28">
        <v>0</v>
      </c>
      <c r="N28">
        <v>7</v>
      </c>
      <c r="O28">
        <v>2108</v>
      </c>
      <c r="P28">
        <v>2252</v>
      </c>
      <c r="R28">
        <v>1160</v>
      </c>
      <c r="S28">
        <v>763</v>
      </c>
      <c r="T28">
        <v>1696</v>
      </c>
      <c r="U28">
        <v>0.45</v>
      </c>
      <c r="V28">
        <v>232</v>
      </c>
      <c r="W28">
        <v>622</v>
      </c>
      <c r="X28">
        <v>0.373</v>
      </c>
      <c r="Y28">
        <v>350</v>
      </c>
      <c r="Z28">
        <v>516</v>
      </c>
      <c r="AA28">
        <v>0.67800000000000005</v>
      </c>
      <c r="AB28">
        <v>263</v>
      </c>
      <c r="AC28">
        <v>1019</v>
      </c>
      <c r="AD28">
        <v>434</v>
      </c>
      <c r="AE28">
        <v>158</v>
      </c>
      <c r="AF28">
        <v>77</v>
      </c>
      <c r="AG28">
        <v>430</v>
      </c>
      <c r="AH28">
        <v>536</v>
      </c>
    </row>
    <row r="29" spans="1:34" ht="15" x14ac:dyDescent="0.2">
      <c r="A29" s="1">
        <v>28</v>
      </c>
      <c r="B29" t="s">
        <v>33</v>
      </c>
      <c r="C29">
        <v>30</v>
      </c>
      <c r="D29">
        <v>17</v>
      </c>
      <c r="E29">
        <v>13</v>
      </c>
      <c r="F29">
        <v>0.56699999999999995</v>
      </c>
      <c r="G29">
        <v>-2.0299999999999998</v>
      </c>
      <c r="H29">
        <v>-3.31</v>
      </c>
      <c r="I29">
        <v>12</v>
      </c>
      <c r="J29">
        <v>6</v>
      </c>
      <c r="K29">
        <v>11</v>
      </c>
      <c r="L29">
        <v>4</v>
      </c>
      <c r="M29">
        <v>6</v>
      </c>
      <c r="N29">
        <v>9</v>
      </c>
      <c r="O29">
        <v>2187</v>
      </c>
      <c r="P29">
        <v>2113</v>
      </c>
      <c r="R29">
        <v>1210</v>
      </c>
      <c r="S29">
        <v>765</v>
      </c>
      <c r="T29">
        <v>1721</v>
      </c>
      <c r="U29">
        <v>0.44500000000000001</v>
      </c>
      <c r="V29">
        <v>260</v>
      </c>
      <c r="W29">
        <v>724</v>
      </c>
      <c r="X29">
        <v>0.35899999999999999</v>
      </c>
      <c r="Y29">
        <v>397</v>
      </c>
      <c r="Z29">
        <v>574</v>
      </c>
      <c r="AA29">
        <v>0.69199999999999995</v>
      </c>
      <c r="AB29">
        <v>299</v>
      </c>
      <c r="AC29">
        <v>1063</v>
      </c>
      <c r="AD29">
        <v>427</v>
      </c>
      <c r="AE29">
        <v>248</v>
      </c>
      <c r="AF29">
        <v>75</v>
      </c>
      <c r="AG29">
        <v>423</v>
      </c>
      <c r="AH29">
        <v>566</v>
      </c>
    </row>
    <row r="30" spans="1:34" ht="15" x14ac:dyDescent="0.2">
      <c r="A30" s="1">
        <v>29</v>
      </c>
      <c r="B30" t="s">
        <v>34</v>
      </c>
      <c r="C30">
        <v>29</v>
      </c>
      <c r="D30">
        <v>13</v>
      </c>
      <c r="E30">
        <v>16</v>
      </c>
      <c r="F30">
        <v>0.44800000000000001</v>
      </c>
      <c r="G30">
        <v>-5.04</v>
      </c>
      <c r="H30">
        <v>-1.83</v>
      </c>
      <c r="I30">
        <v>7</v>
      </c>
      <c r="J30">
        <v>9</v>
      </c>
      <c r="K30">
        <v>10</v>
      </c>
      <c r="L30">
        <v>6</v>
      </c>
      <c r="M30">
        <v>3</v>
      </c>
      <c r="N30">
        <v>10</v>
      </c>
      <c r="O30">
        <v>2158</v>
      </c>
      <c r="P30">
        <v>2222</v>
      </c>
      <c r="R30">
        <v>1175</v>
      </c>
      <c r="S30">
        <v>761</v>
      </c>
      <c r="T30">
        <v>1785</v>
      </c>
      <c r="U30">
        <v>0.42599999999999999</v>
      </c>
      <c r="V30">
        <v>207</v>
      </c>
      <c r="W30">
        <v>598</v>
      </c>
      <c r="X30">
        <v>0.34599999999999997</v>
      </c>
      <c r="Y30">
        <v>429</v>
      </c>
      <c r="Z30">
        <v>640</v>
      </c>
      <c r="AA30">
        <v>0.67</v>
      </c>
      <c r="AB30">
        <v>323</v>
      </c>
      <c r="AC30">
        <v>1043</v>
      </c>
      <c r="AD30">
        <v>359</v>
      </c>
      <c r="AE30">
        <v>207</v>
      </c>
      <c r="AF30">
        <v>76</v>
      </c>
      <c r="AG30">
        <v>376</v>
      </c>
      <c r="AH30">
        <v>575</v>
      </c>
    </row>
    <row r="31" spans="1:34" ht="15" x14ac:dyDescent="0.2">
      <c r="A31" s="1">
        <v>30</v>
      </c>
      <c r="B31" t="s">
        <v>35</v>
      </c>
      <c r="C31">
        <v>31</v>
      </c>
      <c r="D31">
        <v>12</v>
      </c>
      <c r="E31">
        <v>19</v>
      </c>
      <c r="F31">
        <v>0.38700000000000001</v>
      </c>
      <c r="G31">
        <v>-2.75</v>
      </c>
      <c r="H31">
        <v>2.85</v>
      </c>
      <c r="I31">
        <v>7</v>
      </c>
      <c r="J31">
        <v>11</v>
      </c>
      <c r="K31">
        <v>8</v>
      </c>
      <c r="L31">
        <v>7</v>
      </c>
      <c r="M31">
        <v>3</v>
      </c>
      <c r="N31">
        <v>10</v>
      </c>
      <c r="O31">
        <v>2040</v>
      </c>
      <c r="P31">
        <v>2193</v>
      </c>
      <c r="R31">
        <v>1245</v>
      </c>
      <c r="S31">
        <v>687</v>
      </c>
      <c r="T31">
        <v>1614</v>
      </c>
      <c r="U31">
        <v>0.42599999999999999</v>
      </c>
      <c r="V31">
        <v>208</v>
      </c>
      <c r="W31">
        <v>577</v>
      </c>
      <c r="X31">
        <v>0.36</v>
      </c>
      <c r="Y31">
        <v>458</v>
      </c>
      <c r="Z31">
        <v>678</v>
      </c>
      <c r="AA31">
        <v>0.67600000000000005</v>
      </c>
      <c r="AB31">
        <v>280</v>
      </c>
      <c r="AC31">
        <v>1083</v>
      </c>
      <c r="AD31">
        <v>356</v>
      </c>
      <c r="AE31">
        <v>189</v>
      </c>
      <c r="AF31">
        <v>108</v>
      </c>
      <c r="AG31">
        <v>469</v>
      </c>
      <c r="AH31">
        <v>623</v>
      </c>
    </row>
    <row r="32" spans="1:34" ht="15" x14ac:dyDescent="0.2">
      <c r="A32" s="1">
        <v>31</v>
      </c>
      <c r="B32" t="s">
        <v>36</v>
      </c>
      <c r="C32">
        <v>31</v>
      </c>
      <c r="D32">
        <v>21</v>
      </c>
      <c r="E32">
        <v>10</v>
      </c>
      <c r="F32">
        <v>0.67700000000000005</v>
      </c>
      <c r="G32">
        <v>9.7899999999999991</v>
      </c>
      <c r="H32">
        <v>1.56</v>
      </c>
      <c r="I32">
        <v>12</v>
      </c>
      <c r="J32">
        <v>6</v>
      </c>
      <c r="K32">
        <v>14</v>
      </c>
      <c r="L32">
        <v>3</v>
      </c>
      <c r="M32">
        <v>5</v>
      </c>
      <c r="N32">
        <v>4</v>
      </c>
      <c r="O32">
        <v>2513</v>
      </c>
      <c r="P32">
        <v>2258</v>
      </c>
      <c r="R32">
        <v>1240</v>
      </c>
      <c r="S32">
        <v>865</v>
      </c>
      <c r="T32">
        <v>1882</v>
      </c>
      <c r="U32">
        <v>0.46</v>
      </c>
      <c r="V32">
        <v>208</v>
      </c>
      <c r="W32">
        <v>603</v>
      </c>
      <c r="X32">
        <v>0.34499999999999997</v>
      </c>
      <c r="Y32">
        <v>575</v>
      </c>
      <c r="Z32">
        <v>790</v>
      </c>
      <c r="AA32">
        <v>0.72799999999999998</v>
      </c>
      <c r="AB32">
        <v>323</v>
      </c>
      <c r="AC32">
        <v>1306</v>
      </c>
      <c r="AD32">
        <v>495</v>
      </c>
      <c r="AE32">
        <v>211</v>
      </c>
      <c r="AF32">
        <v>150</v>
      </c>
      <c r="AG32">
        <v>424</v>
      </c>
      <c r="AH32">
        <v>608</v>
      </c>
    </row>
    <row r="33" spans="1:34" ht="15" x14ac:dyDescent="0.2">
      <c r="A33" s="1">
        <v>32</v>
      </c>
      <c r="B33" t="s">
        <v>37</v>
      </c>
      <c r="C33">
        <v>28</v>
      </c>
      <c r="D33">
        <v>12</v>
      </c>
      <c r="E33">
        <v>16</v>
      </c>
      <c r="F33">
        <v>0.42899999999999999</v>
      </c>
      <c r="G33">
        <v>-8.44</v>
      </c>
      <c r="H33">
        <v>-3.41</v>
      </c>
      <c r="I33">
        <v>3</v>
      </c>
      <c r="J33">
        <v>9</v>
      </c>
      <c r="K33">
        <v>8</v>
      </c>
      <c r="L33">
        <v>6</v>
      </c>
      <c r="M33">
        <v>4</v>
      </c>
      <c r="N33">
        <v>8</v>
      </c>
      <c r="O33">
        <v>2109</v>
      </c>
      <c r="P33">
        <v>2178</v>
      </c>
      <c r="R33">
        <v>1120</v>
      </c>
      <c r="S33">
        <v>680</v>
      </c>
      <c r="T33">
        <v>1534</v>
      </c>
      <c r="U33">
        <v>0.443</v>
      </c>
      <c r="V33">
        <v>221</v>
      </c>
      <c r="W33">
        <v>608</v>
      </c>
      <c r="X33">
        <v>0.36299999999999999</v>
      </c>
      <c r="Y33">
        <v>528</v>
      </c>
      <c r="Z33">
        <v>699</v>
      </c>
      <c r="AA33">
        <v>0.755</v>
      </c>
      <c r="AB33">
        <v>248</v>
      </c>
      <c r="AC33">
        <v>858</v>
      </c>
      <c r="AD33">
        <v>367</v>
      </c>
      <c r="AE33">
        <v>213</v>
      </c>
      <c r="AF33">
        <v>54</v>
      </c>
      <c r="AG33">
        <v>404</v>
      </c>
      <c r="AH33">
        <v>560</v>
      </c>
    </row>
    <row r="34" spans="1:34" ht="15" x14ac:dyDescent="0.2">
      <c r="A34" s="1">
        <v>33</v>
      </c>
      <c r="B34" t="s">
        <v>38</v>
      </c>
      <c r="C34">
        <v>31</v>
      </c>
      <c r="D34">
        <v>12</v>
      </c>
      <c r="E34">
        <v>19</v>
      </c>
      <c r="F34">
        <v>0.38700000000000001</v>
      </c>
      <c r="G34">
        <v>-8.58</v>
      </c>
      <c r="H34">
        <v>-4.91</v>
      </c>
      <c r="I34">
        <v>9</v>
      </c>
      <c r="J34">
        <v>9</v>
      </c>
      <c r="K34">
        <v>9</v>
      </c>
      <c r="L34">
        <v>5</v>
      </c>
      <c r="M34">
        <v>2</v>
      </c>
      <c r="N34">
        <v>14</v>
      </c>
      <c r="O34">
        <v>2295</v>
      </c>
      <c r="P34">
        <v>2378</v>
      </c>
      <c r="R34">
        <v>1275</v>
      </c>
      <c r="S34">
        <v>808</v>
      </c>
      <c r="T34">
        <v>1837</v>
      </c>
      <c r="U34">
        <v>0.44</v>
      </c>
      <c r="V34">
        <v>229</v>
      </c>
      <c r="W34">
        <v>670</v>
      </c>
      <c r="X34">
        <v>0.34200000000000003</v>
      </c>
      <c r="Y34">
        <v>450</v>
      </c>
      <c r="Z34">
        <v>623</v>
      </c>
      <c r="AA34">
        <v>0.72199999999999998</v>
      </c>
      <c r="AB34">
        <v>328</v>
      </c>
      <c r="AC34">
        <v>1111</v>
      </c>
      <c r="AD34">
        <v>446</v>
      </c>
      <c r="AE34">
        <v>211</v>
      </c>
      <c r="AF34">
        <v>68</v>
      </c>
      <c r="AG34">
        <v>421</v>
      </c>
      <c r="AH34">
        <v>659</v>
      </c>
    </row>
    <row r="35" spans="1:34" ht="15" x14ac:dyDescent="0.2">
      <c r="A35" s="1">
        <v>34</v>
      </c>
      <c r="B35" t="s">
        <v>39</v>
      </c>
      <c r="C35">
        <v>31</v>
      </c>
      <c r="D35">
        <v>23</v>
      </c>
      <c r="E35">
        <v>8</v>
      </c>
      <c r="F35">
        <v>0.74199999999999999</v>
      </c>
      <c r="G35">
        <v>5.42</v>
      </c>
      <c r="H35">
        <v>-3.04</v>
      </c>
      <c r="I35">
        <v>15</v>
      </c>
      <c r="J35">
        <v>3</v>
      </c>
      <c r="K35">
        <v>12</v>
      </c>
      <c r="L35">
        <v>2</v>
      </c>
      <c r="M35">
        <v>9</v>
      </c>
      <c r="N35">
        <v>6</v>
      </c>
      <c r="O35">
        <v>2360</v>
      </c>
      <c r="P35">
        <v>2098</v>
      </c>
      <c r="R35">
        <v>1240</v>
      </c>
      <c r="S35">
        <v>829</v>
      </c>
      <c r="T35">
        <v>1720</v>
      </c>
      <c r="U35">
        <v>0.48199999999999998</v>
      </c>
      <c r="V35">
        <v>255</v>
      </c>
      <c r="W35">
        <v>668</v>
      </c>
      <c r="X35">
        <v>0.38200000000000001</v>
      </c>
      <c r="Y35">
        <v>447</v>
      </c>
      <c r="Z35">
        <v>659</v>
      </c>
      <c r="AA35">
        <v>0.67800000000000005</v>
      </c>
      <c r="AB35">
        <v>271</v>
      </c>
      <c r="AC35">
        <v>1060</v>
      </c>
      <c r="AD35">
        <v>445</v>
      </c>
      <c r="AE35">
        <v>224</v>
      </c>
      <c r="AF35">
        <v>112</v>
      </c>
      <c r="AG35">
        <v>419</v>
      </c>
      <c r="AH35">
        <v>572</v>
      </c>
    </row>
    <row r="36" spans="1:34" ht="15" x14ac:dyDescent="0.2">
      <c r="A36" s="1">
        <v>35</v>
      </c>
      <c r="B36" t="s">
        <v>40</v>
      </c>
      <c r="C36">
        <v>29</v>
      </c>
      <c r="D36">
        <v>15</v>
      </c>
      <c r="E36">
        <v>14</v>
      </c>
      <c r="F36">
        <v>0.51700000000000002</v>
      </c>
      <c r="G36">
        <v>1.06</v>
      </c>
      <c r="H36">
        <v>-0.6</v>
      </c>
      <c r="I36">
        <v>9</v>
      </c>
      <c r="J36">
        <v>7</v>
      </c>
      <c r="K36">
        <v>7</v>
      </c>
      <c r="L36">
        <v>4</v>
      </c>
      <c r="M36">
        <v>7</v>
      </c>
      <c r="N36">
        <v>7</v>
      </c>
      <c r="O36">
        <v>2258</v>
      </c>
      <c r="P36">
        <v>2160</v>
      </c>
      <c r="R36">
        <v>1165</v>
      </c>
      <c r="S36">
        <v>797</v>
      </c>
      <c r="T36">
        <v>1772</v>
      </c>
      <c r="U36">
        <v>0.45</v>
      </c>
      <c r="V36">
        <v>218</v>
      </c>
      <c r="W36">
        <v>666</v>
      </c>
      <c r="X36">
        <v>0.32700000000000001</v>
      </c>
      <c r="Y36">
        <v>446</v>
      </c>
      <c r="Z36">
        <v>648</v>
      </c>
      <c r="AA36">
        <v>0.68799999999999994</v>
      </c>
      <c r="AB36">
        <v>365</v>
      </c>
      <c r="AC36">
        <v>1182</v>
      </c>
      <c r="AD36">
        <v>427</v>
      </c>
      <c r="AE36">
        <v>166</v>
      </c>
      <c r="AF36">
        <v>112</v>
      </c>
      <c r="AG36">
        <v>421</v>
      </c>
      <c r="AH36">
        <v>658</v>
      </c>
    </row>
    <row r="37" spans="1:34" ht="15" x14ac:dyDescent="0.2">
      <c r="A37" s="1">
        <v>36</v>
      </c>
      <c r="B37" t="s">
        <v>41</v>
      </c>
      <c r="C37">
        <v>29</v>
      </c>
      <c r="D37">
        <v>23</v>
      </c>
      <c r="E37">
        <v>6</v>
      </c>
      <c r="F37">
        <v>0.79300000000000004</v>
      </c>
      <c r="G37">
        <v>19.09</v>
      </c>
      <c r="H37">
        <v>10.26</v>
      </c>
      <c r="I37">
        <v>12</v>
      </c>
      <c r="J37">
        <v>5</v>
      </c>
      <c r="K37">
        <v>13</v>
      </c>
      <c r="L37">
        <v>2</v>
      </c>
      <c r="M37">
        <v>6</v>
      </c>
      <c r="N37">
        <v>4</v>
      </c>
      <c r="O37">
        <v>2244</v>
      </c>
      <c r="P37">
        <v>1988</v>
      </c>
      <c r="R37">
        <v>1170</v>
      </c>
      <c r="S37">
        <v>789</v>
      </c>
      <c r="T37">
        <v>1639</v>
      </c>
      <c r="U37">
        <v>0.48099999999999998</v>
      </c>
      <c r="V37">
        <v>227</v>
      </c>
      <c r="W37">
        <v>612</v>
      </c>
      <c r="X37">
        <v>0.371</v>
      </c>
      <c r="Y37">
        <v>439</v>
      </c>
      <c r="Z37">
        <v>594</v>
      </c>
      <c r="AA37">
        <v>0.73899999999999999</v>
      </c>
      <c r="AB37">
        <v>257</v>
      </c>
      <c r="AC37">
        <v>945</v>
      </c>
      <c r="AD37">
        <v>390</v>
      </c>
      <c r="AE37">
        <v>176</v>
      </c>
      <c r="AF37">
        <v>83</v>
      </c>
      <c r="AG37">
        <v>296</v>
      </c>
      <c r="AH37">
        <v>551</v>
      </c>
    </row>
    <row r="38" spans="1:34" ht="15" x14ac:dyDescent="0.2">
      <c r="A38" s="1">
        <v>37</v>
      </c>
      <c r="B38" t="s">
        <v>42</v>
      </c>
      <c r="C38">
        <v>28</v>
      </c>
      <c r="D38">
        <v>10</v>
      </c>
      <c r="E38">
        <v>18</v>
      </c>
      <c r="F38">
        <v>0.35699999999999998</v>
      </c>
      <c r="G38">
        <v>-10.18</v>
      </c>
      <c r="H38">
        <v>-3.64</v>
      </c>
      <c r="I38">
        <v>5</v>
      </c>
      <c r="J38">
        <v>9</v>
      </c>
      <c r="K38">
        <v>5</v>
      </c>
      <c r="L38">
        <v>5</v>
      </c>
      <c r="M38">
        <v>5</v>
      </c>
      <c r="N38">
        <v>11</v>
      </c>
      <c r="O38">
        <v>1907</v>
      </c>
      <c r="P38">
        <v>2049</v>
      </c>
      <c r="R38">
        <v>1130</v>
      </c>
      <c r="S38">
        <v>665</v>
      </c>
      <c r="T38">
        <v>1630</v>
      </c>
      <c r="U38">
        <v>0.40799999999999997</v>
      </c>
      <c r="V38">
        <v>237</v>
      </c>
      <c r="W38">
        <v>685</v>
      </c>
      <c r="X38">
        <v>0.34599999999999997</v>
      </c>
      <c r="Y38">
        <v>340</v>
      </c>
      <c r="Z38">
        <v>493</v>
      </c>
      <c r="AA38">
        <v>0.69</v>
      </c>
      <c r="AB38">
        <v>273</v>
      </c>
      <c r="AC38">
        <v>896</v>
      </c>
      <c r="AD38">
        <v>299</v>
      </c>
      <c r="AE38">
        <v>148</v>
      </c>
      <c r="AF38">
        <v>93</v>
      </c>
      <c r="AG38">
        <v>295</v>
      </c>
      <c r="AH38">
        <v>522</v>
      </c>
    </row>
    <row r="39" spans="1:34" ht="15" x14ac:dyDescent="0.2">
      <c r="A39" s="1">
        <v>38</v>
      </c>
      <c r="B39" t="s">
        <v>43</v>
      </c>
      <c r="C39">
        <v>28</v>
      </c>
      <c r="D39">
        <v>21</v>
      </c>
      <c r="E39">
        <v>7</v>
      </c>
      <c r="F39">
        <v>0.75</v>
      </c>
      <c r="G39">
        <v>2.6</v>
      </c>
      <c r="H39">
        <v>-4.04</v>
      </c>
      <c r="I39">
        <v>12</v>
      </c>
      <c r="J39">
        <v>1</v>
      </c>
      <c r="K39">
        <v>12</v>
      </c>
      <c r="L39">
        <v>0</v>
      </c>
      <c r="M39">
        <v>8</v>
      </c>
      <c r="N39">
        <v>6</v>
      </c>
      <c r="O39">
        <v>2014</v>
      </c>
      <c r="P39">
        <v>1746</v>
      </c>
      <c r="R39">
        <v>1125</v>
      </c>
      <c r="S39">
        <v>739</v>
      </c>
      <c r="T39">
        <v>1624</v>
      </c>
      <c r="U39">
        <v>0.45500000000000002</v>
      </c>
      <c r="V39">
        <v>179</v>
      </c>
      <c r="W39">
        <v>516</v>
      </c>
      <c r="X39">
        <v>0.34699999999999998</v>
      </c>
      <c r="Y39">
        <v>357</v>
      </c>
      <c r="Z39">
        <v>577</v>
      </c>
      <c r="AA39">
        <v>0.61899999999999999</v>
      </c>
      <c r="AB39">
        <v>351</v>
      </c>
      <c r="AC39">
        <v>1083</v>
      </c>
      <c r="AD39">
        <v>426</v>
      </c>
      <c r="AE39">
        <v>236</v>
      </c>
      <c r="AF39">
        <v>106</v>
      </c>
      <c r="AG39">
        <v>418</v>
      </c>
      <c r="AH39">
        <v>610</v>
      </c>
    </row>
    <row r="40" spans="1:34" ht="15" x14ac:dyDescent="0.2">
      <c r="A40" s="1">
        <v>39</v>
      </c>
      <c r="B40" t="s">
        <v>44</v>
      </c>
      <c r="C40">
        <v>27</v>
      </c>
      <c r="D40">
        <v>14</v>
      </c>
      <c r="E40">
        <v>13</v>
      </c>
      <c r="F40">
        <v>0.51900000000000002</v>
      </c>
      <c r="G40">
        <v>-8.4</v>
      </c>
      <c r="H40">
        <v>-6.52</v>
      </c>
      <c r="I40">
        <v>8</v>
      </c>
      <c r="J40">
        <v>6</v>
      </c>
      <c r="K40">
        <v>11</v>
      </c>
      <c r="L40">
        <v>3</v>
      </c>
      <c r="M40">
        <v>3</v>
      </c>
      <c r="N40">
        <v>8</v>
      </c>
      <c r="O40">
        <v>1979</v>
      </c>
      <c r="P40">
        <v>1934</v>
      </c>
      <c r="R40">
        <v>1110</v>
      </c>
      <c r="S40">
        <v>690</v>
      </c>
      <c r="T40">
        <v>1548</v>
      </c>
      <c r="U40">
        <v>0.44600000000000001</v>
      </c>
      <c r="V40">
        <v>165</v>
      </c>
      <c r="W40">
        <v>526</v>
      </c>
      <c r="X40">
        <v>0.314</v>
      </c>
      <c r="Y40">
        <v>434</v>
      </c>
      <c r="Z40">
        <v>648</v>
      </c>
      <c r="AA40">
        <v>0.67</v>
      </c>
      <c r="AB40">
        <v>280</v>
      </c>
      <c r="AC40">
        <v>1013</v>
      </c>
      <c r="AD40">
        <v>332</v>
      </c>
      <c r="AE40">
        <v>181</v>
      </c>
      <c r="AF40">
        <v>105</v>
      </c>
      <c r="AG40">
        <v>425</v>
      </c>
      <c r="AH40">
        <v>587</v>
      </c>
    </row>
    <row r="41" spans="1:34" ht="15" x14ac:dyDescent="0.2">
      <c r="A41" s="1">
        <v>40</v>
      </c>
      <c r="B41" t="s">
        <v>45</v>
      </c>
      <c r="C41">
        <v>27</v>
      </c>
      <c r="D41">
        <v>11</v>
      </c>
      <c r="E41">
        <v>16</v>
      </c>
      <c r="F41">
        <v>0.40699999999999997</v>
      </c>
      <c r="G41">
        <v>-6.87</v>
      </c>
      <c r="H41">
        <v>-3.23</v>
      </c>
      <c r="I41">
        <v>7</v>
      </c>
      <c r="J41">
        <v>7</v>
      </c>
      <c r="K41">
        <v>7</v>
      </c>
      <c r="L41">
        <v>6</v>
      </c>
      <c r="M41">
        <v>4</v>
      </c>
      <c r="N41">
        <v>7</v>
      </c>
      <c r="O41">
        <v>2125</v>
      </c>
      <c r="P41">
        <v>2197</v>
      </c>
      <c r="R41">
        <v>1080</v>
      </c>
      <c r="S41">
        <v>724</v>
      </c>
      <c r="T41">
        <v>1562</v>
      </c>
      <c r="U41">
        <v>0.46400000000000002</v>
      </c>
      <c r="V41">
        <v>130</v>
      </c>
      <c r="W41">
        <v>363</v>
      </c>
      <c r="X41">
        <v>0.35799999999999998</v>
      </c>
      <c r="Y41">
        <v>547</v>
      </c>
      <c r="Z41">
        <v>754</v>
      </c>
      <c r="AA41">
        <v>0.72499999999999998</v>
      </c>
      <c r="AB41">
        <v>265</v>
      </c>
      <c r="AC41">
        <v>959</v>
      </c>
      <c r="AD41">
        <v>376</v>
      </c>
      <c r="AE41">
        <v>187</v>
      </c>
      <c r="AF41">
        <v>88</v>
      </c>
      <c r="AG41">
        <v>357</v>
      </c>
      <c r="AH41">
        <v>569</v>
      </c>
    </row>
    <row r="42" spans="1:34" ht="15" x14ac:dyDescent="0.2">
      <c r="A42" s="1">
        <v>46</v>
      </c>
      <c r="B42" t="s">
        <v>51</v>
      </c>
      <c r="C42">
        <v>30</v>
      </c>
      <c r="D42">
        <v>14</v>
      </c>
      <c r="E42">
        <v>16</v>
      </c>
      <c r="F42">
        <v>0.46700000000000003</v>
      </c>
      <c r="G42">
        <v>-11.57</v>
      </c>
      <c r="H42">
        <v>-7.42</v>
      </c>
      <c r="I42">
        <v>7</v>
      </c>
      <c r="J42">
        <v>11</v>
      </c>
      <c r="K42">
        <v>8</v>
      </c>
      <c r="L42">
        <v>7</v>
      </c>
      <c r="M42">
        <v>5</v>
      </c>
      <c r="N42">
        <v>8</v>
      </c>
      <c r="O42">
        <v>2131</v>
      </c>
      <c r="P42">
        <v>2124</v>
      </c>
      <c r="R42">
        <v>1210</v>
      </c>
      <c r="S42">
        <v>725</v>
      </c>
      <c r="T42">
        <v>1605</v>
      </c>
      <c r="U42">
        <v>0.45200000000000001</v>
      </c>
      <c r="V42">
        <v>230</v>
      </c>
      <c r="W42">
        <v>623</v>
      </c>
      <c r="X42">
        <v>0.36899999999999999</v>
      </c>
      <c r="Y42">
        <v>451</v>
      </c>
      <c r="Z42">
        <v>608</v>
      </c>
      <c r="AA42">
        <v>0.74199999999999999</v>
      </c>
      <c r="AB42">
        <v>237</v>
      </c>
      <c r="AC42">
        <v>979</v>
      </c>
      <c r="AD42">
        <v>352</v>
      </c>
      <c r="AE42">
        <v>200</v>
      </c>
      <c r="AF42">
        <v>117</v>
      </c>
      <c r="AG42">
        <v>398</v>
      </c>
      <c r="AH42">
        <v>552</v>
      </c>
    </row>
    <row r="43" spans="1:34" ht="15" x14ac:dyDescent="0.2">
      <c r="A43" s="1">
        <v>47</v>
      </c>
      <c r="B43" t="s">
        <v>52</v>
      </c>
      <c r="C43">
        <v>31</v>
      </c>
      <c r="D43">
        <v>17</v>
      </c>
      <c r="E43">
        <v>14</v>
      </c>
      <c r="F43">
        <v>0.54800000000000004</v>
      </c>
      <c r="G43">
        <v>-2.2999999999999998</v>
      </c>
      <c r="H43">
        <v>-3.14</v>
      </c>
      <c r="I43">
        <v>10</v>
      </c>
      <c r="J43">
        <v>10</v>
      </c>
      <c r="K43">
        <v>7</v>
      </c>
      <c r="L43">
        <v>6</v>
      </c>
      <c r="M43">
        <v>9</v>
      </c>
      <c r="N43">
        <v>7</v>
      </c>
      <c r="O43">
        <v>2456</v>
      </c>
      <c r="P43">
        <v>2430</v>
      </c>
      <c r="R43">
        <v>1250</v>
      </c>
      <c r="S43">
        <v>861</v>
      </c>
      <c r="T43">
        <v>1890</v>
      </c>
      <c r="U43">
        <v>0.45600000000000002</v>
      </c>
      <c r="V43">
        <v>290</v>
      </c>
      <c r="W43">
        <v>770</v>
      </c>
      <c r="X43">
        <v>0.377</v>
      </c>
      <c r="Y43">
        <v>444</v>
      </c>
      <c r="Z43">
        <v>605</v>
      </c>
      <c r="AA43">
        <v>0.73399999999999999</v>
      </c>
      <c r="AB43">
        <v>332</v>
      </c>
      <c r="AC43">
        <v>1026</v>
      </c>
      <c r="AD43">
        <v>549</v>
      </c>
      <c r="AE43">
        <v>207</v>
      </c>
      <c r="AF43">
        <v>60</v>
      </c>
      <c r="AG43">
        <v>409</v>
      </c>
      <c r="AH43">
        <v>604</v>
      </c>
    </row>
    <row r="44" spans="1:34" ht="15" x14ac:dyDescent="0.2">
      <c r="A44" s="1">
        <v>48</v>
      </c>
      <c r="B44" t="s">
        <v>53</v>
      </c>
      <c r="C44">
        <v>30</v>
      </c>
      <c r="D44">
        <v>8</v>
      </c>
      <c r="E44">
        <v>22</v>
      </c>
      <c r="F44">
        <v>0.26700000000000002</v>
      </c>
      <c r="G44">
        <v>-12.2</v>
      </c>
      <c r="H44">
        <v>-3.03</v>
      </c>
      <c r="I44">
        <v>7</v>
      </c>
      <c r="J44">
        <v>10</v>
      </c>
      <c r="K44">
        <v>5</v>
      </c>
      <c r="L44">
        <v>6</v>
      </c>
      <c r="M44">
        <v>3</v>
      </c>
      <c r="N44">
        <v>15</v>
      </c>
      <c r="O44">
        <v>2243</v>
      </c>
      <c r="P44">
        <v>2518</v>
      </c>
      <c r="R44">
        <v>1215</v>
      </c>
      <c r="S44">
        <v>783</v>
      </c>
      <c r="T44">
        <v>1785</v>
      </c>
      <c r="U44">
        <v>0.439</v>
      </c>
      <c r="V44">
        <v>216</v>
      </c>
      <c r="W44">
        <v>572</v>
      </c>
      <c r="X44">
        <v>0.378</v>
      </c>
      <c r="Y44">
        <v>461</v>
      </c>
      <c r="Z44">
        <v>641</v>
      </c>
      <c r="AA44">
        <v>0.71899999999999997</v>
      </c>
      <c r="AB44">
        <v>311</v>
      </c>
      <c r="AC44">
        <v>1079</v>
      </c>
      <c r="AD44">
        <v>443</v>
      </c>
      <c r="AE44">
        <v>166</v>
      </c>
      <c r="AF44">
        <v>81</v>
      </c>
      <c r="AG44">
        <v>425</v>
      </c>
      <c r="AH44">
        <v>562</v>
      </c>
    </row>
    <row r="45" spans="1:34" ht="15" x14ac:dyDescent="0.2">
      <c r="A45" s="1">
        <v>49</v>
      </c>
      <c r="B45" t="s">
        <v>54</v>
      </c>
      <c r="C45">
        <v>29</v>
      </c>
      <c r="D45">
        <v>6</v>
      </c>
      <c r="E45">
        <v>23</v>
      </c>
      <c r="F45">
        <v>0.20699999999999999</v>
      </c>
      <c r="G45">
        <v>-17.059999999999999</v>
      </c>
      <c r="H45">
        <v>-7.24</v>
      </c>
      <c r="I45">
        <v>4</v>
      </c>
      <c r="J45">
        <v>14</v>
      </c>
      <c r="K45">
        <v>3</v>
      </c>
      <c r="L45">
        <v>9</v>
      </c>
      <c r="M45">
        <v>3</v>
      </c>
      <c r="N45">
        <v>14</v>
      </c>
      <c r="O45">
        <v>1827</v>
      </c>
      <c r="P45">
        <v>2112</v>
      </c>
      <c r="R45">
        <v>1170</v>
      </c>
      <c r="S45">
        <v>675</v>
      </c>
      <c r="T45">
        <v>1602</v>
      </c>
      <c r="U45">
        <v>0.42099999999999999</v>
      </c>
      <c r="V45">
        <v>146</v>
      </c>
      <c r="W45">
        <v>418</v>
      </c>
      <c r="X45">
        <v>0.34899999999999998</v>
      </c>
      <c r="Y45">
        <v>331</v>
      </c>
      <c r="Z45">
        <v>534</v>
      </c>
      <c r="AA45">
        <v>0.62</v>
      </c>
      <c r="AB45">
        <v>332</v>
      </c>
      <c r="AC45">
        <v>966</v>
      </c>
      <c r="AD45">
        <v>341</v>
      </c>
      <c r="AE45">
        <v>166</v>
      </c>
      <c r="AF45">
        <v>68</v>
      </c>
      <c r="AG45">
        <v>414</v>
      </c>
      <c r="AH45">
        <v>539</v>
      </c>
    </row>
    <row r="46" spans="1:34" ht="15" x14ac:dyDescent="0.2">
      <c r="A46" s="1">
        <v>50</v>
      </c>
      <c r="B46" t="s">
        <v>55</v>
      </c>
      <c r="C46">
        <v>29</v>
      </c>
      <c r="D46">
        <v>19</v>
      </c>
      <c r="E46">
        <v>10</v>
      </c>
      <c r="F46">
        <v>0.65500000000000003</v>
      </c>
      <c r="G46">
        <v>9.49</v>
      </c>
      <c r="H46">
        <v>2.97</v>
      </c>
      <c r="I46">
        <v>10</v>
      </c>
      <c r="J46">
        <v>7</v>
      </c>
      <c r="K46">
        <v>12</v>
      </c>
      <c r="L46">
        <v>3</v>
      </c>
      <c r="M46">
        <v>4</v>
      </c>
      <c r="N46">
        <v>6</v>
      </c>
      <c r="O46">
        <v>1949</v>
      </c>
      <c r="P46">
        <v>1760</v>
      </c>
      <c r="R46">
        <v>1165</v>
      </c>
      <c r="S46">
        <v>667</v>
      </c>
      <c r="T46">
        <v>1530</v>
      </c>
      <c r="U46">
        <v>0.436</v>
      </c>
      <c r="V46">
        <v>198</v>
      </c>
      <c r="W46">
        <v>596</v>
      </c>
      <c r="X46">
        <v>0.33200000000000002</v>
      </c>
      <c r="Y46">
        <v>417</v>
      </c>
      <c r="Z46">
        <v>633</v>
      </c>
      <c r="AA46">
        <v>0.65900000000000003</v>
      </c>
      <c r="AB46">
        <v>329</v>
      </c>
      <c r="AC46">
        <v>1221</v>
      </c>
      <c r="AD46">
        <v>326</v>
      </c>
      <c r="AE46">
        <v>107</v>
      </c>
      <c r="AF46">
        <v>113</v>
      </c>
      <c r="AG46">
        <v>434</v>
      </c>
      <c r="AH46">
        <v>444</v>
      </c>
    </row>
    <row r="47" spans="1:34" ht="15" x14ac:dyDescent="0.2">
      <c r="A47" s="1">
        <v>51</v>
      </c>
      <c r="B47" t="s">
        <v>56</v>
      </c>
      <c r="C47">
        <v>29</v>
      </c>
      <c r="D47">
        <v>16</v>
      </c>
      <c r="E47">
        <v>13</v>
      </c>
      <c r="F47">
        <v>0.55200000000000005</v>
      </c>
      <c r="G47">
        <v>-4.28</v>
      </c>
      <c r="H47">
        <v>-2.5</v>
      </c>
      <c r="I47">
        <v>6</v>
      </c>
      <c r="J47">
        <v>10</v>
      </c>
      <c r="K47">
        <v>10</v>
      </c>
      <c r="L47">
        <v>4</v>
      </c>
      <c r="M47">
        <v>5</v>
      </c>
      <c r="N47">
        <v>7</v>
      </c>
      <c r="O47">
        <v>2559</v>
      </c>
      <c r="P47">
        <v>2494</v>
      </c>
      <c r="R47">
        <v>1170</v>
      </c>
      <c r="S47">
        <v>824</v>
      </c>
      <c r="T47">
        <v>1934</v>
      </c>
      <c r="U47">
        <v>0.42599999999999999</v>
      </c>
      <c r="V47">
        <v>363</v>
      </c>
      <c r="W47">
        <v>1012</v>
      </c>
      <c r="X47">
        <v>0.35899999999999999</v>
      </c>
      <c r="Y47">
        <v>548</v>
      </c>
      <c r="Z47">
        <v>699</v>
      </c>
      <c r="AA47">
        <v>0.78400000000000003</v>
      </c>
      <c r="AB47">
        <v>330</v>
      </c>
      <c r="AC47">
        <v>1137</v>
      </c>
      <c r="AD47">
        <v>335</v>
      </c>
      <c r="AE47">
        <v>168</v>
      </c>
      <c r="AF47">
        <v>84</v>
      </c>
      <c r="AG47">
        <v>332</v>
      </c>
      <c r="AH47">
        <v>549</v>
      </c>
    </row>
    <row r="48" spans="1:34" ht="15" x14ac:dyDescent="0.2">
      <c r="A48" s="1">
        <v>52</v>
      </c>
      <c r="B48" t="s">
        <v>57</v>
      </c>
      <c r="C48">
        <v>29</v>
      </c>
      <c r="D48">
        <v>11</v>
      </c>
      <c r="E48">
        <v>18</v>
      </c>
      <c r="F48">
        <v>0.379</v>
      </c>
      <c r="G48">
        <v>-11.63</v>
      </c>
      <c r="H48">
        <v>-5.44</v>
      </c>
      <c r="I48">
        <v>7</v>
      </c>
      <c r="J48">
        <v>11</v>
      </c>
      <c r="K48">
        <v>8</v>
      </c>
      <c r="L48">
        <v>6</v>
      </c>
      <c r="M48">
        <v>3</v>
      </c>
      <c r="N48">
        <v>12</v>
      </c>
      <c r="O48">
        <v>2147</v>
      </c>
      <c r="P48">
        <v>2177</v>
      </c>
      <c r="R48">
        <v>1175</v>
      </c>
      <c r="S48">
        <v>768</v>
      </c>
      <c r="T48">
        <v>1754</v>
      </c>
      <c r="U48">
        <v>0.438</v>
      </c>
      <c r="V48">
        <v>222</v>
      </c>
      <c r="W48">
        <v>645</v>
      </c>
      <c r="X48">
        <v>0.34399999999999997</v>
      </c>
      <c r="Y48">
        <v>389</v>
      </c>
      <c r="Z48">
        <v>583</v>
      </c>
      <c r="AA48">
        <v>0.66700000000000004</v>
      </c>
      <c r="AB48">
        <v>320</v>
      </c>
      <c r="AC48">
        <v>1029</v>
      </c>
      <c r="AD48">
        <v>326</v>
      </c>
      <c r="AE48">
        <v>161</v>
      </c>
      <c r="AF48">
        <v>86</v>
      </c>
      <c r="AG48">
        <v>337</v>
      </c>
      <c r="AH48">
        <v>575</v>
      </c>
    </row>
    <row r="49" spans="1:34" ht="15" x14ac:dyDescent="0.2">
      <c r="A49" s="1">
        <v>53</v>
      </c>
      <c r="B49" t="s">
        <v>58</v>
      </c>
      <c r="C49">
        <v>27</v>
      </c>
      <c r="D49">
        <v>12</v>
      </c>
      <c r="E49">
        <v>15</v>
      </c>
      <c r="F49">
        <v>0.44400000000000001</v>
      </c>
      <c r="G49">
        <v>-4.67</v>
      </c>
      <c r="H49">
        <v>-0.13</v>
      </c>
      <c r="I49">
        <v>6</v>
      </c>
      <c r="J49">
        <v>10</v>
      </c>
      <c r="K49">
        <v>10</v>
      </c>
      <c r="L49">
        <v>5</v>
      </c>
      <c r="M49">
        <v>2</v>
      </c>
      <c r="N49">
        <v>8</v>
      </c>
      <c r="O49">
        <v>2079</v>
      </c>
      <c r="P49">
        <v>2184</v>
      </c>
      <c r="R49">
        <v>1085</v>
      </c>
      <c r="S49">
        <v>727</v>
      </c>
      <c r="T49">
        <v>1640</v>
      </c>
      <c r="U49">
        <v>0.443</v>
      </c>
      <c r="V49">
        <v>208</v>
      </c>
      <c r="W49">
        <v>568</v>
      </c>
      <c r="X49">
        <v>0.36599999999999999</v>
      </c>
      <c r="Y49">
        <v>417</v>
      </c>
      <c r="Z49">
        <v>547</v>
      </c>
      <c r="AA49">
        <v>0.76200000000000001</v>
      </c>
      <c r="AB49">
        <v>208</v>
      </c>
      <c r="AC49">
        <v>877</v>
      </c>
      <c r="AD49">
        <v>324</v>
      </c>
      <c r="AE49">
        <v>176</v>
      </c>
      <c r="AF49">
        <v>85</v>
      </c>
      <c r="AG49">
        <v>334</v>
      </c>
      <c r="AH49">
        <v>515</v>
      </c>
    </row>
    <row r="50" spans="1:34" ht="15" x14ac:dyDescent="0.2">
      <c r="A50" s="1">
        <v>54</v>
      </c>
      <c r="B50" t="s">
        <v>59</v>
      </c>
      <c r="C50">
        <v>29</v>
      </c>
      <c r="D50">
        <v>19</v>
      </c>
      <c r="E50">
        <v>10</v>
      </c>
      <c r="F50">
        <v>0.65500000000000003</v>
      </c>
      <c r="G50">
        <v>2.88</v>
      </c>
      <c r="H50">
        <v>-1.3</v>
      </c>
      <c r="I50">
        <v>10</v>
      </c>
      <c r="J50">
        <v>7</v>
      </c>
      <c r="K50">
        <v>11</v>
      </c>
      <c r="L50">
        <v>3</v>
      </c>
      <c r="M50">
        <v>7</v>
      </c>
      <c r="N50">
        <v>6</v>
      </c>
      <c r="O50">
        <v>2171</v>
      </c>
      <c r="P50">
        <v>1968</v>
      </c>
      <c r="R50">
        <v>1165</v>
      </c>
      <c r="S50">
        <v>750</v>
      </c>
      <c r="T50">
        <v>1603</v>
      </c>
      <c r="U50">
        <v>0.46800000000000003</v>
      </c>
      <c r="V50">
        <v>210</v>
      </c>
      <c r="W50">
        <v>612</v>
      </c>
      <c r="X50">
        <v>0.34300000000000003</v>
      </c>
      <c r="Y50">
        <v>461</v>
      </c>
      <c r="Z50">
        <v>640</v>
      </c>
      <c r="AA50">
        <v>0.72</v>
      </c>
      <c r="AB50">
        <v>294</v>
      </c>
      <c r="AC50">
        <v>939</v>
      </c>
      <c r="AD50">
        <v>341</v>
      </c>
      <c r="AE50">
        <v>231</v>
      </c>
      <c r="AF50">
        <v>136</v>
      </c>
      <c r="AG50">
        <v>385</v>
      </c>
      <c r="AH50">
        <v>529</v>
      </c>
    </row>
    <row r="51" spans="1:34" ht="15" x14ac:dyDescent="0.2">
      <c r="A51" s="1">
        <v>55</v>
      </c>
      <c r="B51" t="s">
        <v>60</v>
      </c>
      <c r="C51">
        <v>30</v>
      </c>
      <c r="D51">
        <v>6</v>
      </c>
      <c r="E51">
        <v>24</v>
      </c>
      <c r="F51">
        <v>0.2</v>
      </c>
      <c r="G51">
        <v>-17.27</v>
      </c>
      <c r="H51">
        <v>-0.27</v>
      </c>
      <c r="I51">
        <v>1</v>
      </c>
      <c r="J51">
        <v>12</v>
      </c>
      <c r="K51">
        <v>3</v>
      </c>
      <c r="L51">
        <v>6</v>
      </c>
      <c r="M51">
        <v>2</v>
      </c>
      <c r="N51">
        <v>17</v>
      </c>
      <c r="O51">
        <v>1954</v>
      </c>
      <c r="P51">
        <v>2357</v>
      </c>
      <c r="R51">
        <v>1220</v>
      </c>
      <c r="S51">
        <v>691</v>
      </c>
      <c r="T51">
        <v>1807</v>
      </c>
      <c r="U51">
        <v>0.38200000000000001</v>
      </c>
      <c r="V51">
        <v>203</v>
      </c>
      <c r="W51">
        <v>644</v>
      </c>
      <c r="X51">
        <v>0.315</v>
      </c>
      <c r="Y51">
        <v>369</v>
      </c>
      <c r="Z51">
        <v>526</v>
      </c>
      <c r="AA51">
        <v>0.70199999999999996</v>
      </c>
      <c r="AB51">
        <v>320</v>
      </c>
      <c r="AC51">
        <v>1054</v>
      </c>
      <c r="AD51">
        <v>341</v>
      </c>
      <c r="AE51">
        <v>196</v>
      </c>
      <c r="AF51">
        <v>67</v>
      </c>
      <c r="AG51">
        <v>415</v>
      </c>
      <c r="AH51">
        <v>574</v>
      </c>
    </row>
    <row r="52" spans="1:34" ht="15" x14ac:dyDescent="0.2">
      <c r="A52" s="1">
        <v>56</v>
      </c>
      <c r="B52" t="s">
        <v>61</v>
      </c>
      <c r="C52">
        <v>29</v>
      </c>
      <c r="D52">
        <v>25</v>
      </c>
      <c r="E52">
        <v>4</v>
      </c>
      <c r="F52">
        <v>0.86199999999999999</v>
      </c>
      <c r="G52">
        <v>18.47</v>
      </c>
      <c r="H52">
        <v>4.26</v>
      </c>
      <c r="I52">
        <v>14</v>
      </c>
      <c r="J52">
        <v>2</v>
      </c>
      <c r="K52">
        <v>17</v>
      </c>
      <c r="L52">
        <v>0</v>
      </c>
      <c r="M52">
        <v>7</v>
      </c>
      <c r="N52">
        <v>2</v>
      </c>
      <c r="O52">
        <v>2183</v>
      </c>
      <c r="P52">
        <v>1771</v>
      </c>
      <c r="R52">
        <v>1170</v>
      </c>
      <c r="S52">
        <v>800</v>
      </c>
      <c r="T52">
        <v>1722</v>
      </c>
      <c r="U52">
        <v>0.46500000000000002</v>
      </c>
      <c r="V52">
        <v>221</v>
      </c>
      <c r="W52">
        <v>625</v>
      </c>
      <c r="X52">
        <v>0.35399999999999998</v>
      </c>
      <c r="Y52">
        <v>362</v>
      </c>
      <c r="Z52">
        <v>545</v>
      </c>
      <c r="AA52">
        <v>0.66400000000000003</v>
      </c>
      <c r="AB52">
        <v>350</v>
      </c>
      <c r="AC52">
        <v>1072</v>
      </c>
      <c r="AD52">
        <v>488</v>
      </c>
      <c r="AE52">
        <v>224</v>
      </c>
      <c r="AF52">
        <v>157</v>
      </c>
      <c r="AG52">
        <v>306</v>
      </c>
      <c r="AH52">
        <v>455</v>
      </c>
    </row>
    <row r="53" spans="1:34" ht="15" x14ac:dyDescent="0.2">
      <c r="A53" s="1">
        <v>57</v>
      </c>
      <c r="B53" t="s">
        <v>62</v>
      </c>
      <c r="C53">
        <v>30</v>
      </c>
      <c r="D53">
        <v>10</v>
      </c>
      <c r="E53">
        <v>20</v>
      </c>
      <c r="F53">
        <v>0.33300000000000002</v>
      </c>
      <c r="G53">
        <v>-13.51</v>
      </c>
      <c r="H53">
        <v>-2.25</v>
      </c>
      <c r="I53">
        <v>3</v>
      </c>
      <c r="J53">
        <v>14</v>
      </c>
      <c r="K53">
        <v>7</v>
      </c>
      <c r="L53">
        <v>8</v>
      </c>
      <c r="M53">
        <v>3</v>
      </c>
      <c r="N53">
        <v>12</v>
      </c>
      <c r="O53">
        <v>2734</v>
      </c>
      <c r="P53">
        <v>2897</v>
      </c>
      <c r="R53">
        <v>1215</v>
      </c>
      <c r="S53">
        <v>906</v>
      </c>
      <c r="T53">
        <v>2186</v>
      </c>
      <c r="U53">
        <v>0.41399999999999998</v>
      </c>
      <c r="V53">
        <v>363</v>
      </c>
      <c r="W53">
        <v>1084</v>
      </c>
      <c r="X53">
        <v>0.33500000000000002</v>
      </c>
      <c r="Y53">
        <v>559</v>
      </c>
      <c r="Z53">
        <v>738</v>
      </c>
      <c r="AA53">
        <v>0.75700000000000001</v>
      </c>
      <c r="AB53">
        <v>416</v>
      </c>
      <c r="AC53">
        <v>1128</v>
      </c>
      <c r="AD53">
        <v>514</v>
      </c>
      <c r="AE53">
        <v>286</v>
      </c>
      <c r="AF53">
        <v>75</v>
      </c>
      <c r="AG53">
        <v>431</v>
      </c>
      <c r="AH53">
        <v>691</v>
      </c>
    </row>
    <row r="54" spans="1:34" ht="15" x14ac:dyDescent="0.2">
      <c r="A54" s="1">
        <v>58</v>
      </c>
      <c r="B54" t="s">
        <v>63</v>
      </c>
      <c r="C54">
        <v>28</v>
      </c>
      <c r="D54">
        <v>14</v>
      </c>
      <c r="E54">
        <v>14</v>
      </c>
      <c r="F54">
        <v>0.5</v>
      </c>
      <c r="G54">
        <v>14.27</v>
      </c>
      <c r="H54">
        <v>11.16</v>
      </c>
      <c r="I54">
        <v>4</v>
      </c>
      <c r="J54">
        <v>12</v>
      </c>
      <c r="K54">
        <v>9</v>
      </c>
      <c r="L54">
        <v>5</v>
      </c>
      <c r="M54">
        <v>3</v>
      </c>
      <c r="N54">
        <v>7</v>
      </c>
      <c r="O54">
        <v>2092</v>
      </c>
      <c r="P54">
        <v>2005</v>
      </c>
      <c r="R54">
        <v>1125</v>
      </c>
      <c r="S54">
        <v>735</v>
      </c>
      <c r="T54">
        <v>1631</v>
      </c>
      <c r="U54">
        <v>0.45100000000000001</v>
      </c>
      <c r="V54">
        <v>208</v>
      </c>
      <c r="W54">
        <v>577</v>
      </c>
      <c r="X54">
        <v>0.36</v>
      </c>
      <c r="Y54">
        <v>414</v>
      </c>
      <c r="Z54">
        <v>575</v>
      </c>
      <c r="AA54">
        <v>0.72</v>
      </c>
      <c r="AB54">
        <v>305</v>
      </c>
      <c r="AC54">
        <v>943</v>
      </c>
      <c r="AD54">
        <v>355</v>
      </c>
      <c r="AE54">
        <v>207</v>
      </c>
      <c r="AF54">
        <v>114</v>
      </c>
      <c r="AG54">
        <v>303</v>
      </c>
      <c r="AH54">
        <v>435</v>
      </c>
    </row>
    <row r="55" spans="1:34" ht="15" x14ac:dyDescent="0.2">
      <c r="A55" s="1">
        <v>59</v>
      </c>
      <c r="B55" t="s">
        <v>64</v>
      </c>
      <c r="C55">
        <v>30</v>
      </c>
      <c r="D55">
        <v>9</v>
      </c>
      <c r="E55">
        <v>21</v>
      </c>
      <c r="F55">
        <v>0.3</v>
      </c>
      <c r="G55">
        <v>-5.66</v>
      </c>
      <c r="H55">
        <v>-0.8</v>
      </c>
      <c r="I55">
        <v>5</v>
      </c>
      <c r="J55">
        <v>13</v>
      </c>
      <c r="K55">
        <v>5</v>
      </c>
      <c r="L55">
        <v>6</v>
      </c>
      <c r="M55">
        <v>2</v>
      </c>
      <c r="N55">
        <v>14</v>
      </c>
      <c r="O55">
        <v>2014</v>
      </c>
      <c r="P55">
        <v>2138</v>
      </c>
      <c r="R55">
        <v>1220</v>
      </c>
      <c r="S55">
        <v>719</v>
      </c>
      <c r="T55">
        <v>1770</v>
      </c>
      <c r="U55">
        <v>0.40600000000000003</v>
      </c>
      <c r="V55">
        <v>213</v>
      </c>
      <c r="W55">
        <v>685</v>
      </c>
      <c r="X55">
        <v>0.311</v>
      </c>
      <c r="Y55">
        <v>363</v>
      </c>
      <c r="Z55">
        <v>530</v>
      </c>
      <c r="AA55">
        <v>0.68500000000000005</v>
      </c>
      <c r="AB55">
        <v>324</v>
      </c>
      <c r="AC55">
        <v>988</v>
      </c>
      <c r="AD55">
        <v>319</v>
      </c>
      <c r="AE55">
        <v>218</v>
      </c>
      <c r="AF55">
        <v>90</v>
      </c>
      <c r="AG55">
        <v>399</v>
      </c>
      <c r="AH55">
        <v>615</v>
      </c>
    </row>
    <row r="56" spans="1:34" ht="15" x14ac:dyDescent="0.2">
      <c r="A56" s="1">
        <v>60</v>
      </c>
      <c r="B56" t="s">
        <v>65</v>
      </c>
      <c r="C56">
        <v>29</v>
      </c>
      <c r="D56">
        <v>14</v>
      </c>
      <c r="E56">
        <v>15</v>
      </c>
      <c r="F56">
        <v>0.48299999999999998</v>
      </c>
      <c r="G56">
        <v>-3.21</v>
      </c>
      <c r="H56">
        <v>-0.25</v>
      </c>
      <c r="I56">
        <v>9</v>
      </c>
      <c r="J56">
        <v>7</v>
      </c>
      <c r="K56">
        <v>10</v>
      </c>
      <c r="L56">
        <v>6</v>
      </c>
      <c r="M56">
        <v>3</v>
      </c>
      <c r="N56">
        <v>9</v>
      </c>
      <c r="O56">
        <v>2101</v>
      </c>
      <c r="P56">
        <v>2115</v>
      </c>
      <c r="R56">
        <v>1170</v>
      </c>
      <c r="S56">
        <v>755</v>
      </c>
      <c r="T56">
        <v>1788</v>
      </c>
      <c r="U56">
        <v>0.42199999999999999</v>
      </c>
      <c r="V56">
        <v>253</v>
      </c>
      <c r="W56">
        <v>750</v>
      </c>
      <c r="X56">
        <v>0.33700000000000002</v>
      </c>
      <c r="Y56">
        <v>338</v>
      </c>
      <c r="Z56">
        <v>511</v>
      </c>
      <c r="AA56">
        <v>0.66100000000000003</v>
      </c>
      <c r="AB56">
        <v>366</v>
      </c>
      <c r="AC56">
        <v>1173</v>
      </c>
      <c r="AD56">
        <v>346</v>
      </c>
      <c r="AE56">
        <v>154</v>
      </c>
      <c r="AF56">
        <v>73</v>
      </c>
      <c r="AG56">
        <v>387</v>
      </c>
      <c r="AH56">
        <v>514</v>
      </c>
    </row>
    <row r="57" spans="1:34" ht="15" x14ac:dyDescent="0.2">
      <c r="A57" s="1">
        <v>61</v>
      </c>
      <c r="B57" t="s">
        <v>66</v>
      </c>
      <c r="C57">
        <v>31</v>
      </c>
      <c r="D57">
        <v>10</v>
      </c>
      <c r="E57">
        <v>21</v>
      </c>
      <c r="F57">
        <v>0.32300000000000001</v>
      </c>
      <c r="G57">
        <v>-8.33</v>
      </c>
      <c r="H57">
        <v>-3.46</v>
      </c>
      <c r="I57">
        <v>8</v>
      </c>
      <c r="J57">
        <v>10</v>
      </c>
      <c r="K57">
        <v>4</v>
      </c>
      <c r="L57">
        <v>8</v>
      </c>
      <c r="M57">
        <v>6</v>
      </c>
      <c r="N57">
        <v>11</v>
      </c>
      <c r="O57">
        <v>2073</v>
      </c>
      <c r="P57">
        <v>2196</v>
      </c>
      <c r="R57">
        <v>1265</v>
      </c>
      <c r="S57">
        <v>719</v>
      </c>
      <c r="T57">
        <v>1637</v>
      </c>
      <c r="U57">
        <v>0.439</v>
      </c>
      <c r="V57">
        <v>263</v>
      </c>
      <c r="W57">
        <v>713</v>
      </c>
      <c r="X57">
        <v>0.36899999999999999</v>
      </c>
      <c r="Y57">
        <v>372</v>
      </c>
      <c r="Z57">
        <v>547</v>
      </c>
      <c r="AA57">
        <v>0.68</v>
      </c>
      <c r="AB57">
        <v>250</v>
      </c>
      <c r="AC57">
        <v>1002</v>
      </c>
      <c r="AD57">
        <v>402</v>
      </c>
      <c r="AE57">
        <v>160</v>
      </c>
      <c r="AF57">
        <v>82</v>
      </c>
      <c r="AG57">
        <v>455</v>
      </c>
      <c r="AH57">
        <v>583</v>
      </c>
    </row>
    <row r="58" spans="1:34" ht="15" x14ac:dyDescent="0.2">
      <c r="A58" s="1">
        <v>62</v>
      </c>
      <c r="B58" t="s">
        <v>67</v>
      </c>
      <c r="C58">
        <v>31</v>
      </c>
      <c r="D58">
        <v>23</v>
      </c>
      <c r="E58">
        <v>8</v>
      </c>
      <c r="F58">
        <v>0.74199999999999999</v>
      </c>
      <c r="G58">
        <v>4.5999999999999996</v>
      </c>
      <c r="H58">
        <v>-0.24</v>
      </c>
      <c r="I58">
        <v>14</v>
      </c>
      <c r="J58">
        <v>4</v>
      </c>
      <c r="K58">
        <v>12</v>
      </c>
      <c r="L58">
        <v>2</v>
      </c>
      <c r="M58">
        <v>10</v>
      </c>
      <c r="N58">
        <v>4</v>
      </c>
      <c r="O58">
        <v>2139</v>
      </c>
      <c r="P58">
        <v>1980</v>
      </c>
      <c r="R58">
        <v>1245</v>
      </c>
      <c r="S58">
        <v>707</v>
      </c>
      <c r="T58">
        <v>1644</v>
      </c>
      <c r="U58">
        <v>0.43</v>
      </c>
      <c r="V58">
        <v>194</v>
      </c>
      <c r="W58">
        <v>585</v>
      </c>
      <c r="X58">
        <v>0.33200000000000002</v>
      </c>
      <c r="Y58">
        <v>531</v>
      </c>
      <c r="Z58">
        <v>720</v>
      </c>
      <c r="AA58">
        <v>0.73799999999999999</v>
      </c>
      <c r="AB58">
        <v>263</v>
      </c>
      <c r="AC58">
        <v>1056</v>
      </c>
      <c r="AD58">
        <v>320</v>
      </c>
      <c r="AE58">
        <v>179</v>
      </c>
      <c r="AF58">
        <v>106</v>
      </c>
      <c r="AG58">
        <v>319</v>
      </c>
      <c r="AH58">
        <v>531</v>
      </c>
    </row>
    <row r="59" spans="1:34" ht="15" x14ac:dyDescent="0.2">
      <c r="A59" s="1">
        <v>64</v>
      </c>
      <c r="B59" t="s">
        <v>69</v>
      </c>
      <c r="C59">
        <v>29</v>
      </c>
      <c r="D59">
        <v>16</v>
      </c>
      <c r="E59">
        <v>13</v>
      </c>
      <c r="F59">
        <v>0.55200000000000005</v>
      </c>
      <c r="G59">
        <v>8.7899999999999991</v>
      </c>
      <c r="H59">
        <v>5.76</v>
      </c>
      <c r="I59">
        <v>6</v>
      </c>
      <c r="J59">
        <v>10</v>
      </c>
      <c r="K59">
        <v>11</v>
      </c>
      <c r="L59">
        <v>4</v>
      </c>
      <c r="M59">
        <v>4</v>
      </c>
      <c r="N59">
        <v>8</v>
      </c>
      <c r="O59">
        <v>2198</v>
      </c>
      <c r="P59">
        <v>2103</v>
      </c>
      <c r="R59">
        <v>1170</v>
      </c>
      <c r="S59">
        <v>760</v>
      </c>
      <c r="T59">
        <v>1699</v>
      </c>
      <c r="U59">
        <v>0.44700000000000001</v>
      </c>
      <c r="V59">
        <v>208</v>
      </c>
      <c r="W59">
        <v>597</v>
      </c>
      <c r="X59">
        <v>0.34799999999999998</v>
      </c>
      <c r="Y59">
        <v>470</v>
      </c>
      <c r="Z59">
        <v>671</v>
      </c>
      <c r="AA59">
        <v>0.7</v>
      </c>
      <c r="AB59">
        <v>349</v>
      </c>
      <c r="AC59">
        <v>1097</v>
      </c>
      <c r="AD59">
        <v>402</v>
      </c>
      <c r="AE59">
        <v>146</v>
      </c>
      <c r="AF59">
        <v>124</v>
      </c>
      <c r="AG59">
        <v>367</v>
      </c>
      <c r="AH59">
        <v>540</v>
      </c>
    </row>
    <row r="60" spans="1:34" ht="15" x14ac:dyDescent="0.2">
      <c r="A60" s="1">
        <v>63</v>
      </c>
      <c r="B60" t="s">
        <v>68</v>
      </c>
      <c r="C60">
        <v>29</v>
      </c>
      <c r="D60">
        <v>20</v>
      </c>
      <c r="E60">
        <v>9</v>
      </c>
      <c r="F60">
        <v>0.69</v>
      </c>
      <c r="G60">
        <v>6.35</v>
      </c>
      <c r="H60">
        <v>1.65</v>
      </c>
      <c r="I60">
        <v>12</v>
      </c>
      <c r="J60">
        <v>4</v>
      </c>
      <c r="K60">
        <v>13</v>
      </c>
      <c r="L60">
        <v>4</v>
      </c>
      <c r="M60">
        <v>7</v>
      </c>
      <c r="N60">
        <v>4</v>
      </c>
      <c r="O60">
        <v>2094</v>
      </c>
      <c r="P60">
        <v>1934</v>
      </c>
      <c r="R60">
        <v>1160</v>
      </c>
      <c r="S60">
        <v>698</v>
      </c>
      <c r="T60">
        <v>1649</v>
      </c>
      <c r="U60">
        <v>0.42299999999999999</v>
      </c>
      <c r="V60">
        <v>198</v>
      </c>
      <c r="W60">
        <v>575</v>
      </c>
      <c r="X60">
        <v>0.34399999999999997</v>
      </c>
      <c r="Y60">
        <v>500</v>
      </c>
      <c r="Z60">
        <v>682</v>
      </c>
      <c r="AA60">
        <v>0.73299999999999998</v>
      </c>
      <c r="AB60">
        <v>343</v>
      </c>
      <c r="AC60">
        <v>1125</v>
      </c>
      <c r="AD60">
        <v>321</v>
      </c>
      <c r="AE60">
        <v>176</v>
      </c>
      <c r="AF60">
        <v>109</v>
      </c>
      <c r="AG60">
        <v>331</v>
      </c>
      <c r="AH60">
        <v>508</v>
      </c>
    </row>
    <row r="61" spans="1:34" ht="15" x14ac:dyDescent="0.2">
      <c r="A61" s="1">
        <v>65</v>
      </c>
      <c r="B61" t="s">
        <v>70</v>
      </c>
      <c r="C61">
        <v>25</v>
      </c>
      <c r="D61">
        <v>11</v>
      </c>
      <c r="E61">
        <v>14</v>
      </c>
      <c r="F61">
        <v>0.44</v>
      </c>
      <c r="G61">
        <v>-4.28</v>
      </c>
      <c r="H61">
        <v>-2.5299999999999998</v>
      </c>
      <c r="I61">
        <v>5</v>
      </c>
      <c r="J61">
        <v>7</v>
      </c>
      <c r="K61">
        <v>7</v>
      </c>
      <c r="L61">
        <v>6</v>
      </c>
      <c r="M61">
        <v>4</v>
      </c>
      <c r="N61">
        <v>8</v>
      </c>
      <c r="O61">
        <v>1801</v>
      </c>
      <c r="P61">
        <v>1801</v>
      </c>
      <c r="R61">
        <v>1010</v>
      </c>
      <c r="S61">
        <v>647</v>
      </c>
      <c r="T61">
        <v>1475</v>
      </c>
      <c r="U61">
        <v>0.439</v>
      </c>
      <c r="V61">
        <v>194</v>
      </c>
      <c r="W61">
        <v>529</v>
      </c>
      <c r="X61">
        <v>0.36699999999999999</v>
      </c>
      <c r="Y61">
        <v>313</v>
      </c>
      <c r="Z61">
        <v>438</v>
      </c>
      <c r="AA61">
        <v>0.71499999999999997</v>
      </c>
      <c r="AB61">
        <v>246</v>
      </c>
      <c r="AC61">
        <v>874</v>
      </c>
      <c r="AD61">
        <v>385</v>
      </c>
      <c r="AE61">
        <v>175</v>
      </c>
      <c r="AF61">
        <v>73</v>
      </c>
      <c r="AG61">
        <v>321</v>
      </c>
      <c r="AH61">
        <v>466</v>
      </c>
    </row>
    <row r="62" spans="1:34" ht="15" x14ac:dyDescent="0.2">
      <c r="A62" s="1">
        <v>66</v>
      </c>
      <c r="B62" t="s">
        <v>71</v>
      </c>
      <c r="C62">
        <v>28</v>
      </c>
      <c r="D62">
        <v>14</v>
      </c>
      <c r="E62">
        <v>14</v>
      </c>
      <c r="F62">
        <v>0.5</v>
      </c>
      <c r="G62">
        <v>8.09</v>
      </c>
      <c r="H62">
        <v>6.83</v>
      </c>
      <c r="I62">
        <v>9</v>
      </c>
      <c r="J62">
        <v>7</v>
      </c>
      <c r="K62">
        <v>8</v>
      </c>
      <c r="L62">
        <v>5</v>
      </c>
      <c r="M62">
        <v>4</v>
      </c>
      <c r="N62">
        <v>7</v>
      </c>
      <c r="O62">
        <v>1889</v>
      </c>
      <c r="P62">
        <v>1844</v>
      </c>
      <c r="R62">
        <v>1130</v>
      </c>
      <c r="S62">
        <v>678</v>
      </c>
      <c r="T62">
        <v>1557</v>
      </c>
      <c r="U62">
        <v>0.435</v>
      </c>
      <c r="V62">
        <v>193</v>
      </c>
      <c r="W62">
        <v>544</v>
      </c>
      <c r="X62">
        <v>0.35499999999999998</v>
      </c>
      <c r="Y62">
        <v>340</v>
      </c>
      <c r="Z62">
        <v>491</v>
      </c>
      <c r="AA62">
        <v>0.69199999999999995</v>
      </c>
      <c r="AB62">
        <v>289</v>
      </c>
      <c r="AC62">
        <v>1030</v>
      </c>
      <c r="AD62">
        <v>385</v>
      </c>
      <c r="AE62">
        <v>124</v>
      </c>
      <c r="AF62">
        <v>149</v>
      </c>
      <c r="AG62">
        <v>338</v>
      </c>
      <c r="AH62">
        <v>475</v>
      </c>
    </row>
    <row r="63" spans="1:34" ht="15" x14ac:dyDescent="0.2">
      <c r="A63" s="1">
        <v>67</v>
      </c>
      <c r="B63" t="s">
        <v>72</v>
      </c>
      <c r="C63">
        <v>29</v>
      </c>
      <c r="D63">
        <v>8</v>
      </c>
      <c r="E63">
        <v>21</v>
      </c>
      <c r="F63">
        <v>0.27600000000000002</v>
      </c>
      <c r="G63">
        <v>-21.03</v>
      </c>
      <c r="H63">
        <v>-6.69</v>
      </c>
      <c r="I63">
        <v>7</v>
      </c>
      <c r="J63">
        <v>7</v>
      </c>
      <c r="K63">
        <v>5</v>
      </c>
      <c r="L63">
        <v>5</v>
      </c>
      <c r="M63">
        <v>3</v>
      </c>
      <c r="N63">
        <v>15</v>
      </c>
      <c r="O63">
        <v>1898</v>
      </c>
      <c r="P63">
        <v>2282</v>
      </c>
      <c r="R63">
        <v>1170</v>
      </c>
      <c r="S63">
        <v>640</v>
      </c>
      <c r="T63">
        <v>1683</v>
      </c>
      <c r="U63">
        <v>0.38</v>
      </c>
      <c r="V63">
        <v>203</v>
      </c>
      <c r="W63">
        <v>642</v>
      </c>
      <c r="X63">
        <v>0.316</v>
      </c>
      <c r="Y63">
        <v>415</v>
      </c>
      <c r="Z63">
        <v>639</v>
      </c>
      <c r="AA63">
        <v>0.64900000000000002</v>
      </c>
      <c r="AB63">
        <v>336</v>
      </c>
      <c r="AC63">
        <v>1010</v>
      </c>
      <c r="AD63">
        <v>311</v>
      </c>
      <c r="AE63">
        <v>163</v>
      </c>
      <c r="AF63">
        <v>64</v>
      </c>
      <c r="AG63">
        <v>392</v>
      </c>
      <c r="AH63">
        <v>578</v>
      </c>
    </row>
    <row r="64" spans="1:34" ht="15" x14ac:dyDescent="0.2">
      <c r="A64" s="1">
        <v>68</v>
      </c>
      <c r="B64" t="s">
        <v>73</v>
      </c>
      <c r="C64">
        <v>27</v>
      </c>
      <c r="D64">
        <v>7</v>
      </c>
      <c r="E64">
        <v>20</v>
      </c>
      <c r="F64">
        <v>0.25900000000000001</v>
      </c>
      <c r="G64">
        <v>-7.89</v>
      </c>
      <c r="H64">
        <v>-1</v>
      </c>
      <c r="I64">
        <v>3</v>
      </c>
      <c r="J64">
        <v>9</v>
      </c>
      <c r="K64">
        <v>3</v>
      </c>
      <c r="L64">
        <v>8</v>
      </c>
      <c r="M64">
        <v>3</v>
      </c>
      <c r="N64">
        <v>11</v>
      </c>
      <c r="O64">
        <v>1919</v>
      </c>
      <c r="P64">
        <v>2070</v>
      </c>
      <c r="R64">
        <v>1085</v>
      </c>
      <c r="S64">
        <v>693</v>
      </c>
      <c r="T64">
        <v>1543</v>
      </c>
      <c r="U64">
        <v>0.44900000000000001</v>
      </c>
      <c r="V64">
        <v>228</v>
      </c>
      <c r="W64">
        <v>678</v>
      </c>
      <c r="X64">
        <v>0.33600000000000002</v>
      </c>
      <c r="Y64">
        <v>305</v>
      </c>
      <c r="Z64">
        <v>437</v>
      </c>
      <c r="AA64">
        <v>0.69799999999999995</v>
      </c>
      <c r="AB64">
        <v>197</v>
      </c>
      <c r="AC64">
        <v>916</v>
      </c>
      <c r="AD64">
        <v>392</v>
      </c>
      <c r="AE64">
        <v>138</v>
      </c>
      <c r="AF64">
        <v>73</v>
      </c>
      <c r="AG64">
        <v>391</v>
      </c>
      <c r="AH64">
        <v>499</v>
      </c>
    </row>
    <row r="65" spans="1:34" ht="15" x14ac:dyDescent="0.2">
      <c r="A65" s="1">
        <v>69</v>
      </c>
      <c r="B65" t="s">
        <v>74</v>
      </c>
      <c r="C65">
        <v>29</v>
      </c>
      <c r="D65">
        <v>22</v>
      </c>
      <c r="E65">
        <v>7</v>
      </c>
      <c r="F65">
        <v>0.75900000000000001</v>
      </c>
      <c r="G65">
        <v>18.670000000000002</v>
      </c>
      <c r="H65">
        <v>8.39</v>
      </c>
      <c r="I65">
        <v>9</v>
      </c>
      <c r="J65">
        <v>7</v>
      </c>
      <c r="K65">
        <v>12</v>
      </c>
      <c r="L65">
        <v>4</v>
      </c>
      <c r="M65">
        <v>7</v>
      </c>
      <c r="N65">
        <v>3</v>
      </c>
      <c r="O65">
        <v>2422</v>
      </c>
      <c r="P65">
        <v>2102</v>
      </c>
      <c r="R65">
        <v>1160</v>
      </c>
      <c r="S65">
        <v>914</v>
      </c>
      <c r="T65">
        <v>1771</v>
      </c>
      <c r="U65">
        <v>0.51600000000000001</v>
      </c>
      <c r="V65">
        <v>260</v>
      </c>
      <c r="W65">
        <v>632</v>
      </c>
      <c r="X65">
        <v>0.41099999999999998</v>
      </c>
      <c r="Y65">
        <v>334</v>
      </c>
      <c r="Z65">
        <v>493</v>
      </c>
      <c r="AA65">
        <v>0.67700000000000005</v>
      </c>
      <c r="AB65">
        <v>235</v>
      </c>
      <c r="AC65">
        <v>1008</v>
      </c>
      <c r="AD65">
        <v>510</v>
      </c>
      <c r="AE65">
        <v>181</v>
      </c>
      <c r="AF65">
        <v>90</v>
      </c>
      <c r="AG65">
        <v>348</v>
      </c>
      <c r="AH65">
        <v>464</v>
      </c>
    </row>
    <row r="66" spans="1:34" ht="15" x14ac:dyDescent="0.2">
      <c r="A66" s="1">
        <v>70</v>
      </c>
      <c r="B66" t="s">
        <v>75</v>
      </c>
      <c r="C66">
        <v>25</v>
      </c>
      <c r="D66">
        <v>6</v>
      </c>
      <c r="E66">
        <v>19</v>
      </c>
      <c r="F66">
        <v>0.24</v>
      </c>
      <c r="G66">
        <v>-10.39</v>
      </c>
      <c r="H66">
        <v>-3.47</v>
      </c>
      <c r="I66">
        <v>3</v>
      </c>
      <c r="J66">
        <v>9</v>
      </c>
      <c r="K66">
        <v>3</v>
      </c>
      <c r="L66">
        <v>9</v>
      </c>
      <c r="M66">
        <v>3</v>
      </c>
      <c r="N66">
        <v>10</v>
      </c>
      <c r="O66">
        <v>1688</v>
      </c>
      <c r="P66">
        <v>1861</v>
      </c>
      <c r="R66">
        <v>1005</v>
      </c>
      <c r="S66">
        <v>585</v>
      </c>
      <c r="T66">
        <v>1355</v>
      </c>
      <c r="U66">
        <v>0.432</v>
      </c>
      <c r="V66">
        <v>181</v>
      </c>
      <c r="W66">
        <v>520</v>
      </c>
      <c r="X66">
        <v>0.34799999999999998</v>
      </c>
      <c r="Y66">
        <v>337</v>
      </c>
      <c r="Z66">
        <v>472</v>
      </c>
      <c r="AA66">
        <v>0.71399999999999997</v>
      </c>
      <c r="AB66">
        <v>234</v>
      </c>
      <c r="AC66">
        <v>844</v>
      </c>
      <c r="AD66">
        <v>276</v>
      </c>
      <c r="AE66">
        <v>119</v>
      </c>
      <c r="AF66">
        <v>42</v>
      </c>
      <c r="AG66">
        <v>372</v>
      </c>
      <c r="AH66">
        <v>471</v>
      </c>
    </row>
    <row r="67" spans="1:34" ht="15" x14ac:dyDescent="0.2">
      <c r="A67" s="1">
        <v>71</v>
      </c>
      <c r="B67" t="s">
        <v>76</v>
      </c>
      <c r="C67">
        <v>27</v>
      </c>
      <c r="D67">
        <v>14</v>
      </c>
      <c r="E67">
        <v>13</v>
      </c>
      <c r="F67">
        <v>0.51900000000000002</v>
      </c>
      <c r="G67">
        <v>6.77</v>
      </c>
      <c r="H67">
        <v>3.92</v>
      </c>
      <c r="I67">
        <v>7</v>
      </c>
      <c r="J67">
        <v>9</v>
      </c>
      <c r="K67">
        <v>7</v>
      </c>
      <c r="L67">
        <v>5</v>
      </c>
      <c r="M67">
        <v>5</v>
      </c>
      <c r="N67">
        <v>6</v>
      </c>
      <c r="O67">
        <v>2009</v>
      </c>
      <c r="P67">
        <v>1932</v>
      </c>
      <c r="R67">
        <v>1085</v>
      </c>
      <c r="S67">
        <v>692</v>
      </c>
      <c r="T67">
        <v>1589</v>
      </c>
      <c r="U67">
        <v>0.435</v>
      </c>
      <c r="V67">
        <v>249</v>
      </c>
      <c r="W67">
        <v>732</v>
      </c>
      <c r="X67">
        <v>0.34</v>
      </c>
      <c r="Y67">
        <v>376</v>
      </c>
      <c r="Z67">
        <v>505</v>
      </c>
      <c r="AA67">
        <v>0.745</v>
      </c>
      <c r="AB67">
        <v>253</v>
      </c>
      <c r="AC67">
        <v>986</v>
      </c>
      <c r="AD67">
        <v>427</v>
      </c>
      <c r="AE67">
        <v>147</v>
      </c>
      <c r="AF67">
        <v>89</v>
      </c>
      <c r="AG67">
        <v>326</v>
      </c>
      <c r="AH67">
        <v>504</v>
      </c>
    </row>
    <row r="68" spans="1:34" ht="15" x14ac:dyDescent="0.2">
      <c r="A68" s="1">
        <v>72</v>
      </c>
      <c r="B68" t="s">
        <v>77</v>
      </c>
      <c r="C68">
        <v>28</v>
      </c>
      <c r="D68">
        <v>23</v>
      </c>
      <c r="E68">
        <v>5</v>
      </c>
      <c r="F68">
        <v>0.82099999999999995</v>
      </c>
      <c r="G68">
        <v>14.11</v>
      </c>
      <c r="H68">
        <v>3.7</v>
      </c>
      <c r="I68">
        <v>14</v>
      </c>
      <c r="J68">
        <v>2</v>
      </c>
      <c r="K68">
        <v>14</v>
      </c>
      <c r="L68">
        <v>1</v>
      </c>
      <c r="M68">
        <v>7</v>
      </c>
      <c r="N68">
        <v>2</v>
      </c>
      <c r="O68">
        <v>2143</v>
      </c>
      <c r="P68">
        <v>1830</v>
      </c>
      <c r="R68">
        <v>1125</v>
      </c>
      <c r="S68">
        <v>722</v>
      </c>
      <c r="T68">
        <v>1538</v>
      </c>
      <c r="U68">
        <v>0.46899999999999997</v>
      </c>
      <c r="V68">
        <v>227</v>
      </c>
      <c r="W68">
        <v>594</v>
      </c>
      <c r="X68">
        <v>0.38200000000000001</v>
      </c>
      <c r="Y68">
        <v>472</v>
      </c>
      <c r="Z68">
        <v>679</v>
      </c>
      <c r="AA68">
        <v>0.69499999999999995</v>
      </c>
      <c r="AB68">
        <v>242</v>
      </c>
      <c r="AC68">
        <v>1005</v>
      </c>
      <c r="AD68">
        <v>440</v>
      </c>
      <c r="AE68">
        <v>229</v>
      </c>
      <c r="AF68">
        <v>120</v>
      </c>
      <c r="AG68">
        <v>337</v>
      </c>
      <c r="AH68">
        <v>517</v>
      </c>
    </row>
    <row r="69" spans="1:34" ht="15" x14ac:dyDescent="0.2">
      <c r="A69" s="1">
        <v>74</v>
      </c>
      <c r="B69" t="s">
        <v>79</v>
      </c>
      <c r="C69">
        <v>31</v>
      </c>
      <c r="D69">
        <v>12</v>
      </c>
      <c r="E69">
        <v>19</v>
      </c>
      <c r="F69">
        <v>0.38700000000000001</v>
      </c>
      <c r="G69">
        <v>-10.38</v>
      </c>
      <c r="H69">
        <v>-1.38</v>
      </c>
      <c r="I69">
        <v>5</v>
      </c>
      <c r="J69">
        <v>13</v>
      </c>
      <c r="K69">
        <v>9</v>
      </c>
      <c r="L69">
        <v>5</v>
      </c>
      <c r="M69">
        <v>3</v>
      </c>
      <c r="N69">
        <v>12</v>
      </c>
      <c r="O69">
        <v>1994</v>
      </c>
      <c r="P69">
        <v>2214</v>
      </c>
      <c r="R69">
        <v>1245</v>
      </c>
      <c r="S69">
        <v>715</v>
      </c>
      <c r="T69">
        <v>1732</v>
      </c>
      <c r="U69">
        <v>0.41299999999999998</v>
      </c>
      <c r="V69">
        <v>184</v>
      </c>
      <c r="W69">
        <v>613</v>
      </c>
      <c r="X69">
        <v>0.3</v>
      </c>
      <c r="Y69">
        <v>380</v>
      </c>
      <c r="Z69">
        <v>553</v>
      </c>
      <c r="AA69">
        <v>0.68700000000000006</v>
      </c>
      <c r="AB69">
        <v>309</v>
      </c>
      <c r="AC69">
        <v>1097</v>
      </c>
      <c r="AD69">
        <v>354</v>
      </c>
      <c r="AE69">
        <v>170</v>
      </c>
      <c r="AF69">
        <v>95</v>
      </c>
      <c r="AG69">
        <v>378</v>
      </c>
      <c r="AH69">
        <v>580</v>
      </c>
    </row>
    <row r="70" spans="1:34" ht="15" x14ac:dyDescent="0.2">
      <c r="A70" s="1">
        <v>73</v>
      </c>
      <c r="B70" t="s">
        <v>78</v>
      </c>
      <c r="C70">
        <v>30</v>
      </c>
      <c r="D70">
        <v>9</v>
      </c>
      <c r="E70">
        <v>21</v>
      </c>
      <c r="F70">
        <v>0.3</v>
      </c>
      <c r="G70">
        <v>-18.420000000000002</v>
      </c>
      <c r="H70">
        <v>-8.1999999999999993</v>
      </c>
      <c r="I70">
        <v>6</v>
      </c>
      <c r="J70">
        <v>9</v>
      </c>
      <c r="K70">
        <v>3</v>
      </c>
      <c r="L70">
        <v>7</v>
      </c>
      <c r="M70">
        <v>6</v>
      </c>
      <c r="N70">
        <v>14</v>
      </c>
      <c r="O70">
        <v>2058</v>
      </c>
      <c r="P70">
        <v>2274</v>
      </c>
      <c r="R70">
        <v>1215</v>
      </c>
      <c r="S70">
        <v>736</v>
      </c>
      <c r="T70">
        <v>1740</v>
      </c>
      <c r="U70">
        <v>0.42299999999999999</v>
      </c>
      <c r="V70">
        <v>251</v>
      </c>
      <c r="W70">
        <v>690</v>
      </c>
      <c r="X70">
        <v>0.36399999999999999</v>
      </c>
      <c r="Y70">
        <v>335</v>
      </c>
      <c r="Z70">
        <v>509</v>
      </c>
      <c r="AA70">
        <v>0.65800000000000003</v>
      </c>
      <c r="AB70">
        <v>314</v>
      </c>
      <c r="AC70">
        <v>973</v>
      </c>
      <c r="AD70">
        <v>405</v>
      </c>
      <c r="AE70">
        <v>170</v>
      </c>
      <c r="AF70">
        <v>84</v>
      </c>
      <c r="AG70">
        <v>414</v>
      </c>
      <c r="AH70">
        <v>572</v>
      </c>
    </row>
    <row r="71" spans="1:34" ht="15" x14ac:dyDescent="0.2">
      <c r="A71" s="1">
        <v>75</v>
      </c>
      <c r="B71" t="s">
        <v>80</v>
      </c>
      <c r="C71">
        <v>29</v>
      </c>
      <c r="D71">
        <v>16</v>
      </c>
      <c r="E71">
        <v>13</v>
      </c>
      <c r="F71">
        <v>0.55200000000000005</v>
      </c>
      <c r="G71">
        <v>-2.33</v>
      </c>
      <c r="H71">
        <v>-3.92</v>
      </c>
      <c r="I71">
        <v>8</v>
      </c>
      <c r="J71">
        <v>8</v>
      </c>
      <c r="K71">
        <v>8</v>
      </c>
      <c r="L71">
        <v>5</v>
      </c>
      <c r="M71">
        <v>7</v>
      </c>
      <c r="N71">
        <v>8</v>
      </c>
      <c r="O71">
        <v>2202</v>
      </c>
      <c r="P71">
        <v>2156</v>
      </c>
      <c r="R71">
        <v>1170</v>
      </c>
      <c r="S71">
        <v>785</v>
      </c>
      <c r="T71">
        <v>1625</v>
      </c>
      <c r="U71">
        <v>0.48299999999999998</v>
      </c>
      <c r="V71">
        <v>217</v>
      </c>
      <c r="W71">
        <v>540</v>
      </c>
      <c r="X71">
        <v>0.40200000000000002</v>
      </c>
      <c r="Y71">
        <v>413</v>
      </c>
      <c r="Z71">
        <v>563</v>
      </c>
      <c r="AA71">
        <v>0.73399999999999999</v>
      </c>
      <c r="AB71">
        <v>264</v>
      </c>
      <c r="AC71">
        <v>1027</v>
      </c>
      <c r="AD71">
        <v>443</v>
      </c>
      <c r="AE71">
        <v>145</v>
      </c>
      <c r="AF71">
        <v>61</v>
      </c>
      <c r="AG71">
        <v>391</v>
      </c>
      <c r="AH71">
        <v>579</v>
      </c>
    </row>
    <row r="72" spans="1:34" ht="15" x14ac:dyDescent="0.2">
      <c r="A72" s="1">
        <v>76</v>
      </c>
      <c r="B72" t="s">
        <v>81</v>
      </c>
      <c r="C72">
        <v>29</v>
      </c>
      <c r="D72">
        <v>9</v>
      </c>
      <c r="E72">
        <v>20</v>
      </c>
      <c r="F72">
        <v>0.31</v>
      </c>
      <c r="G72">
        <v>2.6</v>
      </c>
      <c r="H72">
        <v>7.7</v>
      </c>
      <c r="I72">
        <v>2</v>
      </c>
      <c r="J72">
        <v>14</v>
      </c>
      <c r="K72">
        <v>8</v>
      </c>
      <c r="L72">
        <v>9</v>
      </c>
      <c r="M72">
        <v>1</v>
      </c>
      <c r="N72">
        <v>8</v>
      </c>
      <c r="O72">
        <v>2013</v>
      </c>
      <c r="P72">
        <v>2161</v>
      </c>
      <c r="R72">
        <v>1165</v>
      </c>
      <c r="S72">
        <v>706</v>
      </c>
      <c r="T72">
        <v>1642</v>
      </c>
      <c r="U72">
        <v>0.43</v>
      </c>
      <c r="V72">
        <v>170</v>
      </c>
      <c r="W72">
        <v>513</v>
      </c>
      <c r="X72">
        <v>0.33100000000000002</v>
      </c>
      <c r="Y72">
        <v>431</v>
      </c>
      <c r="Z72">
        <v>578</v>
      </c>
      <c r="AA72">
        <v>0.746</v>
      </c>
      <c r="AB72">
        <v>305</v>
      </c>
      <c r="AC72">
        <v>957</v>
      </c>
      <c r="AD72">
        <v>340</v>
      </c>
      <c r="AE72">
        <v>194</v>
      </c>
      <c r="AF72">
        <v>86</v>
      </c>
      <c r="AG72">
        <v>401</v>
      </c>
      <c r="AH72">
        <v>569</v>
      </c>
    </row>
    <row r="73" spans="1:34" ht="15" x14ac:dyDescent="0.2">
      <c r="A73" s="1">
        <v>77</v>
      </c>
      <c r="B73" t="s">
        <v>82</v>
      </c>
      <c r="C73">
        <v>30</v>
      </c>
      <c r="D73">
        <v>8</v>
      </c>
      <c r="E73">
        <v>22</v>
      </c>
      <c r="F73">
        <v>0.26700000000000002</v>
      </c>
      <c r="G73">
        <v>-9.51</v>
      </c>
      <c r="H73">
        <v>-0.96</v>
      </c>
      <c r="I73">
        <v>6</v>
      </c>
      <c r="J73">
        <v>12</v>
      </c>
      <c r="K73">
        <v>5</v>
      </c>
      <c r="L73">
        <v>9</v>
      </c>
      <c r="M73">
        <v>3</v>
      </c>
      <c r="N73">
        <v>12</v>
      </c>
      <c r="O73">
        <v>2327</v>
      </c>
      <c r="P73">
        <v>2545</v>
      </c>
      <c r="R73">
        <v>1215</v>
      </c>
      <c r="S73">
        <v>809</v>
      </c>
      <c r="T73">
        <v>1806</v>
      </c>
      <c r="U73">
        <v>0.44800000000000001</v>
      </c>
      <c r="V73">
        <v>245</v>
      </c>
      <c r="W73">
        <v>655</v>
      </c>
      <c r="X73">
        <v>0.374</v>
      </c>
      <c r="Y73">
        <v>464</v>
      </c>
      <c r="Z73">
        <v>698</v>
      </c>
      <c r="AA73">
        <v>0.66500000000000004</v>
      </c>
      <c r="AB73">
        <v>310</v>
      </c>
      <c r="AC73">
        <v>1010</v>
      </c>
      <c r="AD73">
        <v>387</v>
      </c>
      <c r="AE73">
        <v>192</v>
      </c>
      <c r="AF73">
        <v>76</v>
      </c>
      <c r="AG73">
        <v>437</v>
      </c>
      <c r="AH73">
        <v>714</v>
      </c>
    </row>
    <row r="74" spans="1:34" ht="15" x14ac:dyDescent="0.2">
      <c r="A74" s="1">
        <v>78</v>
      </c>
      <c r="B74" t="s">
        <v>83</v>
      </c>
      <c r="C74">
        <v>30</v>
      </c>
      <c r="D74">
        <v>7</v>
      </c>
      <c r="E74">
        <v>23</v>
      </c>
      <c r="F74">
        <v>0.23300000000000001</v>
      </c>
      <c r="G74">
        <v>-4.22</v>
      </c>
      <c r="H74">
        <v>2.31</v>
      </c>
      <c r="I74">
        <v>5</v>
      </c>
      <c r="J74">
        <v>13</v>
      </c>
      <c r="K74">
        <v>6</v>
      </c>
      <c r="L74">
        <v>9</v>
      </c>
      <c r="M74">
        <v>1</v>
      </c>
      <c r="N74">
        <v>11</v>
      </c>
      <c r="O74">
        <v>2150</v>
      </c>
      <c r="P74">
        <v>2323</v>
      </c>
      <c r="R74">
        <v>1215</v>
      </c>
      <c r="S74">
        <v>741</v>
      </c>
      <c r="T74">
        <v>1798</v>
      </c>
      <c r="U74">
        <v>0.41199999999999998</v>
      </c>
      <c r="V74">
        <v>266</v>
      </c>
      <c r="W74">
        <v>760</v>
      </c>
      <c r="X74">
        <v>0.35</v>
      </c>
      <c r="Y74">
        <v>402</v>
      </c>
      <c r="Z74">
        <v>531</v>
      </c>
      <c r="AA74">
        <v>0.75700000000000001</v>
      </c>
      <c r="AB74">
        <v>299</v>
      </c>
      <c r="AC74">
        <v>1032</v>
      </c>
      <c r="AD74">
        <v>394</v>
      </c>
      <c r="AE74">
        <v>182</v>
      </c>
      <c r="AF74">
        <v>72</v>
      </c>
      <c r="AG74">
        <v>372</v>
      </c>
      <c r="AH74">
        <v>540</v>
      </c>
    </row>
    <row r="75" spans="1:34" ht="15" x14ac:dyDescent="0.2">
      <c r="A75" s="1">
        <v>79</v>
      </c>
      <c r="B75" t="s">
        <v>84</v>
      </c>
      <c r="C75">
        <v>31</v>
      </c>
      <c r="D75">
        <v>9</v>
      </c>
      <c r="E75">
        <v>22</v>
      </c>
      <c r="F75">
        <v>0.28999999999999998</v>
      </c>
      <c r="G75">
        <v>-6.65</v>
      </c>
      <c r="H75">
        <v>-1.95</v>
      </c>
      <c r="I75">
        <v>3</v>
      </c>
      <c r="J75">
        <v>15</v>
      </c>
      <c r="K75">
        <v>5</v>
      </c>
      <c r="L75">
        <v>8</v>
      </c>
      <c r="M75">
        <v>4</v>
      </c>
      <c r="N75">
        <v>14</v>
      </c>
      <c r="O75">
        <v>2327</v>
      </c>
      <c r="P75">
        <v>2428</v>
      </c>
      <c r="R75">
        <v>1260</v>
      </c>
      <c r="S75">
        <v>840</v>
      </c>
      <c r="T75">
        <v>1926</v>
      </c>
      <c r="U75">
        <v>0.436</v>
      </c>
      <c r="V75">
        <v>249</v>
      </c>
      <c r="W75">
        <v>716</v>
      </c>
      <c r="X75">
        <v>0.34799999999999998</v>
      </c>
      <c r="Y75">
        <v>398</v>
      </c>
      <c r="Z75">
        <v>598</v>
      </c>
      <c r="AA75">
        <v>0.66600000000000004</v>
      </c>
      <c r="AB75">
        <v>369</v>
      </c>
      <c r="AC75">
        <v>1143</v>
      </c>
      <c r="AD75">
        <v>456</v>
      </c>
      <c r="AE75">
        <v>181</v>
      </c>
      <c r="AF75">
        <v>94</v>
      </c>
      <c r="AG75">
        <v>410</v>
      </c>
      <c r="AH75">
        <v>616</v>
      </c>
    </row>
    <row r="76" spans="1:34" ht="15" x14ac:dyDescent="0.2">
      <c r="A76" s="1">
        <v>80</v>
      </c>
      <c r="B76" t="s">
        <v>85</v>
      </c>
      <c r="C76">
        <v>29</v>
      </c>
      <c r="D76">
        <v>22</v>
      </c>
      <c r="E76">
        <v>7</v>
      </c>
      <c r="F76">
        <v>0.75900000000000001</v>
      </c>
      <c r="G76">
        <v>22.16</v>
      </c>
      <c r="H76">
        <v>9.9499999999999993</v>
      </c>
      <c r="I76">
        <v>10</v>
      </c>
      <c r="J76">
        <v>6</v>
      </c>
      <c r="K76">
        <v>14</v>
      </c>
      <c r="L76">
        <v>1</v>
      </c>
      <c r="M76">
        <v>4</v>
      </c>
      <c r="N76">
        <v>5</v>
      </c>
      <c r="O76">
        <v>2337</v>
      </c>
      <c r="P76">
        <v>1983</v>
      </c>
      <c r="R76">
        <v>1160</v>
      </c>
      <c r="S76">
        <v>805</v>
      </c>
      <c r="T76">
        <v>1695</v>
      </c>
      <c r="U76">
        <v>0.47499999999999998</v>
      </c>
      <c r="V76">
        <v>247</v>
      </c>
      <c r="W76">
        <v>659</v>
      </c>
      <c r="X76">
        <v>0.375</v>
      </c>
      <c r="Y76">
        <v>480</v>
      </c>
      <c r="Z76">
        <v>638</v>
      </c>
      <c r="AA76">
        <v>0.752</v>
      </c>
      <c r="AB76">
        <v>316</v>
      </c>
      <c r="AC76">
        <v>1073</v>
      </c>
      <c r="AD76">
        <v>401</v>
      </c>
      <c r="AE76">
        <v>170</v>
      </c>
      <c r="AF76">
        <v>126</v>
      </c>
      <c r="AG76">
        <v>333</v>
      </c>
      <c r="AH76">
        <v>525</v>
      </c>
    </row>
    <row r="77" spans="1:34" ht="15" x14ac:dyDescent="0.2">
      <c r="A77" s="1">
        <v>81</v>
      </c>
      <c r="B77" t="s">
        <v>86</v>
      </c>
      <c r="C77">
        <v>29</v>
      </c>
      <c r="D77">
        <v>10</v>
      </c>
      <c r="E77">
        <v>19</v>
      </c>
      <c r="F77">
        <v>0.34499999999999997</v>
      </c>
      <c r="G77">
        <v>-2.54</v>
      </c>
      <c r="H77">
        <v>1.43</v>
      </c>
      <c r="I77">
        <v>3</v>
      </c>
      <c r="J77">
        <v>13</v>
      </c>
      <c r="K77">
        <v>8</v>
      </c>
      <c r="L77">
        <v>9</v>
      </c>
      <c r="M77">
        <v>1</v>
      </c>
      <c r="N77">
        <v>9</v>
      </c>
      <c r="O77">
        <v>2063</v>
      </c>
      <c r="P77">
        <v>2178</v>
      </c>
      <c r="R77">
        <v>1160</v>
      </c>
      <c r="S77">
        <v>719</v>
      </c>
      <c r="T77">
        <v>1680</v>
      </c>
      <c r="U77">
        <v>0.42799999999999999</v>
      </c>
      <c r="V77">
        <v>208</v>
      </c>
      <c r="W77">
        <v>619</v>
      </c>
      <c r="X77">
        <v>0.33600000000000002</v>
      </c>
      <c r="Y77">
        <v>417</v>
      </c>
      <c r="Z77">
        <v>614</v>
      </c>
      <c r="AA77">
        <v>0.67900000000000005</v>
      </c>
      <c r="AB77">
        <v>318</v>
      </c>
      <c r="AC77">
        <v>1095</v>
      </c>
      <c r="AD77">
        <v>373</v>
      </c>
      <c r="AE77">
        <v>149</v>
      </c>
      <c r="AF77">
        <v>113</v>
      </c>
      <c r="AG77">
        <v>419</v>
      </c>
      <c r="AH77">
        <v>548</v>
      </c>
    </row>
    <row r="78" spans="1:34" ht="15" x14ac:dyDescent="0.2">
      <c r="A78" s="1">
        <v>82</v>
      </c>
      <c r="B78" t="s">
        <v>87</v>
      </c>
      <c r="C78">
        <v>29</v>
      </c>
      <c r="D78">
        <v>13</v>
      </c>
      <c r="E78">
        <v>16</v>
      </c>
      <c r="F78">
        <v>0.44800000000000001</v>
      </c>
      <c r="G78">
        <v>-1.22</v>
      </c>
      <c r="H78">
        <v>0.47</v>
      </c>
      <c r="I78">
        <v>5</v>
      </c>
      <c r="J78">
        <v>11</v>
      </c>
      <c r="K78">
        <v>11</v>
      </c>
      <c r="L78">
        <v>5</v>
      </c>
      <c r="M78">
        <v>1</v>
      </c>
      <c r="N78">
        <v>9</v>
      </c>
      <c r="O78">
        <v>1814</v>
      </c>
      <c r="P78">
        <v>1863</v>
      </c>
      <c r="R78">
        <v>1160</v>
      </c>
      <c r="S78">
        <v>627</v>
      </c>
      <c r="T78">
        <v>1575</v>
      </c>
      <c r="U78">
        <v>0.39800000000000002</v>
      </c>
      <c r="V78">
        <v>174</v>
      </c>
      <c r="W78">
        <v>568</v>
      </c>
      <c r="X78">
        <v>0.30599999999999999</v>
      </c>
      <c r="Y78">
        <v>386</v>
      </c>
      <c r="Z78">
        <v>590</v>
      </c>
      <c r="AA78">
        <v>0.65400000000000003</v>
      </c>
      <c r="AB78">
        <v>331</v>
      </c>
      <c r="AC78">
        <v>1113</v>
      </c>
      <c r="AD78">
        <v>353</v>
      </c>
      <c r="AE78">
        <v>148</v>
      </c>
      <c r="AF78">
        <v>157</v>
      </c>
      <c r="AG78">
        <v>406</v>
      </c>
      <c r="AH78">
        <v>479</v>
      </c>
    </row>
    <row r="79" spans="1:34" ht="15" x14ac:dyDescent="0.2">
      <c r="A79" s="1">
        <v>83</v>
      </c>
      <c r="B79" t="s">
        <v>88</v>
      </c>
      <c r="C79">
        <v>30</v>
      </c>
      <c r="D79">
        <v>24</v>
      </c>
      <c r="E79">
        <v>6</v>
      </c>
      <c r="F79">
        <v>0.8</v>
      </c>
      <c r="G79">
        <v>8.3699999999999992</v>
      </c>
      <c r="H79">
        <v>-2.73</v>
      </c>
      <c r="I79">
        <v>14</v>
      </c>
      <c r="J79">
        <v>3</v>
      </c>
      <c r="K79">
        <v>13</v>
      </c>
      <c r="L79">
        <v>2</v>
      </c>
      <c r="M79">
        <v>8</v>
      </c>
      <c r="N79">
        <v>4</v>
      </c>
      <c r="O79">
        <v>2418</v>
      </c>
      <c r="P79">
        <v>2074</v>
      </c>
      <c r="R79">
        <v>1215</v>
      </c>
      <c r="S79">
        <v>836</v>
      </c>
      <c r="T79">
        <v>1687</v>
      </c>
      <c r="U79">
        <v>0.496</v>
      </c>
      <c r="V79">
        <v>232</v>
      </c>
      <c r="W79">
        <v>609</v>
      </c>
      <c r="X79">
        <v>0.38100000000000001</v>
      </c>
      <c r="Y79">
        <v>514</v>
      </c>
      <c r="Z79">
        <v>742</v>
      </c>
      <c r="AA79">
        <v>0.69299999999999995</v>
      </c>
      <c r="AB79">
        <v>313</v>
      </c>
      <c r="AC79">
        <v>1102</v>
      </c>
      <c r="AD79">
        <v>460</v>
      </c>
      <c r="AE79">
        <v>257</v>
      </c>
      <c r="AF79">
        <v>134</v>
      </c>
      <c r="AG79">
        <v>456</v>
      </c>
      <c r="AH79">
        <v>602</v>
      </c>
    </row>
    <row r="80" spans="1:34" ht="15" x14ac:dyDescent="0.2">
      <c r="A80" s="1">
        <v>84</v>
      </c>
      <c r="B80" t="s">
        <v>89</v>
      </c>
      <c r="C80">
        <v>29</v>
      </c>
      <c r="D80">
        <v>14</v>
      </c>
      <c r="E80">
        <v>15</v>
      </c>
      <c r="F80">
        <v>0.48299999999999998</v>
      </c>
      <c r="G80">
        <v>-5.16</v>
      </c>
      <c r="H80">
        <v>-4.8600000000000003</v>
      </c>
      <c r="I80">
        <v>6</v>
      </c>
      <c r="J80">
        <v>10</v>
      </c>
      <c r="K80">
        <v>8</v>
      </c>
      <c r="L80">
        <v>6</v>
      </c>
      <c r="M80">
        <v>6</v>
      </c>
      <c r="N80">
        <v>9</v>
      </c>
      <c r="O80">
        <v>2169</v>
      </c>
      <c r="P80">
        <v>2083</v>
      </c>
      <c r="R80">
        <v>1195</v>
      </c>
      <c r="S80">
        <v>772</v>
      </c>
      <c r="T80">
        <v>1852</v>
      </c>
      <c r="U80">
        <v>0.41699999999999998</v>
      </c>
      <c r="V80">
        <v>259</v>
      </c>
      <c r="W80">
        <v>696</v>
      </c>
      <c r="X80">
        <v>0.372</v>
      </c>
      <c r="Y80">
        <v>366</v>
      </c>
      <c r="Z80">
        <v>501</v>
      </c>
      <c r="AA80">
        <v>0.73099999999999998</v>
      </c>
      <c r="AB80">
        <v>345</v>
      </c>
      <c r="AC80">
        <v>1081</v>
      </c>
      <c r="AD80">
        <v>444</v>
      </c>
      <c r="AE80">
        <v>198</v>
      </c>
      <c r="AF80">
        <v>119</v>
      </c>
      <c r="AG80">
        <v>369</v>
      </c>
      <c r="AH80">
        <v>559</v>
      </c>
    </row>
    <row r="81" spans="1:34" ht="15" x14ac:dyDescent="0.2">
      <c r="A81" s="1">
        <v>85</v>
      </c>
      <c r="B81" t="s">
        <v>90</v>
      </c>
      <c r="C81">
        <v>31</v>
      </c>
      <c r="D81">
        <v>12</v>
      </c>
      <c r="E81">
        <v>19</v>
      </c>
      <c r="F81">
        <v>0.38700000000000001</v>
      </c>
      <c r="G81">
        <v>-8.31</v>
      </c>
      <c r="H81">
        <v>-2.1</v>
      </c>
      <c r="I81">
        <v>5</v>
      </c>
      <c r="J81">
        <v>11</v>
      </c>
      <c r="K81">
        <v>8</v>
      </c>
      <c r="L81">
        <v>6</v>
      </c>
      <c r="M81">
        <v>3</v>
      </c>
      <c r="N81">
        <v>12</v>
      </c>
      <c r="O81">
        <v>2197</v>
      </c>
      <c r="P81">
        <v>2330</v>
      </c>
      <c r="R81">
        <v>1265</v>
      </c>
      <c r="S81">
        <v>750</v>
      </c>
      <c r="T81">
        <v>1751</v>
      </c>
      <c r="U81">
        <v>0.42799999999999999</v>
      </c>
      <c r="V81">
        <v>235</v>
      </c>
      <c r="W81">
        <v>733</v>
      </c>
      <c r="X81">
        <v>0.32100000000000001</v>
      </c>
      <c r="Y81">
        <v>462</v>
      </c>
      <c r="Z81">
        <v>655</v>
      </c>
      <c r="AA81">
        <v>0.70499999999999996</v>
      </c>
      <c r="AB81">
        <v>285</v>
      </c>
      <c r="AC81">
        <v>1018</v>
      </c>
      <c r="AD81">
        <v>422</v>
      </c>
      <c r="AE81">
        <v>185</v>
      </c>
      <c r="AF81">
        <v>113</v>
      </c>
      <c r="AG81">
        <v>430</v>
      </c>
      <c r="AH81">
        <v>619</v>
      </c>
    </row>
    <row r="82" spans="1:34" ht="15" x14ac:dyDescent="0.2">
      <c r="A82" s="1">
        <v>86</v>
      </c>
      <c r="B82" t="s">
        <v>91</v>
      </c>
      <c r="C82">
        <v>29</v>
      </c>
      <c r="D82">
        <v>14</v>
      </c>
      <c r="E82">
        <v>15</v>
      </c>
      <c r="F82">
        <v>0.48299999999999998</v>
      </c>
      <c r="G82">
        <v>-0.11</v>
      </c>
      <c r="H82">
        <v>0.69</v>
      </c>
      <c r="I82">
        <v>6</v>
      </c>
      <c r="J82">
        <v>10</v>
      </c>
      <c r="K82">
        <v>9</v>
      </c>
      <c r="L82">
        <v>5</v>
      </c>
      <c r="M82">
        <v>4</v>
      </c>
      <c r="N82">
        <v>10</v>
      </c>
      <c r="O82">
        <v>2267</v>
      </c>
      <c r="P82">
        <v>2120</v>
      </c>
      <c r="R82">
        <v>1170</v>
      </c>
      <c r="S82">
        <v>809</v>
      </c>
      <c r="T82">
        <v>1800</v>
      </c>
      <c r="U82">
        <v>0.44900000000000001</v>
      </c>
      <c r="V82">
        <v>182</v>
      </c>
      <c r="W82">
        <v>532</v>
      </c>
      <c r="X82">
        <v>0.34200000000000003</v>
      </c>
      <c r="Y82">
        <v>467</v>
      </c>
      <c r="Z82">
        <v>637</v>
      </c>
      <c r="AA82">
        <v>0.73299999999999998</v>
      </c>
      <c r="AB82">
        <v>372</v>
      </c>
      <c r="AC82">
        <v>1050</v>
      </c>
      <c r="AD82">
        <v>397</v>
      </c>
      <c r="AE82">
        <v>291</v>
      </c>
      <c r="AF82">
        <v>127</v>
      </c>
      <c r="AG82">
        <v>357</v>
      </c>
      <c r="AH82">
        <v>621</v>
      </c>
    </row>
    <row r="83" spans="1:34" ht="15" x14ac:dyDescent="0.2">
      <c r="A83" s="1">
        <v>87</v>
      </c>
      <c r="B83" t="s">
        <v>92</v>
      </c>
      <c r="C83">
        <v>29</v>
      </c>
      <c r="D83">
        <v>20</v>
      </c>
      <c r="E83">
        <v>9</v>
      </c>
      <c r="F83">
        <v>0.69</v>
      </c>
      <c r="G83">
        <v>-1.62</v>
      </c>
      <c r="H83">
        <v>-3.51</v>
      </c>
      <c r="I83">
        <v>12</v>
      </c>
      <c r="J83">
        <v>4</v>
      </c>
      <c r="K83">
        <v>15</v>
      </c>
      <c r="L83">
        <v>1</v>
      </c>
      <c r="M83">
        <v>5</v>
      </c>
      <c r="N83">
        <v>8</v>
      </c>
      <c r="O83">
        <v>2301</v>
      </c>
      <c r="P83">
        <v>2200</v>
      </c>
      <c r="R83">
        <v>1210</v>
      </c>
      <c r="S83">
        <v>811</v>
      </c>
      <c r="T83">
        <v>1693</v>
      </c>
      <c r="U83">
        <v>0.47899999999999998</v>
      </c>
      <c r="V83">
        <v>233</v>
      </c>
      <c r="W83">
        <v>613</v>
      </c>
      <c r="X83">
        <v>0.38</v>
      </c>
      <c r="Y83">
        <v>446</v>
      </c>
      <c r="Z83">
        <v>589</v>
      </c>
      <c r="AA83">
        <v>0.75700000000000001</v>
      </c>
      <c r="AB83">
        <v>272</v>
      </c>
      <c r="AC83">
        <v>1031</v>
      </c>
      <c r="AD83">
        <v>366</v>
      </c>
      <c r="AE83">
        <v>142</v>
      </c>
      <c r="AF83">
        <v>145</v>
      </c>
      <c r="AG83">
        <v>357</v>
      </c>
      <c r="AH83">
        <v>574</v>
      </c>
    </row>
    <row r="84" spans="1:34" ht="15" x14ac:dyDescent="0.2">
      <c r="A84" s="1">
        <v>88</v>
      </c>
      <c r="B84" t="s">
        <v>93</v>
      </c>
      <c r="C84">
        <v>31</v>
      </c>
      <c r="D84">
        <v>18</v>
      </c>
      <c r="E84">
        <v>13</v>
      </c>
      <c r="F84">
        <v>0.58099999999999996</v>
      </c>
      <c r="G84">
        <v>0.83</v>
      </c>
      <c r="H84">
        <v>-1.03</v>
      </c>
      <c r="I84">
        <v>10</v>
      </c>
      <c r="J84">
        <v>8</v>
      </c>
      <c r="K84">
        <v>10</v>
      </c>
      <c r="L84">
        <v>4</v>
      </c>
      <c r="M84">
        <v>6</v>
      </c>
      <c r="N84">
        <v>8</v>
      </c>
      <c r="O84">
        <v>2337</v>
      </c>
      <c r="P84">
        <v>2221</v>
      </c>
      <c r="R84">
        <v>1270</v>
      </c>
      <c r="S84">
        <v>826</v>
      </c>
      <c r="T84">
        <v>1848</v>
      </c>
      <c r="U84">
        <v>0.44700000000000001</v>
      </c>
      <c r="V84">
        <v>297</v>
      </c>
      <c r="W84">
        <v>834</v>
      </c>
      <c r="X84">
        <v>0.35599999999999998</v>
      </c>
      <c r="Y84">
        <v>388</v>
      </c>
      <c r="Z84">
        <v>565</v>
      </c>
      <c r="AA84">
        <v>0.68700000000000006</v>
      </c>
      <c r="AB84">
        <v>284</v>
      </c>
      <c r="AC84">
        <v>1171</v>
      </c>
      <c r="AD84">
        <v>449</v>
      </c>
      <c r="AE84">
        <v>162</v>
      </c>
      <c r="AF84">
        <v>73</v>
      </c>
      <c r="AG84">
        <v>367</v>
      </c>
      <c r="AH84">
        <v>518</v>
      </c>
    </row>
    <row r="85" spans="1:34" ht="15" x14ac:dyDescent="0.2">
      <c r="A85" s="1">
        <v>89</v>
      </c>
      <c r="B85" t="s">
        <v>94</v>
      </c>
      <c r="C85">
        <v>31</v>
      </c>
      <c r="D85">
        <v>15</v>
      </c>
      <c r="E85">
        <v>16</v>
      </c>
      <c r="F85">
        <v>0.48399999999999999</v>
      </c>
      <c r="G85">
        <v>1.65</v>
      </c>
      <c r="H85">
        <v>2.68</v>
      </c>
      <c r="I85">
        <v>6</v>
      </c>
      <c r="J85">
        <v>12</v>
      </c>
      <c r="K85">
        <v>13</v>
      </c>
      <c r="L85">
        <v>4</v>
      </c>
      <c r="M85">
        <v>2</v>
      </c>
      <c r="N85">
        <v>9</v>
      </c>
      <c r="O85">
        <v>2136</v>
      </c>
      <c r="P85">
        <v>2109</v>
      </c>
      <c r="R85">
        <v>1255</v>
      </c>
      <c r="S85">
        <v>747</v>
      </c>
      <c r="T85">
        <v>1643</v>
      </c>
      <c r="U85">
        <v>0.45500000000000002</v>
      </c>
      <c r="V85">
        <v>120</v>
      </c>
      <c r="W85">
        <v>325</v>
      </c>
      <c r="X85">
        <v>0.36899999999999999</v>
      </c>
      <c r="Y85">
        <v>522</v>
      </c>
      <c r="Z85">
        <v>728</v>
      </c>
      <c r="AA85">
        <v>0.71699999999999997</v>
      </c>
      <c r="AB85">
        <v>272</v>
      </c>
      <c r="AC85">
        <v>1053</v>
      </c>
      <c r="AD85">
        <v>417</v>
      </c>
      <c r="AE85">
        <v>156</v>
      </c>
      <c r="AF85">
        <v>89</v>
      </c>
      <c r="AG85">
        <v>368</v>
      </c>
      <c r="AH85">
        <v>619</v>
      </c>
    </row>
    <row r="86" spans="1:34" ht="15" x14ac:dyDescent="0.2">
      <c r="A86" s="1">
        <v>90</v>
      </c>
      <c r="B86" t="s">
        <v>95</v>
      </c>
      <c r="C86">
        <v>29</v>
      </c>
      <c r="D86">
        <v>16</v>
      </c>
      <c r="E86">
        <v>13</v>
      </c>
      <c r="F86">
        <v>0.55200000000000005</v>
      </c>
      <c r="G86">
        <v>-4.01</v>
      </c>
      <c r="H86">
        <v>-3.63</v>
      </c>
      <c r="I86">
        <v>11</v>
      </c>
      <c r="J86">
        <v>9</v>
      </c>
      <c r="K86">
        <v>7</v>
      </c>
      <c r="L86">
        <v>6</v>
      </c>
      <c r="M86">
        <v>7</v>
      </c>
      <c r="N86">
        <v>7</v>
      </c>
      <c r="O86">
        <v>2102</v>
      </c>
      <c r="P86">
        <v>2113</v>
      </c>
      <c r="R86">
        <v>1170</v>
      </c>
      <c r="S86">
        <v>767</v>
      </c>
      <c r="T86">
        <v>1731</v>
      </c>
      <c r="U86">
        <v>0.443</v>
      </c>
      <c r="V86">
        <v>241</v>
      </c>
      <c r="W86">
        <v>720</v>
      </c>
      <c r="X86">
        <v>0.33500000000000002</v>
      </c>
      <c r="Y86">
        <v>327</v>
      </c>
      <c r="Z86">
        <v>478</v>
      </c>
      <c r="AA86">
        <v>0.68400000000000005</v>
      </c>
      <c r="AB86">
        <v>252</v>
      </c>
      <c r="AC86">
        <v>1047</v>
      </c>
      <c r="AD86">
        <v>431</v>
      </c>
      <c r="AE86">
        <v>153</v>
      </c>
      <c r="AF86">
        <v>87</v>
      </c>
      <c r="AG86">
        <v>387</v>
      </c>
      <c r="AH86">
        <v>524</v>
      </c>
    </row>
    <row r="87" spans="1:34" ht="15" x14ac:dyDescent="0.2">
      <c r="A87" s="1">
        <v>91</v>
      </c>
      <c r="B87" t="s">
        <v>96</v>
      </c>
      <c r="C87">
        <v>29</v>
      </c>
      <c r="D87">
        <v>11</v>
      </c>
      <c r="E87">
        <v>18</v>
      </c>
      <c r="F87">
        <v>0.379</v>
      </c>
      <c r="G87">
        <v>-8.9499999999999993</v>
      </c>
      <c r="H87">
        <v>-4.92</v>
      </c>
      <c r="I87">
        <v>9</v>
      </c>
      <c r="J87">
        <v>9</v>
      </c>
      <c r="K87">
        <v>7</v>
      </c>
      <c r="L87">
        <v>4</v>
      </c>
      <c r="M87">
        <v>3</v>
      </c>
      <c r="N87">
        <v>13</v>
      </c>
      <c r="O87">
        <v>2113</v>
      </c>
      <c r="P87">
        <v>2178</v>
      </c>
      <c r="R87">
        <v>1165</v>
      </c>
      <c r="S87">
        <v>729</v>
      </c>
      <c r="T87">
        <v>1651</v>
      </c>
      <c r="U87">
        <v>0.442</v>
      </c>
      <c r="V87">
        <v>197</v>
      </c>
      <c r="W87">
        <v>587</v>
      </c>
      <c r="X87">
        <v>0.33600000000000002</v>
      </c>
      <c r="Y87">
        <v>458</v>
      </c>
      <c r="Z87">
        <v>599</v>
      </c>
      <c r="AA87">
        <v>0.76500000000000001</v>
      </c>
      <c r="AB87">
        <v>274</v>
      </c>
      <c r="AC87">
        <v>957</v>
      </c>
      <c r="AD87">
        <v>359</v>
      </c>
      <c r="AE87">
        <v>184</v>
      </c>
      <c r="AF87">
        <v>77</v>
      </c>
      <c r="AG87">
        <v>389</v>
      </c>
      <c r="AH87">
        <v>620</v>
      </c>
    </row>
    <row r="88" spans="1:34" ht="15" x14ac:dyDescent="0.2">
      <c r="A88" s="1">
        <v>97</v>
      </c>
      <c r="B88" t="s">
        <v>102</v>
      </c>
      <c r="C88">
        <v>29</v>
      </c>
      <c r="D88">
        <v>23</v>
      </c>
      <c r="E88">
        <v>6</v>
      </c>
      <c r="F88">
        <v>0.79300000000000004</v>
      </c>
      <c r="G88">
        <v>23.28</v>
      </c>
      <c r="H88">
        <v>10.39</v>
      </c>
      <c r="I88">
        <v>13</v>
      </c>
      <c r="J88">
        <v>3</v>
      </c>
      <c r="K88">
        <v>8</v>
      </c>
      <c r="L88">
        <v>1</v>
      </c>
      <c r="M88">
        <v>8</v>
      </c>
      <c r="N88">
        <v>3</v>
      </c>
      <c r="O88">
        <v>2294</v>
      </c>
      <c r="P88">
        <v>1920</v>
      </c>
      <c r="R88">
        <v>1165</v>
      </c>
      <c r="S88">
        <v>773</v>
      </c>
      <c r="T88">
        <v>1714</v>
      </c>
      <c r="U88">
        <v>0.45100000000000001</v>
      </c>
      <c r="V88">
        <v>227</v>
      </c>
      <c r="W88">
        <v>624</v>
      </c>
      <c r="X88">
        <v>0.36399999999999999</v>
      </c>
      <c r="Y88">
        <v>521</v>
      </c>
      <c r="Z88">
        <v>714</v>
      </c>
      <c r="AA88">
        <v>0.73</v>
      </c>
      <c r="AB88">
        <v>342</v>
      </c>
      <c r="AC88">
        <v>1078</v>
      </c>
      <c r="AD88">
        <v>374</v>
      </c>
      <c r="AE88">
        <v>229</v>
      </c>
      <c r="AF88">
        <v>138</v>
      </c>
      <c r="AG88">
        <v>343</v>
      </c>
      <c r="AH88">
        <v>540</v>
      </c>
    </row>
    <row r="89" spans="1:34" ht="15" x14ac:dyDescent="0.2">
      <c r="A89" s="1">
        <v>92</v>
      </c>
      <c r="B89" t="s">
        <v>97</v>
      </c>
      <c r="C89">
        <v>28</v>
      </c>
      <c r="D89">
        <v>7</v>
      </c>
      <c r="E89">
        <v>21</v>
      </c>
      <c r="F89">
        <v>0.25</v>
      </c>
      <c r="G89">
        <v>-20.010000000000002</v>
      </c>
      <c r="H89">
        <v>-10.81</v>
      </c>
      <c r="I89">
        <v>5</v>
      </c>
      <c r="J89">
        <v>10</v>
      </c>
      <c r="K89">
        <v>4</v>
      </c>
      <c r="L89">
        <v>10</v>
      </c>
      <c r="M89">
        <v>3</v>
      </c>
      <c r="N89">
        <v>10</v>
      </c>
      <c r="O89">
        <v>2016</v>
      </c>
      <c r="P89">
        <v>2214</v>
      </c>
      <c r="R89">
        <v>1135</v>
      </c>
      <c r="S89">
        <v>716</v>
      </c>
      <c r="T89">
        <v>1684</v>
      </c>
      <c r="U89">
        <v>0.42499999999999999</v>
      </c>
      <c r="V89">
        <v>180</v>
      </c>
      <c r="W89">
        <v>506</v>
      </c>
      <c r="X89">
        <v>0.35599999999999998</v>
      </c>
      <c r="Y89">
        <v>404</v>
      </c>
      <c r="Z89">
        <v>617</v>
      </c>
      <c r="AA89">
        <v>0.65500000000000003</v>
      </c>
      <c r="AB89">
        <v>276</v>
      </c>
      <c r="AC89">
        <v>973</v>
      </c>
      <c r="AD89">
        <v>358</v>
      </c>
      <c r="AE89">
        <v>185</v>
      </c>
      <c r="AF89">
        <v>95</v>
      </c>
      <c r="AG89">
        <v>383</v>
      </c>
      <c r="AH89">
        <v>530</v>
      </c>
    </row>
    <row r="90" spans="1:34" ht="15" x14ac:dyDescent="0.2">
      <c r="A90" s="1">
        <v>93</v>
      </c>
      <c r="B90" t="s">
        <v>98</v>
      </c>
      <c r="C90">
        <v>27</v>
      </c>
      <c r="D90">
        <v>10</v>
      </c>
      <c r="E90">
        <v>17</v>
      </c>
      <c r="F90">
        <v>0.37</v>
      </c>
      <c r="G90">
        <v>-6.35</v>
      </c>
      <c r="H90">
        <v>-2.4300000000000002</v>
      </c>
      <c r="I90">
        <v>6</v>
      </c>
      <c r="J90">
        <v>10</v>
      </c>
      <c r="K90">
        <v>5</v>
      </c>
      <c r="L90">
        <v>9</v>
      </c>
      <c r="M90">
        <v>5</v>
      </c>
      <c r="N90">
        <v>6</v>
      </c>
      <c r="O90">
        <v>1916</v>
      </c>
      <c r="P90">
        <v>1960</v>
      </c>
      <c r="R90">
        <v>1095</v>
      </c>
      <c r="S90">
        <v>689</v>
      </c>
      <c r="T90">
        <v>1649</v>
      </c>
      <c r="U90">
        <v>0.41799999999999998</v>
      </c>
      <c r="V90">
        <v>190</v>
      </c>
      <c r="W90">
        <v>584</v>
      </c>
      <c r="X90">
        <v>0.32500000000000001</v>
      </c>
      <c r="Y90">
        <v>348</v>
      </c>
      <c r="Z90">
        <v>496</v>
      </c>
      <c r="AA90">
        <v>0.70199999999999996</v>
      </c>
      <c r="AB90">
        <v>286</v>
      </c>
      <c r="AC90">
        <v>975</v>
      </c>
      <c r="AD90">
        <v>338</v>
      </c>
      <c r="AE90">
        <v>154</v>
      </c>
      <c r="AF90">
        <v>87</v>
      </c>
      <c r="AG90">
        <v>318</v>
      </c>
      <c r="AH90">
        <v>514</v>
      </c>
    </row>
    <row r="91" spans="1:34" ht="15" x14ac:dyDescent="0.2">
      <c r="A91" s="1">
        <v>94</v>
      </c>
      <c r="B91" t="s">
        <v>99</v>
      </c>
      <c r="C91">
        <v>30</v>
      </c>
      <c r="D91">
        <v>23</v>
      </c>
      <c r="E91">
        <v>7</v>
      </c>
      <c r="F91">
        <v>0.76700000000000002</v>
      </c>
      <c r="G91">
        <v>1.63</v>
      </c>
      <c r="H91">
        <v>-2.97</v>
      </c>
      <c r="I91">
        <v>12</v>
      </c>
      <c r="J91">
        <v>2</v>
      </c>
      <c r="K91">
        <v>13</v>
      </c>
      <c r="L91">
        <v>3</v>
      </c>
      <c r="M91">
        <v>10</v>
      </c>
      <c r="N91">
        <v>3</v>
      </c>
      <c r="O91">
        <v>2383</v>
      </c>
      <c r="P91">
        <v>2090</v>
      </c>
      <c r="R91">
        <v>1210</v>
      </c>
      <c r="S91">
        <v>886</v>
      </c>
      <c r="T91">
        <v>1764</v>
      </c>
      <c r="U91">
        <v>0.502</v>
      </c>
      <c r="V91">
        <v>194</v>
      </c>
      <c r="W91">
        <v>553</v>
      </c>
      <c r="X91">
        <v>0.35099999999999998</v>
      </c>
      <c r="Y91">
        <v>417</v>
      </c>
      <c r="Z91">
        <v>596</v>
      </c>
      <c r="AA91">
        <v>0.7</v>
      </c>
      <c r="AB91">
        <v>332</v>
      </c>
      <c r="AC91">
        <v>1123</v>
      </c>
      <c r="AD91">
        <v>463</v>
      </c>
      <c r="AE91">
        <v>181</v>
      </c>
      <c r="AF91">
        <v>101</v>
      </c>
      <c r="AG91">
        <v>379</v>
      </c>
      <c r="AH91">
        <v>560</v>
      </c>
    </row>
    <row r="92" spans="1:34" ht="15" x14ac:dyDescent="0.2">
      <c r="A92" s="1">
        <v>95</v>
      </c>
      <c r="B92" t="s">
        <v>100</v>
      </c>
      <c r="C92">
        <v>29</v>
      </c>
      <c r="D92">
        <v>6</v>
      </c>
      <c r="E92">
        <v>23</v>
      </c>
      <c r="F92">
        <v>0.20699999999999999</v>
      </c>
      <c r="G92">
        <v>-9.0299999999999994</v>
      </c>
      <c r="H92">
        <v>-3.51</v>
      </c>
      <c r="I92">
        <v>2</v>
      </c>
      <c r="J92">
        <v>14</v>
      </c>
      <c r="K92">
        <v>6</v>
      </c>
      <c r="L92">
        <v>9</v>
      </c>
      <c r="M92">
        <v>0</v>
      </c>
      <c r="N92">
        <v>12</v>
      </c>
      <c r="O92">
        <v>2043</v>
      </c>
      <c r="P92">
        <v>2156</v>
      </c>
      <c r="R92">
        <v>1190</v>
      </c>
      <c r="S92">
        <v>752</v>
      </c>
      <c r="T92">
        <v>1662</v>
      </c>
      <c r="U92">
        <v>0.45200000000000001</v>
      </c>
      <c r="V92">
        <v>168</v>
      </c>
      <c r="W92">
        <v>505</v>
      </c>
      <c r="X92">
        <v>0.33300000000000002</v>
      </c>
      <c r="Y92">
        <v>371</v>
      </c>
      <c r="Z92">
        <v>495</v>
      </c>
      <c r="AA92">
        <v>0.749</v>
      </c>
      <c r="AB92">
        <v>297</v>
      </c>
      <c r="AC92">
        <v>985</v>
      </c>
      <c r="AD92">
        <v>323</v>
      </c>
      <c r="AE92">
        <v>176</v>
      </c>
      <c r="AF92">
        <v>63</v>
      </c>
      <c r="AG92">
        <v>391</v>
      </c>
      <c r="AH92">
        <v>535</v>
      </c>
    </row>
    <row r="93" spans="1:34" ht="15" x14ac:dyDescent="0.2">
      <c r="A93" s="1">
        <v>96</v>
      </c>
      <c r="B93" t="s">
        <v>101</v>
      </c>
      <c r="C93">
        <v>29</v>
      </c>
      <c r="D93">
        <v>23</v>
      </c>
      <c r="E93">
        <v>6</v>
      </c>
      <c r="F93">
        <v>0.79300000000000004</v>
      </c>
      <c r="G93">
        <v>21.21</v>
      </c>
      <c r="H93">
        <v>8.69</v>
      </c>
      <c r="I93">
        <v>11</v>
      </c>
      <c r="J93">
        <v>5</v>
      </c>
      <c r="K93">
        <v>17</v>
      </c>
      <c r="L93">
        <v>0</v>
      </c>
      <c r="M93">
        <v>3</v>
      </c>
      <c r="N93">
        <v>5</v>
      </c>
      <c r="O93">
        <v>2438</v>
      </c>
      <c r="P93">
        <v>2075</v>
      </c>
      <c r="R93">
        <v>1160</v>
      </c>
      <c r="S93">
        <v>875</v>
      </c>
      <c r="T93">
        <v>1788</v>
      </c>
      <c r="U93">
        <v>0.48899999999999999</v>
      </c>
      <c r="V93">
        <v>210</v>
      </c>
      <c r="W93">
        <v>574</v>
      </c>
      <c r="X93">
        <v>0.36599999999999999</v>
      </c>
      <c r="Y93">
        <v>478</v>
      </c>
      <c r="Z93">
        <v>693</v>
      </c>
      <c r="AA93">
        <v>0.69</v>
      </c>
      <c r="AB93">
        <v>334</v>
      </c>
      <c r="AC93">
        <v>1087</v>
      </c>
      <c r="AD93">
        <v>442</v>
      </c>
      <c r="AE93">
        <v>220</v>
      </c>
      <c r="AF93">
        <v>153</v>
      </c>
      <c r="AG93">
        <v>341</v>
      </c>
      <c r="AH93">
        <v>570</v>
      </c>
    </row>
    <row r="94" spans="1:34" ht="15" x14ac:dyDescent="0.2">
      <c r="A94" s="1">
        <v>98</v>
      </c>
      <c r="B94" t="s">
        <v>103</v>
      </c>
      <c r="C94">
        <v>29</v>
      </c>
      <c r="D94">
        <v>13</v>
      </c>
      <c r="E94">
        <v>16</v>
      </c>
      <c r="F94">
        <v>0.44800000000000001</v>
      </c>
      <c r="G94">
        <v>-1.05</v>
      </c>
      <c r="H94">
        <v>1.77</v>
      </c>
      <c r="I94">
        <v>7</v>
      </c>
      <c r="J94">
        <v>9</v>
      </c>
      <c r="K94">
        <v>8</v>
      </c>
      <c r="L94">
        <v>8</v>
      </c>
      <c r="M94">
        <v>5</v>
      </c>
      <c r="N94">
        <v>7</v>
      </c>
      <c r="O94">
        <v>1899</v>
      </c>
      <c r="P94">
        <v>1952</v>
      </c>
      <c r="R94">
        <v>1175</v>
      </c>
      <c r="S94">
        <v>673</v>
      </c>
      <c r="T94">
        <v>1617</v>
      </c>
      <c r="U94">
        <v>0.41599999999999998</v>
      </c>
      <c r="V94">
        <v>234</v>
      </c>
      <c r="W94">
        <v>710</v>
      </c>
      <c r="X94">
        <v>0.33</v>
      </c>
      <c r="Y94">
        <v>319</v>
      </c>
      <c r="Z94">
        <v>438</v>
      </c>
      <c r="AA94">
        <v>0.72799999999999998</v>
      </c>
      <c r="AB94">
        <v>245</v>
      </c>
      <c r="AC94">
        <v>844</v>
      </c>
      <c r="AD94">
        <v>386</v>
      </c>
      <c r="AE94">
        <v>287</v>
      </c>
      <c r="AF94">
        <v>84</v>
      </c>
      <c r="AG94">
        <v>388</v>
      </c>
      <c r="AH94">
        <v>550</v>
      </c>
    </row>
    <row r="95" spans="1:34" ht="15" x14ac:dyDescent="0.2">
      <c r="A95" s="1">
        <v>99</v>
      </c>
      <c r="B95" t="s">
        <v>104</v>
      </c>
      <c r="C95">
        <v>28</v>
      </c>
      <c r="D95">
        <v>17</v>
      </c>
      <c r="E95">
        <v>11</v>
      </c>
      <c r="F95">
        <v>0.60699999999999998</v>
      </c>
      <c r="G95">
        <v>3.88</v>
      </c>
      <c r="H95">
        <v>1.69</v>
      </c>
      <c r="I95">
        <v>9</v>
      </c>
      <c r="J95">
        <v>7</v>
      </c>
      <c r="K95">
        <v>12</v>
      </c>
      <c r="L95">
        <v>2</v>
      </c>
      <c r="M95">
        <v>5</v>
      </c>
      <c r="N95">
        <v>9</v>
      </c>
      <c r="O95">
        <v>2084</v>
      </c>
      <c r="P95">
        <v>1980</v>
      </c>
      <c r="R95">
        <v>1150</v>
      </c>
      <c r="S95">
        <v>727</v>
      </c>
      <c r="T95">
        <v>1585</v>
      </c>
      <c r="U95">
        <v>0.45900000000000002</v>
      </c>
      <c r="V95">
        <v>175</v>
      </c>
      <c r="W95">
        <v>500</v>
      </c>
      <c r="X95">
        <v>0.35</v>
      </c>
      <c r="Y95">
        <v>455</v>
      </c>
      <c r="Z95">
        <v>680</v>
      </c>
      <c r="AA95">
        <v>0.66900000000000004</v>
      </c>
      <c r="AB95">
        <v>274</v>
      </c>
      <c r="AC95">
        <v>1020</v>
      </c>
      <c r="AD95">
        <v>355</v>
      </c>
      <c r="AE95">
        <v>237</v>
      </c>
      <c r="AF95">
        <v>108</v>
      </c>
      <c r="AG95">
        <v>377</v>
      </c>
      <c r="AH95">
        <v>600</v>
      </c>
    </row>
    <row r="96" spans="1:34" ht="15" x14ac:dyDescent="0.2">
      <c r="A96" s="1">
        <v>100</v>
      </c>
      <c r="B96" t="s">
        <v>105</v>
      </c>
      <c r="C96">
        <v>31</v>
      </c>
      <c r="D96">
        <v>21</v>
      </c>
      <c r="E96">
        <v>10</v>
      </c>
      <c r="F96">
        <v>0.67700000000000005</v>
      </c>
      <c r="G96">
        <v>2.4900000000000002</v>
      </c>
      <c r="H96">
        <v>-3.2</v>
      </c>
      <c r="I96">
        <v>14</v>
      </c>
      <c r="J96">
        <v>4</v>
      </c>
      <c r="K96">
        <v>11</v>
      </c>
      <c r="L96">
        <v>3</v>
      </c>
      <c r="M96">
        <v>10</v>
      </c>
      <c r="N96">
        <v>7</v>
      </c>
      <c r="O96">
        <v>2318</v>
      </c>
      <c r="P96">
        <v>2054</v>
      </c>
      <c r="R96">
        <v>1250</v>
      </c>
      <c r="S96">
        <v>822</v>
      </c>
      <c r="T96">
        <v>1705</v>
      </c>
      <c r="U96">
        <v>0.48199999999999998</v>
      </c>
      <c r="V96">
        <v>281</v>
      </c>
      <c r="W96">
        <v>715</v>
      </c>
      <c r="X96">
        <v>0.39300000000000002</v>
      </c>
      <c r="Y96">
        <v>393</v>
      </c>
      <c r="Z96">
        <v>570</v>
      </c>
      <c r="AA96">
        <v>0.68899999999999995</v>
      </c>
      <c r="AB96">
        <v>276</v>
      </c>
      <c r="AC96">
        <v>1066</v>
      </c>
      <c r="AD96">
        <v>470</v>
      </c>
      <c r="AE96">
        <v>219</v>
      </c>
      <c r="AF96">
        <v>74</v>
      </c>
      <c r="AG96">
        <v>404</v>
      </c>
      <c r="AH96">
        <v>548</v>
      </c>
    </row>
    <row r="97" spans="1:34" ht="15" x14ac:dyDescent="0.2">
      <c r="A97" s="1">
        <v>101</v>
      </c>
      <c r="B97" t="s">
        <v>106</v>
      </c>
      <c r="C97">
        <v>31</v>
      </c>
      <c r="D97">
        <v>18</v>
      </c>
      <c r="E97">
        <v>13</v>
      </c>
      <c r="F97">
        <v>0.58099999999999996</v>
      </c>
      <c r="G97">
        <v>-3.69</v>
      </c>
      <c r="H97">
        <v>-5.33</v>
      </c>
      <c r="I97">
        <v>11</v>
      </c>
      <c r="J97">
        <v>7</v>
      </c>
      <c r="K97">
        <v>9</v>
      </c>
      <c r="L97">
        <v>5</v>
      </c>
      <c r="M97">
        <v>8</v>
      </c>
      <c r="N97">
        <v>7</v>
      </c>
      <c r="O97">
        <v>2378</v>
      </c>
      <c r="P97">
        <v>2184</v>
      </c>
      <c r="R97">
        <v>1260</v>
      </c>
      <c r="S97">
        <v>855</v>
      </c>
      <c r="T97">
        <v>1767</v>
      </c>
      <c r="U97">
        <v>0.48399999999999999</v>
      </c>
      <c r="V97">
        <v>188</v>
      </c>
      <c r="W97">
        <v>503</v>
      </c>
      <c r="X97">
        <v>0.374</v>
      </c>
      <c r="Y97">
        <v>480</v>
      </c>
      <c r="Z97">
        <v>774</v>
      </c>
      <c r="AA97">
        <v>0.62</v>
      </c>
      <c r="AB97">
        <v>340</v>
      </c>
      <c r="AC97">
        <v>1163</v>
      </c>
      <c r="AD97">
        <v>455</v>
      </c>
      <c r="AE97">
        <v>273</v>
      </c>
      <c r="AF97">
        <v>110</v>
      </c>
      <c r="AG97">
        <v>448</v>
      </c>
      <c r="AH97">
        <v>625</v>
      </c>
    </row>
    <row r="98" spans="1:34" ht="15" x14ac:dyDescent="0.2">
      <c r="A98" s="1">
        <v>102</v>
      </c>
      <c r="B98" t="s">
        <v>107</v>
      </c>
      <c r="C98">
        <v>29</v>
      </c>
      <c r="D98">
        <v>18</v>
      </c>
      <c r="E98">
        <v>11</v>
      </c>
      <c r="F98">
        <v>0.621</v>
      </c>
      <c r="G98">
        <v>4.46</v>
      </c>
      <c r="H98">
        <v>1.5</v>
      </c>
      <c r="I98">
        <v>8</v>
      </c>
      <c r="J98">
        <v>8</v>
      </c>
      <c r="K98">
        <v>9</v>
      </c>
      <c r="L98">
        <v>6</v>
      </c>
      <c r="M98">
        <v>7</v>
      </c>
      <c r="N98">
        <v>3</v>
      </c>
      <c r="O98">
        <v>2196</v>
      </c>
      <c r="P98">
        <v>2088</v>
      </c>
      <c r="R98">
        <v>1180</v>
      </c>
      <c r="S98">
        <v>767</v>
      </c>
      <c r="T98">
        <v>1676</v>
      </c>
      <c r="U98">
        <v>0.45800000000000002</v>
      </c>
      <c r="V98">
        <v>165</v>
      </c>
      <c r="W98">
        <v>467</v>
      </c>
      <c r="X98">
        <v>0.35299999999999998</v>
      </c>
      <c r="Y98">
        <v>497</v>
      </c>
      <c r="Z98">
        <v>674</v>
      </c>
      <c r="AA98">
        <v>0.73699999999999999</v>
      </c>
      <c r="AB98">
        <v>329</v>
      </c>
      <c r="AC98">
        <v>1173</v>
      </c>
      <c r="AD98">
        <v>347</v>
      </c>
      <c r="AE98">
        <v>151</v>
      </c>
      <c r="AF98">
        <v>77</v>
      </c>
      <c r="AG98">
        <v>376</v>
      </c>
      <c r="AH98">
        <v>494</v>
      </c>
    </row>
    <row r="99" spans="1:34" ht="15" x14ac:dyDescent="0.2">
      <c r="A99" s="1">
        <v>103</v>
      </c>
      <c r="B99" t="s">
        <v>108</v>
      </c>
      <c r="C99">
        <v>29</v>
      </c>
      <c r="D99">
        <v>16</v>
      </c>
      <c r="E99">
        <v>13</v>
      </c>
      <c r="F99">
        <v>0.55200000000000005</v>
      </c>
      <c r="G99">
        <v>3.19</v>
      </c>
      <c r="H99">
        <v>3.09</v>
      </c>
      <c r="I99">
        <v>8</v>
      </c>
      <c r="J99">
        <v>8</v>
      </c>
      <c r="K99">
        <v>11</v>
      </c>
      <c r="L99">
        <v>3</v>
      </c>
      <c r="M99">
        <v>4</v>
      </c>
      <c r="N99">
        <v>7</v>
      </c>
      <c r="O99">
        <v>2029</v>
      </c>
      <c r="P99">
        <v>2026</v>
      </c>
      <c r="R99">
        <v>1160</v>
      </c>
      <c r="S99">
        <v>668</v>
      </c>
      <c r="T99">
        <v>1607</v>
      </c>
      <c r="U99">
        <v>0.41599999999999998</v>
      </c>
      <c r="V99">
        <v>232</v>
      </c>
      <c r="W99">
        <v>625</v>
      </c>
      <c r="X99">
        <v>0.371</v>
      </c>
      <c r="Y99">
        <v>461</v>
      </c>
      <c r="Z99">
        <v>615</v>
      </c>
      <c r="AA99">
        <v>0.75</v>
      </c>
      <c r="AB99">
        <v>343</v>
      </c>
      <c r="AC99">
        <v>1088</v>
      </c>
      <c r="AD99">
        <v>385</v>
      </c>
      <c r="AE99">
        <v>148</v>
      </c>
      <c r="AF99">
        <v>113</v>
      </c>
      <c r="AG99">
        <v>384</v>
      </c>
      <c r="AH99">
        <v>455</v>
      </c>
    </row>
    <row r="100" spans="1:34" ht="15" x14ac:dyDescent="0.2">
      <c r="A100" s="1">
        <v>104</v>
      </c>
      <c r="B100" t="s">
        <v>109</v>
      </c>
      <c r="C100">
        <v>29</v>
      </c>
      <c r="D100">
        <v>14</v>
      </c>
      <c r="E100">
        <v>15</v>
      </c>
      <c r="F100">
        <v>0.48299999999999998</v>
      </c>
      <c r="G100">
        <v>12.6</v>
      </c>
      <c r="H100">
        <v>9.49</v>
      </c>
      <c r="I100">
        <v>5</v>
      </c>
      <c r="J100">
        <v>11</v>
      </c>
      <c r="K100">
        <v>9</v>
      </c>
      <c r="L100">
        <v>7</v>
      </c>
      <c r="M100">
        <v>3</v>
      </c>
      <c r="N100">
        <v>6</v>
      </c>
      <c r="O100">
        <v>2182</v>
      </c>
      <c r="P100">
        <v>2092</v>
      </c>
      <c r="R100">
        <v>1170</v>
      </c>
      <c r="S100">
        <v>740</v>
      </c>
      <c r="T100">
        <v>1597</v>
      </c>
      <c r="U100">
        <v>0.46300000000000002</v>
      </c>
      <c r="V100">
        <v>192</v>
      </c>
      <c r="W100">
        <v>540</v>
      </c>
      <c r="X100">
        <v>0.35599999999999998</v>
      </c>
      <c r="Y100">
        <v>510</v>
      </c>
      <c r="Z100">
        <v>691</v>
      </c>
      <c r="AA100">
        <v>0.73799999999999999</v>
      </c>
      <c r="AB100">
        <v>279</v>
      </c>
      <c r="AC100">
        <v>1040</v>
      </c>
      <c r="AD100">
        <v>447</v>
      </c>
      <c r="AE100">
        <v>161</v>
      </c>
      <c r="AF100">
        <v>138</v>
      </c>
      <c r="AG100">
        <v>408</v>
      </c>
      <c r="AH100">
        <v>610</v>
      </c>
    </row>
    <row r="101" spans="1:34" ht="15" x14ac:dyDescent="0.2">
      <c r="A101" s="1">
        <v>108</v>
      </c>
      <c r="B101" t="s">
        <v>113</v>
      </c>
      <c r="C101">
        <v>29</v>
      </c>
      <c r="D101">
        <v>17</v>
      </c>
      <c r="E101">
        <v>12</v>
      </c>
      <c r="F101">
        <v>0.58599999999999997</v>
      </c>
      <c r="G101">
        <v>12.45</v>
      </c>
      <c r="H101">
        <v>10.199999999999999</v>
      </c>
      <c r="I101">
        <v>8</v>
      </c>
      <c r="J101">
        <v>8</v>
      </c>
      <c r="K101">
        <v>11</v>
      </c>
      <c r="L101">
        <v>5</v>
      </c>
      <c r="M101">
        <v>5</v>
      </c>
      <c r="N101">
        <v>6</v>
      </c>
      <c r="O101">
        <v>2101</v>
      </c>
      <c r="P101">
        <v>2024</v>
      </c>
      <c r="R101">
        <v>1170</v>
      </c>
      <c r="S101">
        <v>724</v>
      </c>
      <c r="T101">
        <v>1611</v>
      </c>
      <c r="U101">
        <v>0.44900000000000001</v>
      </c>
      <c r="V101">
        <v>150</v>
      </c>
      <c r="W101">
        <v>457</v>
      </c>
      <c r="X101">
        <v>0.32800000000000001</v>
      </c>
      <c r="Y101">
        <v>503</v>
      </c>
      <c r="Z101">
        <v>673</v>
      </c>
      <c r="AA101">
        <v>0.747</v>
      </c>
      <c r="AB101">
        <v>276</v>
      </c>
      <c r="AC101">
        <v>1074</v>
      </c>
      <c r="AD101">
        <v>387</v>
      </c>
      <c r="AE101">
        <v>160</v>
      </c>
      <c r="AF101">
        <v>115</v>
      </c>
      <c r="AG101">
        <v>390</v>
      </c>
      <c r="AH101">
        <v>547</v>
      </c>
    </row>
    <row r="102" spans="1:34" ht="15" x14ac:dyDescent="0.2">
      <c r="A102" s="1">
        <v>105</v>
      </c>
      <c r="B102" t="s">
        <v>110</v>
      </c>
      <c r="C102">
        <v>29</v>
      </c>
      <c r="D102">
        <v>18</v>
      </c>
      <c r="E102">
        <v>11</v>
      </c>
      <c r="F102">
        <v>0.621</v>
      </c>
      <c r="G102">
        <v>-1.67</v>
      </c>
      <c r="H102">
        <v>-2.67</v>
      </c>
      <c r="I102">
        <v>11</v>
      </c>
      <c r="J102">
        <v>5</v>
      </c>
      <c r="K102">
        <v>10</v>
      </c>
      <c r="L102">
        <v>2</v>
      </c>
      <c r="M102">
        <v>6</v>
      </c>
      <c r="N102">
        <v>9</v>
      </c>
      <c r="O102">
        <v>2252</v>
      </c>
      <c r="P102">
        <v>2128</v>
      </c>
      <c r="R102">
        <v>1165</v>
      </c>
      <c r="S102">
        <v>759</v>
      </c>
      <c r="T102">
        <v>1692</v>
      </c>
      <c r="U102">
        <v>0.44900000000000001</v>
      </c>
      <c r="V102">
        <v>270</v>
      </c>
      <c r="W102">
        <v>725</v>
      </c>
      <c r="X102">
        <v>0.372</v>
      </c>
      <c r="Y102">
        <v>464</v>
      </c>
      <c r="Z102">
        <v>699</v>
      </c>
      <c r="AA102">
        <v>0.66400000000000003</v>
      </c>
      <c r="AB102">
        <v>292</v>
      </c>
      <c r="AC102">
        <v>1039</v>
      </c>
      <c r="AD102">
        <v>309</v>
      </c>
      <c r="AE102">
        <v>201</v>
      </c>
      <c r="AF102">
        <v>92</v>
      </c>
      <c r="AG102">
        <v>342</v>
      </c>
      <c r="AH102">
        <v>575</v>
      </c>
    </row>
    <row r="103" spans="1:34" ht="15" x14ac:dyDescent="0.2">
      <c r="A103" s="1">
        <v>106</v>
      </c>
      <c r="B103" t="s">
        <v>111</v>
      </c>
      <c r="C103">
        <v>28</v>
      </c>
      <c r="D103">
        <v>18</v>
      </c>
      <c r="E103">
        <v>10</v>
      </c>
      <c r="F103">
        <v>0.64300000000000002</v>
      </c>
      <c r="G103">
        <v>1.1499999999999999</v>
      </c>
      <c r="H103">
        <v>-1.93</v>
      </c>
      <c r="I103">
        <v>11</v>
      </c>
      <c r="J103">
        <v>5</v>
      </c>
      <c r="K103">
        <v>10</v>
      </c>
      <c r="L103">
        <v>3</v>
      </c>
      <c r="M103">
        <v>6</v>
      </c>
      <c r="N103">
        <v>7</v>
      </c>
      <c r="O103">
        <v>2090</v>
      </c>
      <c r="P103">
        <v>1937</v>
      </c>
      <c r="R103">
        <v>1125</v>
      </c>
      <c r="S103">
        <v>764</v>
      </c>
      <c r="T103">
        <v>1597</v>
      </c>
      <c r="U103">
        <v>0.47799999999999998</v>
      </c>
      <c r="V103">
        <v>210</v>
      </c>
      <c r="W103">
        <v>587</v>
      </c>
      <c r="X103">
        <v>0.35799999999999998</v>
      </c>
      <c r="Y103">
        <v>352</v>
      </c>
      <c r="Z103">
        <v>540</v>
      </c>
      <c r="AA103">
        <v>0.65200000000000002</v>
      </c>
      <c r="AB103">
        <v>278</v>
      </c>
      <c r="AC103">
        <v>977</v>
      </c>
      <c r="AD103">
        <v>344</v>
      </c>
      <c r="AE103">
        <v>213</v>
      </c>
      <c r="AF103">
        <v>123</v>
      </c>
      <c r="AG103">
        <v>393</v>
      </c>
      <c r="AH103">
        <v>563</v>
      </c>
    </row>
    <row r="104" spans="1:34" ht="15" x14ac:dyDescent="0.2">
      <c r="A104" s="1">
        <v>107</v>
      </c>
      <c r="B104" t="s">
        <v>112</v>
      </c>
      <c r="C104">
        <v>29</v>
      </c>
      <c r="D104">
        <v>16</v>
      </c>
      <c r="E104">
        <v>13</v>
      </c>
      <c r="F104">
        <v>0.55200000000000005</v>
      </c>
      <c r="G104">
        <v>8.32</v>
      </c>
      <c r="H104">
        <v>8.64</v>
      </c>
      <c r="I104">
        <v>7</v>
      </c>
      <c r="J104">
        <v>9</v>
      </c>
      <c r="K104">
        <v>14</v>
      </c>
      <c r="L104">
        <v>4</v>
      </c>
      <c r="M104">
        <v>2</v>
      </c>
      <c r="N104">
        <v>8</v>
      </c>
      <c r="O104">
        <v>1963</v>
      </c>
      <c r="P104">
        <v>1934</v>
      </c>
      <c r="R104">
        <v>1165</v>
      </c>
      <c r="S104">
        <v>713</v>
      </c>
      <c r="T104">
        <v>1628</v>
      </c>
      <c r="U104">
        <v>0.438</v>
      </c>
      <c r="V104">
        <v>132</v>
      </c>
      <c r="W104">
        <v>386</v>
      </c>
      <c r="X104">
        <v>0.34200000000000003</v>
      </c>
      <c r="Y104">
        <v>405</v>
      </c>
      <c r="Z104">
        <v>592</v>
      </c>
      <c r="AA104">
        <v>0.68400000000000005</v>
      </c>
      <c r="AB104">
        <v>290</v>
      </c>
      <c r="AC104">
        <v>1057</v>
      </c>
      <c r="AD104">
        <v>443</v>
      </c>
      <c r="AE104">
        <v>187</v>
      </c>
      <c r="AF104">
        <v>182</v>
      </c>
      <c r="AG104">
        <v>404</v>
      </c>
      <c r="AH104">
        <v>484</v>
      </c>
    </row>
    <row r="105" spans="1:34" ht="15" x14ac:dyDescent="0.2">
      <c r="A105" s="1">
        <v>109</v>
      </c>
      <c r="B105" t="s">
        <v>114</v>
      </c>
      <c r="C105">
        <v>30</v>
      </c>
      <c r="D105">
        <v>29</v>
      </c>
      <c r="E105">
        <v>1</v>
      </c>
      <c r="F105">
        <v>0.96699999999999997</v>
      </c>
      <c r="G105">
        <v>25.97</v>
      </c>
      <c r="H105">
        <v>2.17</v>
      </c>
      <c r="I105">
        <v>17</v>
      </c>
      <c r="J105">
        <v>1</v>
      </c>
      <c r="K105">
        <v>15</v>
      </c>
      <c r="L105">
        <v>1</v>
      </c>
      <c r="M105">
        <v>10</v>
      </c>
      <c r="N105">
        <v>0</v>
      </c>
      <c r="O105">
        <v>2558</v>
      </c>
      <c r="P105">
        <v>1844</v>
      </c>
      <c r="R105">
        <v>1200</v>
      </c>
      <c r="S105">
        <v>918</v>
      </c>
      <c r="T105">
        <v>1777</v>
      </c>
      <c r="U105">
        <v>0.51700000000000002</v>
      </c>
      <c r="V105">
        <v>229</v>
      </c>
      <c r="W105">
        <v>600</v>
      </c>
      <c r="X105">
        <v>0.38200000000000001</v>
      </c>
      <c r="Y105">
        <v>493</v>
      </c>
      <c r="Z105">
        <v>675</v>
      </c>
      <c r="AA105">
        <v>0.73</v>
      </c>
      <c r="AB105">
        <v>292</v>
      </c>
      <c r="AC105">
        <v>1218</v>
      </c>
      <c r="AD105">
        <v>495</v>
      </c>
      <c r="AE105">
        <v>217</v>
      </c>
      <c r="AF105">
        <v>134</v>
      </c>
      <c r="AG105">
        <v>342</v>
      </c>
      <c r="AH105">
        <v>498</v>
      </c>
    </row>
    <row r="106" spans="1:34" ht="15" x14ac:dyDescent="0.2">
      <c r="A106" s="1">
        <v>110</v>
      </c>
      <c r="B106" t="s">
        <v>115</v>
      </c>
      <c r="C106">
        <v>28</v>
      </c>
      <c r="D106">
        <v>13</v>
      </c>
      <c r="E106">
        <v>15</v>
      </c>
      <c r="F106">
        <v>0.46400000000000002</v>
      </c>
      <c r="G106">
        <v>-17.989999999999998</v>
      </c>
      <c r="H106">
        <v>-10.35</v>
      </c>
      <c r="I106">
        <v>8</v>
      </c>
      <c r="J106">
        <v>7</v>
      </c>
      <c r="K106">
        <v>9</v>
      </c>
      <c r="L106">
        <v>2</v>
      </c>
      <c r="M106">
        <v>3</v>
      </c>
      <c r="N106">
        <v>11</v>
      </c>
      <c r="O106">
        <v>1983</v>
      </c>
      <c r="P106">
        <v>2063</v>
      </c>
      <c r="R106">
        <v>1140</v>
      </c>
      <c r="S106">
        <v>708</v>
      </c>
      <c r="T106">
        <v>1659</v>
      </c>
      <c r="U106">
        <v>0.42699999999999999</v>
      </c>
      <c r="V106">
        <v>161</v>
      </c>
      <c r="W106">
        <v>511</v>
      </c>
      <c r="X106">
        <v>0.315</v>
      </c>
      <c r="Y106">
        <v>406</v>
      </c>
      <c r="Z106">
        <v>623</v>
      </c>
      <c r="AA106">
        <v>0.65200000000000002</v>
      </c>
      <c r="AB106">
        <v>340</v>
      </c>
      <c r="AC106">
        <v>951</v>
      </c>
      <c r="AD106">
        <v>303</v>
      </c>
      <c r="AE106">
        <v>252</v>
      </c>
      <c r="AF106">
        <v>64</v>
      </c>
      <c r="AG106">
        <v>394</v>
      </c>
      <c r="AH106">
        <v>560</v>
      </c>
    </row>
    <row r="107" spans="1:34" ht="15" x14ac:dyDescent="0.2">
      <c r="A107" s="1">
        <v>111</v>
      </c>
      <c r="B107" t="s">
        <v>116</v>
      </c>
      <c r="C107">
        <v>30</v>
      </c>
      <c r="D107">
        <v>21</v>
      </c>
      <c r="E107">
        <v>9</v>
      </c>
      <c r="F107">
        <v>0.7</v>
      </c>
      <c r="G107">
        <v>-0.47</v>
      </c>
      <c r="H107">
        <v>-4.47</v>
      </c>
      <c r="I107">
        <v>10</v>
      </c>
      <c r="J107">
        <v>3</v>
      </c>
      <c r="K107">
        <v>15</v>
      </c>
      <c r="L107">
        <v>3</v>
      </c>
      <c r="M107">
        <v>4</v>
      </c>
      <c r="N107">
        <v>6</v>
      </c>
      <c r="O107">
        <v>2224</v>
      </c>
      <c r="P107">
        <v>2051</v>
      </c>
      <c r="R107">
        <v>1210</v>
      </c>
      <c r="S107">
        <v>775</v>
      </c>
      <c r="T107">
        <v>1760</v>
      </c>
      <c r="U107">
        <v>0.44</v>
      </c>
      <c r="V107">
        <v>198</v>
      </c>
      <c r="W107">
        <v>601</v>
      </c>
      <c r="X107">
        <v>0.32900000000000001</v>
      </c>
      <c r="Y107">
        <v>476</v>
      </c>
      <c r="Z107">
        <v>714</v>
      </c>
      <c r="AA107">
        <v>0.66700000000000004</v>
      </c>
      <c r="AB107">
        <v>323</v>
      </c>
      <c r="AC107">
        <v>1121</v>
      </c>
      <c r="AD107">
        <v>412</v>
      </c>
      <c r="AE107">
        <v>223</v>
      </c>
      <c r="AF107">
        <v>76</v>
      </c>
      <c r="AG107">
        <v>384</v>
      </c>
      <c r="AH107">
        <v>524</v>
      </c>
    </row>
    <row r="108" spans="1:34" ht="15" x14ac:dyDescent="0.2">
      <c r="A108" s="1">
        <v>112</v>
      </c>
      <c r="B108" t="s">
        <v>117</v>
      </c>
      <c r="C108">
        <v>30</v>
      </c>
      <c r="D108">
        <v>18</v>
      </c>
      <c r="E108">
        <v>12</v>
      </c>
      <c r="F108">
        <v>0.6</v>
      </c>
      <c r="G108">
        <v>-1.54</v>
      </c>
      <c r="H108">
        <v>-2.29</v>
      </c>
      <c r="I108">
        <v>12</v>
      </c>
      <c r="J108">
        <v>6</v>
      </c>
      <c r="K108">
        <v>9</v>
      </c>
      <c r="L108">
        <v>3</v>
      </c>
      <c r="M108">
        <v>7</v>
      </c>
      <c r="N108">
        <v>8</v>
      </c>
      <c r="O108">
        <v>2413</v>
      </c>
      <c r="P108">
        <v>2308</v>
      </c>
      <c r="R108">
        <v>1215</v>
      </c>
      <c r="S108">
        <v>855</v>
      </c>
      <c r="T108">
        <v>1913</v>
      </c>
      <c r="U108">
        <v>0.44700000000000001</v>
      </c>
      <c r="V108">
        <v>189</v>
      </c>
      <c r="W108">
        <v>569</v>
      </c>
      <c r="X108">
        <v>0.33200000000000002</v>
      </c>
      <c r="Y108">
        <v>514</v>
      </c>
      <c r="Z108">
        <v>744</v>
      </c>
      <c r="AA108">
        <v>0.69099999999999995</v>
      </c>
      <c r="AB108">
        <v>359</v>
      </c>
      <c r="AC108">
        <v>1229</v>
      </c>
      <c r="AD108">
        <v>418</v>
      </c>
      <c r="AE108">
        <v>231</v>
      </c>
      <c r="AF108">
        <v>124</v>
      </c>
      <c r="AG108">
        <v>424</v>
      </c>
      <c r="AH108">
        <v>586</v>
      </c>
    </row>
    <row r="109" spans="1:34" ht="15" x14ac:dyDescent="0.2">
      <c r="A109" s="1">
        <v>113</v>
      </c>
      <c r="B109" t="s">
        <v>118</v>
      </c>
      <c r="C109">
        <v>27</v>
      </c>
      <c r="D109">
        <v>12</v>
      </c>
      <c r="E109">
        <v>15</v>
      </c>
      <c r="F109">
        <v>0.44400000000000001</v>
      </c>
      <c r="G109">
        <v>-12.73</v>
      </c>
      <c r="H109">
        <v>-9.17</v>
      </c>
      <c r="I109">
        <v>9</v>
      </c>
      <c r="J109">
        <v>5</v>
      </c>
      <c r="K109">
        <v>8</v>
      </c>
      <c r="L109">
        <v>4</v>
      </c>
      <c r="M109">
        <v>4</v>
      </c>
      <c r="N109">
        <v>10</v>
      </c>
      <c r="O109">
        <v>1864</v>
      </c>
      <c r="P109">
        <v>1927</v>
      </c>
      <c r="R109">
        <v>1090</v>
      </c>
      <c r="S109">
        <v>649</v>
      </c>
      <c r="T109">
        <v>1581</v>
      </c>
      <c r="U109">
        <v>0.41</v>
      </c>
      <c r="V109">
        <v>169</v>
      </c>
      <c r="W109">
        <v>539</v>
      </c>
      <c r="X109">
        <v>0.314</v>
      </c>
      <c r="Y109">
        <v>397</v>
      </c>
      <c r="Z109">
        <v>562</v>
      </c>
      <c r="AA109">
        <v>0.70599999999999996</v>
      </c>
      <c r="AB109">
        <v>325</v>
      </c>
      <c r="AC109">
        <v>999</v>
      </c>
      <c r="AD109">
        <v>318</v>
      </c>
      <c r="AE109">
        <v>125</v>
      </c>
      <c r="AF109">
        <v>100</v>
      </c>
      <c r="AG109">
        <v>388</v>
      </c>
      <c r="AH109">
        <v>555</v>
      </c>
    </row>
    <row r="110" spans="1:34" ht="15" x14ac:dyDescent="0.2">
      <c r="A110" s="1">
        <v>114</v>
      </c>
      <c r="B110" t="s">
        <v>119</v>
      </c>
      <c r="C110">
        <v>31</v>
      </c>
      <c r="D110">
        <v>9</v>
      </c>
      <c r="E110">
        <v>22</v>
      </c>
      <c r="F110">
        <v>0.28999999999999998</v>
      </c>
      <c r="G110">
        <v>-14.93</v>
      </c>
      <c r="H110">
        <v>-5.26</v>
      </c>
      <c r="I110">
        <v>4</v>
      </c>
      <c r="J110">
        <v>12</v>
      </c>
      <c r="K110">
        <v>6</v>
      </c>
      <c r="L110">
        <v>8</v>
      </c>
      <c r="M110">
        <v>3</v>
      </c>
      <c r="N110">
        <v>14</v>
      </c>
      <c r="O110">
        <v>2065</v>
      </c>
      <c r="P110">
        <v>2365</v>
      </c>
      <c r="R110">
        <v>1255</v>
      </c>
      <c r="S110">
        <v>703</v>
      </c>
      <c r="T110">
        <v>1751</v>
      </c>
      <c r="U110">
        <v>0.40100000000000002</v>
      </c>
      <c r="V110">
        <v>258</v>
      </c>
      <c r="W110">
        <v>757</v>
      </c>
      <c r="X110">
        <v>0.34100000000000003</v>
      </c>
      <c r="Y110">
        <v>401</v>
      </c>
      <c r="Z110">
        <v>577</v>
      </c>
      <c r="AA110">
        <v>0.69499999999999995</v>
      </c>
      <c r="AB110">
        <v>284</v>
      </c>
      <c r="AC110">
        <v>1020</v>
      </c>
      <c r="AD110">
        <v>356</v>
      </c>
      <c r="AE110">
        <v>220</v>
      </c>
      <c r="AF110">
        <v>116</v>
      </c>
      <c r="AG110">
        <v>448</v>
      </c>
      <c r="AH110">
        <v>586</v>
      </c>
    </row>
    <row r="111" spans="1:34" ht="15" x14ac:dyDescent="0.2">
      <c r="A111" s="1">
        <v>115</v>
      </c>
      <c r="B111" t="s">
        <v>120</v>
      </c>
      <c r="C111">
        <v>25</v>
      </c>
      <c r="D111">
        <v>18</v>
      </c>
      <c r="E111">
        <v>7</v>
      </c>
      <c r="F111">
        <v>0.72</v>
      </c>
      <c r="G111">
        <v>3.35</v>
      </c>
      <c r="H111">
        <v>-2.1800000000000002</v>
      </c>
      <c r="I111">
        <v>10</v>
      </c>
      <c r="J111">
        <v>2</v>
      </c>
      <c r="K111">
        <v>11</v>
      </c>
      <c r="L111">
        <v>3</v>
      </c>
      <c r="M111">
        <v>7</v>
      </c>
      <c r="N111">
        <v>3</v>
      </c>
      <c r="O111">
        <v>1800</v>
      </c>
      <c r="P111">
        <v>1621</v>
      </c>
      <c r="R111">
        <v>1000</v>
      </c>
      <c r="S111">
        <v>622</v>
      </c>
      <c r="T111">
        <v>1384</v>
      </c>
      <c r="U111">
        <v>0.44900000000000001</v>
      </c>
      <c r="V111">
        <v>201</v>
      </c>
      <c r="W111">
        <v>565</v>
      </c>
      <c r="X111">
        <v>0.35599999999999998</v>
      </c>
      <c r="Y111">
        <v>355</v>
      </c>
      <c r="Z111">
        <v>478</v>
      </c>
      <c r="AA111">
        <v>0.74299999999999999</v>
      </c>
      <c r="AB111">
        <v>253</v>
      </c>
      <c r="AC111">
        <v>897</v>
      </c>
      <c r="AD111">
        <v>369</v>
      </c>
      <c r="AE111">
        <v>166</v>
      </c>
      <c r="AF111">
        <v>122</v>
      </c>
      <c r="AG111">
        <v>338</v>
      </c>
      <c r="AH111">
        <v>483</v>
      </c>
    </row>
    <row r="112" spans="1:34" ht="15" x14ac:dyDescent="0.2">
      <c r="A112" s="1">
        <v>116</v>
      </c>
      <c r="B112" t="s">
        <v>121</v>
      </c>
      <c r="C112">
        <v>27</v>
      </c>
      <c r="D112">
        <v>14</v>
      </c>
      <c r="E112">
        <v>13</v>
      </c>
      <c r="F112">
        <v>0.51900000000000002</v>
      </c>
      <c r="G112">
        <v>-5.05</v>
      </c>
      <c r="H112">
        <v>-4.75</v>
      </c>
      <c r="I112">
        <v>8</v>
      </c>
      <c r="J112">
        <v>6</v>
      </c>
      <c r="K112">
        <v>11</v>
      </c>
      <c r="L112">
        <v>8</v>
      </c>
      <c r="M112">
        <v>3</v>
      </c>
      <c r="N112">
        <v>3</v>
      </c>
      <c r="O112">
        <v>1846</v>
      </c>
      <c r="P112">
        <v>1823</v>
      </c>
      <c r="R112">
        <v>1090</v>
      </c>
      <c r="S112">
        <v>623</v>
      </c>
      <c r="T112">
        <v>1475</v>
      </c>
      <c r="U112">
        <v>0.42199999999999999</v>
      </c>
      <c r="V112">
        <v>191</v>
      </c>
      <c r="W112">
        <v>595</v>
      </c>
      <c r="X112">
        <v>0.32100000000000001</v>
      </c>
      <c r="Y112">
        <v>409</v>
      </c>
      <c r="Z112">
        <v>561</v>
      </c>
      <c r="AA112">
        <v>0.72899999999999998</v>
      </c>
      <c r="AB112">
        <v>253</v>
      </c>
      <c r="AC112">
        <v>870</v>
      </c>
      <c r="AD112">
        <v>372</v>
      </c>
      <c r="AE112">
        <v>132</v>
      </c>
      <c r="AF112">
        <v>48</v>
      </c>
      <c r="AG112">
        <v>379</v>
      </c>
      <c r="AH112">
        <v>509</v>
      </c>
    </row>
    <row r="113" spans="1:34" ht="15" x14ac:dyDescent="0.2">
      <c r="A113" s="1">
        <v>117</v>
      </c>
      <c r="B113" t="s">
        <v>122</v>
      </c>
      <c r="C113">
        <v>30</v>
      </c>
      <c r="D113">
        <v>15</v>
      </c>
      <c r="E113">
        <v>15</v>
      </c>
      <c r="F113">
        <v>0.5</v>
      </c>
      <c r="G113">
        <v>-7.68</v>
      </c>
      <c r="H113">
        <v>-6.13</v>
      </c>
      <c r="I113">
        <v>9</v>
      </c>
      <c r="J113">
        <v>9</v>
      </c>
      <c r="K113">
        <v>8</v>
      </c>
      <c r="L113">
        <v>8</v>
      </c>
      <c r="M113">
        <v>7</v>
      </c>
      <c r="N113">
        <v>7</v>
      </c>
      <c r="O113">
        <v>2078</v>
      </c>
      <c r="P113">
        <v>2045</v>
      </c>
      <c r="R113">
        <v>1220</v>
      </c>
      <c r="S113">
        <v>715</v>
      </c>
      <c r="T113">
        <v>1631</v>
      </c>
      <c r="U113">
        <v>0.438</v>
      </c>
      <c r="V113">
        <v>195</v>
      </c>
      <c r="W113">
        <v>503</v>
      </c>
      <c r="X113">
        <v>0.38800000000000001</v>
      </c>
      <c r="Y113">
        <v>453</v>
      </c>
      <c r="Z113">
        <v>610</v>
      </c>
      <c r="AA113">
        <v>0.74299999999999999</v>
      </c>
      <c r="AB113">
        <v>290</v>
      </c>
      <c r="AC113">
        <v>1052</v>
      </c>
      <c r="AD113">
        <v>383</v>
      </c>
      <c r="AE113">
        <v>180</v>
      </c>
      <c r="AF113">
        <v>94</v>
      </c>
      <c r="AG113">
        <v>395</v>
      </c>
      <c r="AH113">
        <v>515</v>
      </c>
    </row>
    <row r="114" spans="1:34" ht="15" x14ac:dyDescent="0.2">
      <c r="A114" s="1">
        <v>118</v>
      </c>
      <c r="B114" t="s">
        <v>123</v>
      </c>
      <c r="C114">
        <v>31</v>
      </c>
      <c r="D114">
        <v>15</v>
      </c>
      <c r="E114">
        <v>16</v>
      </c>
      <c r="F114">
        <v>0.48399999999999999</v>
      </c>
      <c r="G114">
        <v>-1.51</v>
      </c>
      <c r="H114">
        <v>-1.21</v>
      </c>
      <c r="I114">
        <v>7</v>
      </c>
      <c r="J114">
        <v>11</v>
      </c>
      <c r="K114">
        <v>7</v>
      </c>
      <c r="L114">
        <v>7</v>
      </c>
      <c r="M114">
        <v>6</v>
      </c>
      <c r="N114">
        <v>7</v>
      </c>
      <c r="O114">
        <v>2397</v>
      </c>
      <c r="P114">
        <v>2373</v>
      </c>
      <c r="R114">
        <v>1250</v>
      </c>
      <c r="S114">
        <v>821</v>
      </c>
      <c r="T114">
        <v>1854</v>
      </c>
      <c r="U114">
        <v>0.443</v>
      </c>
      <c r="V114">
        <v>279</v>
      </c>
      <c r="W114">
        <v>767</v>
      </c>
      <c r="X114">
        <v>0.36399999999999999</v>
      </c>
      <c r="Y114">
        <v>476</v>
      </c>
      <c r="Z114">
        <v>696</v>
      </c>
      <c r="AA114">
        <v>0.68400000000000005</v>
      </c>
      <c r="AB114">
        <v>367</v>
      </c>
      <c r="AC114">
        <v>1137</v>
      </c>
      <c r="AD114">
        <v>406</v>
      </c>
      <c r="AE114">
        <v>138</v>
      </c>
      <c r="AF114">
        <v>81</v>
      </c>
      <c r="AG114">
        <v>334</v>
      </c>
      <c r="AH114">
        <v>524</v>
      </c>
    </row>
    <row r="115" spans="1:34" ht="15" x14ac:dyDescent="0.2">
      <c r="A115" s="1">
        <v>119</v>
      </c>
      <c r="B115" t="s">
        <v>124</v>
      </c>
      <c r="C115">
        <v>31</v>
      </c>
      <c r="D115">
        <v>15</v>
      </c>
      <c r="E115">
        <v>16</v>
      </c>
      <c r="F115">
        <v>0.48399999999999999</v>
      </c>
      <c r="G115">
        <v>-4.78</v>
      </c>
      <c r="H115">
        <v>-3.2</v>
      </c>
      <c r="I115">
        <v>9</v>
      </c>
      <c r="J115">
        <v>9</v>
      </c>
      <c r="K115">
        <v>9</v>
      </c>
      <c r="L115">
        <v>5</v>
      </c>
      <c r="M115">
        <v>6</v>
      </c>
      <c r="N115">
        <v>11</v>
      </c>
      <c r="O115">
        <v>1890</v>
      </c>
      <c r="P115">
        <v>1939</v>
      </c>
      <c r="R115">
        <v>1245</v>
      </c>
      <c r="S115">
        <v>649</v>
      </c>
      <c r="T115">
        <v>1509</v>
      </c>
      <c r="U115">
        <v>0.43</v>
      </c>
      <c r="V115">
        <v>231</v>
      </c>
      <c r="W115">
        <v>664</v>
      </c>
      <c r="X115">
        <v>0.34799999999999998</v>
      </c>
      <c r="Y115">
        <v>361</v>
      </c>
      <c r="Z115">
        <v>521</v>
      </c>
      <c r="AA115">
        <v>0.69299999999999995</v>
      </c>
      <c r="AB115">
        <v>179</v>
      </c>
      <c r="AC115">
        <v>788</v>
      </c>
      <c r="AD115">
        <v>415</v>
      </c>
      <c r="AE115">
        <v>290</v>
      </c>
      <c r="AF115">
        <v>74</v>
      </c>
      <c r="AG115">
        <v>340</v>
      </c>
      <c r="AH115">
        <v>493</v>
      </c>
    </row>
    <row r="116" spans="1:34" ht="15" x14ac:dyDescent="0.2">
      <c r="A116" s="1">
        <v>121</v>
      </c>
      <c r="B116" t="s">
        <v>126</v>
      </c>
      <c r="C116">
        <v>28</v>
      </c>
      <c r="D116">
        <v>20</v>
      </c>
      <c r="E116">
        <v>8</v>
      </c>
      <c r="F116">
        <v>0.71399999999999997</v>
      </c>
      <c r="G116">
        <v>13.52</v>
      </c>
      <c r="H116">
        <v>3.2</v>
      </c>
      <c r="I116">
        <v>11</v>
      </c>
      <c r="J116">
        <v>5</v>
      </c>
      <c r="K116">
        <v>11</v>
      </c>
      <c r="L116">
        <v>4</v>
      </c>
      <c r="M116">
        <v>5</v>
      </c>
      <c r="N116">
        <v>4</v>
      </c>
      <c r="O116">
        <v>2098</v>
      </c>
      <c r="P116">
        <v>1809</v>
      </c>
      <c r="R116">
        <v>1125</v>
      </c>
      <c r="S116">
        <v>753</v>
      </c>
      <c r="T116">
        <v>1663</v>
      </c>
      <c r="U116">
        <v>0.45300000000000001</v>
      </c>
      <c r="V116">
        <v>240</v>
      </c>
      <c r="W116">
        <v>603</v>
      </c>
      <c r="X116">
        <v>0.39800000000000002</v>
      </c>
      <c r="Y116">
        <v>352</v>
      </c>
      <c r="Z116">
        <v>494</v>
      </c>
      <c r="AA116">
        <v>0.71299999999999997</v>
      </c>
      <c r="AB116">
        <v>320</v>
      </c>
      <c r="AC116">
        <v>1000</v>
      </c>
      <c r="AD116">
        <v>359</v>
      </c>
      <c r="AE116">
        <v>150</v>
      </c>
      <c r="AF116">
        <v>98</v>
      </c>
      <c r="AG116">
        <v>274</v>
      </c>
      <c r="AH116">
        <v>533</v>
      </c>
    </row>
    <row r="117" spans="1:34" ht="15" x14ac:dyDescent="0.2">
      <c r="A117" s="1">
        <v>120</v>
      </c>
      <c r="B117" t="s">
        <v>125</v>
      </c>
      <c r="C117">
        <v>27</v>
      </c>
      <c r="D117">
        <v>15</v>
      </c>
      <c r="E117">
        <v>12</v>
      </c>
      <c r="F117">
        <v>0.55600000000000005</v>
      </c>
      <c r="G117">
        <v>-6.89</v>
      </c>
      <c r="H117">
        <v>-3.54</v>
      </c>
      <c r="I117">
        <v>10</v>
      </c>
      <c r="J117">
        <v>6</v>
      </c>
      <c r="K117">
        <v>11</v>
      </c>
      <c r="L117">
        <v>1</v>
      </c>
      <c r="M117">
        <v>4</v>
      </c>
      <c r="N117">
        <v>11</v>
      </c>
      <c r="O117">
        <v>2128</v>
      </c>
      <c r="P117">
        <v>2085</v>
      </c>
      <c r="R117">
        <v>1080</v>
      </c>
      <c r="S117">
        <v>762</v>
      </c>
      <c r="T117">
        <v>1677</v>
      </c>
      <c r="U117">
        <v>0.45400000000000001</v>
      </c>
      <c r="V117">
        <v>166</v>
      </c>
      <c r="W117">
        <v>500</v>
      </c>
      <c r="X117">
        <v>0.33200000000000002</v>
      </c>
      <c r="Y117">
        <v>438</v>
      </c>
      <c r="Z117">
        <v>625</v>
      </c>
      <c r="AA117">
        <v>0.70099999999999996</v>
      </c>
      <c r="AB117">
        <v>372</v>
      </c>
      <c r="AC117">
        <v>1047</v>
      </c>
      <c r="AD117">
        <v>398</v>
      </c>
      <c r="AE117">
        <v>174</v>
      </c>
      <c r="AF117">
        <v>73</v>
      </c>
      <c r="AG117">
        <v>372</v>
      </c>
      <c r="AH117">
        <v>534</v>
      </c>
    </row>
    <row r="118" spans="1:34" ht="15" x14ac:dyDescent="0.2">
      <c r="A118" s="1">
        <v>122</v>
      </c>
      <c r="B118" t="s">
        <v>127</v>
      </c>
      <c r="C118">
        <v>29</v>
      </c>
      <c r="D118">
        <v>7</v>
      </c>
      <c r="E118">
        <v>22</v>
      </c>
      <c r="F118">
        <v>0.24099999999999999</v>
      </c>
      <c r="G118">
        <v>-16.41</v>
      </c>
      <c r="H118">
        <v>-5.96</v>
      </c>
      <c r="I118">
        <v>4</v>
      </c>
      <c r="J118">
        <v>10</v>
      </c>
      <c r="K118">
        <v>5</v>
      </c>
      <c r="L118">
        <v>6</v>
      </c>
      <c r="M118">
        <v>2</v>
      </c>
      <c r="N118">
        <v>15</v>
      </c>
      <c r="O118">
        <v>1828</v>
      </c>
      <c r="P118">
        <v>2092</v>
      </c>
      <c r="R118">
        <v>1160</v>
      </c>
      <c r="S118">
        <v>618</v>
      </c>
      <c r="T118">
        <v>1582</v>
      </c>
      <c r="U118">
        <v>0.39100000000000001</v>
      </c>
      <c r="V118">
        <v>144</v>
      </c>
      <c r="W118">
        <v>498</v>
      </c>
      <c r="X118">
        <v>0.28899999999999998</v>
      </c>
      <c r="Y118">
        <v>450</v>
      </c>
      <c r="Z118">
        <v>688</v>
      </c>
      <c r="AA118">
        <v>0.65400000000000003</v>
      </c>
      <c r="AB118">
        <v>359</v>
      </c>
      <c r="AC118">
        <v>1063</v>
      </c>
      <c r="AD118">
        <v>251</v>
      </c>
      <c r="AE118">
        <v>152</v>
      </c>
      <c r="AF118">
        <v>104</v>
      </c>
      <c r="AG118">
        <v>438</v>
      </c>
      <c r="AH118">
        <v>540</v>
      </c>
    </row>
    <row r="119" spans="1:34" ht="15" x14ac:dyDescent="0.2">
      <c r="A119" s="1">
        <v>124</v>
      </c>
      <c r="B119" t="s">
        <v>129</v>
      </c>
      <c r="C119">
        <v>27</v>
      </c>
      <c r="D119">
        <v>15</v>
      </c>
      <c r="E119">
        <v>12</v>
      </c>
      <c r="F119">
        <v>0.55600000000000005</v>
      </c>
      <c r="G119">
        <v>-5.42</v>
      </c>
      <c r="H119">
        <v>-5.14</v>
      </c>
      <c r="I119">
        <v>10</v>
      </c>
      <c r="J119">
        <v>6</v>
      </c>
      <c r="K119">
        <v>11</v>
      </c>
      <c r="L119">
        <v>3</v>
      </c>
      <c r="M119">
        <v>4</v>
      </c>
      <c r="N119">
        <v>9</v>
      </c>
      <c r="O119">
        <v>1978</v>
      </c>
      <c r="P119">
        <v>1936</v>
      </c>
      <c r="R119">
        <v>1110</v>
      </c>
      <c r="S119">
        <v>665</v>
      </c>
      <c r="T119">
        <v>1552</v>
      </c>
      <c r="U119">
        <v>0.42799999999999999</v>
      </c>
      <c r="V119">
        <v>203</v>
      </c>
      <c r="W119">
        <v>565</v>
      </c>
      <c r="X119">
        <v>0.35899999999999999</v>
      </c>
      <c r="Y119">
        <v>445</v>
      </c>
      <c r="Z119">
        <v>618</v>
      </c>
      <c r="AA119">
        <v>0.72</v>
      </c>
      <c r="AB119">
        <v>300</v>
      </c>
      <c r="AC119">
        <v>1002</v>
      </c>
      <c r="AD119">
        <v>348</v>
      </c>
      <c r="AE119">
        <v>134</v>
      </c>
      <c r="AF119">
        <v>66</v>
      </c>
      <c r="AG119">
        <v>348</v>
      </c>
      <c r="AH119">
        <v>579</v>
      </c>
    </row>
    <row r="120" spans="1:34" ht="15" x14ac:dyDescent="0.2">
      <c r="A120" s="1">
        <v>123</v>
      </c>
      <c r="B120" t="s">
        <v>128</v>
      </c>
      <c r="C120">
        <v>28</v>
      </c>
      <c r="D120">
        <v>5</v>
      </c>
      <c r="E120">
        <v>23</v>
      </c>
      <c r="F120">
        <v>0.17899999999999999</v>
      </c>
      <c r="G120">
        <v>-14.11</v>
      </c>
      <c r="H120">
        <v>-2.74</v>
      </c>
      <c r="I120">
        <v>3</v>
      </c>
      <c r="J120">
        <v>13</v>
      </c>
      <c r="K120">
        <v>4</v>
      </c>
      <c r="L120">
        <v>5</v>
      </c>
      <c r="M120">
        <v>1</v>
      </c>
      <c r="N120">
        <v>16</v>
      </c>
      <c r="O120">
        <v>1944</v>
      </c>
      <c r="P120">
        <v>2221</v>
      </c>
      <c r="R120">
        <v>1130</v>
      </c>
      <c r="S120">
        <v>668</v>
      </c>
      <c r="T120">
        <v>1541</v>
      </c>
      <c r="U120">
        <v>0.433</v>
      </c>
      <c r="V120">
        <v>219</v>
      </c>
      <c r="W120">
        <v>606</v>
      </c>
      <c r="X120">
        <v>0.36099999999999999</v>
      </c>
      <c r="Y120">
        <v>389</v>
      </c>
      <c r="Z120">
        <v>574</v>
      </c>
      <c r="AA120">
        <v>0.67800000000000005</v>
      </c>
      <c r="AB120">
        <v>197</v>
      </c>
      <c r="AC120">
        <v>833</v>
      </c>
      <c r="AD120">
        <v>285</v>
      </c>
      <c r="AE120">
        <v>206</v>
      </c>
      <c r="AF120">
        <v>61</v>
      </c>
      <c r="AG120">
        <v>389</v>
      </c>
      <c r="AH120">
        <v>522</v>
      </c>
    </row>
    <row r="121" spans="1:34" ht="15" x14ac:dyDescent="0.2">
      <c r="A121" s="1">
        <v>127</v>
      </c>
      <c r="B121" t="s">
        <v>132</v>
      </c>
      <c r="C121">
        <v>29</v>
      </c>
      <c r="D121">
        <v>17</v>
      </c>
      <c r="E121">
        <v>12</v>
      </c>
      <c r="F121">
        <v>0.58599999999999997</v>
      </c>
      <c r="G121">
        <v>11.19</v>
      </c>
      <c r="H121">
        <v>9.98</v>
      </c>
      <c r="I121">
        <v>7</v>
      </c>
      <c r="J121">
        <v>9</v>
      </c>
      <c r="K121">
        <v>11</v>
      </c>
      <c r="L121">
        <v>5</v>
      </c>
      <c r="M121">
        <v>2</v>
      </c>
      <c r="N121">
        <v>5</v>
      </c>
      <c r="O121">
        <v>2110</v>
      </c>
      <c r="P121">
        <v>2029</v>
      </c>
      <c r="R121">
        <v>1165</v>
      </c>
      <c r="S121">
        <v>755</v>
      </c>
      <c r="T121">
        <v>1671</v>
      </c>
      <c r="U121">
        <v>0.45200000000000001</v>
      </c>
      <c r="V121">
        <v>215</v>
      </c>
      <c r="W121">
        <v>584</v>
      </c>
      <c r="X121">
        <v>0.36799999999999999</v>
      </c>
      <c r="Y121">
        <v>385</v>
      </c>
      <c r="Z121">
        <v>558</v>
      </c>
      <c r="AA121">
        <v>0.69</v>
      </c>
      <c r="AB121">
        <v>292</v>
      </c>
      <c r="AC121">
        <v>1029</v>
      </c>
      <c r="AD121">
        <v>390</v>
      </c>
      <c r="AE121">
        <v>156</v>
      </c>
      <c r="AF121">
        <v>69</v>
      </c>
      <c r="AG121">
        <v>369</v>
      </c>
      <c r="AH121">
        <v>535</v>
      </c>
    </row>
    <row r="122" spans="1:34" ht="15" x14ac:dyDescent="0.2">
      <c r="A122" s="1">
        <v>126</v>
      </c>
      <c r="B122" t="s">
        <v>131</v>
      </c>
      <c r="C122">
        <v>30</v>
      </c>
      <c r="D122">
        <v>25</v>
      </c>
      <c r="E122">
        <v>5</v>
      </c>
      <c r="F122">
        <v>0.83299999999999996</v>
      </c>
      <c r="G122">
        <v>10.81</v>
      </c>
      <c r="H122">
        <v>2.5</v>
      </c>
      <c r="I122">
        <v>17</v>
      </c>
      <c r="J122">
        <v>1</v>
      </c>
      <c r="K122">
        <v>15</v>
      </c>
      <c r="L122">
        <v>0</v>
      </c>
      <c r="M122">
        <v>9</v>
      </c>
      <c r="N122">
        <v>4</v>
      </c>
      <c r="O122">
        <v>2077</v>
      </c>
      <c r="P122">
        <v>1822</v>
      </c>
      <c r="R122">
        <v>1205</v>
      </c>
      <c r="S122">
        <v>742</v>
      </c>
      <c r="T122">
        <v>1672</v>
      </c>
      <c r="U122">
        <v>0.44400000000000001</v>
      </c>
      <c r="V122">
        <v>244</v>
      </c>
      <c r="W122">
        <v>672</v>
      </c>
      <c r="X122">
        <v>0.36299999999999999</v>
      </c>
      <c r="Y122">
        <v>349</v>
      </c>
      <c r="Z122">
        <v>530</v>
      </c>
      <c r="AA122">
        <v>0.65800000000000003</v>
      </c>
      <c r="AB122">
        <v>308</v>
      </c>
      <c r="AC122">
        <v>1107</v>
      </c>
      <c r="AD122">
        <v>412</v>
      </c>
      <c r="AE122">
        <v>220</v>
      </c>
      <c r="AF122">
        <v>132</v>
      </c>
      <c r="AG122">
        <v>384</v>
      </c>
      <c r="AH122">
        <v>531</v>
      </c>
    </row>
    <row r="123" spans="1:34" ht="15" x14ac:dyDescent="0.2">
      <c r="A123" s="1">
        <v>125</v>
      </c>
      <c r="B123" t="s">
        <v>130</v>
      </c>
      <c r="C123">
        <v>31</v>
      </c>
      <c r="D123">
        <v>14</v>
      </c>
      <c r="E123">
        <v>17</v>
      </c>
      <c r="F123">
        <v>0.45200000000000001</v>
      </c>
      <c r="G123">
        <v>-6.2</v>
      </c>
      <c r="H123">
        <v>-3.37</v>
      </c>
      <c r="I123">
        <v>7</v>
      </c>
      <c r="J123">
        <v>11</v>
      </c>
      <c r="K123">
        <v>8</v>
      </c>
      <c r="L123">
        <v>8</v>
      </c>
      <c r="M123">
        <v>5</v>
      </c>
      <c r="N123">
        <v>7</v>
      </c>
      <c r="O123">
        <v>2373</v>
      </c>
      <c r="P123">
        <v>2381</v>
      </c>
      <c r="R123">
        <v>1255</v>
      </c>
      <c r="S123">
        <v>812</v>
      </c>
      <c r="T123">
        <v>1830</v>
      </c>
      <c r="U123">
        <v>0.44400000000000001</v>
      </c>
      <c r="V123">
        <v>228</v>
      </c>
      <c r="W123">
        <v>626</v>
      </c>
      <c r="X123">
        <v>0.36399999999999999</v>
      </c>
      <c r="Y123">
        <v>521</v>
      </c>
      <c r="Z123">
        <v>736</v>
      </c>
      <c r="AA123">
        <v>0.70799999999999996</v>
      </c>
      <c r="AB123">
        <v>367</v>
      </c>
      <c r="AC123">
        <v>1231</v>
      </c>
      <c r="AD123">
        <v>443</v>
      </c>
      <c r="AE123">
        <v>167</v>
      </c>
      <c r="AF123">
        <v>158</v>
      </c>
      <c r="AG123">
        <v>508</v>
      </c>
      <c r="AH123">
        <v>586</v>
      </c>
    </row>
    <row r="124" spans="1:34" ht="15" x14ac:dyDescent="0.2">
      <c r="A124" s="1">
        <v>128</v>
      </c>
      <c r="B124" t="s">
        <v>133</v>
      </c>
      <c r="C124">
        <v>27</v>
      </c>
      <c r="D124">
        <v>11</v>
      </c>
      <c r="E124">
        <v>16</v>
      </c>
      <c r="F124">
        <v>0.40699999999999997</v>
      </c>
      <c r="G124">
        <v>-12.02</v>
      </c>
      <c r="H124">
        <v>-5.07</v>
      </c>
      <c r="I124">
        <v>6</v>
      </c>
      <c r="J124">
        <v>10</v>
      </c>
      <c r="K124">
        <v>10</v>
      </c>
      <c r="L124">
        <v>5</v>
      </c>
      <c r="M124">
        <v>1</v>
      </c>
      <c r="N124">
        <v>11</v>
      </c>
      <c r="O124">
        <v>2059</v>
      </c>
      <c r="P124">
        <v>2164</v>
      </c>
      <c r="R124">
        <v>1085</v>
      </c>
      <c r="S124">
        <v>685</v>
      </c>
      <c r="T124">
        <v>1518</v>
      </c>
      <c r="U124">
        <v>0.45100000000000001</v>
      </c>
      <c r="V124">
        <v>213</v>
      </c>
      <c r="W124">
        <v>556</v>
      </c>
      <c r="X124">
        <v>0.38300000000000001</v>
      </c>
      <c r="Y124">
        <v>476</v>
      </c>
      <c r="Z124">
        <v>688</v>
      </c>
      <c r="AA124">
        <v>0.69199999999999995</v>
      </c>
      <c r="AB124">
        <v>217</v>
      </c>
      <c r="AC124">
        <v>893</v>
      </c>
      <c r="AD124">
        <v>337</v>
      </c>
      <c r="AE124">
        <v>157</v>
      </c>
      <c r="AF124">
        <v>130</v>
      </c>
      <c r="AG124">
        <v>358</v>
      </c>
      <c r="AH124">
        <v>554</v>
      </c>
    </row>
    <row r="125" spans="1:34" ht="15" x14ac:dyDescent="0.2">
      <c r="A125" s="1">
        <v>130</v>
      </c>
      <c r="B125" t="s">
        <v>135</v>
      </c>
      <c r="C125">
        <v>29</v>
      </c>
      <c r="D125">
        <v>16</v>
      </c>
      <c r="E125">
        <v>13</v>
      </c>
      <c r="F125">
        <v>0.55200000000000005</v>
      </c>
      <c r="G125">
        <v>15.56</v>
      </c>
      <c r="H125">
        <v>7.73</v>
      </c>
      <c r="I125">
        <v>6</v>
      </c>
      <c r="J125">
        <v>10</v>
      </c>
      <c r="K125">
        <v>14</v>
      </c>
      <c r="L125">
        <v>4</v>
      </c>
      <c r="M125">
        <v>1</v>
      </c>
      <c r="N125">
        <v>7</v>
      </c>
      <c r="O125">
        <v>2322</v>
      </c>
      <c r="P125">
        <v>2095</v>
      </c>
      <c r="R125">
        <v>1190</v>
      </c>
      <c r="S125">
        <v>818</v>
      </c>
      <c r="T125">
        <v>1713</v>
      </c>
      <c r="U125">
        <v>0.47799999999999998</v>
      </c>
      <c r="V125">
        <v>249</v>
      </c>
      <c r="W125">
        <v>670</v>
      </c>
      <c r="X125">
        <v>0.372</v>
      </c>
      <c r="Y125">
        <v>437</v>
      </c>
      <c r="Z125">
        <v>598</v>
      </c>
      <c r="AA125">
        <v>0.73099999999999998</v>
      </c>
      <c r="AB125">
        <v>366</v>
      </c>
      <c r="AC125">
        <v>1156</v>
      </c>
      <c r="AD125">
        <v>415</v>
      </c>
      <c r="AE125">
        <v>187</v>
      </c>
      <c r="AF125">
        <v>134</v>
      </c>
      <c r="AG125">
        <v>446</v>
      </c>
      <c r="AH125">
        <v>583</v>
      </c>
    </row>
    <row r="126" spans="1:34" ht="15" x14ac:dyDescent="0.2">
      <c r="A126" s="1">
        <v>129</v>
      </c>
      <c r="B126" t="s">
        <v>134</v>
      </c>
      <c r="C126">
        <v>30</v>
      </c>
      <c r="D126">
        <v>11</v>
      </c>
      <c r="E126">
        <v>19</v>
      </c>
      <c r="F126">
        <v>0.36699999999999999</v>
      </c>
      <c r="G126">
        <v>-0.3</v>
      </c>
      <c r="H126">
        <v>3.67</v>
      </c>
      <c r="I126">
        <v>5</v>
      </c>
      <c r="J126">
        <v>13</v>
      </c>
      <c r="K126">
        <v>8</v>
      </c>
      <c r="L126">
        <v>6</v>
      </c>
      <c r="M126">
        <v>3</v>
      </c>
      <c r="N126">
        <v>10</v>
      </c>
      <c r="O126">
        <v>2098</v>
      </c>
      <c r="P126">
        <v>2172</v>
      </c>
      <c r="R126">
        <v>1235</v>
      </c>
      <c r="S126">
        <v>739</v>
      </c>
      <c r="T126">
        <v>1764</v>
      </c>
      <c r="U126">
        <v>0.41899999999999998</v>
      </c>
      <c r="V126">
        <v>245</v>
      </c>
      <c r="W126">
        <v>699</v>
      </c>
      <c r="X126">
        <v>0.35099999999999998</v>
      </c>
      <c r="Y126">
        <v>375</v>
      </c>
      <c r="Z126">
        <v>556</v>
      </c>
      <c r="AA126">
        <v>0.67400000000000004</v>
      </c>
      <c r="AB126">
        <v>252</v>
      </c>
      <c r="AC126">
        <v>1074</v>
      </c>
      <c r="AD126">
        <v>403</v>
      </c>
      <c r="AE126">
        <v>199</v>
      </c>
      <c r="AF126">
        <v>122</v>
      </c>
      <c r="AG126">
        <v>384</v>
      </c>
      <c r="AH126">
        <v>632</v>
      </c>
    </row>
    <row r="127" spans="1:34" ht="15" x14ac:dyDescent="0.2">
      <c r="A127" s="1">
        <v>131</v>
      </c>
      <c r="B127" t="s">
        <v>136</v>
      </c>
      <c r="C127">
        <v>31</v>
      </c>
      <c r="D127">
        <v>19</v>
      </c>
      <c r="E127">
        <v>12</v>
      </c>
      <c r="F127">
        <v>0.61299999999999999</v>
      </c>
      <c r="G127">
        <v>0.68</v>
      </c>
      <c r="H127">
        <v>-2.97</v>
      </c>
      <c r="I127">
        <v>12</v>
      </c>
      <c r="J127">
        <v>8</v>
      </c>
      <c r="K127">
        <v>8</v>
      </c>
      <c r="L127">
        <v>3</v>
      </c>
      <c r="M127">
        <v>7</v>
      </c>
      <c r="N127">
        <v>7</v>
      </c>
      <c r="O127">
        <v>2488</v>
      </c>
      <c r="P127">
        <v>2375</v>
      </c>
      <c r="R127">
        <v>1250</v>
      </c>
      <c r="S127">
        <v>871</v>
      </c>
      <c r="T127">
        <v>1915</v>
      </c>
      <c r="U127">
        <v>0.45500000000000002</v>
      </c>
      <c r="V127">
        <v>304</v>
      </c>
      <c r="W127">
        <v>766</v>
      </c>
      <c r="X127">
        <v>0.39700000000000002</v>
      </c>
      <c r="Y127">
        <v>442</v>
      </c>
      <c r="Z127">
        <v>584</v>
      </c>
      <c r="AA127">
        <v>0.75700000000000001</v>
      </c>
      <c r="AB127">
        <v>299</v>
      </c>
      <c r="AC127">
        <v>1129</v>
      </c>
      <c r="AD127">
        <v>489</v>
      </c>
      <c r="AE127">
        <v>210</v>
      </c>
      <c r="AF127">
        <v>88</v>
      </c>
      <c r="AG127">
        <v>381</v>
      </c>
      <c r="AH127">
        <v>592</v>
      </c>
    </row>
    <row r="128" spans="1:34" ht="15" x14ac:dyDescent="0.2">
      <c r="A128" s="1">
        <v>133</v>
      </c>
      <c r="B128" t="s">
        <v>138</v>
      </c>
      <c r="C128">
        <v>29</v>
      </c>
      <c r="D128">
        <v>16</v>
      </c>
      <c r="E128">
        <v>13</v>
      </c>
      <c r="F128">
        <v>0.55200000000000005</v>
      </c>
      <c r="G128">
        <v>10.28</v>
      </c>
      <c r="H128">
        <v>7.42</v>
      </c>
      <c r="I128">
        <v>8</v>
      </c>
      <c r="J128">
        <v>8</v>
      </c>
      <c r="K128">
        <v>13</v>
      </c>
      <c r="L128">
        <v>4</v>
      </c>
      <c r="M128">
        <v>2</v>
      </c>
      <c r="N128">
        <v>7</v>
      </c>
      <c r="O128">
        <v>2337</v>
      </c>
      <c r="P128">
        <v>2254</v>
      </c>
      <c r="R128">
        <v>1190</v>
      </c>
      <c r="S128">
        <v>813</v>
      </c>
      <c r="T128">
        <v>1814</v>
      </c>
      <c r="U128">
        <v>0.44800000000000001</v>
      </c>
      <c r="V128">
        <v>244</v>
      </c>
      <c r="W128">
        <v>672</v>
      </c>
      <c r="X128">
        <v>0.36299999999999999</v>
      </c>
      <c r="Y128">
        <v>467</v>
      </c>
      <c r="Z128">
        <v>671</v>
      </c>
      <c r="AA128">
        <v>0.69599999999999995</v>
      </c>
      <c r="AB128">
        <v>353</v>
      </c>
      <c r="AC128">
        <v>1124</v>
      </c>
      <c r="AD128">
        <v>503</v>
      </c>
      <c r="AE128">
        <v>216</v>
      </c>
      <c r="AF128">
        <v>115</v>
      </c>
      <c r="AG128">
        <v>397</v>
      </c>
      <c r="AH128">
        <v>520</v>
      </c>
    </row>
    <row r="129" spans="1:34" ht="15" x14ac:dyDescent="0.2">
      <c r="A129" s="1">
        <v>132</v>
      </c>
      <c r="B129" t="s">
        <v>137</v>
      </c>
      <c r="C129">
        <v>28</v>
      </c>
      <c r="D129">
        <v>19</v>
      </c>
      <c r="E129">
        <v>9</v>
      </c>
      <c r="F129">
        <v>0.67900000000000005</v>
      </c>
      <c r="G129">
        <v>19.760000000000002</v>
      </c>
      <c r="H129">
        <v>10.3</v>
      </c>
      <c r="I129">
        <v>11</v>
      </c>
      <c r="J129">
        <v>5</v>
      </c>
      <c r="K129">
        <v>11</v>
      </c>
      <c r="L129">
        <v>3</v>
      </c>
      <c r="M129">
        <v>5</v>
      </c>
      <c r="N129">
        <v>5</v>
      </c>
      <c r="O129">
        <v>2251</v>
      </c>
      <c r="P129">
        <v>1986</v>
      </c>
      <c r="R129">
        <v>1145</v>
      </c>
      <c r="S129">
        <v>827</v>
      </c>
      <c r="T129">
        <v>1783</v>
      </c>
      <c r="U129">
        <v>0.46400000000000002</v>
      </c>
      <c r="V129">
        <v>271</v>
      </c>
      <c r="W129">
        <v>688</v>
      </c>
      <c r="X129">
        <v>0.39400000000000002</v>
      </c>
      <c r="Y129">
        <v>326</v>
      </c>
      <c r="Z129">
        <v>471</v>
      </c>
      <c r="AA129">
        <v>0.69199999999999995</v>
      </c>
      <c r="AB129">
        <v>276</v>
      </c>
      <c r="AC129">
        <v>995</v>
      </c>
      <c r="AD129">
        <v>442</v>
      </c>
      <c r="AE129">
        <v>226</v>
      </c>
      <c r="AF129">
        <v>95</v>
      </c>
      <c r="AG129">
        <v>284</v>
      </c>
      <c r="AH129">
        <v>444</v>
      </c>
    </row>
    <row r="130" spans="1:34" ht="15" x14ac:dyDescent="0.2">
      <c r="A130" s="1">
        <v>134</v>
      </c>
      <c r="B130" t="s">
        <v>139</v>
      </c>
      <c r="C130">
        <v>30</v>
      </c>
      <c r="D130">
        <v>19</v>
      </c>
      <c r="E130">
        <v>11</v>
      </c>
      <c r="F130">
        <v>0.63300000000000001</v>
      </c>
      <c r="G130">
        <v>1.43</v>
      </c>
      <c r="H130">
        <v>-2.98</v>
      </c>
      <c r="I130">
        <v>8</v>
      </c>
      <c r="J130">
        <v>8</v>
      </c>
      <c r="K130">
        <v>13</v>
      </c>
      <c r="L130">
        <v>3</v>
      </c>
      <c r="M130">
        <v>6</v>
      </c>
      <c r="N130">
        <v>8</v>
      </c>
      <c r="O130">
        <v>2639</v>
      </c>
      <c r="P130">
        <v>2360</v>
      </c>
      <c r="R130">
        <v>1220</v>
      </c>
      <c r="S130">
        <v>971</v>
      </c>
      <c r="T130">
        <v>1947</v>
      </c>
      <c r="U130">
        <v>0.499</v>
      </c>
      <c r="V130">
        <v>323</v>
      </c>
      <c r="W130">
        <v>790</v>
      </c>
      <c r="X130">
        <v>0.40899999999999997</v>
      </c>
      <c r="Y130">
        <v>374</v>
      </c>
      <c r="Z130">
        <v>510</v>
      </c>
      <c r="AA130">
        <v>0.73299999999999998</v>
      </c>
      <c r="AB130">
        <v>307</v>
      </c>
      <c r="AC130">
        <v>1136</v>
      </c>
      <c r="AD130">
        <v>529</v>
      </c>
      <c r="AE130">
        <v>240</v>
      </c>
      <c r="AF130">
        <v>116</v>
      </c>
      <c r="AG130">
        <v>408</v>
      </c>
      <c r="AH130">
        <v>541</v>
      </c>
    </row>
    <row r="131" spans="1:34" ht="15" x14ac:dyDescent="0.2">
      <c r="A131" s="1">
        <v>135</v>
      </c>
      <c r="B131" t="s">
        <v>140</v>
      </c>
      <c r="C131">
        <v>30</v>
      </c>
      <c r="D131">
        <v>13</v>
      </c>
      <c r="E131">
        <v>17</v>
      </c>
      <c r="F131">
        <v>0.433</v>
      </c>
      <c r="G131">
        <v>-3.88</v>
      </c>
      <c r="H131">
        <v>-1.34</v>
      </c>
      <c r="I131">
        <v>7</v>
      </c>
      <c r="J131">
        <v>9</v>
      </c>
      <c r="K131">
        <v>8</v>
      </c>
      <c r="L131">
        <v>4</v>
      </c>
      <c r="M131">
        <v>5</v>
      </c>
      <c r="N131">
        <v>13</v>
      </c>
      <c r="O131">
        <v>2362</v>
      </c>
      <c r="P131">
        <v>2370</v>
      </c>
      <c r="R131">
        <v>1210</v>
      </c>
      <c r="S131">
        <v>835</v>
      </c>
      <c r="T131">
        <v>1839</v>
      </c>
      <c r="U131">
        <v>0.45400000000000001</v>
      </c>
      <c r="V131">
        <v>273</v>
      </c>
      <c r="W131">
        <v>692</v>
      </c>
      <c r="X131">
        <v>0.39500000000000002</v>
      </c>
      <c r="Y131">
        <v>419</v>
      </c>
      <c r="Z131">
        <v>608</v>
      </c>
      <c r="AA131">
        <v>0.68899999999999995</v>
      </c>
      <c r="AB131">
        <v>328</v>
      </c>
      <c r="AC131">
        <v>1033</v>
      </c>
      <c r="AD131">
        <v>438</v>
      </c>
      <c r="AE131">
        <v>201</v>
      </c>
      <c r="AF131">
        <v>83</v>
      </c>
      <c r="AG131">
        <v>376</v>
      </c>
      <c r="AH131">
        <v>616</v>
      </c>
    </row>
    <row r="132" spans="1:34" ht="15" x14ac:dyDescent="0.2">
      <c r="A132" s="1">
        <v>136</v>
      </c>
      <c r="B132" t="s">
        <v>141</v>
      </c>
      <c r="C132">
        <v>28</v>
      </c>
      <c r="D132">
        <v>11</v>
      </c>
      <c r="E132">
        <v>17</v>
      </c>
      <c r="F132">
        <v>0.39300000000000002</v>
      </c>
      <c r="G132">
        <v>-14.82</v>
      </c>
      <c r="H132">
        <v>-9.58</v>
      </c>
      <c r="I132">
        <v>7</v>
      </c>
      <c r="J132">
        <v>8</v>
      </c>
      <c r="K132">
        <v>8</v>
      </c>
      <c r="L132">
        <v>4</v>
      </c>
      <c r="M132">
        <v>3</v>
      </c>
      <c r="N132">
        <v>12</v>
      </c>
      <c r="O132">
        <v>1804</v>
      </c>
      <c r="P132">
        <v>1899</v>
      </c>
      <c r="R132">
        <v>1130</v>
      </c>
      <c r="S132">
        <v>628</v>
      </c>
      <c r="T132">
        <v>1632</v>
      </c>
      <c r="U132">
        <v>0.38500000000000001</v>
      </c>
      <c r="V132">
        <v>191</v>
      </c>
      <c r="W132">
        <v>643</v>
      </c>
      <c r="X132">
        <v>0.29699999999999999</v>
      </c>
      <c r="Y132">
        <v>357</v>
      </c>
      <c r="Z132">
        <v>527</v>
      </c>
      <c r="AA132">
        <v>0.67700000000000005</v>
      </c>
      <c r="AB132">
        <v>369</v>
      </c>
      <c r="AC132">
        <v>1021</v>
      </c>
      <c r="AD132">
        <v>314</v>
      </c>
      <c r="AE132">
        <v>172</v>
      </c>
      <c r="AF132">
        <v>73</v>
      </c>
      <c r="AG132">
        <v>348</v>
      </c>
      <c r="AH132">
        <v>571</v>
      </c>
    </row>
    <row r="133" spans="1:34" ht="15" x14ac:dyDescent="0.2">
      <c r="A133" s="1">
        <v>138</v>
      </c>
      <c r="B133" t="s">
        <v>143</v>
      </c>
      <c r="C133">
        <v>31</v>
      </c>
      <c r="D133">
        <v>17</v>
      </c>
      <c r="E133">
        <v>14</v>
      </c>
      <c r="F133">
        <v>0.54800000000000004</v>
      </c>
      <c r="G133">
        <v>-9.92</v>
      </c>
      <c r="H133">
        <v>-8.2200000000000006</v>
      </c>
      <c r="I133">
        <v>5</v>
      </c>
      <c r="J133">
        <v>9</v>
      </c>
      <c r="K133">
        <v>7</v>
      </c>
      <c r="L133">
        <v>6</v>
      </c>
      <c r="M133">
        <v>8</v>
      </c>
      <c r="N133">
        <v>8</v>
      </c>
      <c r="O133">
        <v>2407</v>
      </c>
      <c r="P133">
        <v>2322</v>
      </c>
      <c r="R133">
        <v>1245</v>
      </c>
      <c r="S133">
        <v>825</v>
      </c>
      <c r="T133">
        <v>1765</v>
      </c>
      <c r="U133">
        <v>0.46700000000000003</v>
      </c>
      <c r="V133">
        <v>309</v>
      </c>
      <c r="W133">
        <v>761</v>
      </c>
      <c r="X133">
        <v>0.40600000000000003</v>
      </c>
      <c r="Y133">
        <v>448</v>
      </c>
      <c r="Z133">
        <v>612</v>
      </c>
      <c r="AA133">
        <v>0.73199999999999998</v>
      </c>
      <c r="AB133">
        <v>284</v>
      </c>
      <c r="AC133">
        <v>1015</v>
      </c>
      <c r="AD133">
        <v>421</v>
      </c>
      <c r="AE133">
        <v>251</v>
      </c>
      <c r="AF133">
        <v>53</v>
      </c>
      <c r="AG133">
        <v>403</v>
      </c>
      <c r="AH133">
        <v>585</v>
      </c>
    </row>
    <row r="134" spans="1:34" ht="15" x14ac:dyDescent="0.2">
      <c r="A134" s="1">
        <v>137</v>
      </c>
      <c r="B134" t="s">
        <v>142</v>
      </c>
      <c r="C134">
        <v>31</v>
      </c>
      <c r="D134">
        <v>17</v>
      </c>
      <c r="E134">
        <v>14</v>
      </c>
      <c r="F134">
        <v>0.54800000000000004</v>
      </c>
      <c r="G134">
        <v>-4.29</v>
      </c>
      <c r="H134">
        <v>-3.87</v>
      </c>
      <c r="I134">
        <v>9</v>
      </c>
      <c r="J134">
        <v>7</v>
      </c>
      <c r="K134">
        <v>5</v>
      </c>
      <c r="L134">
        <v>5</v>
      </c>
      <c r="M134">
        <v>10</v>
      </c>
      <c r="N134">
        <v>9</v>
      </c>
      <c r="O134">
        <v>2166</v>
      </c>
      <c r="P134">
        <v>2135</v>
      </c>
      <c r="R134">
        <v>1250</v>
      </c>
      <c r="S134">
        <v>761</v>
      </c>
      <c r="T134">
        <v>1674</v>
      </c>
      <c r="U134">
        <v>0.45500000000000002</v>
      </c>
      <c r="V134">
        <v>222</v>
      </c>
      <c r="W134">
        <v>603</v>
      </c>
      <c r="X134">
        <v>0.36799999999999999</v>
      </c>
      <c r="Y134">
        <v>422</v>
      </c>
      <c r="Z134">
        <v>599</v>
      </c>
      <c r="AA134">
        <v>0.70499999999999996</v>
      </c>
      <c r="AB134">
        <v>321</v>
      </c>
      <c r="AC134">
        <v>1115</v>
      </c>
      <c r="AD134">
        <v>440</v>
      </c>
      <c r="AE134">
        <v>145</v>
      </c>
      <c r="AF134">
        <v>115</v>
      </c>
      <c r="AG134">
        <v>429</v>
      </c>
      <c r="AH134">
        <v>581</v>
      </c>
    </row>
    <row r="135" spans="1:34" ht="15" x14ac:dyDescent="0.2">
      <c r="A135" s="1">
        <v>139</v>
      </c>
      <c r="B135" t="s">
        <v>144</v>
      </c>
      <c r="C135">
        <v>31</v>
      </c>
      <c r="D135">
        <v>9</v>
      </c>
      <c r="E135">
        <v>22</v>
      </c>
      <c r="F135">
        <v>0.28999999999999998</v>
      </c>
      <c r="G135">
        <v>-5.49</v>
      </c>
      <c r="H135">
        <v>-1.26</v>
      </c>
      <c r="I135">
        <v>7</v>
      </c>
      <c r="J135">
        <v>11</v>
      </c>
      <c r="K135">
        <v>6</v>
      </c>
      <c r="L135">
        <v>9</v>
      </c>
      <c r="M135">
        <v>3</v>
      </c>
      <c r="N135">
        <v>13</v>
      </c>
      <c r="O135">
        <v>2052</v>
      </c>
      <c r="P135">
        <v>2162</v>
      </c>
      <c r="R135">
        <v>1255</v>
      </c>
      <c r="S135">
        <v>722</v>
      </c>
      <c r="T135">
        <v>1624</v>
      </c>
      <c r="U135">
        <v>0.44500000000000001</v>
      </c>
      <c r="V135">
        <v>195</v>
      </c>
      <c r="W135">
        <v>592</v>
      </c>
      <c r="X135">
        <v>0.32900000000000001</v>
      </c>
      <c r="Y135">
        <v>413</v>
      </c>
      <c r="Z135">
        <v>578</v>
      </c>
      <c r="AA135">
        <v>0.71499999999999997</v>
      </c>
      <c r="AB135">
        <v>292</v>
      </c>
      <c r="AC135">
        <v>1062</v>
      </c>
      <c r="AD135">
        <v>364</v>
      </c>
      <c r="AE135">
        <v>182</v>
      </c>
      <c r="AF135">
        <v>86</v>
      </c>
      <c r="AG135">
        <v>442</v>
      </c>
      <c r="AH135">
        <v>625</v>
      </c>
    </row>
    <row r="136" spans="1:34" ht="15" x14ac:dyDescent="0.2">
      <c r="A136" s="1">
        <v>141</v>
      </c>
      <c r="B136" t="s">
        <v>146</v>
      </c>
      <c r="C136">
        <v>29</v>
      </c>
      <c r="D136">
        <v>26</v>
      </c>
      <c r="E136">
        <v>3</v>
      </c>
      <c r="F136">
        <v>0.89700000000000002</v>
      </c>
      <c r="G136">
        <v>23.29</v>
      </c>
      <c r="H136">
        <v>12.29</v>
      </c>
      <c r="I136">
        <v>14</v>
      </c>
      <c r="J136">
        <v>2</v>
      </c>
      <c r="K136">
        <v>13</v>
      </c>
      <c r="L136">
        <v>1</v>
      </c>
      <c r="M136">
        <v>9</v>
      </c>
      <c r="N136">
        <v>1</v>
      </c>
      <c r="O136">
        <v>2402</v>
      </c>
      <c r="P136">
        <v>2083</v>
      </c>
      <c r="R136">
        <v>1175</v>
      </c>
      <c r="S136">
        <v>861</v>
      </c>
      <c r="T136">
        <v>1774</v>
      </c>
      <c r="U136">
        <v>0.48499999999999999</v>
      </c>
      <c r="V136">
        <v>251</v>
      </c>
      <c r="W136">
        <v>619</v>
      </c>
      <c r="X136">
        <v>0.40500000000000003</v>
      </c>
      <c r="Y136">
        <v>429</v>
      </c>
      <c r="Z136">
        <v>651</v>
      </c>
      <c r="AA136">
        <v>0.65900000000000003</v>
      </c>
      <c r="AB136">
        <v>357</v>
      </c>
      <c r="AC136">
        <v>1134</v>
      </c>
      <c r="AD136">
        <v>476</v>
      </c>
      <c r="AE136">
        <v>204</v>
      </c>
      <c r="AF136">
        <v>134</v>
      </c>
      <c r="AG136">
        <v>371</v>
      </c>
      <c r="AH136">
        <v>531</v>
      </c>
    </row>
    <row r="137" spans="1:34" ht="15" x14ac:dyDescent="0.2">
      <c r="A137" s="1">
        <v>140</v>
      </c>
      <c r="B137" t="s">
        <v>145</v>
      </c>
      <c r="C137">
        <v>29</v>
      </c>
      <c r="D137">
        <v>17</v>
      </c>
      <c r="E137">
        <v>12</v>
      </c>
      <c r="F137">
        <v>0.58599999999999997</v>
      </c>
      <c r="G137">
        <v>14.03</v>
      </c>
      <c r="H137">
        <v>9.24</v>
      </c>
      <c r="I137">
        <v>6</v>
      </c>
      <c r="J137">
        <v>10</v>
      </c>
      <c r="K137">
        <v>10</v>
      </c>
      <c r="L137">
        <v>5</v>
      </c>
      <c r="M137">
        <v>4</v>
      </c>
      <c r="N137">
        <v>6</v>
      </c>
      <c r="O137">
        <v>2111</v>
      </c>
      <c r="P137">
        <v>1972</v>
      </c>
      <c r="R137">
        <v>1165</v>
      </c>
      <c r="S137">
        <v>729</v>
      </c>
      <c r="T137">
        <v>1587</v>
      </c>
      <c r="U137">
        <v>0.45900000000000002</v>
      </c>
      <c r="V137">
        <v>209</v>
      </c>
      <c r="W137">
        <v>577</v>
      </c>
      <c r="X137">
        <v>0.36199999999999999</v>
      </c>
      <c r="Y137">
        <v>444</v>
      </c>
      <c r="Z137">
        <v>642</v>
      </c>
      <c r="AA137">
        <v>0.69199999999999995</v>
      </c>
      <c r="AB137">
        <v>286</v>
      </c>
      <c r="AC137">
        <v>964</v>
      </c>
      <c r="AD137">
        <v>437</v>
      </c>
      <c r="AE137">
        <v>236</v>
      </c>
      <c r="AF137">
        <v>104</v>
      </c>
      <c r="AG137">
        <v>386</v>
      </c>
      <c r="AH137">
        <v>520</v>
      </c>
    </row>
    <row r="138" spans="1:34" ht="15" x14ac:dyDescent="0.2">
      <c r="A138" s="1">
        <v>142</v>
      </c>
      <c r="B138" t="s">
        <v>147</v>
      </c>
      <c r="C138">
        <v>30</v>
      </c>
      <c r="D138">
        <v>13</v>
      </c>
      <c r="E138">
        <v>17</v>
      </c>
      <c r="F138">
        <v>0.433</v>
      </c>
      <c r="G138">
        <v>-8.11</v>
      </c>
      <c r="H138">
        <v>-5.82</v>
      </c>
      <c r="I138">
        <v>7</v>
      </c>
      <c r="J138">
        <v>7</v>
      </c>
      <c r="K138">
        <v>8</v>
      </c>
      <c r="L138">
        <v>5</v>
      </c>
      <c r="M138">
        <v>5</v>
      </c>
      <c r="N138">
        <v>12</v>
      </c>
      <c r="O138">
        <v>2259</v>
      </c>
      <c r="P138">
        <v>2304</v>
      </c>
      <c r="R138">
        <v>1200</v>
      </c>
      <c r="S138">
        <v>839</v>
      </c>
      <c r="T138">
        <v>1821</v>
      </c>
      <c r="U138">
        <v>0.46100000000000002</v>
      </c>
      <c r="V138">
        <v>195</v>
      </c>
      <c r="W138">
        <v>468</v>
      </c>
      <c r="X138">
        <v>0.41699999999999998</v>
      </c>
      <c r="Y138">
        <v>386</v>
      </c>
      <c r="Z138">
        <v>559</v>
      </c>
      <c r="AA138">
        <v>0.69099999999999995</v>
      </c>
      <c r="AB138">
        <v>343</v>
      </c>
      <c r="AC138">
        <v>1089</v>
      </c>
      <c r="AD138">
        <v>474</v>
      </c>
      <c r="AE138">
        <v>154</v>
      </c>
      <c r="AF138">
        <v>94</v>
      </c>
      <c r="AG138">
        <v>411</v>
      </c>
      <c r="AH138">
        <v>576</v>
      </c>
    </row>
    <row r="139" spans="1:34" ht="15" x14ac:dyDescent="0.2">
      <c r="A139" s="1">
        <v>143</v>
      </c>
      <c r="B139" t="s">
        <v>148</v>
      </c>
      <c r="C139">
        <v>29</v>
      </c>
      <c r="D139">
        <v>17</v>
      </c>
      <c r="E139">
        <v>12</v>
      </c>
      <c r="F139">
        <v>0.58599999999999997</v>
      </c>
      <c r="G139">
        <v>0.81</v>
      </c>
      <c r="H139">
        <v>-2.34</v>
      </c>
      <c r="I139">
        <v>9</v>
      </c>
      <c r="J139">
        <v>7</v>
      </c>
      <c r="K139">
        <v>9</v>
      </c>
      <c r="L139">
        <v>5</v>
      </c>
      <c r="M139">
        <v>6</v>
      </c>
      <c r="N139">
        <v>5</v>
      </c>
      <c r="O139">
        <v>2240</v>
      </c>
      <c r="P139">
        <v>2096</v>
      </c>
      <c r="R139">
        <v>1180</v>
      </c>
      <c r="S139">
        <v>799</v>
      </c>
      <c r="T139">
        <v>1869</v>
      </c>
      <c r="U139">
        <v>0.42799999999999999</v>
      </c>
      <c r="V139">
        <v>204</v>
      </c>
      <c r="W139">
        <v>650</v>
      </c>
      <c r="X139">
        <v>0.314</v>
      </c>
      <c r="Y139">
        <v>438</v>
      </c>
      <c r="Z139">
        <v>608</v>
      </c>
      <c r="AA139">
        <v>0.72</v>
      </c>
      <c r="AB139">
        <v>451</v>
      </c>
      <c r="AC139">
        <v>1189</v>
      </c>
      <c r="AD139">
        <v>368</v>
      </c>
      <c r="AE139">
        <v>194</v>
      </c>
      <c r="AF139">
        <v>113</v>
      </c>
      <c r="AG139">
        <v>402</v>
      </c>
      <c r="AH139">
        <v>563</v>
      </c>
    </row>
    <row r="140" spans="1:34" ht="15" x14ac:dyDescent="0.2">
      <c r="A140" s="1">
        <v>144</v>
      </c>
      <c r="B140" t="s">
        <v>149</v>
      </c>
      <c r="C140">
        <v>29</v>
      </c>
      <c r="D140">
        <v>24</v>
      </c>
      <c r="E140">
        <v>5</v>
      </c>
      <c r="F140">
        <v>0.82799999999999996</v>
      </c>
      <c r="G140">
        <v>25.05</v>
      </c>
      <c r="H140">
        <v>9.84</v>
      </c>
      <c r="I140">
        <v>14</v>
      </c>
      <c r="J140">
        <v>2</v>
      </c>
      <c r="K140">
        <v>14</v>
      </c>
      <c r="L140">
        <v>2</v>
      </c>
      <c r="M140">
        <v>6</v>
      </c>
      <c r="N140">
        <v>3</v>
      </c>
      <c r="O140">
        <v>2546</v>
      </c>
      <c r="P140">
        <v>2105</v>
      </c>
      <c r="R140">
        <v>1165</v>
      </c>
      <c r="S140">
        <v>903</v>
      </c>
      <c r="T140">
        <v>1878</v>
      </c>
      <c r="U140">
        <v>0.48099999999999998</v>
      </c>
      <c r="V140">
        <v>211</v>
      </c>
      <c r="W140">
        <v>594</v>
      </c>
      <c r="X140">
        <v>0.35499999999999998</v>
      </c>
      <c r="Y140">
        <v>529</v>
      </c>
      <c r="Z140">
        <v>757</v>
      </c>
      <c r="AA140">
        <v>0.69899999999999995</v>
      </c>
      <c r="AB140">
        <v>378</v>
      </c>
      <c r="AC140">
        <v>1185</v>
      </c>
      <c r="AD140">
        <v>472</v>
      </c>
      <c r="AE140">
        <v>179</v>
      </c>
      <c r="AF140">
        <v>158</v>
      </c>
      <c r="AG140">
        <v>354</v>
      </c>
      <c r="AH140">
        <v>563</v>
      </c>
    </row>
    <row r="141" spans="1:34" ht="15" x14ac:dyDescent="0.2">
      <c r="A141" s="1">
        <v>145</v>
      </c>
      <c r="B141" t="s">
        <v>150</v>
      </c>
      <c r="C141">
        <v>27</v>
      </c>
      <c r="D141">
        <v>14</v>
      </c>
      <c r="E141">
        <v>13</v>
      </c>
      <c r="F141">
        <v>0.51900000000000002</v>
      </c>
      <c r="G141">
        <v>3.1</v>
      </c>
      <c r="H141">
        <v>3.8</v>
      </c>
      <c r="I141">
        <v>8</v>
      </c>
      <c r="J141">
        <v>8</v>
      </c>
      <c r="K141">
        <v>10</v>
      </c>
      <c r="L141">
        <v>4</v>
      </c>
      <c r="M141">
        <v>4</v>
      </c>
      <c r="N141">
        <v>6</v>
      </c>
      <c r="O141">
        <v>2072</v>
      </c>
      <c r="P141">
        <v>2091</v>
      </c>
      <c r="R141">
        <v>1100</v>
      </c>
      <c r="S141">
        <v>696</v>
      </c>
      <c r="T141">
        <v>1508</v>
      </c>
      <c r="U141">
        <v>0.46200000000000002</v>
      </c>
      <c r="V141">
        <v>234</v>
      </c>
      <c r="W141">
        <v>632</v>
      </c>
      <c r="X141">
        <v>0.37</v>
      </c>
      <c r="Y141">
        <v>446</v>
      </c>
      <c r="Z141">
        <v>576</v>
      </c>
      <c r="AA141">
        <v>0.77400000000000002</v>
      </c>
      <c r="AB141">
        <v>224</v>
      </c>
      <c r="AC141">
        <v>870</v>
      </c>
      <c r="AD141">
        <v>391</v>
      </c>
      <c r="AE141">
        <v>174</v>
      </c>
      <c r="AF141">
        <v>61</v>
      </c>
      <c r="AG141">
        <v>349</v>
      </c>
      <c r="AH141">
        <v>507</v>
      </c>
    </row>
    <row r="142" spans="1:34" ht="15" x14ac:dyDescent="0.2">
      <c r="A142" s="1">
        <v>146</v>
      </c>
      <c r="B142" t="s">
        <v>151</v>
      </c>
      <c r="C142">
        <v>29</v>
      </c>
      <c r="D142">
        <v>9</v>
      </c>
      <c r="E142">
        <v>20</v>
      </c>
      <c r="F142">
        <v>0.31</v>
      </c>
      <c r="G142">
        <v>-14.56</v>
      </c>
      <c r="H142">
        <v>-3.09</v>
      </c>
      <c r="I142">
        <v>5</v>
      </c>
      <c r="J142">
        <v>13</v>
      </c>
      <c r="K142">
        <v>5</v>
      </c>
      <c r="L142">
        <v>10</v>
      </c>
      <c r="M142">
        <v>4</v>
      </c>
      <c r="N142">
        <v>10</v>
      </c>
      <c r="O142">
        <v>1931</v>
      </c>
      <c r="P142">
        <v>2215</v>
      </c>
      <c r="R142">
        <v>1165</v>
      </c>
      <c r="S142">
        <v>692</v>
      </c>
      <c r="T142">
        <v>1612</v>
      </c>
      <c r="U142">
        <v>0.42899999999999999</v>
      </c>
      <c r="V142">
        <v>214</v>
      </c>
      <c r="W142">
        <v>641</v>
      </c>
      <c r="X142">
        <v>0.33400000000000002</v>
      </c>
      <c r="Y142">
        <v>333</v>
      </c>
      <c r="Z142">
        <v>471</v>
      </c>
      <c r="AA142">
        <v>0.70699999999999996</v>
      </c>
      <c r="AB142">
        <v>202</v>
      </c>
      <c r="AC142">
        <v>931</v>
      </c>
      <c r="AD142">
        <v>367</v>
      </c>
      <c r="AE142">
        <v>144</v>
      </c>
      <c r="AF142">
        <v>80</v>
      </c>
      <c r="AG142">
        <v>421</v>
      </c>
      <c r="AH142">
        <v>498</v>
      </c>
    </row>
    <row r="143" spans="1:34" ht="15" x14ac:dyDescent="0.2">
      <c r="A143" s="1">
        <v>147</v>
      </c>
      <c r="B143" t="s">
        <v>152</v>
      </c>
      <c r="C143">
        <v>29</v>
      </c>
      <c r="D143">
        <v>16</v>
      </c>
      <c r="E143">
        <v>13</v>
      </c>
      <c r="F143">
        <v>0.55200000000000005</v>
      </c>
      <c r="G143">
        <v>-7.19</v>
      </c>
      <c r="H143">
        <v>-7.67</v>
      </c>
      <c r="I143">
        <v>8</v>
      </c>
      <c r="J143">
        <v>8</v>
      </c>
      <c r="K143">
        <v>11</v>
      </c>
      <c r="L143">
        <v>3</v>
      </c>
      <c r="M143">
        <v>5</v>
      </c>
      <c r="N143">
        <v>10</v>
      </c>
      <c r="O143">
        <v>2250</v>
      </c>
      <c r="P143">
        <v>2066</v>
      </c>
      <c r="R143">
        <v>1175</v>
      </c>
      <c r="S143">
        <v>787</v>
      </c>
      <c r="T143">
        <v>1714</v>
      </c>
      <c r="U143">
        <v>0.45900000000000002</v>
      </c>
      <c r="V143">
        <v>224</v>
      </c>
      <c r="W143">
        <v>633</v>
      </c>
      <c r="X143">
        <v>0.35399999999999998</v>
      </c>
      <c r="Y143">
        <v>452</v>
      </c>
      <c r="Z143">
        <v>688</v>
      </c>
      <c r="AA143">
        <v>0.65700000000000003</v>
      </c>
      <c r="AB143">
        <v>343</v>
      </c>
      <c r="AC143">
        <v>1041</v>
      </c>
      <c r="AD143">
        <v>417</v>
      </c>
      <c r="AE143">
        <v>236</v>
      </c>
      <c r="AF143">
        <v>81</v>
      </c>
      <c r="AG143">
        <v>386</v>
      </c>
      <c r="AH143">
        <v>630</v>
      </c>
    </row>
    <row r="144" spans="1:34" ht="15" x14ac:dyDescent="0.2">
      <c r="A144" s="1">
        <v>148</v>
      </c>
      <c r="B144" t="s">
        <v>153</v>
      </c>
      <c r="C144">
        <v>29</v>
      </c>
      <c r="D144">
        <v>18</v>
      </c>
      <c r="E144">
        <v>11</v>
      </c>
      <c r="F144">
        <v>0.621</v>
      </c>
      <c r="G144">
        <v>2.36</v>
      </c>
      <c r="H144">
        <v>-3.28</v>
      </c>
      <c r="I144">
        <v>12</v>
      </c>
      <c r="J144">
        <v>6</v>
      </c>
      <c r="K144">
        <v>11</v>
      </c>
      <c r="L144">
        <v>2</v>
      </c>
      <c r="M144">
        <v>7</v>
      </c>
      <c r="N144">
        <v>9</v>
      </c>
      <c r="O144">
        <v>2199</v>
      </c>
      <c r="P144">
        <v>2020</v>
      </c>
      <c r="R144">
        <v>1165</v>
      </c>
      <c r="S144">
        <v>777</v>
      </c>
      <c r="T144">
        <v>1607</v>
      </c>
      <c r="U144">
        <v>0.48399999999999999</v>
      </c>
      <c r="V144">
        <v>249</v>
      </c>
      <c r="W144">
        <v>629</v>
      </c>
      <c r="X144">
        <v>0.39600000000000002</v>
      </c>
      <c r="Y144">
        <v>396</v>
      </c>
      <c r="Z144">
        <v>509</v>
      </c>
      <c r="AA144">
        <v>0.77800000000000002</v>
      </c>
      <c r="AB144">
        <v>211</v>
      </c>
      <c r="AC144">
        <v>990</v>
      </c>
      <c r="AD144">
        <v>431</v>
      </c>
      <c r="AE144">
        <v>193</v>
      </c>
      <c r="AF144">
        <v>83</v>
      </c>
      <c r="AG144">
        <v>413</v>
      </c>
      <c r="AH144">
        <v>489</v>
      </c>
    </row>
    <row r="145" spans="1:34" ht="15" x14ac:dyDescent="0.2">
      <c r="A145" s="1">
        <v>149</v>
      </c>
      <c r="B145" t="s">
        <v>154</v>
      </c>
      <c r="C145">
        <v>31</v>
      </c>
      <c r="D145">
        <v>19</v>
      </c>
      <c r="E145">
        <v>12</v>
      </c>
      <c r="F145">
        <v>0.61299999999999999</v>
      </c>
      <c r="G145">
        <v>-4.95</v>
      </c>
      <c r="H145">
        <v>-5.67</v>
      </c>
      <c r="I145">
        <v>14</v>
      </c>
      <c r="J145">
        <v>4</v>
      </c>
      <c r="K145">
        <v>12</v>
      </c>
      <c r="L145">
        <v>5</v>
      </c>
      <c r="M145">
        <v>7</v>
      </c>
      <c r="N145">
        <v>7</v>
      </c>
      <c r="O145">
        <v>2072</v>
      </c>
      <c r="P145">
        <v>1962</v>
      </c>
      <c r="R145">
        <v>1255</v>
      </c>
      <c r="S145">
        <v>688</v>
      </c>
      <c r="T145">
        <v>1580</v>
      </c>
      <c r="U145">
        <v>0.435</v>
      </c>
      <c r="V145">
        <v>283</v>
      </c>
      <c r="W145">
        <v>788</v>
      </c>
      <c r="X145">
        <v>0.35899999999999999</v>
      </c>
      <c r="Y145">
        <v>413</v>
      </c>
      <c r="Z145">
        <v>559</v>
      </c>
      <c r="AA145">
        <v>0.73899999999999999</v>
      </c>
      <c r="AB145">
        <v>156</v>
      </c>
      <c r="AC145">
        <v>895</v>
      </c>
      <c r="AD145">
        <v>405</v>
      </c>
      <c r="AE145">
        <v>205</v>
      </c>
      <c r="AF145">
        <v>64</v>
      </c>
      <c r="AG145">
        <v>331</v>
      </c>
      <c r="AH145">
        <v>592</v>
      </c>
    </row>
    <row r="146" spans="1:34" ht="15" x14ac:dyDescent="0.2">
      <c r="A146" s="1">
        <v>150</v>
      </c>
      <c r="B146" t="s">
        <v>155</v>
      </c>
      <c r="C146">
        <v>31</v>
      </c>
      <c r="D146">
        <v>19</v>
      </c>
      <c r="E146">
        <v>12</v>
      </c>
      <c r="F146">
        <v>0.61299999999999999</v>
      </c>
      <c r="G146">
        <v>-1.53</v>
      </c>
      <c r="H146">
        <v>-3.74</v>
      </c>
      <c r="I146">
        <v>11</v>
      </c>
      <c r="J146">
        <v>3</v>
      </c>
      <c r="K146">
        <v>10</v>
      </c>
      <c r="L146">
        <v>4</v>
      </c>
      <c r="M146">
        <v>9</v>
      </c>
      <c r="N146">
        <v>6</v>
      </c>
      <c r="O146">
        <v>2622</v>
      </c>
      <c r="P146">
        <v>2405</v>
      </c>
      <c r="R146">
        <v>1245</v>
      </c>
      <c r="S146">
        <v>869</v>
      </c>
      <c r="T146">
        <v>1847</v>
      </c>
      <c r="U146">
        <v>0.47</v>
      </c>
      <c r="V146">
        <v>321</v>
      </c>
      <c r="W146">
        <v>875</v>
      </c>
      <c r="X146">
        <v>0.36699999999999999</v>
      </c>
      <c r="Y146">
        <v>563</v>
      </c>
      <c r="Z146">
        <v>777</v>
      </c>
      <c r="AA146">
        <v>0.72499999999999998</v>
      </c>
      <c r="AB146">
        <v>318</v>
      </c>
      <c r="AC146">
        <v>1142</v>
      </c>
      <c r="AD146">
        <v>557</v>
      </c>
      <c r="AE146">
        <v>197</v>
      </c>
      <c r="AF146">
        <v>95</v>
      </c>
      <c r="AG146">
        <v>473</v>
      </c>
      <c r="AH146">
        <v>665</v>
      </c>
    </row>
    <row r="147" spans="1:34" ht="15" x14ac:dyDescent="0.2">
      <c r="A147" s="1">
        <v>151</v>
      </c>
      <c r="B147" t="s">
        <v>156</v>
      </c>
      <c r="C147">
        <v>31</v>
      </c>
      <c r="D147">
        <v>13</v>
      </c>
      <c r="E147">
        <v>18</v>
      </c>
      <c r="F147">
        <v>0.41899999999999998</v>
      </c>
      <c r="G147">
        <v>-6.45</v>
      </c>
      <c r="H147">
        <v>-0.01</v>
      </c>
      <c r="I147">
        <v>8</v>
      </c>
      <c r="J147">
        <v>7</v>
      </c>
      <c r="K147">
        <v>9</v>
      </c>
      <c r="L147">
        <v>2</v>
      </c>
      <c r="M147">
        <v>3</v>
      </c>
      <c r="N147">
        <v>15</v>
      </c>
      <c r="O147">
        <v>2335</v>
      </c>
      <c r="P147">
        <v>2467</v>
      </c>
      <c r="R147">
        <v>1265</v>
      </c>
      <c r="S147">
        <v>816</v>
      </c>
      <c r="T147">
        <v>1861</v>
      </c>
      <c r="U147">
        <v>0.438</v>
      </c>
      <c r="V147">
        <v>198</v>
      </c>
      <c r="W147">
        <v>568</v>
      </c>
      <c r="X147">
        <v>0.34899999999999998</v>
      </c>
      <c r="Y147">
        <v>505</v>
      </c>
      <c r="Z147">
        <v>700</v>
      </c>
      <c r="AA147">
        <v>0.72099999999999997</v>
      </c>
      <c r="AB147">
        <v>356</v>
      </c>
      <c r="AC147">
        <v>1098</v>
      </c>
      <c r="AD147">
        <v>410</v>
      </c>
      <c r="AE147">
        <v>190</v>
      </c>
      <c r="AF147">
        <v>84</v>
      </c>
      <c r="AG147">
        <v>446</v>
      </c>
      <c r="AH147">
        <v>629</v>
      </c>
    </row>
    <row r="148" spans="1:34" ht="15" x14ac:dyDescent="0.2">
      <c r="A148" s="1">
        <v>152</v>
      </c>
      <c r="B148" t="s">
        <v>157</v>
      </c>
      <c r="C148">
        <v>31</v>
      </c>
      <c r="D148">
        <v>20</v>
      </c>
      <c r="E148">
        <v>11</v>
      </c>
      <c r="F148">
        <v>0.64500000000000002</v>
      </c>
      <c r="G148">
        <v>-7.22</v>
      </c>
      <c r="H148">
        <v>-7.98</v>
      </c>
      <c r="I148">
        <v>13</v>
      </c>
      <c r="J148">
        <v>5</v>
      </c>
      <c r="K148">
        <v>8</v>
      </c>
      <c r="L148">
        <v>4</v>
      </c>
      <c r="M148">
        <v>9</v>
      </c>
      <c r="N148">
        <v>6</v>
      </c>
      <c r="O148">
        <v>2210</v>
      </c>
      <c r="P148">
        <v>2149</v>
      </c>
      <c r="R148">
        <v>1255</v>
      </c>
      <c r="S148">
        <v>775</v>
      </c>
      <c r="T148">
        <v>1785</v>
      </c>
      <c r="U148">
        <v>0.434</v>
      </c>
      <c r="V148">
        <v>179</v>
      </c>
      <c r="W148">
        <v>518</v>
      </c>
      <c r="X148">
        <v>0.34599999999999997</v>
      </c>
      <c r="Y148">
        <v>481</v>
      </c>
      <c r="Z148">
        <v>698</v>
      </c>
      <c r="AA148">
        <v>0.68899999999999995</v>
      </c>
      <c r="AB148">
        <v>412</v>
      </c>
      <c r="AC148">
        <v>1202</v>
      </c>
      <c r="AD148">
        <v>333</v>
      </c>
      <c r="AE148">
        <v>180</v>
      </c>
      <c r="AF148">
        <v>102</v>
      </c>
      <c r="AG148">
        <v>449</v>
      </c>
      <c r="AH148">
        <v>625</v>
      </c>
    </row>
    <row r="149" spans="1:34" ht="15" x14ac:dyDescent="0.2">
      <c r="A149" s="1">
        <v>153</v>
      </c>
      <c r="B149" t="s">
        <v>158</v>
      </c>
      <c r="C149">
        <v>29</v>
      </c>
      <c r="D149">
        <v>6</v>
      </c>
      <c r="E149">
        <v>23</v>
      </c>
      <c r="F149">
        <v>0.20699999999999999</v>
      </c>
      <c r="G149">
        <v>-20.92</v>
      </c>
      <c r="H149">
        <v>-5.47</v>
      </c>
      <c r="I149">
        <v>3</v>
      </c>
      <c r="J149">
        <v>15</v>
      </c>
      <c r="K149">
        <v>5</v>
      </c>
      <c r="L149">
        <v>9</v>
      </c>
      <c r="M149">
        <v>1</v>
      </c>
      <c r="N149">
        <v>14</v>
      </c>
      <c r="O149">
        <v>1944</v>
      </c>
      <c r="P149">
        <v>2329</v>
      </c>
      <c r="R149">
        <v>1160</v>
      </c>
      <c r="S149">
        <v>709</v>
      </c>
      <c r="T149">
        <v>1606</v>
      </c>
      <c r="U149">
        <v>0.441</v>
      </c>
      <c r="V149">
        <v>180</v>
      </c>
      <c r="W149">
        <v>551</v>
      </c>
      <c r="X149">
        <v>0.32700000000000001</v>
      </c>
      <c r="Y149">
        <v>346</v>
      </c>
      <c r="Z149">
        <v>471</v>
      </c>
      <c r="AA149">
        <v>0.73499999999999999</v>
      </c>
      <c r="AB149">
        <v>213</v>
      </c>
      <c r="AC149">
        <v>893</v>
      </c>
      <c r="AD149">
        <v>310</v>
      </c>
      <c r="AE149">
        <v>172</v>
      </c>
      <c r="AF149">
        <v>121</v>
      </c>
      <c r="AG149">
        <v>444</v>
      </c>
      <c r="AH149">
        <v>518</v>
      </c>
    </row>
    <row r="150" spans="1:34" ht="15" x14ac:dyDescent="0.2">
      <c r="A150" s="1">
        <v>156</v>
      </c>
      <c r="B150" t="s">
        <v>161</v>
      </c>
      <c r="C150">
        <v>28</v>
      </c>
      <c r="D150">
        <v>9</v>
      </c>
      <c r="E150">
        <v>19</v>
      </c>
      <c r="F150">
        <v>0.32100000000000001</v>
      </c>
      <c r="G150">
        <v>1.05</v>
      </c>
      <c r="H150">
        <v>9.0500000000000007</v>
      </c>
      <c r="I150">
        <v>1</v>
      </c>
      <c r="J150">
        <v>15</v>
      </c>
      <c r="K150">
        <v>7</v>
      </c>
      <c r="L150">
        <v>8</v>
      </c>
      <c r="M150">
        <v>1</v>
      </c>
      <c r="N150">
        <v>9</v>
      </c>
      <c r="O150">
        <v>2099</v>
      </c>
      <c r="P150">
        <v>2323</v>
      </c>
      <c r="R150">
        <v>1120</v>
      </c>
      <c r="S150">
        <v>780</v>
      </c>
      <c r="T150">
        <v>1722</v>
      </c>
      <c r="U150">
        <v>0.45300000000000001</v>
      </c>
      <c r="V150">
        <v>183</v>
      </c>
      <c r="W150">
        <v>528</v>
      </c>
      <c r="X150">
        <v>0.34699999999999998</v>
      </c>
      <c r="Y150">
        <v>356</v>
      </c>
      <c r="Z150">
        <v>521</v>
      </c>
      <c r="AA150">
        <v>0.68300000000000005</v>
      </c>
      <c r="AB150">
        <v>327</v>
      </c>
      <c r="AC150">
        <v>1015</v>
      </c>
      <c r="AD150">
        <v>367</v>
      </c>
      <c r="AE150">
        <v>167</v>
      </c>
      <c r="AF150">
        <v>99</v>
      </c>
      <c r="AG150">
        <v>414</v>
      </c>
      <c r="AH150">
        <v>542</v>
      </c>
    </row>
    <row r="151" spans="1:34" ht="15" x14ac:dyDescent="0.2">
      <c r="A151" s="1">
        <v>157</v>
      </c>
      <c r="B151" t="s">
        <v>162</v>
      </c>
      <c r="C151">
        <v>30</v>
      </c>
      <c r="D151">
        <v>21</v>
      </c>
      <c r="E151">
        <v>9</v>
      </c>
      <c r="F151">
        <v>0.7</v>
      </c>
      <c r="G151">
        <v>5.7</v>
      </c>
      <c r="H151">
        <v>-4.01</v>
      </c>
      <c r="I151">
        <v>13</v>
      </c>
      <c r="J151">
        <v>4</v>
      </c>
      <c r="K151">
        <v>14</v>
      </c>
      <c r="L151">
        <v>2</v>
      </c>
      <c r="M151">
        <v>6</v>
      </c>
      <c r="N151">
        <v>7</v>
      </c>
      <c r="O151">
        <v>2318</v>
      </c>
      <c r="P151">
        <v>1988</v>
      </c>
      <c r="R151">
        <v>1205</v>
      </c>
      <c r="S151">
        <v>828</v>
      </c>
      <c r="T151">
        <v>1769</v>
      </c>
      <c r="U151">
        <v>0.46800000000000003</v>
      </c>
      <c r="V151">
        <v>233</v>
      </c>
      <c r="W151">
        <v>645</v>
      </c>
      <c r="X151">
        <v>0.36099999999999999</v>
      </c>
      <c r="Y151">
        <v>429</v>
      </c>
      <c r="Z151">
        <v>604</v>
      </c>
      <c r="AA151">
        <v>0.71</v>
      </c>
      <c r="AB151">
        <v>295</v>
      </c>
      <c r="AC151">
        <v>1117</v>
      </c>
      <c r="AD151">
        <v>496</v>
      </c>
      <c r="AE151">
        <v>206</v>
      </c>
      <c r="AF151">
        <v>165</v>
      </c>
      <c r="AG151">
        <v>376</v>
      </c>
      <c r="AH151">
        <v>474</v>
      </c>
    </row>
    <row r="152" spans="1:34" ht="15" x14ac:dyDescent="0.2">
      <c r="A152" s="1">
        <v>154</v>
      </c>
      <c r="B152" t="s">
        <v>159</v>
      </c>
      <c r="C152">
        <v>28</v>
      </c>
      <c r="D152">
        <v>17</v>
      </c>
      <c r="E152">
        <v>11</v>
      </c>
      <c r="F152">
        <v>0.60699999999999998</v>
      </c>
      <c r="G152">
        <v>-0.65</v>
      </c>
      <c r="H152">
        <v>-2.88</v>
      </c>
      <c r="I152">
        <v>7</v>
      </c>
      <c r="J152">
        <v>8</v>
      </c>
      <c r="K152">
        <v>10</v>
      </c>
      <c r="L152">
        <v>4</v>
      </c>
      <c r="M152">
        <v>7</v>
      </c>
      <c r="N152">
        <v>7</v>
      </c>
      <c r="O152">
        <v>2296</v>
      </c>
      <c r="P152">
        <v>2134</v>
      </c>
      <c r="R152">
        <v>1120</v>
      </c>
      <c r="S152">
        <v>809</v>
      </c>
      <c r="T152">
        <v>1732</v>
      </c>
      <c r="U152">
        <v>0.46700000000000003</v>
      </c>
      <c r="V152">
        <v>201</v>
      </c>
      <c r="W152">
        <v>581</v>
      </c>
      <c r="X152">
        <v>0.34599999999999997</v>
      </c>
      <c r="Y152">
        <v>477</v>
      </c>
      <c r="Z152">
        <v>696</v>
      </c>
      <c r="AA152">
        <v>0.68500000000000005</v>
      </c>
      <c r="AB152">
        <v>377</v>
      </c>
      <c r="AC152">
        <v>1071</v>
      </c>
      <c r="AD152">
        <v>409</v>
      </c>
      <c r="AE152">
        <v>192</v>
      </c>
      <c r="AF152">
        <v>79</v>
      </c>
      <c r="AG152">
        <v>372</v>
      </c>
      <c r="AH152">
        <v>527</v>
      </c>
    </row>
    <row r="153" spans="1:34" ht="15" x14ac:dyDescent="0.2">
      <c r="A153" s="1">
        <v>155</v>
      </c>
      <c r="B153" t="s">
        <v>160</v>
      </c>
      <c r="C153">
        <v>28</v>
      </c>
      <c r="D153">
        <v>8</v>
      </c>
      <c r="E153">
        <v>20</v>
      </c>
      <c r="F153">
        <v>0.28599999999999998</v>
      </c>
      <c r="G153">
        <v>-7.63</v>
      </c>
      <c r="H153">
        <v>-2.59</v>
      </c>
      <c r="I153">
        <v>2</v>
      </c>
      <c r="J153">
        <v>13</v>
      </c>
      <c r="K153">
        <v>6</v>
      </c>
      <c r="L153">
        <v>6</v>
      </c>
      <c r="M153">
        <v>2</v>
      </c>
      <c r="N153">
        <v>11</v>
      </c>
      <c r="O153">
        <v>1880</v>
      </c>
      <c r="P153">
        <v>1947</v>
      </c>
      <c r="R153">
        <v>1145</v>
      </c>
      <c r="S153">
        <v>699</v>
      </c>
      <c r="T153">
        <v>1627</v>
      </c>
      <c r="U153">
        <v>0.43</v>
      </c>
      <c r="V153">
        <v>199</v>
      </c>
      <c r="W153">
        <v>596</v>
      </c>
      <c r="X153">
        <v>0.33400000000000002</v>
      </c>
      <c r="Y153">
        <v>283</v>
      </c>
      <c r="Z153">
        <v>437</v>
      </c>
      <c r="AA153">
        <v>0.64800000000000002</v>
      </c>
      <c r="AB153">
        <v>289</v>
      </c>
      <c r="AC153">
        <v>1001</v>
      </c>
      <c r="AD153">
        <v>377</v>
      </c>
      <c r="AE153">
        <v>132</v>
      </c>
      <c r="AF153">
        <v>57</v>
      </c>
      <c r="AG153">
        <v>369</v>
      </c>
      <c r="AH153">
        <v>493</v>
      </c>
    </row>
    <row r="154" spans="1:34" ht="15" x14ac:dyDescent="0.2">
      <c r="A154" s="1">
        <v>158</v>
      </c>
      <c r="B154" t="s">
        <v>163</v>
      </c>
      <c r="C154">
        <v>29</v>
      </c>
      <c r="D154">
        <v>23</v>
      </c>
      <c r="E154">
        <v>6</v>
      </c>
      <c r="F154">
        <v>0.79300000000000004</v>
      </c>
      <c r="G154">
        <v>24.63</v>
      </c>
      <c r="H154">
        <v>11.59</v>
      </c>
      <c r="I154">
        <v>11</v>
      </c>
      <c r="J154">
        <v>5</v>
      </c>
      <c r="K154">
        <v>14</v>
      </c>
      <c r="L154">
        <v>1</v>
      </c>
      <c r="M154">
        <v>5</v>
      </c>
      <c r="N154">
        <v>4</v>
      </c>
      <c r="O154">
        <v>2252</v>
      </c>
      <c r="P154">
        <v>1874</v>
      </c>
      <c r="R154">
        <v>1170</v>
      </c>
      <c r="S154">
        <v>811</v>
      </c>
      <c r="T154">
        <v>1780</v>
      </c>
      <c r="U154">
        <v>0.45600000000000002</v>
      </c>
      <c r="V154">
        <v>210</v>
      </c>
      <c r="W154">
        <v>576</v>
      </c>
      <c r="X154">
        <v>0.36499999999999999</v>
      </c>
      <c r="Y154">
        <v>420</v>
      </c>
      <c r="Z154">
        <v>618</v>
      </c>
      <c r="AA154">
        <v>0.68</v>
      </c>
      <c r="AB154">
        <v>389</v>
      </c>
      <c r="AC154">
        <v>1152</v>
      </c>
      <c r="AD154">
        <v>397</v>
      </c>
      <c r="AE154">
        <v>204</v>
      </c>
      <c r="AF154">
        <v>164</v>
      </c>
      <c r="AG154">
        <v>324</v>
      </c>
      <c r="AH154">
        <v>559</v>
      </c>
    </row>
    <row r="155" spans="1:34" ht="15" x14ac:dyDescent="0.2">
      <c r="A155" s="1">
        <v>159</v>
      </c>
      <c r="B155" t="s">
        <v>164</v>
      </c>
      <c r="C155">
        <v>31</v>
      </c>
      <c r="D155">
        <v>18</v>
      </c>
      <c r="E155">
        <v>13</v>
      </c>
      <c r="F155">
        <v>0.58099999999999996</v>
      </c>
      <c r="G155">
        <v>5.78</v>
      </c>
      <c r="H155">
        <v>1.34</v>
      </c>
      <c r="I155">
        <v>8</v>
      </c>
      <c r="J155">
        <v>10</v>
      </c>
      <c r="K155">
        <v>13</v>
      </c>
      <c r="L155">
        <v>3</v>
      </c>
      <c r="M155">
        <v>3</v>
      </c>
      <c r="N155">
        <v>9</v>
      </c>
      <c r="O155">
        <v>2298</v>
      </c>
      <c r="P155">
        <v>2082</v>
      </c>
      <c r="R155">
        <v>1260</v>
      </c>
      <c r="S155">
        <v>837</v>
      </c>
      <c r="T155">
        <v>1699</v>
      </c>
      <c r="U155">
        <v>0.49299999999999999</v>
      </c>
      <c r="V155">
        <v>249</v>
      </c>
      <c r="W155">
        <v>632</v>
      </c>
      <c r="X155">
        <v>0.39400000000000002</v>
      </c>
      <c r="Y155">
        <v>375</v>
      </c>
      <c r="Z155">
        <v>528</v>
      </c>
      <c r="AA155">
        <v>0.71</v>
      </c>
      <c r="AB155">
        <v>206</v>
      </c>
      <c r="AC155">
        <v>956</v>
      </c>
      <c r="AD155">
        <v>465</v>
      </c>
      <c r="AE155">
        <v>209</v>
      </c>
      <c r="AF155">
        <v>72</v>
      </c>
      <c r="AG155">
        <v>358</v>
      </c>
      <c r="AH155">
        <v>523</v>
      </c>
    </row>
    <row r="156" spans="1:34" ht="15" x14ac:dyDescent="0.2">
      <c r="A156" s="1">
        <v>161</v>
      </c>
      <c r="B156" t="s">
        <v>166</v>
      </c>
      <c r="C156">
        <v>29</v>
      </c>
      <c r="D156">
        <v>14</v>
      </c>
      <c r="E156">
        <v>15</v>
      </c>
      <c r="F156">
        <v>0.48299999999999998</v>
      </c>
      <c r="G156">
        <v>-6.39</v>
      </c>
      <c r="H156">
        <v>-3.11</v>
      </c>
      <c r="I156">
        <v>8</v>
      </c>
      <c r="J156">
        <v>10</v>
      </c>
      <c r="K156">
        <v>9</v>
      </c>
      <c r="L156">
        <v>4</v>
      </c>
      <c r="M156">
        <v>5</v>
      </c>
      <c r="N156">
        <v>10</v>
      </c>
      <c r="O156">
        <v>1912</v>
      </c>
      <c r="P156">
        <v>1991</v>
      </c>
      <c r="R156">
        <v>1170</v>
      </c>
      <c r="S156">
        <v>660</v>
      </c>
      <c r="T156">
        <v>1560</v>
      </c>
      <c r="U156">
        <v>0.42299999999999999</v>
      </c>
      <c r="V156">
        <v>153</v>
      </c>
      <c r="W156">
        <v>466</v>
      </c>
      <c r="X156">
        <v>0.32800000000000001</v>
      </c>
      <c r="Y156">
        <v>439</v>
      </c>
      <c r="Z156">
        <v>642</v>
      </c>
      <c r="AA156">
        <v>0.68400000000000005</v>
      </c>
      <c r="AB156">
        <v>337</v>
      </c>
      <c r="AC156">
        <v>963</v>
      </c>
      <c r="AD156">
        <v>340</v>
      </c>
      <c r="AE156">
        <v>204</v>
      </c>
      <c r="AF156">
        <v>101</v>
      </c>
      <c r="AG156">
        <v>434</v>
      </c>
      <c r="AH156">
        <v>559</v>
      </c>
    </row>
    <row r="157" spans="1:34" ht="15" x14ac:dyDescent="0.2">
      <c r="A157" s="1">
        <v>160</v>
      </c>
      <c r="B157" t="s">
        <v>165</v>
      </c>
      <c r="C157">
        <v>29</v>
      </c>
      <c r="D157">
        <v>15</v>
      </c>
      <c r="E157">
        <v>14</v>
      </c>
      <c r="F157">
        <v>0.51700000000000002</v>
      </c>
      <c r="G157">
        <v>0</v>
      </c>
      <c r="H157">
        <v>1.85</v>
      </c>
      <c r="I157">
        <v>8</v>
      </c>
      <c r="J157">
        <v>10</v>
      </c>
      <c r="K157">
        <v>10</v>
      </c>
      <c r="L157">
        <v>7</v>
      </c>
      <c r="M157">
        <v>5</v>
      </c>
      <c r="N157">
        <v>7</v>
      </c>
      <c r="O157">
        <v>2032</v>
      </c>
      <c r="P157">
        <v>2036</v>
      </c>
      <c r="R157">
        <v>1165</v>
      </c>
      <c r="S157">
        <v>748</v>
      </c>
      <c r="T157">
        <v>1690</v>
      </c>
      <c r="U157">
        <v>0.443</v>
      </c>
      <c r="V157">
        <v>206</v>
      </c>
      <c r="W157">
        <v>583</v>
      </c>
      <c r="X157">
        <v>0.35299999999999998</v>
      </c>
      <c r="Y157">
        <v>330</v>
      </c>
      <c r="Z157">
        <v>531</v>
      </c>
      <c r="AA157">
        <v>0.621</v>
      </c>
      <c r="AB157">
        <v>319</v>
      </c>
      <c r="AC157">
        <v>989</v>
      </c>
      <c r="AD157">
        <v>431</v>
      </c>
      <c r="AE157">
        <v>218</v>
      </c>
      <c r="AF157">
        <v>116</v>
      </c>
      <c r="AG157">
        <v>379</v>
      </c>
      <c r="AH157">
        <v>582</v>
      </c>
    </row>
    <row r="158" spans="1:34" ht="15" x14ac:dyDescent="0.2">
      <c r="A158" s="1">
        <v>162</v>
      </c>
      <c r="B158" t="s">
        <v>167</v>
      </c>
      <c r="C158">
        <v>31</v>
      </c>
      <c r="D158">
        <v>7</v>
      </c>
      <c r="E158">
        <v>24</v>
      </c>
      <c r="F158">
        <v>0.22600000000000001</v>
      </c>
      <c r="G158">
        <v>-15.09</v>
      </c>
      <c r="H158">
        <v>-3.86</v>
      </c>
      <c r="I158">
        <v>3</v>
      </c>
      <c r="J158">
        <v>13</v>
      </c>
      <c r="K158">
        <v>4</v>
      </c>
      <c r="L158">
        <v>9</v>
      </c>
      <c r="M158">
        <v>3</v>
      </c>
      <c r="N158">
        <v>13</v>
      </c>
      <c r="O158">
        <v>2028</v>
      </c>
      <c r="P158">
        <v>2314</v>
      </c>
      <c r="R158">
        <v>1240</v>
      </c>
      <c r="S158">
        <v>730</v>
      </c>
      <c r="T158">
        <v>1799</v>
      </c>
      <c r="U158">
        <v>0.40600000000000003</v>
      </c>
      <c r="V158">
        <v>209</v>
      </c>
      <c r="W158">
        <v>650</v>
      </c>
      <c r="X158">
        <v>0.32200000000000001</v>
      </c>
      <c r="Y158">
        <v>359</v>
      </c>
      <c r="Z158">
        <v>546</v>
      </c>
      <c r="AA158">
        <v>0.65800000000000003</v>
      </c>
      <c r="AB158">
        <v>318</v>
      </c>
      <c r="AC158">
        <v>1095</v>
      </c>
      <c r="AD158">
        <v>371</v>
      </c>
      <c r="AE158">
        <v>163</v>
      </c>
      <c r="AF158">
        <v>62</v>
      </c>
      <c r="AG158">
        <v>402</v>
      </c>
      <c r="AH158">
        <v>552</v>
      </c>
    </row>
    <row r="159" spans="1:34" ht="15" x14ac:dyDescent="0.2">
      <c r="A159" s="1">
        <v>163</v>
      </c>
      <c r="B159" t="s">
        <v>168</v>
      </c>
      <c r="C159">
        <v>31</v>
      </c>
      <c r="D159">
        <v>10</v>
      </c>
      <c r="E159">
        <v>21</v>
      </c>
      <c r="F159">
        <v>0.32300000000000001</v>
      </c>
      <c r="G159">
        <v>-9.33</v>
      </c>
      <c r="H159">
        <v>-2.08</v>
      </c>
      <c r="I159">
        <v>5</v>
      </c>
      <c r="J159">
        <v>15</v>
      </c>
      <c r="K159">
        <v>7</v>
      </c>
      <c r="L159">
        <v>7</v>
      </c>
      <c r="M159">
        <v>3</v>
      </c>
      <c r="N159">
        <v>13</v>
      </c>
      <c r="O159">
        <v>2191</v>
      </c>
      <c r="P159">
        <v>2416</v>
      </c>
      <c r="R159">
        <v>1265</v>
      </c>
      <c r="S159">
        <v>731</v>
      </c>
      <c r="T159">
        <v>1760</v>
      </c>
      <c r="U159">
        <v>0.41499999999999998</v>
      </c>
      <c r="V159">
        <v>205</v>
      </c>
      <c r="W159">
        <v>621</v>
      </c>
      <c r="X159">
        <v>0.33</v>
      </c>
      <c r="Y159">
        <v>524</v>
      </c>
      <c r="Z159">
        <v>721</v>
      </c>
      <c r="AA159">
        <v>0.72699999999999998</v>
      </c>
      <c r="AB159">
        <v>350</v>
      </c>
      <c r="AC159">
        <v>1094</v>
      </c>
      <c r="AD159">
        <v>342</v>
      </c>
      <c r="AE159">
        <v>211</v>
      </c>
      <c r="AF159">
        <v>99</v>
      </c>
      <c r="AG159">
        <v>520</v>
      </c>
      <c r="AH159">
        <v>763</v>
      </c>
    </row>
    <row r="160" spans="1:34" ht="15" x14ac:dyDescent="0.2">
      <c r="A160" s="1">
        <v>164</v>
      </c>
      <c r="B160" t="s">
        <v>169</v>
      </c>
      <c r="C160">
        <v>31</v>
      </c>
      <c r="D160">
        <v>8</v>
      </c>
      <c r="E160">
        <v>23</v>
      </c>
      <c r="F160">
        <v>0.25800000000000001</v>
      </c>
      <c r="G160">
        <v>-12.34</v>
      </c>
      <c r="H160">
        <v>-2.56</v>
      </c>
      <c r="I160">
        <v>5</v>
      </c>
      <c r="J160">
        <v>15</v>
      </c>
      <c r="K160">
        <v>5</v>
      </c>
      <c r="L160">
        <v>8</v>
      </c>
      <c r="M160">
        <v>2</v>
      </c>
      <c r="N160">
        <v>13</v>
      </c>
      <c r="O160">
        <v>2150</v>
      </c>
      <c r="P160">
        <v>2453</v>
      </c>
      <c r="R160">
        <v>1250</v>
      </c>
      <c r="S160">
        <v>722</v>
      </c>
      <c r="T160">
        <v>1692</v>
      </c>
      <c r="U160">
        <v>0.42699999999999999</v>
      </c>
      <c r="V160">
        <v>242</v>
      </c>
      <c r="W160">
        <v>714</v>
      </c>
      <c r="X160">
        <v>0.33900000000000002</v>
      </c>
      <c r="Y160">
        <v>464</v>
      </c>
      <c r="Z160">
        <v>640</v>
      </c>
      <c r="AA160">
        <v>0.72499999999999998</v>
      </c>
      <c r="AB160">
        <v>221</v>
      </c>
      <c r="AC160">
        <v>963</v>
      </c>
      <c r="AD160">
        <v>347</v>
      </c>
      <c r="AE160">
        <v>141</v>
      </c>
      <c r="AF160">
        <v>80</v>
      </c>
      <c r="AG160">
        <v>393</v>
      </c>
      <c r="AH160">
        <v>608</v>
      </c>
    </row>
    <row r="161" spans="1:34" ht="15" x14ac:dyDescent="0.2">
      <c r="A161" s="1">
        <v>165</v>
      </c>
      <c r="B161" t="s">
        <v>170</v>
      </c>
      <c r="C161">
        <v>28</v>
      </c>
      <c r="D161">
        <v>17</v>
      </c>
      <c r="E161">
        <v>11</v>
      </c>
      <c r="F161">
        <v>0.60699999999999998</v>
      </c>
      <c r="G161">
        <v>15.99</v>
      </c>
      <c r="H161">
        <v>8.1300000000000008</v>
      </c>
      <c r="I161">
        <v>8</v>
      </c>
      <c r="J161">
        <v>8</v>
      </c>
      <c r="K161">
        <v>13</v>
      </c>
      <c r="L161">
        <v>3</v>
      </c>
      <c r="M161">
        <v>3</v>
      </c>
      <c r="N161">
        <v>6</v>
      </c>
      <c r="O161">
        <v>2296</v>
      </c>
      <c r="P161">
        <v>2076</v>
      </c>
      <c r="R161">
        <v>1125</v>
      </c>
      <c r="S161">
        <v>804</v>
      </c>
      <c r="T161">
        <v>1658</v>
      </c>
      <c r="U161">
        <v>0.48499999999999999</v>
      </c>
      <c r="V161">
        <v>286</v>
      </c>
      <c r="W161">
        <v>676</v>
      </c>
      <c r="X161">
        <v>0.42299999999999999</v>
      </c>
      <c r="Y161">
        <v>402</v>
      </c>
      <c r="Z161">
        <v>517</v>
      </c>
      <c r="AA161">
        <v>0.77800000000000002</v>
      </c>
      <c r="AB161">
        <v>255</v>
      </c>
      <c r="AC161">
        <v>942</v>
      </c>
      <c r="AD161">
        <v>464</v>
      </c>
      <c r="AE161">
        <v>208</v>
      </c>
      <c r="AF161">
        <v>98</v>
      </c>
      <c r="AG161">
        <v>344</v>
      </c>
      <c r="AH161">
        <v>542</v>
      </c>
    </row>
    <row r="162" spans="1:34" ht="15" x14ac:dyDescent="0.2">
      <c r="A162" s="1">
        <v>166</v>
      </c>
      <c r="B162" t="s">
        <v>171</v>
      </c>
      <c r="C162">
        <v>29</v>
      </c>
      <c r="D162">
        <v>16</v>
      </c>
      <c r="E162">
        <v>13</v>
      </c>
      <c r="F162">
        <v>0.55200000000000005</v>
      </c>
      <c r="G162">
        <v>-0.01</v>
      </c>
      <c r="H162">
        <v>-0.72</v>
      </c>
      <c r="I162">
        <v>9</v>
      </c>
      <c r="J162">
        <v>7</v>
      </c>
      <c r="K162">
        <v>12</v>
      </c>
      <c r="L162">
        <v>2</v>
      </c>
      <c r="M162">
        <v>4</v>
      </c>
      <c r="N162">
        <v>11</v>
      </c>
      <c r="O162">
        <v>2485</v>
      </c>
      <c r="P162">
        <v>2449</v>
      </c>
      <c r="R162">
        <v>1175</v>
      </c>
      <c r="S162">
        <v>844</v>
      </c>
      <c r="T162">
        <v>1845</v>
      </c>
      <c r="U162">
        <v>0.45700000000000002</v>
      </c>
      <c r="V162">
        <v>292</v>
      </c>
      <c r="W162">
        <v>786</v>
      </c>
      <c r="X162">
        <v>0.372</v>
      </c>
      <c r="Y162">
        <v>505</v>
      </c>
      <c r="Z162">
        <v>688</v>
      </c>
      <c r="AA162">
        <v>0.73399999999999999</v>
      </c>
      <c r="AB162">
        <v>264</v>
      </c>
      <c r="AC162">
        <v>1066</v>
      </c>
      <c r="AD162">
        <v>466</v>
      </c>
      <c r="AE162">
        <v>183</v>
      </c>
      <c r="AF162">
        <v>114</v>
      </c>
      <c r="AG162">
        <v>369</v>
      </c>
      <c r="AH162">
        <v>546</v>
      </c>
    </row>
    <row r="163" spans="1:34" ht="15" x14ac:dyDescent="0.2">
      <c r="A163" s="1">
        <v>169</v>
      </c>
      <c r="B163" t="s">
        <v>174</v>
      </c>
      <c r="C163">
        <v>29</v>
      </c>
      <c r="D163">
        <v>22</v>
      </c>
      <c r="E163">
        <v>7</v>
      </c>
      <c r="F163">
        <v>0.75900000000000001</v>
      </c>
      <c r="G163">
        <v>13.37</v>
      </c>
      <c r="H163">
        <v>8.3699999999999992</v>
      </c>
      <c r="I163">
        <v>10</v>
      </c>
      <c r="J163">
        <v>6</v>
      </c>
      <c r="K163">
        <v>12</v>
      </c>
      <c r="L163">
        <v>5</v>
      </c>
      <c r="M163">
        <v>7</v>
      </c>
      <c r="N163">
        <v>2</v>
      </c>
      <c r="O163">
        <v>2167</v>
      </c>
      <c r="P163">
        <v>1979</v>
      </c>
      <c r="R163">
        <v>1165</v>
      </c>
      <c r="S163">
        <v>728</v>
      </c>
      <c r="T163">
        <v>1626</v>
      </c>
      <c r="U163">
        <v>0.44800000000000001</v>
      </c>
      <c r="V163">
        <v>243</v>
      </c>
      <c r="W163">
        <v>669</v>
      </c>
      <c r="X163">
        <v>0.36299999999999999</v>
      </c>
      <c r="Y163">
        <v>468</v>
      </c>
      <c r="Z163">
        <v>669</v>
      </c>
      <c r="AA163">
        <v>0.7</v>
      </c>
      <c r="AB163">
        <v>317</v>
      </c>
      <c r="AC163">
        <v>1060</v>
      </c>
      <c r="AD163">
        <v>416</v>
      </c>
      <c r="AE163">
        <v>157</v>
      </c>
      <c r="AF163">
        <v>137</v>
      </c>
      <c r="AG163">
        <v>385</v>
      </c>
      <c r="AH163">
        <v>542</v>
      </c>
    </row>
    <row r="164" spans="1:34" ht="15" x14ac:dyDescent="0.2">
      <c r="A164" s="1">
        <v>167</v>
      </c>
      <c r="B164" t="s">
        <v>172</v>
      </c>
      <c r="C164">
        <v>29</v>
      </c>
      <c r="D164">
        <v>18</v>
      </c>
      <c r="E164">
        <v>11</v>
      </c>
      <c r="F164">
        <v>0.621</v>
      </c>
      <c r="G164">
        <v>-3.17</v>
      </c>
      <c r="H164">
        <v>-5.65</v>
      </c>
      <c r="I164">
        <v>9</v>
      </c>
      <c r="J164">
        <v>7</v>
      </c>
      <c r="K164">
        <v>10</v>
      </c>
      <c r="L164">
        <v>4</v>
      </c>
      <c r="M164">
        <v>8</v>
      </c>
      <c r="N164">
        <v>7</v>
      </c>
      <c r="O164">
        <v>2378</v>
      </c>
      <c r="P164">
        <v>2241</v>
      </c>
      <c r="R164">
        <v>1190</v>
      </c>
      <c r="S164">
        <v>824</v>
      </c>
      <c r="T164">
        <v>1757</v>
      </c>
      <c r="U164">
        <v>0.46899999999999997</v>
      </c>
      <c r="V164">
        <v>284</v>
      </c>
      <c r="W164">
        <v>709</v>
      </c>
      <c r="X164">
        <v>0.40100000000000002</v>
      </c>
      <c r="Y164">
        <v>446</v>
      </c>
      <c r="Z164">
        <v>609</v>
      </c>
      <c r="AA164">
        <v>0.73199999999999998</v>
      </c>
      <c r="AB164">
        <v>272</v>
      </c>
      <c r="AC164">
        <v>1033</v>
      </c>
      <c r="AD164">
        <v>428</v>
      </c>
      <c r="AE164">
        <v>192</v>
      </c>
      <c r="AF164">
        <v>73</v>
      </c>
      <c r="AG164">
        <v>342</v>
      </c>
      <c r="AH164">
        <v>557</v>
      </c>
    </row>
    <row r="165" spans="1:34" ht="15" x14ac:dyDescent="0.2">
      <c r="A165" s="1">
        <v>168</v>
      </c>
      <c r="B165" t="s">
        <v>173</v>
      </c>
      <c r="C165">
        <v>29</v>
      </c>
      <c r="D165">
        <v>11</v>
      </c>
      <c r="E165">
        <v>18</v>
      </c>
      <c r="F165">
        <v>0.379</v>
      </c>
      <c r="G165">
        <v>-12.39</v>
      </c>
      <c r="H165">
        <v>-6.02</v>
      </c>
      <c r="I165">
        <v>8</v>
      </c>
      <c r="J165">
        <v>6</v>
      </c>
      <c r="K165">
        <v>6</v>
      </c>
      <c r="L165">
        <v>4</v>
      </c>
      <c r="M165">
        <v>5</v>
      </c>
      <c r="N165">
        <v>13</v>
      </c>
      <c r="O165">
        <v>2096</v>
      </c>
      <c r="P165">
        <v>2230</v>
      </c>
      <c r="R165">
        <v>1180</v>
      </c>
      <c r="S165">
        <v>738</v>
      </c>
      <c r="T165">
        <v>1734</v>
      </c>
      <c r="U165">
        <v>0.42599999999999999</v>
      </c>
      <c r="V165">
        <v>227</v>
      </c>
      <c r="W165">
        <v>656</v>
      </c>
      <c r="X165">
        <v>0.34599999999999997</v>
      </c>
      <c r="Y165">
        <v>395</v>
      </c>
      <c r="Z165">
        <v>567</v>
      </c>
      <c r="AA165">
        <v>0.69699999999999995</v>
      </c>
      <c r="AB165">
        <v>305</v>
      </c>
      <c r="AC165">
        <v>972</v>
      </c>
      <c r="AD165">
        <v>391</v>
      </c>
      <c r="AE165">
        <v>171</v>
      </c>
      <c r="AF165">
        <v>75</v>
      </c>
      <c r="AG165">
        <v>371</v>
      </c>
      <c r="AH165">
        <v>576</v>
      </c>
    </row>
    <row r="166" spans="1:34" ht="15" x14ac:dyDescent="0.2">
      <c r="A166" s="1">
        <v>171</v>
      </c>
      <c r="B166" t="s">
        <v>176</v>
      </c>
      <c r="C166">
        <v>29</v>
      </c>
      <c r="D166">
        <v>14</v>
      </c>
      <c r="E166">
        <v>15</v>
      </c>
      <c r="F166">
        <v>0.48299999999999998</v>
      </c>
      <c r="G166">
        <v>2.5499999999999998</v>
      </c>
      <c r="H166">
        <v>1.86</v>
      </c>
      <c r="I166">
        <v>4</v>
      </c>
      <c r="J166">
        <v>12</v>
      </c>
      <c r="K166">
        <v>10</v>
      </c>
      <c r="L166">
        <v>6</v>
      </c>
      <c r="M166">
        <v>3</v>
      </c>
      <c r="N166">
        <v>9</v>
      </c>
      <c r="O166">
        <v>2121</v>
      </c>
      <c r="P166">
        <v>2101</v>
      </c>
      <c r="R166">
        <v>1160</v>
      </c>
      <c r="S166">
        <v>750</v>
      </c>
      <c r="T166">
        <v>1716</v>
      </c>
      <c r="U166">
        <v>0.437</v>
      </c>
      <c r="V166">
        <v>215</v>
      </c>
      <c r="W166">
        <v>708</v>
      </c>
      <c r="X166">
        <v>0.30399999999999999</v>
      </c>
      <c r="Y166">
        <v>406</v>
      </c>
      <c r="Z166">
        <v>609</v>
      </c>
      <c r="AA166">
        <v>0.66700000000000004</v>
      </c>
      <c r="AB166">
        <v>288</v>
      </c>
      <c r="AC166">
        <v>1044</v>
      </c>
      <c r="AD166">
        <v>463</v>
      </c>
      <c r="AE166">
        <v>235</v>
      </c>
      <c r="AF166">
        <v>148</v>
      </c>
      <c r="AG166">
        <v>431</v>
      </c>
      <c r="AH166">
        <v>648</v>
      </c>
    </row>
    <row r="167" spans="1:34" ht="15" x14ac:dyDescent="0.2">
      <c r="A167" s="1">
        <v>170</v>
      </c>
      <c r="B167" t="s">
        <v>175</v>
      </c>
      <c r="C167">
        <v>31</v>
      </c>
      <c r="D167">
        <v>11</v>
      </c>
      <c r="E167">
        <v>20</v>
      </c>
      <c r="F167">
        <v>0.35499999999999998</v>
      </c>
      <c r="G167">
        <v>-9.6300000000000008</v>
      </c>
      <c r="H167">
        <v>-5.9</v>
      </c>
      <c r="I167">
        <v>5</v>
      </c>
      <c r="J167">
        <v>11</v>
      </c>
      <c r="K167">
        <v>8</v>
      </c>
      <c r="L167">
        <v>6</v>
      </c>
      <c r="M167">
        <v>2</v>
      </c>
      <c r="N167">
        <v>14</v>
      </c>
      <c r="O167">
        <v>2429</v>
      </c>
      <c r="P167">
        <v>2517</v>
      </c>
      <c r="R167">
        <v>1255</v>
      </c>
      <c r="S167">
        <v>877</v>
      </c>
      <c r="T167">
        <v>1824</v>
      </c>
      <c r="U167">
        <v>0.48099999999999998</v>
      </c>
      <c r="V167">
        <v>258</v>
      </c>
      <c r="W167">
        <v>662</v>
      </c>
      <c r="X167">
        <v>0.39</v>
      </c>
      <c r="Y167">
        <v>417</v>
      </c>
      <c r="Z167">
        <v>567</v>
      </c>
      <c r="AA167">
        <v>0.73499999999999999</v>
      </c>
      <c r="AB167">
        <v>279</v>
      </c>
      <c r="AC167">
        <v>1038</v>
      </c>
      <c r="AD167">
        <v>495</v>
      </c>
      <c r="AE167">
        <v>171</v>
      </c>
      <c r="AF167">
        <v>64</v>
      </c>
      <c r="AG167">
        <v>474</v>
      </c>
      <c r="AH167">
        <v>621</v>
      </c>
    </row>
    <row r="168" spans="1:34" ht="15" x14ac:dyDescent="0.2">
      <c r="A168" s="1">
        <v>172</v>
      </c>
      <c r="B168" t="s">
        <v>177</v>
      </c>
      <c r="C168">
        <v>27</v>
      </c>
      <c r="D168">
        <v>7</v>
      </c>
      <c r="E168">
        <v>20</v>
      </c>
      <c r="F168">
        <v>0.25900000000000001</v>
      </c>
      <c r="G168">
        <v>-14.23</v>
      </c>
      <c r="H168">
        <v>-3.73</v>
      </c>
      <c r="I168">
        <v>4</v>
      </c>
      <c r="J168">
        <v>12</v>
      </c>
      <c r="K168">
        <v>4</v>
      </c>
      <c r="L168">
        <v>9</v>
      </c>
      <c r="M168">
        <v>3</v>
      </c>
      <c r="N168">
        <v>11</v>
      </c>
      <c r="O168">
        <v>1886</v>
      </c>
      <c r="P168">
        <v>2123</v>
      </c>
      <c r="R168">
        <v>1085</v>
      </c>
      <c r="S168">
        <v>659</v>
      </c>
      <c r="T168">
        <v>1587</v>
      </c>
      <c r="U168">
        <v>0.41499999999999998</v>
      </c>
      <c r="V168">
        <v>185</v>
      </c>
      <c r="W168">
        <v>558</v>
      </c>
      <c r="X168">
        <v>0.33200000000000002</v>
      </c>
      <c r="Y168">
        <v>383</v>
      </c>
      <c r="Z168">
        <v>563</v>
      </c>
      <c r="AA168">
        <v>0.68</v>
      </c>
      <c r="AB168">
        <v>270</v>
      </c>
      <c r="AC168">
        <v>918</v>
      </c>
      <c r="AD168">
        <v>283</v>
      </c>
      <c r="AE168">
        <v>149</v>
      </c>
      <c r="AF168">
        <v>85</v>
      </c>
      <c r="AG168">
        <v>372</v>
      </c>
      <c r="AH168">
        <v>525</v>
      </c>
    </row>
    <row r="169" spans="1:34" ht="15" x14ac:dyDescent="0.2">
      <c r="A169" s="1">
        <v>173</v>
      </c>
      <c r="B169" t="s">
        <v>178</v>
      </c>
      <c r="C169">
        <v>29</v>
      </c>
      <c r="D169">
        <v>18</v>
      </c>
      <c r="E169">
        <v>11</v>
      </c>
      <c r="F169">
        <v>0.621</v>
      </c>
      <c r="G169">
        <v>8.2899999999999991</v>
      </c>
      <c r="H169">
        <v>2.98</v>
      </c>
      <c r="I169">
        <v>8</v>
      </c>
      <c r="J169">
        <v>8</v>
      </c>
      <c r="K169">
        <v>13</v>
      </c>
      <c r="L169">
        <v>3</v>
      </c>
      <c r="M169">
        <v>4</v>
      </c>
      <c r="N169">
        <v>6</v>
      </c>
      <c r="O169">
        <v>2159</v>
      </c>
      <c r="P169">
        <v>2005</v>
      </c>
      <c r="R169">
        <v>1170</v>
      </c>
      <c r="S169">
        <v>780</v>
      </c>
      <c r="T169">
        <v>1738</v>
      </c>
      <c r="U169">
        <v>0.44900000000000001</v>
      </c>
      <c r="V169">
        <v>166</v>
      </c>
      <c r="W169">
        <v>552</v>
      </c>
      <c r="X169">
        <v>0.30099999999999999</v>
      </c>
      <c r="Y169">
        <v>433</v>
      </c>
      <c r="Z169">
        <v>640</v>
      </c>
      <c r="AA169">
        <v>0.67700000000000005</v>
      </c>
      <c r="AB169">
        <v>336</v>
      </c>
      <c r="AC169">
        <v>1075</v>
      </c>
      <c r="AD169">
        <v>468</v>
      </c>
      <c r="AE169">
        <v>207</v>
      </c>
      <c r="AF169">
        <v>142</v>
      </c>
      <c r="AG169">
        <v>338</v>
      </c>
      <c r="AH169">
        <v>482</v>
      </c>
    </row>
    <row r="170" spans="1:34" ht="15" x14ac:dyDescent="0.2">
      <c r="A170" s="1">
        <v>174</v>
      </c>
      <c r="B170" t="s">
        <v>179</v>
      </c>
      <c r="C170">
        <v>30</v>
      </c>
      <c r="D170">
        <v>14</v>
      </c>
      <c r="E170">
        <v>16</v>
      </c>
      <c r="F170">
        <v>0.46700000000000003</v>
      </c>
      <c r="G170">
        <v>-0.79</v>
      </c>
      <c r="H170">
        <v>-0.51</v>
      </c>
      <c r="I170">
        <v>8</v>
      </c>
      <c r="J170">
        <v>9</v>
      </c>
      <c r="K170">
        <v>7</v>
      </c>
      <c r="L170">
        <v>7</v>
      </c>
      <c r="M170">
        <v>6</v>
      </c>
      <c r="N170">
        <v>7</v>
      </c>
      <c r="O170">
        <v>2115</v>
      </c>
      <c r="P170">
        <v>2032</v>
      </c>
      <c r="R170">
        <v>1215</v>
      </c>
      <c r="S170">
        <v>738</v>
      </c>
      <c r="T170">
        <v>1652</v>
      </c>
      <c r="U170">
        <v>0.44700000000000001</v>
      </c>
      <c r="V170">
        <v>227</v>
      </c>
      <c r="W170">
        <v>648</v>
      </c>
      <c r="X170">
        <v>0.35</v>
      </c>
      <c r="Y170">
        <v>410</v>
      </c>
      <c r="Z170">
        <v>531</v>
      </c>
      <c r="AA170">
        <v>0.77200000000000002</v>
      </c>
      <c r="AB170">
        <v>338</v>
      </c>
      <c r="AC170">
        <v>1099</v>
      </c>
      <c r="AD170">
        <v>403</v>
      </c>
      <c r="AE170">
        <v>126</v>
      </c>
      <c r="AF170">
        <v>63</v>
      </c>
      <c r="AG170">
        <v>355</v>
      </c>
      <c r="AH170">
        <v>513</v>
      </c>
    </row>
    <row r="171" spans="1:34" ht="15" x14ac:dyDescent="0.2">
      <c r="A171" s="1">
        <v>175</v>
      </c>
      <c r="B171" t="s">
        <v>180</v>
      </c>
      <c r="C171">
        <v>28</v>
      </c>
      <c r="D171">
        <v>20</v>
      </c>
      <c r="E171">
        <v>8</v>
      </c>
      <c r="F171">
        <v>0.71399999999999997</v>
      </c>
      <c r="G171">
        <v>16.89</v>
      </c>
      <c r="H171">
        <v>9.17</v>
      </c>
      <c r="I171">
        <v>10</v>
      </c>
      <c r="J171">
        <v>6</v>
      </c>
      <c r="K171">
        <v>14</v>
      </c>
      <c r="L171">
        <v>2</v>
      </c>
      <c r="M171">
        <v>4</v>
      </c>
      <c r="N171">
        <v>4</v>
      </c>
      <c r="O171">
        <v>1987</v>
      </c>
      <c r="P171">
        <v>1771</v>
      </c>
      <c r="R171">
        <v>1125</v>
      </c>
      <c r="S171">
        <v>712</v>
      </c>
      <c r="T171">
        <v>1552</v>
      </c>
      <c r="U171">
        <v>0.45900000000000002</v>
      </c>
      <c r="V171">
        <v>176</v>
      </c>
      <c r="W171">
        <v>489</v>
      </c>
      <c r="X171">
        <v>0.36</v>
      </c>
      <c r="Y171">
        <v>387</v>
      </c>
      <c r="Z171">
        <v>536</v>
      </c>
      <c r="AA171">
        <v>0.72199999999999998</v>
      </c>
      <c r="AB171">
        <v>325</v>
      </c>
      <c r="AC171">
        <v>1040</v>
      </c>
      <c r="AD171">
        <v>337</v>
      </c>
      <c r="AE171">
        <v>183</v>
      </c>
      <c r="AF171">
        <v>115</v>
      </c>
      <c r="AG171">
        <v>362</v>
      </c>
      <c r="AH171">
        <v>430</v>
      </c>
    </row>
    <row r="172" spans="1:34" ht="15" x14ac:dyDescent="0.2">
      <c r="A172" s="1">
        <v>176</v>
      </c>
      <c r="B172" t="s">
        <v>181</v>
      </c>
      <c r="C172">
        <v>29</v>
      </c>
      <c r="D172">
        <v>10</v>
      </c>
      <c r="E172">
        <v>19</v>
      </c>
      <c r="F172">
        <v>0.34499999999999997</v>
      </c>
      <c r="G172">
        <v>-8.4</v>
      </c>
      <c r="H172">
        <v>-2.17</v>
      </c>
      <c r="I172">
        <v>3</v>
      </c>
      <c r="J172">
        <v>13</v>
      </c>
      <c r="K172">
        <v>10</v>
      </c>
      <c r="L172">
        <v>8</v>
      </c>
      <c r="M172">
        <v>0</v>
      </c>
      <c r="N172">
        <v>11</v>
      </c>
      <c r="O172">
        <v>2054</v>
      </c>
      <c r="P172">
        <v>2175</v>
      </c>
      <c r="R172">
        <v>1170</v>
      </c>
      <c r="S172">
        <v>715</v>
      </c>
      <c r="T172">
        <v>1656</v>
      </c>
      <c r="U172">
        <v>0.432</v>
      </c>
      <c r="V172">
        <v>183</v>
      </c>
      <c r="W172">
        <v>597</v>
      </c>
      <c r="X172">
        <v>0.307</v>
      </c>
      <c r="Y172">
        <v>441</v>
      </c>
      <c r="Z172">
        <v>638</v>
      </c>
      <c r="AA172">
        <v>0.69099999999999995</v>
      </c>
      <c r="AB172">
        <v>279</v>
      </c>
      <c r="AC172">
        <v>1006</v>
      </c>
      <c r="AD172">
        <v>335</v>
      </c>
      <c r="AE172">
        <v>217</v>
      </c>
      <c r="AF172">
        <v>117</v>
      </c>
      <c r="AG172">
        <v>427</v>
      </c>
      <c r="AH172">
        <v>585</v>
      </c>
    </row>
    <row r="173" spans="1:34" ht="15" x14ac:dyDescent="0.2">
      <c r="A173" s="1">
        <v>178</v>
      </c>
      <c r="B173" t="s">
        <v>183</v>
      </c>
      <c r="C173">
        <v>29</v>
      </c>
      <c r="D173">
        <v>19</v>
      </c>
      <c r="E173">
        <v>10</v>
      </c>
      <c r="F173">
        <v>0.65500000000000003</v>
      </c>
      <c r="G173">
        <v>17.21</v>
      </c>
      <c r="H173">
        <v>8.7899999999999991</v>
      </c>
      <c r="I173">
        <v>9</v>
      </c>
      <c r="J173">
        <v>7</v>
      </c>
      <c r="K173">
        <v>15</v>
      </c>
      <c r="L173">
        <v>3</v>
      </c>
      <c r="M173">
        <v>2</v>
      </c>
      <c r="N173">
        <v>7</v>
      </c>
      <c r="O173">
        <v>2156</v>
      </c>
      <c r="P173">
        <v>1912</v>
      </c>
      <c r="R173">
        <v>1170</v>
      </c>
      <c r="S173">
        <v>752</v>
      </c>
      <c r="T173">
        <v>1582</v>
      </c>
      <c r="U173">
        <v>0.47499999999999998</v>
      </c>
      <c r="V173">
        <v>273</v>
      </c>
      <c r="W173">
        <v>715</v>
      </c>
      <c r="X173">
        <v>0.38200000000000001</v>
      </c>
      <c r="Y173">
        <v>379</v>
      </c>
      <c r="Z173">
        <v>489</v>
      </c>
      <c r="AA173">
        <v>0.77500000000000002</v>
      </c>
      <c r="AB173">
        <v>225</v>
      </c>
      <c r="AC173">
        <v>856</v>
      </c>
      <c r="AD173">
        <v>394</v>
      </c>
      <c r="AE173">
        <v>163</v>
      </c>
      <c r="AF173">
        <v>77</v>
      </c>
      <c r="AG173">
        <v>275</v>
      </c>
      <c r="AH173">
        <v>441</v>
      </c>
    </row>
    <row r="174" spans="1:34" ht="15" x14ac:dyDescent="0.2">
      <c r="A174" s="1">
        <v>177</v>
      </c>
      <c r="B174" t="s">
        <v>182</v>
      </c>
      <c r="C174">
        <v>29</v>
      </c>
      <c r="D174">
        <v>18</v>
      </c>
      <c r="E174">
        <v>11</v>
      </c>
      <c r="F174">
        <v>0.621</v>
      </c>
      <c r="G174">
        <v>13.63</v>
      </c>
      <c r="H174">
        <v>10.36</v>
      </c>
      <c r="I174">
        <v>10</v>
      </c>
      <c r="J174">
        <v>6</v>
      </c>
      <c r="K174">
        <v>13</v>
      </c>
      <c r="L174">
        <v>2</v>
      </c>
      <c r="M174">
        <v>2</v>
      </c>
      <c r="N174">
        <v>5</v>
      </c>
      <c r="O174">
        <v>2101</v>
      </c>
      <c r="P174">
        <v>2006</v>
      </c>
      <c r="R174">
        <v>1165</v>
      </c>
      <c r="S174">
        <v>756</v>
      </c>
      <c r="T174">
        <v>1590</v>
      </c>
      <c r="U174">
        <v>0.47499999999999998</v>
      </c>
      <c r="V174">
        <v>227</v>
      </c>
      <c r="W174">
        <v>595</v>
      </c>
      <c r="X174">
        <v>0.38200000000000001</v>
      </c>
      <c r="Y174">
        <v>362</v>
      </c>
      <c r="Z174">
        <v>551</v>
      </c>
      <c r="AA174">
        <v>0.65700000000000003</v>
      </c>
      <c r="AB174">
        <v>266</v>
      </c>
      <c r="AC174">
        <v>1056</v>
      </c>
      <c r="AD174">
        <v>509</v>
      </c>
      <c r="AE174">
        <v>136</v>
      </c>
      <c r="AF174">
        <v>139</v>
      </c>
      <c r="AG174">
        <v>419</v>
      </c>
      <c r="AH174">
        <v>591</v>
      </c>
    </row>
    <row r="175" spans="1:34" ht="15" x14ac:dyDescent="0.2">
      <c r="A175" s="1">
        <v>179</v>
      </c>
      <c r="B175" t="s">
        <v>184</v>
      </c>
      <c r="C175">
        <v>29</v>
      </c>
      <c r="D175">
        <v>25</v>
      </c>
      <c r="E175">
        <v>4</v>
      </c>
      <c r="F175">
        <v>0.86199999999999999</v>
      </c>
      <c r="G175">
        <v>9.19</v>
      </c>
      <c r="H175">
        <v>-0.45</v>
      </c>
      <c r="I175">
        <v>15</v>
      </c>
      <c r="J175">
        <v>1</v>
      </c>
      <c r="K175">
        <v>11</v>
      </c>
      <c r="L175">
        <v>2</v>
      </c>
      <c r="M175">
        <v>10</v>
      </c>
      <c r="N175">
        <v>2</v>
      </c>
      <c r="O175">
        <v>2137</v>
      </c>
      <c r="P175">
        <v>1829</v>
      </c>
      <c r="R175">
        <v>1165</v>
      </c>
      <c r="S175">
        <v>813</v>
      </c>
      <c r="T175">
        <v>1677</v>
      </c>
      <c r="U175">
        <v>0.48499999999999999</v>
      </c>
      <c r="V175">
        <v>188</v>
      </c>
      <c r="W175">
        <v>510</v>
      </c>
      <c r="X175">
        <v>0.36899999999999999</v>
      </c>
      <c r="Y175">
        <v>323</v>
      </c>
      <c r="Z175">
        <v>472</v>
      </c>
      <c r="AA175">
        <v>0.68400000000000005</v>
      </c>
      <c r="AB175">
        <v>289</v>
      </c>
      <c r="AC175">
        <v>1021</v>
      </c>
      <c r="AD175">
        <v>445</v>
      </c>
      <c r="AE175">
        <v>201</v>
      </c>
      <c r="AF175">
        <v>83</v>
      </c>
      <c r="AG175">
        <v>308</v>
      </c>
      <c r="AH175">
        <v>520</v>
      </c>
    </row>
    <row r="176" spans="1:34" ht="15" x14ac:dyDescent="0.2">
      <c r="A176" s="1">
        <v>180</v>
      </c>
      <c r="B176" t="s">
        <v>185</v>
      </c>
      <c r="C176">
        <v>31</v>
      </c>
      <c r="D176">
        <v>8</v>
      </c>
      <c r="E176">
        <v>23</v>
      </c>
      <c r="F176">
        <v>0.25800000000000001</v>
      </c>
      <c r="G176">
        <v>-8.31</v>
      </c>
      <c r="H176">
        <v>-1.51</v>
      </c>
      <c r="I176">
        <v>4</v>
      </c>
      <c r="J176">
        <v>14</v>
      </c>
      <c r="K176">
        <v>5</v>
      </c>
      <c r="L176">
        <v>7</v>
      </c>
      <c r="M176">
        <v>2</v>
      </c>
      <c r="N176">
        <v>13</v>
      </c>
      <c r="O176">
        <v>2092</v>
      </c>
      <c r="P176">
        <v>2266</v>
      </c>
      <c r="R176">
        <v>1270</v>
      </c>
      <c r="S176">
        <v>770</v>
      </c>
      <c r="T176">
        <v>1739</v>
      </c>
      <c r="U176">
        <v>0.443</v>
      </c>
      <c r="V176">
        <v>250</v>
      </c>
      <c r="W176">
        <v>710</v>
      </c>
      <c r="X176">
        <v>0.35199999999999998</v>
      </c>
      <c r="Y176">
        <v>302</v>
      </c>
      <c r="Z176">
        <v>468</v>
      </c>
      <c r="AA176">
        <v>0.64500000000000002</v>
      </c>
      <c r="AB176">
        <v>257</v>
      </c>
      <c r="AC176">
        <v>973</v>
      </c>
      <c r="AD176">
        <v>425</v>
      </c>
      <c r="AE176">
        <v>144</v>
      </c>
      <c r="AF176">
        <v>45</v>
      </c>
      <c r="AG176">
        <v>378</v>
      </c>
      <c r="AH176">
        <v>573</v>
      </c>
    </row>
    <row r="177" spans="1:34" ht="15" x14ac:dyDescent="0.2">
      <c r="A177" s="1">
        <v>181</v>
      </c>
      <c r="B177" t="s">
        <v>186</v>
      </c>
      <c r="C177">
        <v>29</v>
      </c>
      <c r="D177">
        <v>22</v>
      </c>
      <c r="E177">
        <v>7</v>
      </c>
      <c r="F177">
        <v>0.75900000000000001</v>
      </c>
      <c r="G177">
        <v>15.75</v>
      </c>
      <c r="H177">
        <v>8.58</v>
      </c>
      <c r="I177">
        <v>10</v>
      </c>
      <c r="J177">
        <v>6</v>
      </c>
      <c r="K177">
        <v>16</v>
      </c>
      <c r="L177">
        <v>3</v>
      </c>
      <c r="M177">
        <v>5</v>
      </c>
      <c r="N177">
        <v>4</v>
      </c>
      <c r="O177">
        <v>2207</v>
      </c>
      <c r="P177">
        <v>1999</v>
      </c>
      <c r="R177">
        <v>1190</v>
      </c>
      <c r="S177">
        <v>760</v>
      </c>
      <c r="T177">
        <v>1752</v>
      </c>
      <c r="U177">
        <v>0.434</v>
      </c>
      <c r="V177">
        <v>188</v>
      </c>
      <c r="W177">
        <v>537</v>
      </c>
      <c r="X177">
        <v>0.35</v>
      </c>
      <c r="Y177">
        <v>499</v>
      </c>
      <c r="Z177">
        <v>706</v>
      </c>
      <c r="AA177">
        <v>0.70699999999999996</v>
      </c>
      <c r="AB177">
        <v>327</v>
      </c>
      <c r="AC177">
        <v>1167</v>
      </c>
      <c r="AD177">
        <v>443</v>
      </c>
      <c r="AE177">
        <v>166</v>
      </c>
      <c r="AF177">
        <v>202</v>
      </c>
      <c r="AG177">
        <v>337</v>
      </c>
      <c r="AH177">
        <v>487</v>
      </c>
    </row>
    <row r="178" spans="1:34" ht="15" x14ac:dyDescent="0.2">
      <c r="A178" s="1">
        <v>184</v>
      </c>
      <c r="B178" t="s">
        <v>189</v>
      </c>
      <c r="C178">
        <v>29</v>
      </c>
      <c r="D178">
        <v>18</v>
      </c>
      <c r="E178">
        <v>11</v>
      </c>
      <c r="F178">
        <v>0.621</v>
      </c>
      <c r="G178">
        <v>9.77</v>
      </c>
      <c r="H178">
        <v>7.91</v>
      </c>
      <c r="I178">
        <v>9</v>
      </c>
      <c r="J178">
        <v>7</v>
      </c>
      <c r="K178">
        <v>12</v>
      </c>
      <c r="L178">
        <v>5</v>
      </c>
      <c r="M178">
        <v>4</v>
      </c>
      <c r="N178">
        <v>5</v>
      </c>
      <c r="O178">
        <v>2277</v>
      </c>
      <c r="P178">
        <v>2223</v>
      </c>
      <c r="R178">
        <v>1170</v>
      </c>
      <c r="S178">
        <v>732</v>
      </c>
      <c r="T178">
        <v>1728</v>
      </c>
      <c r="U178">
        <v>0.42399999999999999</v>
      </c>
      <c r="V178">
        <v>224</v>
      </c>
      <c r="W178">
        <v>648</v>
      </c>
      <c r="X178">
        <v>0.34599999999999997</v>
      </c>
      <c r="Y178">
        <v>589</v>
      </c>
      <c r="Z178">
        <v>771</v>
      </c>
      <c r="AA178">
        <v>0.76400000000000001</v>
      </c>
      <c r="AB178">
        <v>361</v>
      </c>
      <c r="AC178">
        <v>1137</v>
      </c>
      <c r="AD178">
        <v>379</v>
      </c>
      <c r="AE178">
        <v>200</v>
      </c>
      <c r="AF178">
        <v>129</v>
      </c>
      <c r="AG178">
        <v>420</v>
      </c>
      <c r="AH178">
        <v>580</v>
      </c>
    </row>
    <row r="179" spans="1:34" ht="15" x14ac:dyDescent="0.2">
      <c r="A179" s="1">
        <v>182</v>
      </c>
      <c r="B179" t="s">
        <v>187</v>
      </c>
      <c r="C179">
        <v>28</v>
      </c>
      <c r="D179">
        <v>14</v>
      </c>
      <c r="E179">
        <v>14</v>
      </c>
      <c r="F179">
        <v>0.5</v>
      </c>
      <c r="G179">
        <v>6.87</v>
      </c>
      <c r="H179">
        <v>5.94</v>
      </c>
      <c r="I179">
        <v>5</v>
      </c>
      <c r="J179">
        <v>11</v>
      </c>
      <c r="K179">
        <v>9</v>
      </c>
      <c r="L179">
        <v>7</v>
      </c>
      <c r="M179">
        <v>2</v>
      </c>
      <c r="N179">
        <v>6</v>
      </c>
      <c r="O179">
        <v>2041</v>
      </c>
      <c r="P179">
        <v>2015</v>
      </c>
      <c r="R179">
        <v>1125</v>
      </c>
      <c r="S179">
        <v>712</v>
      </c>
      <c r="T179">
        <v>1605</v>
      </c>
      <c r="U179">
        <v>0.44400000000000001</v>
      </c>
      <c r="V179">
        <v>220</v>
      </c>
      <c r="W179">
        <v>621</v>
      </c>
      <c r="X179">
        <v>0.35399999999999998</v>
      </c>
      <c r="Y179">
        <v>397</v>
      </c>
      <c r="Z179">
        <v>583</v>
      </c>
      <c r="AA179">
        <v>0.68100000000000005</v>
      </c>
      <c r="AB179">
        <v>269</v>
      </c>
      <c r="AC179">
        <v>988</v>
      </c>
      <c r="AD179">
        <v>335</v>
      </c>
      <c r="AE179">
        <v>209</v>
      </c>
      <c r="AF179">
        <v>113</v>
      </c>
      <c r="AG179">
        <v>377</v>
      </c>
      <c r="AH179">
        <v>556</v>
      </c>
    </row>
    <row r="180" spans="1:34" ht="15" x14ac:dyDescent="0.2">
      <c r="A180" s="1">
        <v>183</v>
      </c>
      <c r="B180" t="s">
        <v>188</v>
      </c>
      <c r="C180">
        <v>29</v>
      </c>
      <c r="D180">
        <v>5</v>
      </c>
      <c r="E180">
        <v>24</v>
      </c>
      <c r="F180">
        <v>0.17199999999999999</v>
      </c>
      <c r="G180">
        <v>-20.81</v>
      </c>
      <c r="H180">
        <v>-5.57</v>
      </c>
      <c r="I180">
        <v>5</v>
      </c>
      <c r="J180">
        <v>11</v>
      </c>
      <c r="K180">
        <v>3</v>
      </c>
      <c r="L180">
        <v>4</v>
      </c>
      <c r="M180">
        <v>2</v>
      </c>
      <c r="N180">
        <v>19</v>
      </c>
      <c r="O180">
        <v>2003</v>
      </c>
      <c r="P180">
        <v>2445</v>
      </c>
      <c r="R180">
        <v>1175</v>
      </c>
      <c r="S180">
        <v>737</v>
      </c>
      <c r="T180">
        <v>1774</v>
      </c>
      <c r="U180">
        <v>0.41499999999999998</v>
      </c>
      <c r="V180">
        <v>156</v>
      </c>
      <c r="W180">
        <v>459</v>
      </c>
      <c r="X180">
        <v>0.34</v>
      </c>
      <c r="Y180">
        <v>371</v>
      </c>
      <c r="Z180">
        <v>583</v>
      </c>
      <c r="AA180">
        <v>0.63600000000000001</v>
      </c>
      <c r="AB180">
        <v>348</v>
      </c>
      <c r="AC180">
        <v>1004</v>
      </c>
      <c r="AD180">
        <v>333</v>
      </c>
      <c r="AE180">
        <v>198</v>
      </c>
      <c r="AF180">
        <v>57</v>
      </c>
      <c r="AG180">
        <v>408</v>
      </c>
      <c r="AH180">
        <v>563</v>
      </c>
    </row>
    <row r="181" spans="1:34" ht="15" x14ac:dyDescent="0.2">
      <c r="A181" s="1">
        <v>187</v>
      </c>
      <c r="B181" t="s">
        <v>192</v>
      </c>
      <c r="C181">
        <v>28</v>
      </c>
      <c r="D181">
        <v>7</v>
      </c>
      <c r="E181">
        <v>21</v>
      </c>
      <c r="F181">
        <v>0.25</v>
      </c>
      <c r="G181">
        <v>3.5</v>
      </c>
      <c r="H181">
        <v>6.46</v>
      </c>
      <c r="I181">
        <v>2</v>
      </c>
      <c r="J181">
        <v>14</v>
      </c>
      <c r="K181">
        <v>6</v>
      </c>
      <c r="L181">
        <v>10</v>
      </c>
      <c r="M181">
        <v>0</v>
      </c>
      <c r="N181">
        <v>8</v>
      </c>
      <c r="O181">
        <v>1932</v>
      </c>
      <c r="P181">
        <v>2015</v>
      </c>
      <c r="R181">
        <v>1125</v>
      </c>
      <c r="S181">
        <v>658</v>
      </c>
      <c r="T181">
        <v>1654</v>
      </c>
      <c r="U181">
        <v>0.39800000000000002</v>
      </c>
      <c r="V181">
        <v>177</v>
      </c>
      <c r="W181">
        <v>609</v>
      </c>
      <c r="X181">
        <v>0.29099999999999998</v>
      </c>
      <c r="Y181">
        <v>439</v>
      </c>
      <c r="Z181">
        <v>646</v>
      </c>
      <c r="AA181">
        <v>0.68</v>
      </c>
      <c r="AB181">
        <v>316</v>
      </c>
      <c r="AC181">
        <v>1039</v>
      </c>
      <c r="AD181">
        <v>335</v>
      </c>
      <c r="AE181">
        <v>177</v>
      </c>
      <c r="AF181">
        <v>60</v>
      </c>
      <c r="AG181">
        <v>348</v>
      </c>
      <c r="AH181">
        <v>558</v>
      </c>
    </row>
    <row r="182" spans="1:34" ht="15" x14ac:dyDescent="0.2">
      <c r="A182" s="1">
        <v>186</v>
      </c>
      <c r="B182" t="s">
        <v>191</v>
      </c>
      <c r="C182">
        <v>31</v>
      </c>
      <c r="D182">
        <v>16</v>
      </c>
      <c r="E182">
        <v>15</v>
      </c>
      <c r="F182">
        <v>0.51600000000000001</v>
      </c>
      <c r="G182">
        <v>2.92</v>
      </c>
      <c r="H182">
        <v>0.85</v>
      </c>
      <c r="I182">
        <v>7</v>
      </c>
      <c r="J182">
        <v>11</v>
      </c>
      <c r="K182">
        <v>11</v>
      </c>
      <c r="L182">
        <v>6</v>
      </c>
      <c r="M182">
        <v>4</v>
      </c>
      <c r="N182">
        <v>8</v>
      </c>
      <c r="O182">
        <v>2270</v>
      </c>
      <c r="P182">
        <v>2135</v>
      </c>
      <c r="R182">
        <v>1265</v>
      </c>
      <c r="S182">
        <v>796</v>
      </c>
      <c r="T182">
        <v>1789</v>
      </c>
      <c r="U182">
        <v>0.44500000000000001</v>
      </c>
      <c r="V182">
        <v>257</v>
      </c>
      <c r="W182">
        <v>700</v>
      </c>
      <c r="X182">
        <v>0.36699999999999999</v>
      </c>
      <c r="Y182">
        <v>421</v>
      </c>
      <c r="Z182">
        <v>606</v>
      </c>
      <c r="AA182">
        <v>0.69499999999999995</v>
      </c>
      <c r="AB182">
        <v>349</v>
      </c>
      <c r="AC182">
        <v>1132</v>
      </c>
      <c r="AD182">
        <v>380</v>
      </c>
      <c r="AE182">
        <v>171</v>
      </c>
      <c r="AF182">
        <v>122</v>
      </c>
      <c r="AG182">
        <v>379</v>
      </c>
      <c r="AH182">
        <v>546</v>
      </c>
    </row>
    <row r="183" spans="1:34" ht="15" x14ac:dyDescent="0.2">
      <c r="A183" s="1">
        <v>185</v>
      </c>
      <c r="B183" t="s">
        <v>190</v>
      </c>
      <c r="C183">
        <v>30</v>
      </c>
      <c r="D183">
        <v>15</v>
      </c>
      <c r="E183">
        <v>15</v>
      </c>
      <c r="F183">
        <v>0.5</v>
      </c>
      <c r="G183">
        <v>-4.63</v>
      </c>
      <c r="H183">
        <v>-0.37</v>
      </c>
      <c r="I183">
        <v>7</v>
      </c>
      <c r="J183">
        <v>6</v>
      </c>
      <c r="K183">
        <v>11</v>
      </c>
      <c r="L183">
        <v>5</v>
      </c>
      <c r="M183">
        <v>3</v>
      </c>
      <c r="N183">
        <v>9</v>
      </c>
      <c r="O183">
        <v>2309</v>
      </c>
      <c r="P183">
        <v>2361</v>
      </c>
      <c r="R183">
        <v>1200</v>
      </c>
      <c r="S183">
        <v>789</v>
      </c>
      <c r="T183">
        <v>1782</v>
      </c>
      <c r="U183">
        <v>0.443</v>
      </c>
      <c r="V183">
        <v>273</v>
      </c>
      <c r="W183">
        <v>737</v>
      </c>
      <c r="X183">
        <v>0.37</v>
      </c>
      <c r="Y183">
        <v>458</v>
      </c>
      <c r="Z183">
        <v>645</v>
      </c>
      <c r="AA183">
        <v>0.71</v>
      </c>
      <c r="AB183">
        <v>295</v>
      </c>
      <c r="AC183">
        <v>1026</v>
      </c>
      <c r="AD183">
        <v>398</v>
      </c>
      <c r="AE183">
        <v>203</v>
      </c>
      <c r="AF183">
        <v>83</v>
      </c>
      <c r="AG183">
        <v>431</v>
      </c>
      <c r="AH183">
        <v>665</v>
      </c>
    </row>
    <row r="184" spans="1:34" ht="15" x14ac:dyDescent="0.2">
      <c r="A184" s="1">
        <v>188</v>
      </c>
      <c r="B184" t="s">
        <v>193</v>
      </c>
      <c r="C184">
        <v>31</v>
      </c>
      <c r="D184">
        <v>26</v>
      </c>
      <c r="E184">
        <v>5</v>
      </c>
      <c r="F184">
        <v>0.83899999999999997</v>
      </c>
      <c r="G184">
        <v>5.33</v>
      </c>
      <c r="H184">
        <v>-2.54</v>
      </c>
      <c r="I184">
        <v>18</v>
      </c>
      <c r="J184">
        <v>2</v>
      </c>
      <c r="K184">
        <v>13</v>
      </c>
      <c r="L184">
        <v>1</v>
      </c>
      <c r="M184">
        <v>11</v>
      </c>
      <c r="N184">
        <v>4</v>
      </c>
      <c r="O184">
        <v>2509</v>
      </c>
      <c r="P184">
        <v>2265</v>
      </c>
      <c r="R184">
        <v>1255</v>
      </c>
      <c r="S184">
        <v>839</v>
      </c>
      <c r="T184">
        <v>1933</v>
      </c>
      <c r="U184">
        <v>0.434</v>
      </c>
      <c r="V184">
        <v>274</v>
      </c>
      <c r="W184">
        <v>734</v>
      </c>
      <c r="X184">
        <v>0.373</v>
      </c>
      <c r="Y184">
        <v>557</v>
      </c>
      <c r="Z184">
        <v>744</v>
      </c>
      <c r="AA184">
        <v>0.749</v>
      </c>
      <c r="AB184">
        <v>355</v>
      </c>
      <c r="AC184">
        <v>1212</v>
      </c>
      <c r="AD184">
        <v>385</v>
      </c>
      <c r="AE184">
        <v>214</v>
      </c>
      <c r="AF184">
        <v>141</v>
      </c>
      <c r="AG184">
        <v>390</v>
      </c>
      <c r="AH184">
        <v>642</v>
      </c>
    </row>
    <row r="185" spans="1:34" ht="15" x14ac:dyDescent="0.2">
      <c r="A185" s="1">
        <v>190</v>
      </c>
      <c r="B185" t="s">
        <v>195</v>
      </c>
      <c r="C185">
        <v>29</v>
      </c>
      <c r="D185">
        <v>14</v>
      </c>
      <c r="E185">
        <v>15</v>
      </c>
      <c r="F185">
        <v>0.48299999999999998</v>
      </c>
      <c r="G185">
        <v>-2.5499999999999998</v>
      </c>
      <c r="H185">
        <v>-3.38</v>
      </c>
      <c r="I185">
        <v>9</v>
      </c>
      <c r="J185">
        <v>7</v>
      </c>
      <c r="K185">
        <v>8</v>
      </c>
      <c r="L185">
        <v>5</v>
      </c>
      <c r="M185">
        <v>5</v>
      </c>
      <c r="N185">
        <v>8</v>
      </c>
      <c r="O185">
        <v>2141</v>
      </c>
      <c r="P185">
        <v>2117</v>
      </c>
      <c r="R185">
        <v>1170</v>
      </c>
      <c r="S185">
        <v>753</v>
      </c>
      <c r="T185">
        <v>1685</v>
      </c>
      <c r="U185">
        <v>0.44700000000000001</v>
      </c>
      <c r="V185">
        <v>213</v>
      </c>
      <c r="W185">
        <v>615</v>
      </c>
      <c r="X185">
        <v>0.34599999999999997</v>
      </c>
      <c r="Y185">
        <v>422</v>
      </c>
      <c r="Z185">
        <v>568</v>
      </c>
      <c r="AA185">
        <v>0.74299999999999999</v>
      </c>
      <c r="AB185">
        <v>273</v>
      </c>
      <c r="AC185">
        <v>985</v>
      </c>
      <c r="AD185">
        <v>384</v>
      </c>
      <c r="AE185">
        <v>159</v>
      </c>
      <c r="AF185">
        <v>86</v>
      </c>
      <c r="AG185">
        <v>323</v>
      </c>
      <c r="AH185">
        <v>638</v>
      </c>
    </row>
    <row r="186" spans="1:34" ht="15" x14ac:dyDescent="0.2">
      <c r="A186" s="1">
        <v>189</v>
      </c>
      <c r="B186" t="s">
        <v>194</v>
      </c>
      <c r="C186">
        <v>29</v>
      </c>
      <c r="D186">
        <v>15</v>
      </c>
      <c r="E186">
        <v>14</v>
      </c>
      <c r="F186">
        <v>0.51700000000000002</v>
      </c>
      <c r="G186">
        <v>-5.25</v>
      </c>
      <c r="H186">
        <v>-5.03</v>
      </c>
      <c r="I186">
        <v>10</v>
      </c>
      <c r="J186">
        <v>6</v>
      </c>
      <c r="K186">
        <v>12</v>
      </c>
      <c r="L186">
        <v>5</v>
      </c>
      <c r="M186">
        <v>3</v>
      </c>
      <c r="N186">
        <v>9</v>
      </c>
      <c r="O186">
        <v>2310</v>
      </c>
      <c r="P186">
        <v>2279</v>
      </c>
      <c r="R186">
        <v>1185</v>
      </c>
      <c r="S186">
        <v>771</v>
      </c>
      <c r="T186">
        <v>1778</v>
      </c>
      <c r="U186">
        <v>0.434</v>
      </c>
      <c r="V186">
        <v>287</v>
      </c>
      <c r="W186">
        <v>767</v>
      </c>
      <c r="X186">
        <v>0.374</v>
      </c>
      <c r="Y186">
        <v>481</v>
      </c>
      <c r="Z186">
        <v>661</v>
      </c>
      <c r="AA186">
        <v>0.72799999999999998</v>
      </c>
      <c r="AB186">
        <v>306</v>
      </c>
      <c r="AC186">
        <v>1050</v>
      </c>
      <c r="AD186">
        <v>383</v>
      </c>
      <c r="AE186">
        <v>162</v>
      </c>
      <c r="AF186">
        <v>65</v>
      </c>
      <c r="AG186">
        <v>351</v>
      </c>
      <c r="AH186">
        <v>663</v>
      </c>
    </row>
    <row r="187" spans="1:34" ht="15" x14ac:dyDescent="0.2">
      <c r="A187" s="1">
        <v>191</v>
      </c>
      <c r="B187" t="s">
        <v>196</v>
      </c>
      <c r="C187">
        <v>29</v>
      </c>
      <c r="D187">
        <v>14</v>
      </c>
      <c r="E187">
        <v>15</v>
      </c>
      <c r="F187">
        <v>0.48299999999999998</v>
      </c>
      <c r="G187">
        <v>-3.08</v>
      </c>
      <c r="H187">
        <v>-1.49</v>
      </c>
      <c r="I187">
        <v>10</v>
      </c>
      <c r="J187">
        <v>6</v>
      </c>
      <c r="K187">
        <v>10</v>
      </c>
      <c r="L187">
        <v>4</v>
      </c>
      <c r="M187">
        <v>4</v>
      </c>
      <c r="N187">
        <v>11</v>
      </c>
      <c r="O187">
        <v>2301</v>
      </c>
      <c r="P187">
        <v>2236</v>
      </c>
      <c r="R187">
        <v>1175</v>
      </c>
      <c r="S187">
        <v>850</v>
      </c>
      <c r="T187">
        <v>1846</v>
      </c>
      <c r="U187">
        <v>0.46</v>
      </c>
      <c r="V187">
        <v>216</v>
      </c>
      <c r="W187">
        <v>552</v>
      </c>
      <c r="X187">
        <v>0.39100000000000001</v>
      </c>
      <c r="Y187">
        <v>385</v>
      </c>
      <c r="Z187">
        <v>529</v>
      </c>
      <c r="AA187">
        <v>0.72799999999999998</v>
      </c>
      <c r="AB187">
        <v>389</v>
      </c>
      <c r="AC187">
        <v>1100</v>
      </c>
      <c r="AD187">
        <v>469</v>
      </c>
      <c r="AE187">
        <v>199</v>
      </c>
      <c r="AF187">
        <v>91</v>
      </c>
      <c r="AG187">
        <v>398</v>
      </c>
      <c r="AH187">
        <v>616</v>
      </c>
    </row>
    <row r="188" spans="1:34" ht="15" x14ac:dyDescent="0.2">
      <c r="A188" s="1">
        <v>192</v>
      </c>
      <c r="B188" t="s">
        <v>197</v>
      </c>
      <c r="C188">
        <v>27</v>
      </c>
      <c r="D188">
        <v>13</v>
      </c>
      <c r="E188">
        <v>14</v>
      </c>
      <c r="F188">
        <v>0.48099999999999998</v>
      </c>
      <c r="G188">
        <v>-14.33</v>
      </c>
      <c r="H188">
        <v>-10.02</v>
      </c>
      <c r="I188">
        <v>10</v>
      </c>
      <c r="J188">
        <v>4</v>
      </c>
      <c r="K188">
        <v>8</v>
      </c>
      <c r="L188">
        <v>5</v>
      </c>
      <c r="M188">
        <v>5</v>
      </c>
      <c r="N188">
        <v>9</v>
      </c>
      <c r="O188">
        <v>1823</v>
      </c>
      <c r="P188">
        <v>1920</v>
      </c>
      <c r="R188">
        <v>1090</v>
      </c>
      <c r="S188">
        <v>621</v>
      </c>
      <c r="T188">
        <v>1626</v>
      </c>
      <c r="U188">
        <v>0.38200000000000001</v>
      </c>
      <c r="V188">
        <v>144</v>
      </c>
      <c r="W188">
        <v>495</v>
      </c>
      <c r="X188">
        <v>0.29099999999999998</v>
      </c>
      <c r="Y188">
        <v>437</v>
      </c>
      <c r="Z188">
        <v>618</v>
      </c>
      <c r="AA188">
        <v>0.70699999999999996</v>
      </c>
      <c r="AB188">
        <v>371</v>
      </c>
      <c r="AC188">
        <v>1049</v>
      </c>
      <c r="AD188">
        <v>291</v>
      </c>
      <c r="AE188">
        <v>152</v>
      </c>
      <c r="AF188">
        <v>93</v>
      </c>
      <c r="AG188">
        <v>379</v>
      </c>
      <c r="AH188">
        <v>543</v>
      </c>
    </row>
    <row r="189" spans="1:34" ht="15" x14ac:dyDescent="0.2">
      <c r="A189" s="1">
        <v>193</v>
      </c>
      <c r="B189" t="s">
        <v>198</v>
      </c>
      <c r="C189">
        <v>31</v>
      </c>
      <c r="D189">
        <v>16</v>
      </c>
      <c r="E189">
        <v>15</v>
      </c>
      <c r="F189">
        <v>0.51600000000000001</v>
      </c>
      <c r="G189">
        <v>-4.45</v>
      </c>
      <c r="H189">
        <v>-3.45</v>
      </c>
      <c r="I189">
        <v>14</v>
      </c>
      <c r="J189">
        <v>4</v>
      </c>
      <c r="K189">
        <v>8</v>
      </c>
      <c r="L189">
        <v>4</v>
      </c>
      <c r="M189">
        <v>8</v>
      </c>
      <c r="N189">
        <v>11</v>
      </c>
      <c r="O189">
        <v>2101</v>
      </c>
      <c r="P189">
        <v>2132</v>
      </c>
      <c r="R189">
        <v>1245</v>
      </c>
      <c r="S189">
        <v>753</v>
      </c>
      <c r="T189">
        <v>1704</v>
      </c>
      <c r="U189">
        <v>0.442</v>
      </c>
      <c r="V189">
        <v>226</v>
      </c>
      <c r="W189">
        <v>631</v>
      </c>
      <c r="X189">
        <v>0.35799999999999998</v>
      </c>
      <c r="Y189">
        <v>369</v>
      </c>
      <c r="Z189">
        <v>550</v>
      </c>
      <c r="AA189">
        <v>0.67100000000000004</v>
      </c>
      <c r="AB189">
        <v>234</v>
      </c>
      <c r="AC189">
        <v>929</v>
      </c>
      <c r="AD189">
        <v>353</v>
      </c>
      <c r="AE189">
        <v>196</v>
      </c>
      <c r="AF189">
        <v>128</v>
      </c>
      <c r="AG189">
        <v>405</v>
      </c>
      <c r="AH189">
        <v>561</v>
      </c>
    </row>
    <row r="190" spans="1:34" ht="15" x14ac:dyDescent="0.2">
      <c r="A190" s="1">
        <v>194</v>
      </c>
      <c r="B190" t="s">
        <v>199</v>
      </c>
      <c r="C190">
        <v>30</v>
      </c>
      <c r="D190">
        <v>14</v>
      </c>
      <c r="E190">
        <v>16</v>
      </c>
      <c r="F190">
        <v>0.46700000000000003</v>
      </c>
      <c r="G190">
        <v>-2.52</v>
      </c>
      <c r="H190">
        <v>-3.98</v>
      </c>
      <c r="I190">
        <v>8</v>
      </c>
      <c r="J190">
        <v>8</v>
      </c>
      <c r="K190">
        <v>10</v>
      </c>
      <c r="L190">
        <v>4</v>
      </c>
      <c r="M190">
        <v>3</v>
      </c>
      <c r="N190">
        <v>11</v>
      </c>
      <c r="O190">
        <v>2412</v>
      </c>
      <c r="P190">
        <v>2317</v>
      </c>
      <c r="R190">
        <v>1220</v>
      </c>
      <c r="S190">
        <v>826</v>
      </c>
      <c r="T190">
        <v>1845</v>
      </c>
      <c r="U190">
        <v>0.44800000000000001</v>
      </c>
      <c r="V190">
        <v>260</v>
      </c>
      <c r="W190">
        <v>730</v>
      </c>
      <c r="X190">
        <v>0.35599999999999998</v>
      </c>
      <c r="Y190">
        <v>500</v>
      </c>
      <c r="Z190">
        <v>687</v>
      </c>
      <c r="AA190">
        <v>0.72799999999999998</v>
      </c>
      <c r="AB190">
        <v>355</v>
      </c>
      <c r="AC190">
        <v>1118</v>
      </c>
      <c r="AD190">
        <v>423</v>
      </c>
      <c r="AE190">
        <v>187</v>
      </c>
      <c r="AF190">
        <v>69</v>
      </c>
      <c r="AG190">
        <v>367</v>
      </c>
      <c r="AH190">
        <v>598</v>
      </c>
    </row>
    <row r="191" spans="1:34" ht="15" x14ac:dyDescent="0.2">
      <c r="A191" s="1">
        <v>195</v>
      </c>
      <c r="B191" t="s">
        <v>200</v>
      </c>
      <c r="C191">
        <v>30</v>
      </c>
      <c r="D191">
        <v>15</v>
      </c>
      <c r="E191">
        <v>15</v>
      </c>
      <c r="F191">
        <v>0.5</v>
      </c>
      <c r="G191">
        <v>-3.98</v>
      </c>
      <c r="H191">
        <v>-3.7</v>
      </c>
      <c r="I191">
        <v>10</v>
      </c>
      <c r="J191">
        <v>8</v>
      </c>
      <c r="K191">
        <v>10</v>
      </c>
      <c r="L191">
        <v>5</v>
      </c>
      <c r="M191">
        <v>5</v>
      </c>
      <c r="N191">
        <v>8</v>
      </c>
      <c r="O191">
        <v>1962</v>
      </c>
      <c r="P191">
        <v>1943</v>
      </c>
      <c r="R191">
        <v>1205</v>
      </c>
      <c r="S191">
        <v>698</v>
      </c>
      <c r="T191">
        <v>1629</v>
      </c>
      <c r="U191">
        <v>0.42799999999999999</v>
      </c>
      <c r="V191">
        <v>201</v>
      </c>
      <c r="W191">
        <v>633</v>
      </c>
      <c r="X191">
        <v>0.318</v>
      </c>
      <c r="Y191">
        <v>365</v>
      </c>
      <c r="Z191">
        <v>573</v>
      </c>
      <c r="AA191">
        <v>0.63700000000000001</v>
      </c>
      <c r="AB191">
        <v>383</v>
      </c>
      <c r="AC191">
        <v>1055</v>
      </c>
      <c r="AD191">
        <v>413</v>
      </c>
      <c r="AE191">
        <v>212</v>
      </c>
      <c r="AF191">
        <v>60</v>
      </c>
      <c r="AG191">
        <v>440</v>
      </c>
      <c r="AH191">
        <v>555</v>
      </c>
    </row>
    <row r="192" spans="1:34" ht="15" x14ac:dyDescent="0.2">
      <c r="A192" s="1">
        <v>197</v>
      </c>
      <c r="B192" t="s">
        <v>202</v>
      </c>
      <c r="C192">
        <v>28</v>
      </c>
      <c r="D192">
        <v>12</v>
      </c>
      <c r="E192">
        <v>16</v>
      </c>
      <c r="F192">
        <v>0.42899999999999999</v>
      </c>
      <c r="G192">
        <v>8.41</v>
      </c>
      <c r="H192">
        <v>10.93</v>
      </c>
      <c r="I192">
        <v>6</v>
      </c>
      <c r="J192">
        <v>10</v>
      </c>
      <c r="K192">
        <v>8</v>
      </c>
      <c r="L192">
        <v>6</v>
      </c>
      <c r="M192">
        <v>3</v>
      </c>
      <c r="N192">
        <v>7</v>
      </c>
      <c r="O192">
        <v>1971</v>
      </c>
      <c r="P192">
        <v>2007</v>
      </c>
      <c r="R192">
        <v>1135</v>
      </c>
      <c r="S192">
        <v>717</v>
      </c>
      <c r="T192">
        <v>1702</v>
      </c>
      <c r="U192">
        <v>0.42099999999999999</v>
      </c>
      <c r="V192">
        <v>163</v>
      </c>
      <c r="W192">
        <v>500</v>
      </c>
      <c r="X192">
        <v>0.32600000000000001</v>
      </c>
      <c r="Y192">
        <v>374</v>
      </c>
      <c r="Z192">
        <v>524</v>
      </c>
      <c r="AA192">
        <v>0.71399999999999997</v>
      </c>
      <c r="AB192">
        <v>362</v>
      </c>
      <c r="AC192">
        <v>1078</v>
      </c>
      <c r="AD192">
        <v>326</v>
      </c>
      <c r="AE192">
        <v>192</v>
      </c>
      <c r="AF192">
        <v>108</v>
      </c>
      <c r="AG192">
        <v>371</v>
      </c>
      <c r="AH192">
        <v>519</v>
      </c>
    </row>
    <row r="193" spans="1:34" ht="15" x14ac:dyDescent="0.2">
      <c r="A193" s="1">
        <v>196</v>
      </c>
      <c r="B193" t="s">
        <v>201</v>
      </c>
      <c r="C193">
        <v>29</v>
      </c>
      <c r="D193">
        <v>16</v>
      </c>
      <c r="E193">
        <v>13</v>
      </c>
      <c r="F193">
        <v>0.55200000000000005</v>
      </c>
      <c r="G193">
        <v>-3.04</v>
      </c>
      <c r="H193">
        <v>-0.72</v>
      </c>
      <c r="I193">
        <v>9</v>
      </c>
      <c r="J193">
        <v>7</v>
      </c>
      <c r="K193">
        <v>8</v>
      </c>
      <c r="L193">
        <v>4</v>
      </c>
      <c r="M193">
        <v>8</v>
      </c>
      <c r="N193">
        <v>9</v>
      </c>
      <c r="O193">
        <v>2434</v>
      </c>
      <c r="P193">
        <v>2452</v>
      </c>
      <c r="R193">
        <v>1175</v>
      </c>
      <c r="S193">
        <v>807</v>
      </c>
      <c r="T193">
        <v>1785</v>
      </c>
      <c r="U193">
        <v>0.45200000000000001</v>
      </c>
      <c r="V193">
        <v>271</v>
      </c>
      <c r="W193">
        <v>690</v>
      </c>
      <c r="X193">
        <v>0.39300000000000002</v>
      </c>
      <c r="Y193">
        <v>549</v>
      </c>
      <c r="Z193">
        <v>733</v>
      </c>
      <c r="AA193">
        <v>0.749</v>
      </c>
      <c r="AB193">
        <v>299</v>
      </c>
      <c r="AC193">
        <v>1037</v>
      </c>
      <c r="AD193">
        <v>406</v>
      </c>
      <c r="AE193">
        <v>234</v>
      </c>
      <c r="AF193">
        <v>98</v>
      </c>
      <c r="AG193">
        <v>410</v>
      </c>
      <c r="AH193">
        <v>558</v>
      </c>
    </row>
    <row r="194" spans="1:34" ht="15" x14ac:dyDescent="0.2">
      <c r="A194" s="1">
        <v>199</v>
      </c>
      <c r="B194" t="s">
        <v>204</v>
      </c>
      <c r="C194">
        <v>29</v>
      </c>
      <c r="D194">
        <v>23</v>
      </c>
      <c r="E194">
        <v>6</v>
      </c>
      <c r="F194">
        <v>0.79300000000000004</v>
      </c>
      <c r="G194">
        <v>9.77</v>
      </c>
      <c r="H194">
        <v>1.29</v>
      </c>
      <c r="I194">
        <v>12</v>
      </c>
      <c r="J194">
        <v>4</v>
      </c>
      <c r="K194">
        <v>12</v>
      </c>
      <c r="L194">
        <v>1</v>
      </c>
      <c r="M194">
        <v>7</v>
      </c>
      <c r="N194">
        <v>4</v>
      </c>
      <c r="O194">
        <v>2307</v>
      </c>
      <c r="P194">
        <v>2061</v>
      </c>
      <c r="R194">
        <v>1165</v>
      </c>
      <c r="S194">
        <v>771</v>
      </c>
      <c r="T194">
        <v>1720</v>
      </c>
      <c r="U194">
        <v>0.44800000000000001</v>
      </c>
      <c r="V194">
        <v>266</v>
      </c>
      <c r="W194">
        <v>684</v>
      </c>
      <c r="X194">
        <v>0.38900000000000001</v>
      </c>
      <c r="Y194">
        <v>499</v>
      </c>
      <c r="Z194">
        <v>715</v>
      </c>
      <c r="AA194">
        <v>0.69799999999999995</v>
      </c>
      <c r="AB194">
        <v>327</v>
      </c>
      <c r="AC194">
        <v>1125</v>
      </c>
      <c r="AD194">
        <v>473</v>
      </c>
      <c r="AE194">
        <v>161</v>
      </c>
      <c r="AF194">
        <v>130</v>
      </c>
      <c r="AG194">
        <v>332</v>
      </c>
      <c r="AH194">
        <v>486</v>
      </c>
    </row>
    <row r="195" spans="1:34" ht="15" x14ac:dyDescent="0.2">
      <c r="A195" s="1">
        <v>198</v>
      </c>
      <c r="B195" t="s">
        <v>203</v>
      </c>
      <c r="C195">
        <v>29</v>
      </c>
      <c r="D195">
        <v>10</v>
      </c>
      <c r="E195">
        <v>19</v>
      </c>
      <c r="F195">
        <v>0.34499999999999997</v>
      </c>
      <c r="G195">
        <v>-3.95</v>
      </c>
      <c r="H195">
        <v>2.5</v>
      </c>
      <c r="I195">
        <v>3</v>
      </c>
      <c r="J195">
        <v>13</v>
      </c>
      <c r="K195">
        <v>8</v>
      </c>
      <c r="L195">
        <v>10</v>
      </c>
      <c r="M195">
        <v>2</v>
      </c>
      <c r="N195">
        <v>8</v>
      </c>
      <c r="O195">
        <v>2025</v>
      </c>
      <c r="P195">
        <v>2212</v>
      </c>
      <c r="R195">
        <v>1170</v>
      </c>
      <c r="S195">
        <v>685</v>
      </c>
      <c r="T195">
        <v>1725</v>
      </c>
      <c r="U195">
        <v>0.39700000000000002</v>
      </c>
      <c r="V195">
        <v>199</v>
      </c>
      <c r="W195">
        <v>609</v>
      </c>
      <c r="X195">
        <v>0.32700000000000001</v>
      </c>
      <c r="Y195">
        <v>456</v>
      </c>
      <c r="Z195">
        <v>650</v>
      </c>
      <c r="AA195">
        <v>0.70199999999999996</v>
      </c>
      <c r="AB195">
        <v>338</v>
      </c>
      <c r="AC195">
        <v>1099</v>
      </c>
      <c r="AD195">
        <v>380</v>
      </c>
      <c r="AE195">
        <v>173</v>
      </c>
      <c r="AF195">
        <v>76</v>
      </c>
      <c r="AG195">
        <v>371</v>
      </c>
      <c r="AH195">
        <v>489</v>
      </c>
    </row>
    <row r="196" spans="1:34" ht="15" x14ac:dyDescent="0.2">
      <c r="A196" s="1">
        <v>200</v>
      </c>
      <c r="B196" t="s">
        <v>205</v>
      </c>
      <c r="C196">
        <v>30</v>
      </c>
      <c r="D196">
        <v>19</v>
      </c>
      <c r="E196">
        <v>11</v>
      </c>
      <c r="F196">
        <v>0.63300000000000001</v>
      </c>
      <c r="G196">
        <v>-2.4500000000000002</v>
      </c>
      <c r="H196">
        <v>-4.3</v>
      </c>
      <c r="I196">
        <v>10</v>
      </c>
      <c r="J196">
        <v>6</v>
      </c>
      <c r="K196">
        <v>10</v>
      </c>
      <c r="L196">
        <v>4</v>
      </c>
      <c r="M196">
        <v>9</v>
      </c>
      <c r="N196">
        <v>7</v>
      </c>
      <c r="O196">
        <v>2162</v>
      </c>
      <c r="P196">
        <v>1979</v>
      </c>
      <c r="R196">
        <v>1220</v>
      </c>
      <c r="S196">
        <v>742</v>
      </c>
      <c r="T196">
        <v>1688</v>
      </c>
      <c r="U196">
        <v>0.44</v>
      </c>
      <c r="V196">
        <v>246</v>
      </c>
      <c r="W196">
        <v>694</v>
      </c>
      <c r="X196">
        <v>0.35399999999999998</v>
      </c>
      <c r="Y196">
        <v>432</v>
      </c>
      <c r="Z196">
        <v>595</v>
      </c>
      <c r="AA196">
        <v>0.72599999999999998</v>
      </c>
      <c r="AB196">
        <v>303</v>
      </c>
      <c r="AC196">
        <v>1164</v>
      </c>
      <c r="AD196">
        <v>379</v>
      </c>
      <c r="AE196">
        <v>122</v>
      </c>
      <c r="AF196">
        <v>56</v>
      </c>
      <c r="AG196">
        <v>372</v>
      </c>
      <c r="AH196">
        <v>475</v>
      </c>
    </row>
    <row r="197" spans="1:34" ht="15" x14ac:dyDescent="0.2">
      <c r="A197" s="1">
        <v>202</v>
      </c>
      <c r="B197" t="s">
        <v>207</v>
      </c>
      <c r="C197">
        <v>29</v>
      </c>
      <c r="D197">
        <v>16</v>
      </c>
      <c r="E197">
        <v>13</v>
      </c>
      <c r="F197">
        <v>0.55200000000000005</v>
      </c>
      <c r="G197">
        <v>3.05</v>
      </c>
      <c r="H197">
        <v>2.02</v>
      </c>
      <c r="I197">
        <v>9</v>
      </c>
      <c r="J197">
        <v>8</v>
      </c>
      <c r="K197">
        <v>10</v>
      </c>
      <c r="L197">
        <v>4</v>
      </c>
      <c r="M197">
        <v>5</v>
      </c>
      <c r="N197">
        <v>7</v>
      </c>
      <c r="O197">
        <v>2159</v>
      </c>
      <c r="P197">
        <v>2129</v>
      </c>
      <c r="R197">
        <v>1165</v>
      </c>
      <c r="S197">
        <v>737</v>
      </c>
      <c r="T197">
        <v>1586</v>
      </c>
      <c r="U197">
        <v>0.46500000000000002</v>
      </c>
      <c r="V197">
        <v>138</v>
      </c>
      <c r="W197">
        <v>419</v>
      </c>
      <c r="X197">
        <v>0.32900000000000001</v>
      </c>
      <c r="Y197">
        <v>547</v>
      </c>
      <c r="Z197">
        <v>724</v>
      </c>
      <c r="AA197">
        <v>0.75600000000000001</v>
      </c>
      <c r="AB197">
        <v>254</v>
      </c>
      <c r="AC197">
        <v>992</v>
      </c>
      <c r="AD197">
        <v>394</v>
      </c>
      <c r="AE197">
        <v>177</v>
      </c>
      <c r="AF197">
        <v>102</v>
      </c>
      <c r="AG197">
        <v>380</v>
      </c>
      <c r="AH197">
        <v>565</v>
      </c>
    </row>
    <row r="198" spans="1:34" ht="15" x14ac:dyDescent="0.2">
      <c r="A198" s="1">
        <v>201</v>
      </c>
      <c r="B198" t="s">
        <v>206</v>
      </c>
      <c r="C198">
        <v>29</v>
      </c>
      <c r="D198">
        <v>24</v>
      </c>
      <c r="E198">
        <v>5</v>
      </c>
      <c r="F198">
        <v>0.82799999999999996</v>
      </c>
      <c r="G198">
        <v>3.91</v>
      </c>
      <c r="H198">
        <v>-4.28</v>
      </c>
      <c r="I198">
        <v>10</v>
      </c>
      <c r="J198">
        <v>3</v>
      </c>
      <c r="K198">
        <v>16</v>
      </c>
      <c r="L198">
        <v>1</v>
      </c>
      <c r="M198">
        <v>8</v>
      </c>
      <c r="N198">
        <v>4</v>
      </c>
      <c r="O198">
        <v>2283</v>
      </c>
      <c r="P198">
        <v>1965</v>
      </c>
      <c r="R198">
        <v>1165</v>
      </c>
      <c r="S198">
        <v>788</v>
      </c>
      <c r="T198">
        <v>1695</v>
      </c>
      <c r="U198">
        <v>0.46500000000000002</v>
      </c>
      <c r="V198">
        <v>216</v>
      </c>
      <c r="W198">
        <v>643</v>
      </c>
      <c r="X198">
        <v>0.33600000000000002</v>
      </c>
      <c r="Y198">
        <v>491</v>
      </c>
      <c r="Z198">
        <v>692</v>
      </c>
      <c r="AA198">
        <v>0.71</v>
      </c>
      <c r="AB198">
        <v>378</v>
      </c>
      <c r="AC198">
        <v>1151</v>
      </c>
      <c r="AD198">
        <v>432</v>
      </c>
      <c r="AE198">
        <v>134</v>
      </c>
      <c r="AF198">
        <v>107</v>
      </c>
      <c r="AG198">
        <v>390</v>
      </c>
      <c r="AH198">
        <v>539</v>
      </c>
    </row>
    <row r="199" spans="1:34" ht="15" x14ac:dyDescent="0.2">
      <c r="A199" s="1">
        <v>203</v>
      </c>
      <c r="B199" t="s">
        <v>208</v>
      </c>
      <c r="C199">
        <v>27</v>
      </c>
      <c r="D199">
        <v>17</v>
      </c>
      <c r="E199">
        <v>10</v>
      </c>
      <c r="F199">
        <v>0.63</v>
      </c>
      <c r="G199">
        <v>-3.95</v>
      </c>
      <c r="H199">
        <v>-4.6500000000000004</v>
      </c>
      <c r="I199">
        <v>12</v>
      </c>
      <c r="J199">
        <v>4</v>
      </c>
      <c r="K199">
        <v>11</v>
      </c>
      <c r="L199">
        <v>2</v>
      </c>
      <c r="M199">
        <v>6</v>
      </c>
      <c r="N199">
        <v>8</v>
      </c>
      <c r="O199">
        <v>1990</v>
      </c>
      <c r="P199">
        <v>1893</v>
      </c>
      <c r="R199">
        <v>1095</v>
      </c>
      <c r="S199">
        <v>705</v>
      </c>
      <c r="T199">
        <v>1491</v>
      </c>
      <c r="U199">
        <v>0.47299999999999998</v>
      </c>
      <c r="V199">
        <v>123</v>
      </c>
      <c r="W199">
        <v>368</v>
      </c>
      <c r="X199">
        <v>0.33400000000000002</v>
      </c>
      <c r="Y199">
        <v>457</v>
      </c>
      <c r="Z199">
        <v>635</v>
      </c>
      <c r="AA199">
        <v>0.72</v>
      </c>
      <c r="AB199">
        <v>322</v>
      </c>
      <c r="AC199">
        <v>969</v>
      </c>
      <c r="AD199">
        <v>435</v>
      </c>
      <c r="AE199">
        <v>215</v>
      </c>
      <c r="AF199">
        <v>87</v>
      </c>
      <c r="AG199">
        <v>461</v>
      </c>
      <c r="AH199">
        <v>474</v>
      </c>
    </row>
    <row r="200" spans="1:34" ht="15" x14ac:dyDescent="0.2">
      <c r="A200" s="1">
        <v>204</v>
      </c>
      <c r="B200" t="s">
        <v>209</v>
      </c>
      <c r="C200">
        <v>31</v>
      </c>
      <c r="D200">
        <v>9</v>
      </c>
      <c r="E200">
        <v>22</v>
      </c>
      <c r="F200">
        <v>0.28999999999999998</v>
      </c>
      <c r="G200">
        <v>-8.25</v>
      </c>
      <c r="H200">
        <v>-4.22</v>
      </c>
      <c r="I200">
        <v>6</v>
      </c>
      <c r="J200">
        <v>14</v>
      </c>
      <c r="K200">
        <v>5</v>
      </c>
      <c r="L200">
        <v>7</v>
      </c>
      <c r="M200">
        <v>3</v>
      </c>
      <c r="N200">
        <v>13</v>
      </c>
      <c r="O200">
        <v>2301</v>
      </c>
      <c r="P200">
        <v>2426</v>
      </c>
      <c r="R200">
        <v>1255</v>
      </c>
      <c r="S200">
        <v>794</v>
      </c>
      <c r="T200">
        <v>1886</v>
      </c>
      <c r="U200">
        <v>0.42099999999999999</v>
      </c>
      <c r="V200">
        <v>235</v>
      </c>
      <c r="W200">
        <v>625</v>
      </c>
      <c r="X200">
        <v>0.376</v>
      </c>
      <c r="Y200">
        <v>478</v>
      </c>
      <c r="Z200">
        <v>638</v>
      </c>
      <c r="AA200">
        <v>0.749</v>
      </c>
      <c r="AB200">
        <v>348</v>
      </c>
      <c r="AC200">
        <v>1168</v>
      </c>
      <c r="AD200">
        <v>399</v>
      </c>
      <c r="AE200">
        <v>154</v>
      </c>
      <c r="AF200">
        <v>147</v>
      </c>
      <c r="AG200">
        <v>406</v>
      </c>
      <c r="AH200">
        <v>570</v>
      </c>
    </row>
    <row r="201" spans="1:34" ht="15" x14ac:dyDescent="0.2">
      <c r="A201" s="1">
        <v>205</v>
      </c>
      <c r="B201" t="s">
        <v>210</v>
      </c>
      <c r="C201">
        <v>29</v>
      </c>
      <c r="D201">
        <v>14</v>
      </c>
      <c r="E201">
        <v>15</v>
      </c>
      <c r="F201">
        <v>0.48299999999999998</v>
      </c>
      <c r="G201">
        <v>-14.09</v>
      </c>
      <c r="H201">
        <v>-4.8899999999999997</v>
      </c>
      <c r="I201">
        <v>7</v>
      </c>
      <c r="J201">
        <v>9</v>
      </c>
      <c r="K201">
        <v>10</v>
      </c>
      <c r="L201">
        <v>2</v>
      </c>
      <c r="M201">
        <v>4</v>
      </c>
      <c r="N201">
        <v>13</v>
      </c>
      <c r="O201">
        <v>2177</v>
      </c>
      <c r="P201">
        <v>2303</v>
      </c>
      <c r="R201">
        <v>1175</v>
      </c>
      <c r="S201">
        <v>725</v>
      </c>
      <c r="T201">
        <v>1692</v>
      </c>
      <c r="U201">
        <v>0.42799999999999999</v>
      </c>
      <c r="V201">
        <v>265</v>
      </c>
      <c r="W201">
        <v>756</v>
      </c>
      <c r="X201">
        <v>0.35099999999999998</v>
      </c>
      <c r="Y201">
        <v>462</v>
      </c>
      <c r="Z201">
        <v>626</v>
      </c>
      <c r="AA201">
        <v>0.73799999999999999</v>
      </c>
      <c r="AB201">
        <v>283</v>
      </c>
      <c r="AC201">
        <v>958</v>
      </c>
      <c r="AD201">
        <v>408</v>
      </c>
      <c r="AE201">
        <v>219</v>
      </c>
      <c r="AF201">
        <v>173</v>
      </c>
      <c r="AG201">
        <v>424</v>
      </c>
      <c r="AH201">
        <v>557</v>
      </c>
    </row>
    <row r="202" spans="1:34" ht="15" x14ac:dyDescent="0.2">
      <c r="A202" s="1">
        <v>206</v>
      </c>
      <c r="B202" t="s">
        <v>211</v>
      </c>
      <c r="C202">
        <v>30</v>
      </c>
      <c r="D202">
        <v>11</v>
      </c>
      <c r="E202">
        <v>19</v>
      </c>
      <c r="F202">
        <v>0.36699999999999999</v>
      </c>
      <c r="G202">
        <v>-8.93</v>
      </c>
      <c r="H202">
        <v>-3.93</v>
      </c>
      <c r="I202">
        <v>3</v>
      </c>
      <c r="J202">
        <v>11</v>
      </c>
      <c r="K202">
        <v>8</v>
      </c>
      <c r="L202">
        <v>4</v>
      </c>
      <c r="M202">
        <v>2</v>
      </c>
      <c r="N202">
        <v>14</v>
      </c>
      <c r="O202">
        <v>2187</v>
      </c>
      <c r="P202">
        <v>2223</v>
      </c>
      <c r="R202">
        <v>1205</v>
      </c>
      <c r="S202">
        <v>762</v>
      </c>
      <c r="T202">
        <v>1798</v>
      </c>
      <c r="U202">
        <v>0.42399999999999999</v>
      </c>
      <c r="V202">
        <v>250</v>
      </c>
      <c r="W202">
        <v>752</v>
      </c>
      <c r="X202">
        <v>0.33200000000000002</v>
      </c>
      <c r="Y202">
        <v>411</v>
      </c>
      <c r="Z202">
        <v>580</v>
      </c>
      <c r="AA202">
        <v>0.70899999999999996</v>
      </c>
      <c r="AB202">
        <v>340</v>
      </c>
      <c r="AC202">
        <v>1100</v>
      </c>
      <c r="AD202">
        <v>385</v>
      </c>
      <c r="AE202">
        <v>198</v>
      </c>
      <c r="AF202">
        <v>84</v>
      </c>
      <c r="AG202">
        <v>417</v>
      </c>
      <c r="AH202">
        <v>579</v>
      </c>
    </row>
    <row r="203" spans="1:34" ht="15" x14ac:dyDescent="0.2">
      <c r="A203" s="1">
        <v>207</v>
      </c>
      <c r="B203" t="s">
        <v>212</v>
      </c>
      <c r="C203">
        <v>29</v>
      </c>
      <c r="D203">
        <v>15</v>
      </c>
      <c r="E203">
        <v>14</v>
      </c>
      <c r="F203">
        <v>0.51700000000000002</v>
      </c>
      <c r="G203">
        <v>-11.75</v>
      </c>
      <c r="H203">
        <v>-7.64</v>
      </c>
      <c r="I203">
        <v>12</v>
      </c>
      <c r="J203">
        <v>3</v>
      </c>
      <c r="K203">
        <v>10</v>
      </c>
      <c r="L203">
        <v>2</v>
      </c>
      <c r="M203">
        <v>5</v>
      </c>
      <c r="N203">
        <v>10</v>
      </c>
      <c r="O203">
        <v>2031</v>
      </c>
      <c r="P203">
        <v>2086</v>
      </c>
      <c r="R203">
        <v>1175</v>
      </c>
      <c r="S203">
        <v>708</v>
      </c>
      <c r="T203">
        <v>1659</v>
      </c>
      <c r="U203">
        <v>0.42699999999999999</v>
      </c>
      <c r="V203">
        <v>193</v>
      </c>
      <c r="W203">
        <v>577</v>
      </c>
      <c r="X203">
        <v>0.33400000000000002</v>
      </c>
      <c r="Y203">
        <v>422</v>
      </c>
      <c r="Z203">
        <v>622</v>
      </c>
      <c r="AA203">
        <v>0.67800000000000005</v>
      </c>
      <c r="AB203">
        <v>292</v>
      </c>
      <c r="AC203">
        <v>1092</v>
      </c>
      <c r="AD203">
        <v>318</v>
      </c>
      <c r="AE203">
        <v>149</v>
      </c>
      <c r="AF203">
        <v>158</v>
      </c>
      <c r="AG203">
        <v>425</v>
      </c>
      <c r="AH203">
        <v>609</v>
      </c>
    </row>
    <row r="204" spans="1:34" ht="15" x14ac:dyDescent="0.2">
      <c r="A204" s="1">
        <v>214</v>
      </c>
      <c r="B204" t="s">
        <v>219</v>
      </c>
      <c r="C204">
        <v>30</v>
      </c>
      <c r="D204">
        <v>25</v>
      </c>
      <c r="E204">
        <v>5</v>
      </c>
      <c r="F204">
        <v>0.83299999999999996</v>
      </c>
      <c r="G204">
        <v>25.63</v>
      </c>
      <c r="H204">
        <v>10.77</v>
      </c>
      <c r="I204">
        <v>13</v>
      </c>
      <c r="J204">
        <v>3</v>
      </c>
      <c r="K204">
        <v>15</v>
      </c>
      <c r="L204">
        <v>0</v>
      </c>
      <c r="M204">
        <v>6</v>
      </c>
      <c r="N204">
        <v>4</v>
      </c>
      <c r="O204">
        <v>2593</v>
      </c>
      <c r="P204">
        <v>2119</v>
      </c>
      <c r="R204">
        <v>1205</v>
      </c>
      <c r="S204">
        <v>944</v>
      </c>
      <c r="T204">
        <v>1993</v>
      </c>
      <c r="U204">
        <v>0.47399999999999998</v>
      </c>
      <c r="V204">
        <v>224</v>
      </c>
      <c r="W204">
        <v>600</v>
      </c>
      <c r="X204">
        <v>0.373</v>
      </c>
      <c r="Y204">
        <v>481</v>
      </c>
      <c r="Z204">
        <v>689</v>
      </c>
      <c r="AA204">
        <v>0.69799999999999995</v>
      </c>
      <c r="AB204">
        <v>484</v>
      </c>
      <c r="AC204">
        <v>1326</v>
      </c>
      <c r="AD204">
        <v>544</v>
      </c>
      <c r="AE204">
        <v>217</v>
      </c>
      <c r="AF204">
        <v>102</v>
      </c>
      <c r="AG204">
        <v>361</v>
      </c>
      <c r="AH204">
        <v>531</v>
      </c>
    </row>
    <row r="205" spans="1:34" ht="15" x14ac:dyDescent="0.2">
      <c r="A205" s="1">
        <v>209</v>
      </c>
      <c r="B205" t="s">
        <v>214</v>
      </c>
      <c r="C205">
        <v>29</v>
      </c>
      <c r="D205">
        <v>2</v>
      </c>
      <c r="E205">
        <v>27</v>
      </c>
      <c r="F205">
        <v>6.9000000000000006E-2</v>
      </c>
      <c r="G205">
        <v>-23.56</v>
      </c>
      <c r="H205">
        <v>-8.89</v>
      </c>
      <c r="I205">
        <v>0</v>
      </c>
      <c r="J205">
        <v>14</v>
      </c>
      <c r="K205">
        <v>2</v>
      </c>
      <c r="L205">
        <v>9</v>
      </c>
      <c r="M205">
        <v>0</v>
      </c>
      <c r="N205">
        <v>18</v>
      </c>
      <c r="O205">
        <v>1853</v>
      </c>
      <c r="P205">
        <v>2224</v>
      </c>
      <c r="R205">
        <v>1180</v>
      </c>
      <c r="S205">
        <v>656</v>
      </c>
      <c r="T205">
        <v>1554</v>
      </c>
      <c r="U205">
        <v>0.42199999999999999</v>
      </c>
      <c r="V205">
        <v>181</v>
      </c>
      <c r="W205">
        <v>550</v>
      </c>
      <c r="X205">
        <v>0.32900000000000001</v>
      </c>
      <c r="Y205">
        <v>360</v>
      </c>
      <c r="Z205">
        <v>529</v>
      </c>
      <c r="AA205">
        <v>0.68100000000000005</v>
      </c>
      <c r="AB205">
        <v>317</v>
      </c>
      <c r="AC205">
        <v>1002</v>
      </c>
      <c r="AD205">
        <v>317</v>
      </c>
      <c r="AE205">
        <v>136</v>
      </c>
      <c r="AF205">
        <v>61</v>
      </c>
      <c r="AG205">
        <v>441</v>
      </c>
      <c r="AH205">
        <v>579</v>
      </c>
    </row>
    <row r="206" spans="1:34" ht="15" x14ac:dyDescent="0.2">
      <c r="A206" s="1">
        <v>210</v>
      </c>
      <c r="B206" t="s">
        <v>215</v>
      </c>
      <c r="C206">
        <v>28</v>
      </c>
      <c r="D206">
        <v>22</v>
      </c>
      <c r="E206">
        <v>6</v>
      </c>
      <c r="F206">
        <v>0.78600000000000003</v>
      </c>
      <c r="G206">
        <v>-2.33</v>
      </c>
      <c r="H206">
        <v>-10.97</v>
      </c>
      <c r="I206">
        <v>13</v>
      </c>
      <c r="J206">
        <v>1</v>
      </c>
      <c r="K206">
        <v>11</v>
      </c>
      <c r="L206">
        <v>1</v>
      </c>
      <c r="M206">
        <v>11</v>
      </c>
      <c r="N206">
        <v>5</v>
      </c>
      <c r="O206">
        <v>2104</v>
      </c>
      <c r="P206">
        <v>1782</v>
      </c>
      <c r="R206">
        <v>1120</v>
      </c>
      <c r="S206">
        <v>752</v>
      </c>
      <c r="T206">
        <v>1625</v>
      </c>
      <c r="U206">
        <v>0.46300000000000002</v>
      </c>
      <c r="V206">
        <v>221</v>
      </c>
      <c r="W206">
        <v>627</v>
      </c>
      <c r="X206">
        <v>0.35199999999999998</v>
      </c>
      <c r="Y206">
        <v>379</v>
      </c>
      <c r="Z206">
        <v>555</v>
      </c>
      <c r="AA206">
        <v>0.68300000000000005</v>
      </c>
      <c r="AB206">
        <v>314</v>
      </c>
      <c r="AC206">
        <v>1072</v>
      </c>
      <c r="AD206">
        <v>393</v>
      </c>
      <c r="AE206">
        <v>168</v>
      </c>
      <c r="AF206">
        <v>93</v>
      </c>
      <c r="AG206">
        <v>355</v>
      </c>
      <c r="AH206">
        <v>505</v>
      </c>
    </row>
    <row r="207" spans="1:34" ht="15" x14ac:dyDescent="0.2">
      <c r="A207" s="1">
        <v>212</v>
      </c>
      <c r="B207" t="s">
        <v>217</v>
      </c>
      <c r="C207">
        <v>30</v>
      </c>
      <c r="D207">
        <v>15</v>
      </c>
      <c r="E207">
        <v>15</v>
      </c>
      <c r="F207">
        <v>0.5</v>
      </c>
      <c r="G207">
        <v>7.19</v>
      </c>
      <c r="H207">
        <v>8.7200000000000006</v>
      </c>
      <c r="I207">
        <v>4</v>
      </c>
      <c r="J207">
        <v>13</v>
      </c>
      <c r="K207">
        <v>11</v>
      </c>
      <c r="L207">
        <v>7</v>
      </c>
      <c r="M207">
        <v>2</v>
      </c>
      <c r="N207">
        <v>7</v>
      </c>
      <c r="O207">
        <v>2348</v>
      </c>
      <c r="P207">
        <v>2394</v>
      </c>
      <c r="R207">
        <v>1210</v>
      </c>
      <c r="S207">
        <v>839</v>
      </c>
      <c r="T207">
        <v>1787</v>
      </c>
      <c r="U207">
        <v>0.47</v>
      </c>
      <c r="V207">
        <v>214</v>
      </c>
      <c r="W207">
        <v>600</v>
      </c>
      <c r="X207">
        <v>0.35699999999999998</v>
      </c>
      <c r="Y207">
        <v>456</v>
      </c>
      <c r="Z207">
        <v>653</v>
      </c>
      <c r="AA207">
        <v>0.69799999999999995</v>
      </c>
      <c r="AB207">
        <v>311</v>
      </c>
      <c r="AC207">
        <v>1091</v>
      </c>
      <c r="AD207">
        <v>440</v>
      </c>
      <c r="AE207">
        <v>156</v>
      </c>
      <c r="AF207">
        <v>128</v>
      </c>
      <c r="AG207">
        <v>406</v>
      </c>
      <c r="AH207">
        <v>547</v>
      </c>
    </row>
    <row r="208" spans="1:34" ht="15" x14ac:dyDescent="0.2">
      <c r="A208" s="1">
        <v>208</v>
      </c>
      <c r="B208" t="s">
        <v>213</v>
      </c>
      <c r="C208">
        <v>31</v>
      </c>
      <c r="D208">
        <v>23</v>
      </c>
      <c r="E208">
        <v>8</v>
      </c>
      <c r="F208">
        <v>0.74199999999999999</v>
      </c>
      <c r="G208">
        <v>2.27</v>
      </c>
      <c r="H208">
        <v>-5.18</v>
      </c>
      <c r="I208">
        <v>15</v>
      </c>
      <c r="J208">
        <v>3</v>
      </c>
      <c r="K208">
        <v>13</v>
      </c>
      <c r="L208">
        <v>1</v>
      </c>
      <c r="M208">
        <v>10</v>
      </c>
      <c r="N208">
        <v>7</v>
      </c>
      <c r="O208">
        <v>2390</v>
      </c>
      <c r="P208">
        <v>2091</v>
      </c>
      <c r="R208">
        <v>1265</v>
      </c>
      <c r="S208">
        <v>851</v>
      </c>
      <c r="T208">
        <v>1793</v>
      </c>
      <c r="U208">
        <v>0.47499999999999998</v>
      </c>
      <c r="V208">
        <v>250</v>
      </c>
      <c r="W208">
        <v>627</v>
      </c>
      <c r="X208">
        <v>0.39900000000000002</v>
      </c>
      <c r="Y208">
        <v>438</v>
      </c>
      <c r="Z208">
        <v>646</v>
      </c>
      <c r="AA208">
        <v>0.67800000000000005</v>
      </c>
      <c r="AB208">
        <v>267</v>
      </c>
      <c r="AC208">
        <v>1040</v>
      </c>
      <c r="AD208">
        <v>487</v>
      </c>
      <c r="AE208">
        <v>294</v>
      </c>
      <c r="AF208">
        <v>61</v>
      </c>
      <c r="AG208">
        <v>361</v>
      </c>
      <c r="AH208">
        <v>517</v>
      </c>
    </row>
    <row r="209" spans="1:34" ht="15" x14ac:dyDescent="0.2">
      <c r="A209" s="1">
        <v>211</v>
      </c>
      <c r="B209" t="s">
        <v>216</v>
      </c>
      <c r="C209">
        <v>30</v>
      </c>
      <c r="D209">
        <v>22</v>
      </c>
      <c r="E209">
        <v>8</v>
      </c>
      <c r="F209">
        <v>0.73299999999999998</v>
      </c>
      <c r="G209">
        <v>-0.01</v>
      </c>
      <c r="H209">
        <v>-2.97</v>
      </c>
      <c r="I209">
        <v>13</v>
      </c>
      <c r="J209">
        <v>4</v>
      </c>
      <c r="K209">
        <v>12</v>
      </c>
      <c r="L209">
        <v>4</v>
      </c>
      <c r="M209">
        <v>8</v>
      </c>
      <c r="N209">
        <v>4</v>
      </c>
      <c r="O209">
        <v>2252</v>
      </c>
      <c r="P209">
        <v>2049</v>
      </c>
      <c r="R209">
        <v>1200</v>
      </c>
      <c r="S209">
        <v>808</v>
      </c>
      <c r="T209">
        <v>1725</v>
      </c>
      <c r="U209">
        <v>0.46800000000000003</v>
      </c>
      <c r="V209">
        <v>266</v>
      </c>
      <c r="W209">
        <v>679</v>
      </c>
      <c r="X209">
        <v>0.39200000000000002</v>
      </c>
      <c r="Y209">
        <v>370</v>
      </c>
      <c r="Z209">
        <v>517</v>
      </c>
      <c r="AA209">
        <v>0.71599999999999997</v>
      </c>
      <c r="AB209">
        <v>336</v>
      </c>
      <c r="AC209">
        <v>1062</v>
      </c>
      <c r="AD209">
        <v>449</v>
      </c>
      <c r="AE209">
        <v>216</v>
      </c>
      <c r="AF209">
        <v>109</v>
      </c>
      <c r="AG209">
        <v>417</v>
      </c>
      <c r="AH209">
        <v>551</v>
      </c>
    </row>
    <row r="210" spans="1:34" ht="15" x14ac:dyDescent="0.2">
      <c r="A210" s="1">
        <v>213</v>
      </c>
      <c r="B210" t="s">
        <v>218</v>
      </c>
      <c r="C210">
        <v>31</v>
      </c>
      <c r="D210">
        <v>26</v>
      </c>
      <c r="E210">
        <v>5</v>
      </c>
      <c r="F210">
        <v>0.83899999999999997</v>
      </c>
      <c r="G210">
        <v>8.16</v>
      </c>
      <c r="H210">
        <v>-0.8</v>
      </c>
      <c r="I210">
        <v>15</v>
      </c>
      <c r="J210">
        <v>3</v>
      </c>
      <c r="K210">
        <v>13</v>
      </c>
      <c r="L210">
        <v>1</v>
      </c>
      <c r="M210">
        <v>11</v>
      </c>
      <c r="N210">
        <v>3</v>
      </c>
      <c r="O210">
        <v>2622</v>
      </c>
      <c r="P210">
        <v>2303</v>
      </c>
      <c r="R210">
        <v>1245</v>
      </c>
      <c r="S210">
        <v>956</v>
      </c>
      <c r="T210">
        <v>2004</v>
      </c>
      <c r="U210">
        <v>0.47699999999999998</v>
      </c>
      <c r="V210">
        <v>296</v>
      </c>
      <c r="W210">
        <v>825</v>
      </c>
      <c r="X210">
        <v>0.35899999999999999</v>
      </c>
      <c r="Y210">
        <v>414</v>
      </c>
      <c r="Z210">
        <v>603</v>
      </c>
      <c r="AA210">
        <v>0.68700000000000006</v>
      </c>
      <c r="AB210">
        <v>379</v>
      </c>
      <c r="AC210">
        <v>1123</v>
      </c>
      <c r="AD210">
        <v>496</v>
      </c>
      <c r="AE210">
        <v>215</v>
      </c>
      <c r="AF210">
        <v>102</v>
      </c>
      <c r="AG210">
        <v>324</v>
      </c>
      <c r="AH210">
        <v>625</v>
      </c>
    </row>
    <row r="211" spans="1:34" ht="15" x14ac:dyDescent="0.2">
      <c r="A211" s="1">
        <v>216</v>
      </c>
      <c r="B211" t="s">
        <v>221</v>
      </c>
      <c r="C211">
        <v>26</v>
      </c>
      <c r="D211">
        <v>18</v>
      </c>
      <c r="E211">
        <v>8</v>
      </c>
      <c r="F211">
        <v>0.69199999999999995</v>
      </c>
      <c r="G211">
        <v>-2.23</v>
      </c>
      <c r="H211">
        <v>-5.97</v>
      </c>
      <c r="I211">
        <v>13</v>
      </c>
      <c r="J211">
        <v>3</v>
      </c>
      <c r="K211">
        <v>10</v>
      </c>
      <c r="L211">
        <v>1</v>
      </c>
      <c r="M211">
        <v>7</v>
      </c>
      <c r="N211">
        <v>6</v>
      </c>
      <c r="O211">
        <v>2104</v>
      </c>
      <c r="P211">
        <v>1902</v>
      </c>
      <c r="R211">
        <v>1055</v>
      </c>
      <c r="S211">
        <v>756</v>
      </c>
      <c r="T211">
        <v>1561</v>
      </c>
      <c r="U211">
        <v>0.48399999999999999</v>
      </c>
      <c r="V211">
        <v>182</v>
      </c>
      <c r="W211">
        <v>473</v>
      </c>
      <c r="X211">
        <v>0.38500000000000001</v>
      </c>
      <c r="Y211">
        <v>410</v>
      </c>
      <c r="Z211">
        <v>573</v>
      </c>
      <c r="AA211">
        <v>0.71599999999999997</v>
      </c>
      <c r="AB211">
        <v>248</v>
      </c>
      <c r="AC211">
        <v>936</v>
      </c>
      <c r="AD211">
        <v>389</v>
      </c>
      <c r="AE211">
        <v>202</v>
      </c>
      <c r="AF211">
        <v>81</v>
      </c>
      <c r="AG211">
        <v>343</v>
      </c>
      <c r="AH211">
        <v>550</v>
      </c>
    </row>
    <row r="212" spans="1:34" ht="15" x14ac:dyDescent="0.2">
      <c r="A212" s="1">
        <v>215</v>
      </c>
      <c r="B212" t="s">
        <v>220</v>
      </c>
      <c r="C212">
        <v>29</v>
      </c>
      <c r="D212">
        <v>19</v>
      </c>
      <c r="E212">
        <v>10</v>
      </c>
      <c r="F212">
        <v>0.65500000000000003</v>
      </c>
      <c r="G212">
        <v>-0.27</v>
      </c>
      <c r="H212">
        <v>-2.35</v>
      </c>
      <c r="I212">
        <v>11</v>
      </c>
      <c r="J212">
        <v>5</v>
      </c>
      <c r="K212">
        <v>11</v>
      </c>
      <c r="L212">
        <v>2</v>
      </c>
      <c r="M212">
        <v>7</v>
      </c>
      <c r="N212">
        <v>7</v>
      </c>
      <c r="O212">
        <v>2187</v>
      </c>
      <c r="P212">
        <v>2070</v>
      </c>
      <c r="R212">
        <v>1175</v>
      </c>
      <c r="S212">
        <v>756</v>
      </c>
      <c r="T212">
        <v>1642</v>
      </c>
      <c r="U212">
        <v>0.46</v>
      </c>
      <c r="V212">
        <v>225</v>
      </c>
      <c r="W212">
        <v>611</v>
      </c>
      <c r="X212">
        <v>0.36799999999999999</v>
      </c>
      <c r="Y212">
        <v>450</v>
      </c>
      <c r="Z212">
        <v>633</v>
      </c>
      <c r="AA212">
        <v>0.71099999999999997</v>
      </c>
      <c r="AB212">
        <v>251</v>
      </c>
      <c r="AC212">
        <v>1017</v>
      </c>
      <c r="AD212">
        <v>354</v>
      </c>
      <c r="AE212">
        <v>178</v>
      </c>
      <c r="AF212">
        <v>107</v>
      </c>
      <c r="AG212">
        <v>336</v>
      </c>
      <c r="AH212">
        <v>487</v>
      </c>
    </row>
    <row r="213" spans="1:34" ht="15" x14ac:dyDescent="0.2">
      <c r="A213" s="1">
        <v>217</v>
      </c>
      <c r="B213" t="s">
        <v>222</v>
      </c>
      <c r="C213">
        <v>31</v>
      </c>
      <c r="D213">
        <v>13</v>
      </c>
      <c r="E213">
        <v>18</v>
      </c>
      <c r="F213">
        <v>0.41899999999999998</v>
      </c>
      <c r="G213">
        <v>-7.7</v>
      </c>
      <c r="H213">
        <v>-1.1399999999999999</v>
      </c>
      <c r="I213">
        <v>8</v>
      </c>
      <c r="J213">
        <v>6</v>
      </c>
      <c r="K213">
        <v>9</v>
      </c>
      <c r="L213">
        <v>5</v>
      </c>
      <c r="M213">
        <v>3</v>
      </c>
      <c r="N213">
        <v>12</v>
      </c>
      <c r="O213">
        <v>2408</v>
      </c>
      <c r="P213">
        <v>2438</v>
      </c>
      <c r="R213">
        <v>1240</v>
      </c>
      <c r="S213">
        <v>849</v>
      </c>
      <c r="T213">
        <v>1863</v>
      </c>
      <c r="U213">
        <v>0.45600000000000002</v>
      </c>
      <c r="V213">
        <v>264</v>
      </c>
      <c r="W213">
        <v>769</v>
      </c>
      <c r="X213">
        <v>0.34300000000000003</v>
      </c>
      <c r="Y213">
        <v>446</v>
      </c>
      <c r="Z213">
        <v>678</v>
      </c>
      <c r="AA213">
        <v>0.65800000000000003</v>
      </c>
      <c r="AB213">
        <v>390</v>
      </c>
      <c r="AC213">
        <v>1212</v>
      </c>
      <c r="AD213">
        <v>402</v>
      </c>
      <c r="AE213">
        <v>175</v>
      </c>
      <c r="AF213">
        <v>138</v>
      </c>
      <c r="AG213">
        <v>494</v>
      </c>
      <c r="AH213">
        <v>589</v>
      </c>
    </row>
    <row r="214" spans="1:34" ht="15" x14ac:dyDescent="0.2">
      <c r="A214" s="1">
        <v>218</v>
      </c>
      <c r="B214" t="s">
        <v>223</v>
      </c>
      <c r="C214">
        <v>28</v>
      </c>
      <c r="D214">
        <v>8</v>
      </c>
      <c r="E214">
        <v>20</v>
      </c>
      <c r="F214">
        <v>0.28599999999999998</v>
      </c>
      <c r="G214">
        <v>-10.75</v>
      </c>
      <c r="H214">
        <v>-2.83</v>
      </c>
      <c r="I214">
        <v>2</v>
      </c>
      <c r="J214">
        <v>14</v>
      </c>
      <c r="K214">
        <v>7</v>
      </c>
      <c r="L214">
        <v>11</v>
      </c>
      <c r="M214">
        <v>1</v>
      </c>
      <c r="N214">
        <v>9</v>
      </c>
      <c r="O214">
        <v>1908</v>
      </c>
      <c r="P214">
        <v>2078</v>
      </c>
      <c r="R214">
        <v>1125</v>
      </c>
      <c r="S214">
        <v>673</v>
      </c>
      <c r="T214">
        <v>1615</v>
      </c>
      <c r="U214">
        <v>0.41699999999999998</v>
      </c>
      <c r="V214">
        <v>169</v>
      </c>
      <c r="W214">
        <v>537</v>
      </c>
      <c r="X214">
        <v>0.315</v>
      </c>
      <c r="Y214">
        <v>393</v>
      </c>
      <c r="Z214">
        <v>603</v>
      </c>
      <c r="AA214">
        <v>0.65200000000000002</v>
      </c>
      <c r="AB214">
        <v>286</v>
      </c>
      <c r="AC214">
        <v>1013</v>
      </c>
      <c r="AD214">
        <v>307</v>
      </c>
      <c r="AE214">
        <v>184</v>
      </c>
      <c r="AF214">
        <v>91</v>
      </c>
      <c r="AG214">
        <v>390</v>
      </c>
      <c r="AH214">
        <v>531</v>
      </c>
    </row>
    <row r="215" spans="1:34" ht="15" x14ac:dyDescent="0.2">
      <c r="A215" s="1">
        <v>219</v>
      </c>
      <c r="B215" t="s">
        <v>224</v>
      </c>
      <c r="C215">
        <v>30</v>
      </c>
      <c r="D215">
        <v>15</v>
      </c>
      <c r="E215">
        <v>15</v>
      </c>
      <c r="F215">
        <v>0.5</v>
      </c>
      <c r="G215">
        <v>0.44</v>
      </c>
      <c r="H215">
        <v>-0.63</v>
      </c>
      <c r="I215">
        <v>8</v>
      </c>
      <c r="J215">
        <v>10</v>
      </c>
      <c r="K215">
        <v>7</v>
      </c>
      <c r="L215">
        <v>4</v>
      </c>
      <c r="M215">
        <v>7</v>
      </c>
      <c r="N215">
        <v>10</v>
      </c>
      <c r="O215">
        <v>2180</v>
      </c>
      <c r="P215">
        <v>2148</v>
      </c>
      <c r="R215">
        <v>1215</v>
      </c>
      <c r="S215">
        <v>753</v>
      </c>
      <c r="T215">
        <v>1631</v>
      </c>
      <c r="U215">
        <v>0.46200000000000002</v>
      </c>
      <c r="V215">
        <v>262</v>
      </c>
      <c r="W215">
        <v>703</v>
      </c>
      <c r="X215">
        <v>0.373</v>
      </c>
      <c r="Y215">
        <v>412</v>
      </c>
      <c r="Z215">
        <v>608</v>
      </c>
      <c r="AA215">
        <v>0.67800000000000005</v>
      </c>
      <c r="AB215">
        <v>251</v>
      </c>
      <c r="AC215">
        <v>1011</v>
      </c>
      <c r="AD215">
        <v>406</v>
      </c>
      <c r="AE215">
        <v>166</v>
      </c>
      <c r="AF215">
        <v>107</v>
      </c>
      <c r="AG215">
        <v>375</v>
      </c>
      <c r="AH215">
        <v>500</v>
      </c>
    </row>
    <row r="216" spans="1:34" ht="15" x14ac:dyDescent="0.2">
      <c r="A216" s="1">
        <v>220</v>
      </c>
      <c r="B216" t="s">
        <v>225</v>
      </c>
      <c r="C216">
        <v>29</v>
      </c>
      <c r="D216">
        <v>8</v>
      </c>
      <c r="E216">
        <v>21</v>
      </c>
      <c r="F216">
        <v>0.27600000000000002</v>
      </c>
      <c r="G216">
        <v>-14.7</v>
      </c>
      <c r="H216">
        <v>-5.88</v>
      </c>
      <c r="I216">
        <v>5</v>
      </c>
      <c r="J216">
        <v>11</v>
      </c>
      <c r="K216">
        <v>4</v>
      </c>
      <c r="L216">
        <v>6</v>
      </c>
      <c r="M216">
        <v>2</v>
      </c>
      <c r="N216">
        <v>12</v>
      </c>
      <c r="O216">
        <v>1999</v>
      </c>
      <c r="P216">
        <v>2218</v>
      </c>
      <c r="R216">
        <v>1165</v>
      </c>
      <c r="S216">
        <v>696</v>
      </c>
      <c r="T216">
        <v>1724</v>
      </c>
      <c r="U216">
        <v>0.40400000000000003</v>
      </c>
      <c r="V216">
        <v>216</v>
      </c>
      <c r="W216">
        <v>680</v>
      </c>
      <c r="X216">
        <v>0.318</v>
      </c>
      <c r="Y216">
        <v>391</v>
      </c>
      <c r="Z216">
        <v>572</v>
      </c>
      <c r="AA216">
        <v>0.68400000000000005</v>
      </c>
      <c r="AB216">
        <v>346</v>
      </c>
      <c r="AC216">
        <v>1105</v>
      </c>
      <c r="AD216">
        <v>399</v>
      </c>
      <c r="AE216">
        <v>127</v>
      </c>
      <c r="AF216">
        <v>58</v>
      </c>
      <c r="AG216">
        <v>427</v>
      </c>
      <c r="AH216">
        <v>526</v>
      </c>
    </row>
    <row r="217" spans="1:34" ht="15" x14ac:dyDescent="0.2">
      <c r="A217" s="1">
        <v>221</v>
      </c>
      <c r="B217" t="s">
        <v>226</v>
      </c>
      <c r="C217">
        <v>27</v>
      </c>
      <c r="D217">
        <v>9</v>
      </c>
      <c r="E217">
        <v>18</v>
      </c>
      <c r="F217">
        <v>0.33300000000000002</v>
      </c>
      <c r="G217">
        <v>-9.33</v>
      </c>
      <c r="H217">
        <v>-3.61</v>
      </c>
      <c r="I217">
        <v>5</v>
      </c>
      <c r="J217">
        <v>11</v>
      </c>
      <c r="K217">
        <v>4</v>
      </c>
      <c r="L217">
        <v>6</v>
      </c>
      <c r="M217">
        <v>4</v>
      </c>
      <c r="N217">
        <v>11</v>
      </c>
      <c r="O217">
        <v>1918</v>
      </c>
      <c r="P217">
        <v>2016</v>
      </c>
      <c r="R217">
        <v>1090</v>
      </c>
      <c r="S217">
        <v>672</v>
      </c>
      <c r="T217">
        <v>1550</v>
      </c>
      <c r="U217">
        <v>0.434</v>
      </c>
      <c r="V217">
        <v>240</v>
      </c>
      <c r="W217">
        <v>685</v>
      </c>
      <c r="X217">
        <v>0.35</v>
      </c>
      <c r="Y217">
        <v>334</v>
      </c>
      <c r="Z217">
        <v>551</v>
      </c>
      <c r="AA217">
        <v>0.60599999999999998</v>
      </c>
      <c r="AB217">
        <v>280</v>
      </c>
      <c r="AC217">
        <v>1003</v>
      </c>
      <c r="AD217">
        <v>358</v>
      </c>
      <c r="AE217">
        <v>136</v>
      </c>
      <c r="AF217">
        <v>62</v>
      </c>
      <c r="AG217">
        <v>382</v>
      </c>
      <c r="AH217">
        <v>525</v>
      </c>
    </row>
    <row r="218" spans="1:34" ht="15" x14ac:dyDescent="0.2">
      <c r="A218" s="1">
        <v>222</v>
      </c>
      <c r="B218" t="s">
        <v>227</v>
      </c>
      <c r="C218">
        <v>29</v>
      </c>
      <c r="D218">
        <v>15</v>
      </c>
      <c r="E218">
        <v>14</v>
      </c>
      <c r="F218">
        <v>0.51700000000000002</v>
      </c>
      <c r="G218">
        <v>-2.34</v>
      </c>
      <c r="H218">
        <v>-1.8</v>
      </c>
      <c r="I218">
        <v>7</v>
      </c>
      <c r="J218">
        <v>9</v>
      </c>
      <c r="K218">
        <v>9</v>
      </c>
      <c r="L218">
        <v>7</v>
      </c>
      <c r="M218">
        <v>6</v>
      </c>
      <c r="N218">
        <v>7</v>
      </c>
      <c r="O218">
        <v>2103</v>
      </c>
      <c r="P218">
        <v>2032</v>
      </c>
      <c r="R218">
        <v>1190</v>
      </c>
      <c r="S218">
        <v>758</v>
      </c>
      <c r="T218">
        <v>1720</v>
      </c>
      <c r="U218">
        <v>0.441</v>
      </c>
      <c r="V218">
        <v>146</v>
      </c>
      <c r="W218">
        <v>469</v>
      </c>
      <c r="X218">
        <v>0.311</v>
      </c>
      <c r="Y218">
        <v>441</v>
      </c>
      <c r="Z218">
        <v>649</v>
      </c>
      <c r="AA218">
        <v>0.68</v>
      </c>
      <c r="AB218">
        <v>361</v>
      </c>
      <c r="AC218">
        <v>1100</v>
      </c>
      <c r="AD218">
        <v>317</v>
      </c>
      <c r="AE218">
        <v>212</v>
      </c>
      <c r="AF218">
        <v>75</v>
      </c>
      <c r="AG218">
        <v>389</v>
      </c>
      <c r="AH218">
        <v>558</v>
      </c>
    </row>
    <row r="219" spans="1:34" ht="15" x14ac:dyDescent="0.2">
      <c r="A219" s="1">
        <v>223</v>
      </c>
      <c r="B219" t="s">
        <v>228</v>
      </c>
      <c r="C219">
        <v>29</v>
      </c>
      <c r="D219">
        <v>14</v>
      </c>
      <c r="E219">
        <v>15</v>
      </c>
      <c r="F219">
        <v>0.48299999999999998</v>
      </c>
      <c r="G219">
        <v>1.74</v>
      </c>
      <c r="H219">
        <v>5.59</v>
      </c>
      <c r="I219">
        <v>9</v>
      </c>
      <c r="J219">
        <v>9</v>
      </c>
      <c r="K219">
        <v>9</v>
      </c>
      <c r="L219">
        <v>4</v>
      </c>
      <c r="M219">
        <v>3</v>
      </c>
      <c r="N219">
        <v>9</v>
      </c>
      <c r="O219">
        <v>1790</v>
      </c>
      <c r="P219">
        <v>1861</v>
      </c>
      <c r="R219">
        <v>1175</v>
      </c>
      <c r="S219">
        <v>601</v>
      </c>
      <c r="T219">
        <v>1498</v>
      </c>
      <c r="U219">
        <v>0.40100000000000002</v>
      </c>
      <c r="V219">
        <v>223</v>
      </c>
      <c r="W219">
        <v>674</v>
      </c>
      <c r="X219">
        <v>0.33100000000000002</v>
      </c>
      <c r="Y219">
        <v>365</v>
      </c>
      <c r="Z219">
        <v>498</v>
      </c>
      <c r="AA219">
        <v>0.73299999999999998</v>
      </c>
      <c r="AB219">
        <v>173</v>
      </c>
      <c r="AC219">
        <v>853</v>
      </c>
      <c r="AD219">
        <v>290</v>
      </c>
      <c r="AE219">
        <v>187</v>
      </c>
      <c r="AF219">
        <v>81</v>
      </c>
      <c r="AG219">
        <v>337</v>
      </c>
      <c r="AH219">
        <v>442</v>
      </c>
    </row>
    <row r="220" spans="1:34" ht="15" x14ac:dyDescent="0.2">
      <c r="A220" s="1">
        <v>224</v>
      </c>
      <c r="B220" t="s">
        <v>229</v>
      </c>
      <c r="C220">
        <v>31</v>
      </c>
      <c r="D220">
        <v>21</v>
      </c>
      <c r="E220">
        <v>10</v>
      </c>
      <c r="F220">
        <v>0.67700000000000005</v>
      </c>
      <c r="G220">
        <v>-0.34</v>
      </c>
      <c r="H220">
        <v>-2.96</v>
      </c>
      <c r="I220">
        <v>12</v>
      </c>
      <c r="J220">
        <v>6</v>
      </c>
      <c r="K220">
        <v>11</v>
      </c>
      <c r="L220">
        <v>2</v>
      </c>
      <c r="M220">
        <v>8</v>
      </c>
      <c r="N220">
        <v>7</v>
      </c>
      <c r="O220">
        <v>2364</v>
      </c>
      <c r="P220">
        <v>2224</v>
      </c>
      <c r="R220">
        <v>1240</v>
      </c>
      <c r="S220">
        <v>821</v>
      </c>
      <c r="T220">
        <v>1794</v>
      </c>
      <c r="U220">
        <v>0.45800000000000002</v>
      </c>
      <c r="V220">
        <v>264</v>
      </c>
      <c r="W220">
        <v>753</v>
      </c>
      <c r="X220">
        <v>0.35099999999999998</v>
      </c>
      <c r="Y220">
        <v>458</v>
      </c>
      <c r="Z220">
        <v>676</v>
      </c>
      <c r="AA220">
        <v>0.67800000000000005</v>
      </c>
      <c r="AB220">
        <v>354</v>
      </c>
      <c r="AC220">
        <v>1172</v>
      </c>
      <c r="AD220">
        <v>440</v>
      </c>
      <c r="AE220">
        <v>177</v>
      </c>
      <c r="AF220">
        <v>87</v>
      </c>
      <c r="AG220">
        <v>430</v>
      </c>
      <c r="AH220">
        <v>556</v>
      </c>
    </row>
    <row r="221" spans="1:34" ht="15" x14ac:dyDescent="0.2">
      <c r="A221" s="1">
        <v>226</v>
      </c>
      <c r="B221" t="s">
        <v>231</v>
      </c>
      <c r="C221">
        <v>29</v>
      </c>
      <c r="D221">
        <v>20</v>
      </c>
      <c r="E221">
        <v>9</v>
      </c>
      <c r="F221">
        <v>0.69</v>
      </c>
      <c r="G221">
        <v>14.32</v>
      </c>
      <c r="H221">
        <v>7.25</v>
      </c>
      <c r="I221">
        <v>9</v>
      </c>
      <c r="J221">
        <v>7</v>
      </c>
      <c r="K221">
        <v>13</v>
      </c>
      <c r="L221">
        <v>3</v>
      </c>
      <c r="M221">
        <v>5</v>
      </c>
      <c r="N221">
        <v>5</v>
      </c>
      <c r="O221">
        <v>2082</v>
      </c>
      <c r="P221">
        <v>1877</v>
      </c>
      <c r="R221">
        <v>1160</v>
      </c>
      <c r="S221">
        <v>732</v>
      </c>
      <c r="T221">
        <v>1715</v>
      </c>
      <c r="U221">
        <v>0.42699999999999999</v>
      </c>
      <c r="V221">
        <v>214</v>
      </c>
      <c r="W221">
        <v>628</v>
      </c>
      <c r="X221">
        <v>0.34100000000000003</v>
      </c>
      <c r="Y221">
        <v>404</v>
      </c>
      <c r="Z221">
        <v>536</v>
      </c>
      <c r="AA221">
        <v>0.754</v>
      </c>
      <c r="AB221">
        <v>322</v>
      </c>
      <c r="AC221">
        <v>1076</v>
      </c>
      <c r="AD221">
        <v>443</v>
      </c>
      <c r="AE221">
        <v>154</v>
      </c>
      <c r="AF221">
        <v>159</v>
      </c>
      <c r="AG221">
        <v>300</v>
      </c>
      <c r="AH221">
        <v>566</v>
      </c>
    </row>
    <row r="222" spans="1:34" ht="15" x14ac:dyDescent="0.2">
      <c r="A222" s="1">
        <v>225</v>
      </c>
      <c r="B222" t="s">
        <v>230</v>
      </c>
      <c r="C222">
        <v>27</v>
      </c>
      <c r="D222">
        <v>11</v>
      </c>
      <c r="E222">
        <v>16</v>
      </c>
      <c r="F222">
        <v>0.40699999999999997</v>
      </c>
      <c r="G222">
        <v>-12.74</v>
      </c>
      <c r="H222">
        <v>-5.44</v>
      </c>
      <c r="I222">
        <v>5</v>
      </c>
      <c r="J222">
        <v>11</v>
      </c>
      <c r="K222">
        <v>6</v>
      </c>
      <c r="L222">
        <v>6</v>
      </c>
      <c r="M222">
        <v>4</v>
      </c>
      <c r="N222">
        <v>10</v>
      </c>
      <c r="O222">
        <v>2035</v>
      </c>
      <c r="P222">
        <v>2151</v>
      </c>
      <c r="R222">
        <v>1090</v>
      </c>
      <c r="S222">
        <v>694</v>
      </c>
      <c r="T222">
        <v>1587</v>
      </c>
      <c r="U222">
        <v>0.437</v>
      </c>
      <c r="V222">
        <v>182</v>
      </c>
      <c r="W222">
        <v>510</v>
      </c>
      <c r="X222">
        <v>0.35699999999999998</v>
      </c>
      <c r="Y222">
        <v>465</v>
      </c>
      <c r="Z222">
        <v>680</v>
      </c>
      <c r="AA222">
        <v>0.68400000000000005</v>
      </c>
      <c r="AB222">
        <v>318</v>
      </c>
      <c r="AC222">
        <v>975</v>
      </c>
      <c r="AD222">
        <v>372</v>
      </c>
      <c r="AE222">
        <v>190</v>
      </c>
      <c r="AF222">
        <v>74</v>
      </c>
      <c r="AG222">
        <v>408</v>
      </c>
      <c r="AH222">
        <v>533</v>
      </c>
    </row>
    <row r="223" spans="1:34" ht="15" x14ac:dyDescent="0.2">
      <c r="A223" s="1">
        <v>227</v>
      </c>
      <c r="B223" t="s">
        <v>232</v>
      </c>
      <c r="C223">
        <v>29</v>
      </c>
      <c r="D223">
        <v>22</v>
      </c>
      <c r="E223">
        <v>7</v>
      </c>
      <c r="F223">
        <v>0.75900000000000001</v>
      </c>
      <c r="G223">
        <v>18.52</v>
      </c>
      <c r="H223">
        <v>8.9</v>
      </c>
      <c r="I223">
        <v>11</v>
      </c>
      <c r="J223">
        <v>5</v>
      </c>
      <c r="K223">
        <v>14</v>
      </c>
      <c r="L223">
        <v>2</v>
      </c>
      <c r="M223">
        <v>5</v>
      </c>
      <c r="N223">
        <v>3</v>
      </c>
      <c r="O223">
        <v>2289</v>
      </c>
      <c r="P223">
        <v>2010</v>
      </c>
      <c r="R223">
        <v>1165</v>
      </c>
      <c r="S223">
        <v>802</v>
      </c>
      <c r="T223">
        <v>1735</v>
      </c>
      <c r="U223">
        <v>0.46200000000000002</v>
      </c>
      <c r="V223">
        <v>280</v>
      </c>
      <c r="W223">
        <v>709</v>
      </c>
      <c r="X223">
        <v>0.39500000000000002</v>
      </c>
      <c r="Y223">
        <v>405</v>
      </c>
      <c r="Z223">
        <v>497</v>
      </c>
      <c r="AA223">
        <v>0.81499999999999995</v>
      </c>
      <c r="AB223">
        <v>271</v>
      </c>
      <c r="AC223">
        <v>994</v>
      </c>
      <c r="AD223">
        <v>475</v>
      </c>
      <c r="AE223">
        <v>209</v>
      </c>
      <c r="AF223">
        <v>116</v>
      </c>
      <c r="AG223">
        <v>284</v>
      </c>
      <c r="AH223">
        <v>442</v>
      </c>
    </row>
    <row r="224" spans="1:34" ht="15" x14ac:dyDescent="0.2">
      <c r="A224" s="1">
        <v>228</v>
      </c>
      <c r="B224" t="s">
        <v>233</v>
      </c>
      <c r="C224">
        <v>31</v>
      </c>
      <c r="D224">
        <v>24</v>
      </c>
      <c r="E224">
        <v>7</v>
      </c>
      <c r="F224">
        <v>0.77400000000000002</v>
      </c>
      <c r="G224">
        <v>4.7</v>
      </c>
      <c r="H224">
        <v>-3.27</v>
      </c>
      <c r="I224">
        <v>14</v>
      </c>
      <c r="J224">
        <v>4</v>
      </c>
      <c r="K224">
        <v>13</v>
      </c>
      <c r="L224">
        <v>4</v>
      </c>
      <c r="M224">
        <v>9</v>
      </c>
      <c r="N224">
        <v>2</v>
      </c>
      <c r="O224">
        <v>2462</v>
      </c>
      <c r="P224">
        <v>2182</v>
      </c>
      <c r="R224">
        <v>1245</v>
      </c>
      <c r="S224">
        <v>852</v>
      </c>
      <c r="T224">
        <v>1870</v>
      </c>
      <c r="U224">
        <v>0.45600000000000002</v>
      </c>
      <c r="V224">
        <v>222</v>
      </c>
      <c r="W224">
        <v>669</v>
      </c>
      <c r="X224">
        <v>0.33200000000000002</v>
      </c>
      <c r="Y224">
        <v>536</v>
      </c>
      <c r="Z224">
        <v>706</v>
      </c>
      <c r="AA224">
        <v>0.75900000000000001</v>
      </c>
      <c r="AB224">
        <v>315</v>
      </c>
      <c r="AC224">
        <v>1205</v>
      </c>
      <c r="AD224">
        <v>531</v>
      </c>
      <c r="AE224">
        <v>255</v>
      </c>
      <c r="AF224">
        <v>159</v>
      </c>
      <c r="AG224">
        <v>427</v>
      </c>
      <c r="AH224">
        <v>546</v>
      </c>
    </row>
    <row r="225" spans="1:34" ht="15" x14ac:dyDescent="0.2">
      <c r="A225" s="1">
        <v>230</v>
      </c>
      <c r="B225" t="s">
        <v>235</v>
      </c>
      <c r="C225">
        <v>27</v>
      </c>
      <c r="D225">
        <v>18</v>
      </c>
      <c r="E225">
        <v>9</v>
      </c>
      <c r="F225">
        <v>0.66700000000000004</v>
      </c>
      <c r="G225">
        <v>4.74</v>
      </c>
      <c r="H225">
        <v>-2.38</v>
      </c>
      <c r="I225">
        <v>10</v>
      </c>
      <c r="J225">
        <v>6</v>
      </c>
      <c r="K225">
        <v>11</v>
      </c>
      <c r="L225">
        <v>3</v>
      </c>
      <c r="M225">
        <v>7</v>
      </c>
      <c r="N225">
        <v>6</v>
      </c>
      <c r="O225">
        <v>2106</v>
      </c>
      <c r="P225">
        <v>1894</v>
      </c>
      <c r="R225">
        <v>1080</v>
      </c>
      <c r="S225">
        <v>733</v>
      </c>
      <c r="T225">
        <v>1596</v>
      </c>
      <c r="U225">
        <v>0.45900000000000002</v>
      </c>
      <c r="V225">
        <v>259</v>
      </c>
      <c r="W225">
        <v>657</v>
      </c>
      <c r="X225">
        <v>0.39400000000000002</v>
      </c>
      <c r="Y225">
        <v>381</v>
      </c>
      <c r="Z225">
        <v>555</v>
      </c>
      <c r="AA225">
        <v>0.68600000000000005</v>
      </c>
      <c r="AB225">
        <v>239</v>
      </c>
      <c r="AC225">
        <v>993</v>
      </c>
      <c r="AD225">
        <v>376</v>
      </c>
      <c r="AE225">
        <v>156</v>
      </c>
      <c r="AF225">
        <v>79</v>
      </c>
      <c r="AG225">
        <v>341</v>
      </c>
      <c r="AH225">
        <v>485</v>
      </c>
    </row>
    <row r="226" spans="1:34" ht="15" x14ac:dyDescent="0.2">
      <c r="A226" s="1">
        <v>229</v>
      </c>
      <c r="B226" t="s">
        <v>234</v>
      </c>
      <c r="C226">
        <v>29</v>
      </c>
      <c r="D226">
        <v>16</v>
      </c>
      <c r="E226">
        <v>13</v>
      </c>
      <c r="F226">
        <v>0.55200000000000005</v>
      </c>
      <c r="G226">
        <v>11.48</v>
      </c>
      <c r="H226">
        <v>7.72</v>
      </c>
      <c r="I226">
        <v>6</v>
      </c>
      <c r="J226">
        <v>10</v>
      </c>
      <c r="K226">
        <v>13</v>
      </c>
      <c r="L226">
        <v>5</v>
      </c>
      <c r="M226">
        <v>3</v>
      </c>
      <c r="N226">
        <v>7</v>
      </c>
      <c r="O226">
        <v>2109</v>
      </c>
      <c r="P226">
        <v>2000</v>
      </c>
      <c r="R226">
        <v>1165</v>
      </c>
      <c r="S226">
        <v>751</v>
      </c>
      <c r="T226">
        <v>1628</v>
      </c>
      <c r="U226">
        <v>0.46100000000000002</v>
      </c>
      <c r="V226">
        <v>186</v>
      </c>
      <c r="W226">
        <v>531</v>
      </c>
      <c r="X226">
        <v>0.35</v>
      </c>
      <c r="Y226">
        <v>421</v>
      </c>
      <c r="Z226">
        <v>608</v>
      </c>
      <c r="AA226">
        <v>0.69199999999999995</v>
      </c>
      <c r="AB226">
        <v>301</v>
      </c>
      <c r="AC226">
        <v>1089</v>
      </c>
      <c r="AD226">
        <v>397</v>
      </c>
      <c r="AE226">
        <v>151</v>
      </c>
      <c r="AF226">
        <v>112</v>
      </c>
      <c r="AG226">
        <v>383</v>
      </c>
      <c r="AH226">
        <v>510</v>
      </c>
    </row>
    <row r="227" spans="1:34" ht="15" x14ac:dyDescent="0.2">
      <c r="A227" s="1">
        <v>232</v>
      </c>
      <c r="B227" t="s">
        <v>237</v>
      </c>
      <c r="C227">
        <v>28</v>
      </c>
      <c r="D227">
        <v>10</v>
      </c>
      <c r="E227">
        <v>18</v>
      </c>
      <c r="F227">
        <v>0.35699999999999998</v>
      </c>
      <c r="G227">
        <v>11.86</v>
      </c>
      <c r="H227">
        <v>12.32</v>
      </c>
      <c r="I227">
        <v>4</v>
      </c>
      <c r="J227">
        <v>12</v>
      </c>
      <c r="K227">
        <v>7</v>
      </c>
      <c r="L227">
        <v>7</v>
      </c>
      <c r="M227">
        <v>1</v>
      </c>
      <c r="N227">
        <v>8</v>
      </c>
      <c r="O227">
        <v>2063</v>
      </c>
      <c r="P227">
        <v>2076</v>
      </c>
      <c r="R227">
        <v>1145</v>
      </c>
      <c r="S227">
        <v>718</v>
      </c>
      <c r="T227">
        <v>1687</v>
      </c>
      <c r="U227">
        <v>0.42599999999999999</v>
      </c>
      <c r="V227">
        <v>180</v>
      </c>
      <c r="W227">
        <v>512</v>
      </c>
      <c r="X227">
        <v>0.35199999999999998</v>
      </c>
      <c r="Y227">
        <v>447</v>
      </c>
      <c r="Z227">
        <v>623</v>
      </c>
      <c r="AA227">
        <v>0.71699999999999997</v>
      </c>
      <c r="AB227">
        <v>329</v>
      </c>
      <c r="AC227">
        <v>1067</v>
      </c>
      <c r="AD227">
        <v>304</v>
      </c>
      <c r="AE227">
        <v>196</v>
      </c>
      <c r="AF227">
        <v>132</v>
      </c>
      <c r="AG227">
        <v>396</v>
      </c>
      <c r="AH227">
        <v>552</v>
      </c>
    </row>
    <row r="228" spans="1:34" ht="15" x14ac:dyDescent="0.2">
      <c r="A228" s="1">
        <v>231</v>
      </c>
      <c r="B228" t="s">
        <v>236</v>
      </c>
      <c r="C228">
        <v>29</v>
      </c>
      <c r="D228">
        <v>20</v>
      </c>
      <c r="E228">
        <v>9</v>
      </c>
      <c r="F228">
        <v>0.69</v>
      </c>
      <c r="G228">
        <v>19.79</v>
      </c>
      <c r="H228">
        <v>11.18</v>
      </c>
      <c r="I228">
        <v>9</v>
      </c>
      <c r="J228">
        <v>7</v>
      </c>
      <c r="K228">
        <v>11</v>
      </c>
      <c r="L228">
        <v>4</v>
      </c>
      <c r="M228">
        <v>7</v>
      </c>
      <c r="N228">
        <v>4</v>
      </c>
      <c r="O228">
        <v>2486</v>
      </c>
      <c r="P228">
        <v>2229</v>
      </c>
      <c r="R228">
        <v>1160</v>
      </c>
      <c r="S228">
        <v>833</v>
      </c>
      <c r="T228">
        <v>1779</v>
      </c>
      <c r="U228">
        <v>0.46800000000000003</v>
      </c>
      <c r="V228">
        <v>254</v>
      </c>
      <c r="W228">
        <v>631</v>
      </c>
      <c r="X228">
        <v>0.40300000000000002</v>
      </c>
      <c r="Y228">
        <v>566</v>
      </c>
      <c r="Z228">
        <v>723</v>
      </c>
      <c r="AA228">
        <v>0.78300000000000003</v>
      </c>
      <c r="AB228">
        <v>398</v>
      </c>
      <c r="AC228">
        <v>1063</v>
      </c>
      <c r="AD228">
        <v>426</v>
      </c>
      <c r="AE228">
        <v>233</v>
      </c>
      <c r="AF228">
        <v>88</v>
      </c>
      <c r="AG228">
        <v>396</v>
      </c>
      <c r="AH228">
        <v>654</v>
      </c>
    </row>
    <row r="229" spans="1:34" ht="15" x14ac:dyDescent="0.2">
      <c r="A229" s="1">
        <v>233</v>
      </c>
      <c r="B229" t="s">
        <v>238</v>
      </c>
      <c r="C229">
        <v>28</v>
      </c>
      <c r="D229">
        <v>18</v>
      </c>
      <c r="E229">
        <v>10</v>
      </c>
      <c r="F229">
        <v>0.64300000000000002</v>
      </c>
      <c r="G229">
        <v>3.63</v>
      </c>
      <c r="H229">
        <v>-0.65</v>
      </c>
      <c r="I229">
        <v>11</v>
      </c>
      <c r="J229">
        <v>5</v>
      </c>
      <c r="K229">
        <v>11</v>
      </c>
      <c r="L229">
        <v>4</v>
      </c>
      <c r="M229">
        <v>6</v>
      </c>
      <c r="N229">
        <v>4</v>
      </c>
      <c r="O229">
        <v>1818</v>
      </c>
      <c r="P229">
        <v>1698</v>
      </c>
      <c r="R229">
        <v>1130</v>
      </c>
      <c r="S229">
        <v>656</v>
      </c>
      <c r="T229">
        <v>1582</v>
      </c>
      <c r="U229">
        <v>0.41499999999999998</v>
      </c>
      <c r="V229">
        <v>143</v>
      </c>
      <c r="W229">
        <v>445</v>
      </c>
      <c r="X229">
        <v>0.32100000000000001</v>
      </c>
      <c r="Y229">
        <v>363</v>
      </c>
      <c r="Z229">
        <v>567</v>
      </c>
      <c r="AA229">
        <v>0.64</v>
      </c>
      <c r="AB229">
        <v>372</v>
      </c>
      <c r="AC229">
        <v>1080</v>
      </c>
      <c r="AD229">
        <v>382</v>
      </c>
      <c r="AE229">
        <v>181</v>
      </c>
      <c r="AF229">
        <v>136</v>
      </c>
      <c r="AG229">
        <v>323</v>
      </c>
      <c r="AH229">
        <v>508</v>
      </c>
    </row>
    <row r="230" spans="1:34" ht="15" x14ac:dyDescent="0.2">
      <c r="A230" s="1">
        <v>234</v>
      </c>
      <c r="B230" t="s">
        <v>239</v>
      </c>
      <c r="C230">
        <v>30</v>
      </c>
      <c r="D230">
        <v>8</v>
      </c>
      <c r="E230">
        <v>22</v>
      </c>
      <c r="F230">
        <v>0.26700000000000002</v>
      </c>
      <c r="G230">
        <v>-5.09</v>
      </c>
      <c r="H230">
        <v>1.66</v>
      </c>
      <c r="I230">
        <v>4</v>
      </c>
      <c r="J230">
        <v>12</v>
      </c>
      <c r="K230">
        <v>7</v>
      </c>
      <c r="L230">
        <v>6</v>
      </c>
      <c r="M230">
        <v>1</v>
      </c>
      <c r="N230">
        <v>13</v>
      </c>
      <c r="O230">
        <v>2252</v>
      </c>
      <c r="P230">
        <v>2398</v>
      </c>
      <c r="R230">
        <v>1210</v>
      </c>
      <c r="S230">
        <v>810</v>
      </c>
      <c r="T230">
        <v>1819</v>
      </c>
      <c r="U230">
        <v>0.44500000000000001</v>
      </c>
      <c r="V230">
        <v>216</v>
      </c>
      <c r="W230">
        <v>588</v>
      </c>
      <c r="X230">
        <v>0.36699999999999999</v>
      </c>
      <c r="Y230">
        <v>416</v>
      </c>
      <c r="Z230">
        <v>548</v>
      </c>
      <c r="AA230">
        <v>0.75900000000000001</v>
      </c>
      <c r="AB230">
        <v>276</v>
      </c>
      <c r="AC230">
        <v>1034</v>
      </c>
      <c r="AD230">
        <v>423</v>
      </c>
      <c r="AE230">
        <v>162</v>
      </c>
      <c r="AF230">
        <v>88</v>
      </c>
      <c r="AG230">
        <v>361</v>
      </c>
      <c r="AH230">
        <v>534</v>
      </c>
    </row>
    <row r="231" spans="1:34" ht="15" x14ac:dyDescent="0.2">
      <c r="A231" s="1">
        <v>236</v>
      </c>
      <c r="B231" t="s">
        <v>241</v>
      </c>
      <c r="C231">
        <v>30</v>
      </c>
      <c r="D231">
        <v>26</v>
      </c>
      <c r="E231">
        <v>4</v>
      </c>
      <c r="F231">
        <v>0.86699999999999999</v>
      </c>
      <c r="G231">
        <v>20.99</v>
      </c>
      <c r="H231">
        <v>7.54</v>
      </c>
      <c r="I231">
        <v>15</v>
      </c>
      <c r="J231">
        <v>2</v>
      </c>
      <c r="K231">
        <v>17</v>
      </c>
      <c r="L231">
        <v>0</v>
      </c>
      <c r="M231">
        <v>6</v>
      </c>
      <c r="N231">
        <v>3</v>
      </c>
      <c r="O231">
        <v>2376</v>
      </c>
      <c r="P231">
        <v>1947</v>
      </c>
      <c r="R231">
        <v>1205</v>
      </c>
      <c r="S231">
        <v>846</v>
      </c>
      <c r="T231">
        <v>1751</v>
      </c>
      <c r="U231">
        <v>0.48299999999999998</v>
      </c>
      <c r="V231">
        <v>263</v>
      </c>
      <c r="W231">
        <v>688</v>
      </c>
      <c r="X231">
        <v>0.38200000000000001</v>
      </c>
      <c r="Y231">
        <v>421</v>
      </c>
      <c r="Z231">
        <v>595</v>
      </c>
      <c r="AA231">
        <v>0.70799999999999996</v>
      </c>
      <c r="AB231">
        <v>320</v>
      </c>
      <c r="AC231">
        <v>1098</v>
      </c>
      <c r="AD231">
        <v>507</v>
      </c>
      <c r="AE231">
        <v>199</v>
      </c>
      <c r="AF231">
        <v>203</v>
      </c>
      <c r="AG231">
        <v>363</v>
      </c>
      <c r="AH231">
        <v>482</v>
      </c>
    </row>
    <row r="232" spans="1:34" ht="15" x14ac:dyDescent="0.2">
      <c r="A232" s="1">
        <v>235</v>
      </c>
      <c r="B232" t="s">
        <v>240</v>
      </c>
      <c r="C232">
        <v>30</v>
      </c>
      <c r="D232">
        <v>5</v>
      </c>
      <c r="E232">
        <v>25</v>
      </c>
      <c r="F232">
        <v>0.16700000000000001</v>
      </c>
      <c r="G232">
        <v>-4.96</v>
      </c>
      <c r="H232">
        <v>5.35</v>
      </c>
      <c r="I232">
        <v>1</v>
      </c>
      <c r="J232">
        <v>16</v>
      </c>
      <c r="K232">
        <v>5</v>
      </c>
      <c r="L232">
        <v>10</v>
      </c>
      <c r="M232">
        <v>0</v>
      </c>
      <c r="N232">
        <v>13</v>
      </c>
      <c r="O232">
        <v>1900</v>
      </c>
      <c r="P232">
        <v>2174</v>
      </c>
      <c r="R232">
        <v>1205</v>
      </c>
      <c r="S232">
        <v>679</v>
      </c>
      <c r="T232">
        <v>1572</v>
      </c>
      <c r="U232">
        <v>0.432</v>
      </c>
      <c r="V232">
        <v>187</v>
      </c>
      <c r="W232">
        <v>542</v>
      </c>
      <c r="X232">
        <v>0.34499999999999997</v>
      </c>
      <c r="Y232">
        <v>355</v>
      </c>
      <c r="Z232">
        <v>538</v>
      </c>
      <c r="AA232">
        <v>0.66</v>
      </c>
      <c r="AB232">
        <v>268</v>
      </c>
      <c r="AC232">
        <v>971</v>
      </c>
      <c r="AD232">
        <v>355</v>
      </c>
      <c r="AE232">
        <v>166</v>
      </c>
      <c r="AF232">
        <v>114</v>
      </c>
      <c r="AG232">
        <v>466</v>
      </c>
      <c r="AH232">
        <v>571</v>
      </c>
    </row>
    <row r="233" spans="1:34" ht="15" x14ac:dyDescent="0.2">
      <c r="A233" s="1">
        <v>237</v>
      </c>
      <c r="B233" t="s">
        <v>242</v>
      </c>
      <c r="C233">
        <v>31</v>
      </c>
      <c r="D233">
        <v>10</v>
      </c>
      <c r="E233">
        <v>21</v>
      </c>
      <c r="F233">
        <v>0.32300000000000001</v>
      </c>
      <c r="G233">
        <v>-4.12</v>
      </c>
      <c r="H233">
        <v>2.08</v>
      </c>
      <c r="I233">
        <v>4</v>
      </c>
      <c r="J233">
        <v>14</v>
      </c>
      <c r="K233">
        <v>8</v>
      </c>
      <c r="L233">
        <v>8</v>
      </c>
      <c r="M233">
        <v>2</v>
      </c>
      <c r="N233">
        <v>12</v>
      </c>
      <c r="O233">
        <v>2067</v>
      </c>
      <c r="P233">
        <v>2205</v>
      </c>
      <c r="R233">
        <v>1245</v>
      </c>
      <c r="S233">
        <v>734</v>
      </c>
      <c r="T233">
        <v>1820</v>
      </c>
      <c r="U233">
        <v>0.40300000000000002</v>
      </c>
      <c r="V233">
        <v>174</v>
      </c>
      <c r="W233">
        <v>534</v>
      </c>
      <c r="X233">
        <v>0.32600000000000001</v>
      </c>
      <c r="Y233">
        <v>425</v>
      </c>
      <c r="Z233">
        <v>631</v>
      </c>
      <c r="AA233">
        <v>0.67400000000000004</v>
      </c>
      <c r="AB233">
        <v>366</v>
      </c>
      <c r="AC233">
        <v>1165</v>
      </c>
      <c r="AD233">
        <v>370</v>
      </c>
      <c r="AE233">
        <v>133</v>
      </c>
      <c r="AF233">
        <v>59</v>
      </c>
      <c r="AG233">
        <v>369</v>
      </c>
      <c r="AH233">
        <v>646</v>
      </c>
    </row>
    <row r="234" spans="1:34" ht="15" x14ac:dyDescent="0.2">
      <c r="A234" s="1">
        <v>238</v>
      </c>
      <c r="B234" t="s">
        <v>243</v>
      </c>
      <c r="C234">
        <v>29</v>
      </c>
      <c r="D234">
        <v>14</v>
      </c>
      <c r="E234">
        <v>15</v>
      </c>
      <c r="F234">
        <v>0.48299999999999998</v>
      </c>
      <c r="G234">
        <v>9.2799999999999994</v>
      </c>
      <c r="H234">
        <v>9.3800000000000008</v>
      </c>
      <c r="I234">
        <v>6</v>
      </c>
      <c r="J234">
        <v>10</v>
      </c>
      <c r="K234">
        <v>9</v>
      </c>
      <c r="L234">
        <v>6</v>
      </c>
      <c r="M234">
        <v>3</v>
      </c>
      <c r="N234">
        <v>6</v>
      </c>
      <c r="O234">
        <v>2091</v>
      </c>
      <c r="P234">
        <v>2094</v>
      </c>
      <c r="R234">
        <v>1180</v>
      </c>
      <c r="S234">
        <v>731</v>
      </c>
      <c r="T234">
        <v>1754</v>
      </c>
      <c r="U234">
        <v>0.41699999999999998</v>
      </c>
      <c r="V234">
        <v>200</v>
      </c>
      <c r="W234">
        <v>587</v>
      </c>
      <c r="X234">
        <v>0.34100000000000003</v>
      </c>
      <c r="Y234">
        <v>429</v>
      </c>
      <c r="Z234">
        <v>578</v>
      </c>
      <c r="AA234">
        <v>0.74199999999999999</v>
      </c>
      <c r="AB234">
        <v>293</v>
      </c>
      <c r="AC234">
        <v>1028</v>
      </c>
      <c r="AD234">
        <v>394</v>
      </c>
      <c r="AE234">
        <v>204</v>
      </c>
      <c r="AF234">
        <v>160</v>
      </c>
      <c r="AG234">
        <v>382</v>
      </c>
      <c r="AH234">
        <v>530</v>
      </c>
    </row>
    <row r="235" spans="1:34" ht="15" x14ac:dyDescent="0.2">
      <c r="A235" s="1">
        <v>239</v>
      </c>
      <c r="B235" t="s">
        <v>244</v>
      </c>
      <c r="C235">
        <v>25</v>
      </c>
      <c r="D235">
        <v>12</v>
      </c>
      <c r="E235">
        <v>13</v>
      </c>
      <c r="F235">
        <v>0.48</v>
      </c>
      <c r="G235">
        <v>0.21</v>
      </c>
      <c r="H235">
        <v>-1.03</v>
      </c>
      <c r="I235">
        <v>5</v>
      </c>
      <c r="J235">
        <v>7</v>
      </c>
      <c r="K235">
        <v>5</v>
      </c>
      <c r="L235">
        <v>5</v>
      </c>
      <c r="M235">
        <v>7</v>
      </c>
      <c r="N235">
        <v>8</v>
      </c>
      <c r="O235">
        <v>1715</v>
      </c>
      <c r="P235">
        <v>1684</v>
      </c>
      <c r="R235">
        <v>1000</v>
      </c>
      <c r="S235">
        <v>628</v>
      </c>
      <c r="T235">
        <v>1413</v>
      </c>
      <c r="U235">
        <v>0.44400000000000001</v>
      </c>
      <c r="V235">
        <v>210</v>
      </c>
      <c r="W235">
        <v>614</v>
      </c>
      <c r="X235">
        <v>0.34200000000000003</v>
      </c>
      <c r="Y235">
        <v>249</v>
      </c>
      <c r="Z235">
        <v>384</v>
      </c>
      <c r="AA235">
        <v>0.64800000000000002</v>
      </c>
      <c r="AB235">
        <v>238</v>
      </c>
      <c r="AC235">
        <v>865</v>
      </c>
      <c r="AD235">
        <v>367</v>
      </c>
      <c r="AE235">
        <v>165</v>
      </c>
      <c r="AF235">
        <v>91</v>
      </c>
      <c r="AG235">
        <v>330</v>
      </c>
      <c r="AH235">
        <v>458</v>
      </c>
    </row>
    <row r="236" spans="1:34" ht="15" x14ac:dyDescent="0.2">
      <c r="A236" s="1">
        <v>240</v>
      </c>
      <c r="B236" t="s">
        <v>245</v>
      </c>
      <c r="C236">
        <v>30</v>
      </c>
      <c r="D236">
        <v>9</v>
      </c>
      <c r="E236">
        <v>21</v>
      </c>
      <c r="F236">
        <v>0.3</v>
      </c>
      <c r="G236">
        <v>-9.58</v>
      </c>
      <c r="H236">
        <v>2.52</v>
      </c>
      <c r="I236">
        <v>5</v>
      </c>
      <c r="J236">
        <v>13</v>
      </c>
      <c r="K236">
        <v>7</v>
      </c>
      <c r="L236">
        <v>7</v>
      </c>
      <c r="M236">
        <v>1</v>
      </c>
      <c r="N236">
        <v>12</v>
      </c>
      <c r="O236">
        <v>2056</v>
      </c>
      <c r="P236">
        <v>2401</v>
      </c>
      <c r="R236">
        <v>1200</v>
      </c>
      <c r="S236">
        <v>777</v>
      </c>
      <c r="T236">
        <v>1750</v>
      </c>
      <c r="U236">
        <v>0.44400000000000001</v>
      </c>
      <c r="V236">
        <v>169</v>
      </c>
      <c r="W236">
        <v>464</v>
      </c>
      <c r="X236">
        <v>0.36399999999999999</v>
      </c>
      <c r="Y236">
        <v>333</v>
      </c>
      <c r="Z236">
        <v>520</v>
      </c>
      <c r="AA236">
        <v>0.64</v>
      </c>
      <c r="AB236">
        <v>285</v>
      </c>
      <c r="AC236">
        <v>1000</v>
      </c>
      <c r="AD236">
        <v>404</v>
      </c>
      <c r="AE236">
        <v>152</v>
      </c>
      <c r="AF236">
        <v>83</v>
      </c>
      <c r="AG236">
        <v>382</v>
      </c>
      <c r="AH236">
        <v>511</v>
      </c>
    </row>
    <row r="237" spans="1:34" ht="15" x14ac:dyDescent="0.2">
      <c r="A237" s="1">
        <v>241</v>
      </c>
      <c r="B237" t="s">
        <v>246</v>
      </c>
      <c r="C237">
        <v>29</v>
      </c>
      <c r="D237">
        <v>15</v>
      </c>
      <c r="E237">
        <v>14</v>
      </c>
      <c r="F237">
        <v>0.51700000000000002</v>
      </c>
      <c r="G237">
        <v>10.83</v>
      </c>
      <c r="H237">
        <v>11.38</v>
      </c>
      <c r="I237">
        <v>4</v>
      </c>
      <c r="J237">
        <v>12</v>
      </c>
      <c r="K237">
        <v>11</v>
      </c>
      <c r="L237">
        <v>6</v>
      </c>
      <c r="M237">
        <v>2</v>
      </c>
      <c r="N237">
        <v>6</v>
      </c>
      <c r="O237">
        <v>2186</v>
      </c>
      <c r="P237">
        <v>2202</v>
      </c>
      <c r="R237">
        <v>1180</v>
      </c>
      <c r="S237">
        <v>733</v>
      </c>
      <c r="T237">
        <v>1628</v>
      </c>
      <c r="U237">
        <v>0.45</v>
      </c>
      <c r="V237">
        <v>236</v>
      </c>
      <c r="W237">
        <v>633</v>
      </c>
      <c r="X237">
        <v>0.373</v>
      </c>
      <c r="Y237">
        <v>484</v>
      </c>
      <c r="Z237">
        <v>661</v>
      </c>
      <c r="AA237">
        <v>0.73199999999999998</v>
      </c>
      <c r="AB237">
        <v>287</v>
      </c>
      <c r="AC237">
        <v>1033</v>
      </c>
      <c r="AD237">
        <v>431</v>
      </c>
      <c r="AE237">
        <v>110</v>
      </c>
      <c r="AF237">
        <v>98</v>
      </c>
      <c r="AG237">
        <v>347</v>
      </c>
      <c r="AH237">
        <v>493</v>
      </c>
    </row>
    <row r="238" spans="1:34" ht="15" x14ac:dyDescent="0.2">
      <c r="A238" s="1">
        <v>243</v>
      </c>
      <c r="B238" t="s">
        <v>248</v>
      </c>
      <c r="C238">
        <v>31</v>
      </c>
      <c r="D238">
        <v>10</v>
      </c>
      <c r="E238">
        <v>21</v>
      </c>
      <c r="F238">
        <v>0.32300000000000001</v>
      </c>
      <c r="G238">
        <v>-5.45</v>
      </c>
      <c r="H238">
        <v>2.62</v>
      </c>
      <c r="I238">
        <v>2</v>
      </c>
      <c r="J238">
        <v>16</v>
      </c>
      <c r="K238">
        <v>5</v>
      </c>
      <c r="L238">
        <v>10</v>
      </c>
      <c r="M238">
        <v>2</v>
      </c>
      <c r="N238">
        <v>9</v>
      </c>
      <c r="O238">
        <v>2097</v>
      </c>
      <c r="P238">
        <v>2247</v>
      </c>
      <c r="R238">
        <v>1255</v>
      </c>
      <c r="S238">
        <v>717</v>
      </c>
      <c r="T238">
        <v>1695</v>
      </c>
      <c r="U238">
        <v>0.42299999999999999</v>
      </c>
      <c r="V238">
        <v>205</v>
      </c>
      <c r="W238">
        <v>550</v>
      </c>
      <c r="X238">
        <v>0.373</v>
      </c>
      <c r="Y238">
        <v>458</v>
      </c>
      <c r="Z238">
        <v>622</v>
      </c>
      <c r="AA238">
        <v>0.73599999999999999</v>
      </c>
      <c r="AB238">
        <v>259</v>
      </c>
      <c r="AC238">
        <v>1045</v>
      </c>
      <c r="AD238">
        <v>312</v>
      </c>
      <c r="AE238">
        <v>150</v>
      </c>
      <c r="AF238">
        <v>107</v>
      </c>
      <c r="AG238">
        <v>405</v>
      </c>
      <c r="AH238">
        <v>554</v>
      </c>
    </row>
    <row r="239" spans="1:34" ht="15" x14ac:dyDescent="0.2">
      <c r="A239" s="1">
        <v>242</v>
      </c>
      <c r="B239" t="s">
        <v>247</v>
      </c>
      <c r="C239">
        <v>27</v>
      </c>
      <c r="D239">
        <v>14</v>
      </c>
      <c r="E239">
        <v>13</v>
      </c>
      <c r="F239">
        <v>0.51900000000000002</v>
      </c>
      <c r="G239">
        <v>-6.06</v>
      </c>
      <c r="H239">
        <v>-6.48</v>
      </c>
      <c r="I239">
        <v>7</v>
      </c>
      <c r="J239">
        <v>9</v>
      </c>
      <c r="K239">
        <v>10</v>
      </c>
      <c r="L239">
        <v>3</v>
      </c>
      <c r="M239">
        <v>4</v>
      </c>
      <c r="N239">
        <v>10</v>
      </c>
      <c r="O239">
        <v>2336</v>
      </c>
      <c r="P239">
        <v>2204</v>
      </c>
      <c r="R239">
        <v>1120</v>
      </c>
      <c r="S239">
        <v>844</v>
      </c>
      <c r="T239">
        <v>1749</v>
      </c>
      <c r="U239">
        <v>0.48299999999999998</v>
      </c>
      <c r="V239">
        <v>216</v>
      </c>
      <c r="W239">
        <v>619</v>
      </c>
      <c r="X239">
        <v>0.34899999999999998</v>
      </c>
      <c r="Y239">
        <v>432</v>
      </c>
      <c r="Z239">
        <v>662</v>
      </c>
      <c r="AA239">
        <v>0.65300000000000002</v>
      </c>
      <c r="AB239">
        <v>286</v>
      </c>
      <c r="AC239">
        <v>948</v>
      </c>
      <c r="AD239">
        <v>438</v>
      </c>
      <c r="AE239">
        <v>271</v>
      </c>
      <c r="AF239">
        <v>71</v>
      </c>
      <c r="AG239">
        <v>322</v>
      </c>
      <c r="AH239">
        <v>508</v>
      </c>
    </row>
    <row r="240" spans="1:34" ht="15" x14ac:dyDescent="0.2">
      <c r="A240" s="1">
        <v>244</v>
      </c>
      <c r="B240" t="s">
        <v>249</v>
      </c>
      <c r="C240">
        <v>29</v>
      </c>
      <c r="D240">
        <v>10</v>
      </c>
      <c r="E240">
        <v>19</v>
      </c>
      <c r="F240">
        <v>0.34499999999999997</v>
      </c>
      <c r="G240">
        <v>-15.16</v>
      </c>
      <c r="H240">
        <v>-7.2</v>
      </c>
      <c r="I240">
        <v>7</v>
      </c>
      <c r="J240">
        <v>8</v>
      </c>
      <c r="K240">
        <v>8</v>
      </c>
      <c r="L240">
        <v>2</v>
      </c>
      <c r="M240">
        <v>2</v>
      </c>
      <c r="N240">
        <v>17</v>
      </c>
      <c r="O240">
        <v>1986</v>
      </c>
      <c r="P240">
        <v>2156</v>
      </c>
      <c r="R240">
        <v>1170</v>
      </c>
      <c r="S240">
        <v>688</v>
      </c>
      <c r="T240">
        <v>1624</v>
      </c>
      <c r="U240">
        <v>0.42399999999999999</v>
      </c>
      <c r="V240">
        <v>196</v>
      </c>
      <c r="W240">
        <v>580</v>
      </c>
      <c r="X240">
        <v>0.33800000000000002</v>
      </c>
      <c r="Y240">
        <v>414</v>
      </c>
      <c r="Z240">
        <v>591</v>
      </c>
      <c r="AA240">
        <v>0.70099999999999996</v>
      </c>
      <c r="AB240">
        <v>251</v>
      </c>
      <c r="AC240">
        <v>908</v>
      </c>
      <c r="AD240">
        <v>350</v>
      </c>
      <c r="AE240">
        <v>244</v>
      </c>
      <c r="AF240">
        <v>104</v>
      </c>
      <c r="AG240">
        <v>397</v>
      </c>
      <c r="AH240">
        <v>629</v>
      </c>
    </row>
    <row r="241" spans="1:34" ht="15" x14ac:dyDescent="0.2">
      <c r="A241" s="1">
        <v>245</v>
      </c>
      <c r="B241" t="s">
        <v>250</v>
      </c>
      <c r="C241">
        <v>29</v>
      </c>
      <c r="D241">
        <v>5</v>
      </c>
      <c r="E241">
        <v>24</v>
      </c>
      <c r="F241">
        <v>0.17199999999999999</v>
      </c>
      <c r="G241">
        <v>-23.12</v>
      </c>
      <c r="H241">
        <v>-5.49</v>
      </c>
      <c r="I241">
        <v>1</v>
      </c>
      <c r="J241">
        <v>17</v>
      </c>
      <c r="K241">
        <v>5</v>
      </c>
      <c r="L241">
        <v>8</v>
      </c>
      <c r="M241">
        <v>0</v>
      </c>
      <c r="N241">
        <v>16</v>
      </c>
      <c r="O241">
        <v>1774</v>
      </c>
      <c r="P241">
        <v>2164</v>
      </c>
      <c r="R241">
        <v>1165</v>
      </c>
      <c r="S241">
        <v>648</v>
      </c>
      <c r="T241">
        <v>1567</v>
      </c>
      <c r="U241">
        <v>0.41399999999999998</v>
      </c>
      <c r="V241">
        <v>170</v>
      </c>
      <c r="W241">
        <v>499</v>
      </c>
      <c r="X241">
        <v>0.34100000000000003</v>
      </c>
      <c r="Y241">
        <v>308</v>
      </c>
      <c r="Z241">
        <v>450</v>
      </c>
      <c r="AA241">
        <v>0.68400000000000005</v>
      </c>
      <c r="AB241">
        <v>290</v>
      </c>
      <c r="AC241">
        <v>952</v>
      </c>
      <c r="AD241">
        <v>352</v>
      </c>
      <c r="AE241">
        <v>137</v>
      </c>
      <c r="AF241">
        <v>69</v>
      </c>
      <c r="AG241">
        <v>432</v>
      </c>
      <c r="AH241">
        <v>497</v>
      </c>
    </row>
    <row r="242" spans="1:34" ht="15" x14ac:dyDescent="0.2">
      <c r="A242" s="1">
        <v>246</v>
      </c>
      <c r="B242" t="s">
        <v>251</v>
      </c>
      <c r="C242">
        <v>25</v>
      </c>
      <c r="D242">
        <v>19</v>
      </c>
      <c r="E242">
        <v>6</v>
      </c>
      <c r="F242">
        <v>0.76</v>
      </c>
      <c r="G242">
        <v>5.82</v>
      </c>
      <c r="H242">
        <v>-1.89</v>
      </c>
      <c r="I242">
        <v>12</v>
      </c>
      <c r="J242">
        <v>0</v>
      </c>
      <c r="K242">
        <v>8</v>
      </c>
      <c r="L242">
        <v>1</v>
      </c>
      <c r="M242">
        <v>10</v>
      </c>
      <c r="N242">
        <v>4</v>
      </c>
      <c r="O242">
        <v>1790</v>
      </c>
      <c r="P242">
        <v>1543</v>
      </c>
      <c r="R242">
        <v>1000</v>
      </c>
      <c r="S242">
        <v>640</v>
      </c>
      <c r="T242">
        <v>1415</v>
      </c>
      <c r="U242">
        <v>0.45200000000000001</v>
      </c>
      <c r="V242">
        <v>255</v>
      </c>
      <c r="W242">
        <v>661</v>
      </c>
      <c r="X242">
        <v>0.38600000000000001</v>
      </c>
      <c r="Y242">
        <v>255</v>
      </c>
      <c r="Z242">
        <v>351</v>
      </c>
      <c r="AA242">
        <v>0.72599999999999998</v>
      </c>
      <c r="AB242">
        <v>200</v>
      </c>
      <c r="AC242">
        <v>831</v>
      </c>
      <c r="AD242">
        <v>357</v>
      </c>
      <c r="AE242">
        <v>174</v>
      </c>
      <c r="AF242">
        <v>76</v>
      </c>
      <c r="AG242">
        <v>264</v>
      </c>
      <c r="AH242">
        <v>405</v>
      </c>
    </row>
    <row r="243" spans="1:34" ht="15" x14ac:dyDescent="0.2">
      <c r="A243" s="1">
        <v>247</v>
      </c>
      <c r="B243" t="s">
        <v>252</v>
      </c>
      <c r="C243">
        <v>29</v>
      </c>
      <c r="D243">
        <v>18</v>
      </c>
      <c r="E243">
        <v>11</v>
      </c>
      <c r="F243">
        <v>0.621</v>
      </c>
      <c r="G243">
        <v>12</v>
      </c>
      <c r="H243">
        <v>8.2799999999999994</v>
      </c>
      <c r="I243">
        <v>8</v>
      </c>
      <c r="J243">
        <v>8</v>
      </c>
      <c r="K243">
        <v>14</v>
      </c>
      <c r="L243">
        <v>3</v>
      </c>
      <c r="M243">
        <v>3</v>
      </c>
      <c r="N243">
        <v>7</v>
      </c>
      <c r="O243">
        <v>2031</v>
      </c>
      <c r="P243">
        <v>1923</v>
      </c>
      <c r="R243">
        <v>1165</v>
      </c>
      <c r="S243">
        <v>708</v>
      </c>
      <c r="T243">
        <v>1582</v>
      </c>
      <c r="U243">
        <v>0.44800000000000001</v>
      </c>
      <c r="V243">
        <v>215</v>
      </c>
      <c r="W243">
        <v>573</v>
      </c>
      <c r="X243">
        <v>0.375</v>
      </c>
      <c r="Y243">
        <v>400</v>
      </c>
      <c r="Z243">
        <v>575</v>
      </c>
      <c r="AA243">
        <v>0.69599999999999995</v>
      </c>
      <c r="AB243">
        <v>253</v>
      </c>
      <c r="AC243">
        <v>953</v>
      </c>
      <c r="AD243">
        <v>416</v>
      </c>
      <c r="AE243">
        <v>193</v>
      </c>
      <c r="AF243">
        <v>89</v>
      </c>
      <c r="AG243">
        <v>349</v>
      </c>
      <c r="AH243">
        <v>479</v>
      </c>
    </row>
    <row r="244" spans="1:34" ht="15" x14ac:dyDescent="0.2">
      <c r="A244" s="1">
        <v>248</v>
      </c>
      <c r="B244" t="s">
        <v>253</v>
      </c>
      <c r="C244">
        <v>29</v>
      </c>
      <c r="D244">
        <v>23</v>
      </c>
      <c r="E244">
        <v>6</v>
      </c>
      <c r="F244">
        <v>0.79300000000000004</v>
      </c>
      <c r="G244">
        <v>21.75</v>
      </c>
      <c r="H244">
        <v>7.82</v>
      </c>
      <c r="I244">
        <v>12</v>
      </c>
      <c r="J244">
        <v>4</v>
      </c>
      <c r="K244">
        <v>14</v>
      </c>
      <c r="L244">
        <v>2</v>
      </c>
      <c r="M244">
        <v>5</v>
      </c>
      <c r="N244">
        <v>4</v>
      </c>
      <c r="O244">
        <v>2339</v>
      </c>
      <c r="P244">
        <v>1935</v>
      </c>
      <c r="R244">
        <v>1170</v>
      </c>
      <c r="S244">
        <v>817</v>
      </c>
      <c r="T244">
        <v>1697</v>
      </c>
      <c r="U244">
        <v>0.48099999999999998</v>
      </c>
      <c r="V244">
        <v>268</v>
      </c>
      <c r="W244">
        <v>653</v>
      </c>
      <c r="X244">
        <v>0.41</v>
      </c>
      <c r="Y244">
        <v>437</v>
      </c>
      <c r="Z244">
        <v>574</v>
      </c>
      <c r="AA244">
        <v>0.76100000000000001</v>
      </c>
      <c r="AB244">
        <v>291</v>
      </c>
      <c r="AC244">
        <v>1120</v>
      </c>
      <c r="AD244">
        <v>534</v>
      </c>
      <c r="AE244">
        <v>148</v>
      </c>
      <c r="AF244">
        <v>73</v>
      </c>
      <c r="AG244">
        <v>385</v>
      </c>
      <c r="AH244">
        <v>452</v>
      </c>
    </row>
    <row r="245" spans="1:34" ht="15" x14ac:dyDescent="0.2">
      <c r="A245" s="1">
        <v>249</v>
      </c>
      <c r="B245" t="s">
        <v>254</v>
      </c>
      <c r="C245">
        <v>30</v>
      </c>
      <c r="D245">
        <v>10</v>
      </c>
      <c r="E245">
        <v>20</v>
      </c>
      <c r="F245">
        <v>0.33300000000000002</v>
      </c>
      <c r="G245">
        <v>-8.98</v>
      </c>
      <c r="H245">
        <v>-2.75</v>
      </c>
      <c r="I245">
        <v>7</v>
      </c>
      <c r="J245">
        <v>13</v>
      </c>
      <c r="K245">
        <v>6</v>
      </c>
      <c r="L245">
        <v>7</v>
      </c>
      <c r="M245">
        <v>3</v>
      </c>
      <c r="N245">
        <v>10</v>
      </c>
      <c r="O245">
        <v>2308</v>
      </c>
      <c r="P245">
        <v>2495</v>
      </c>
      <c r="R245">
        <v>1210</v>
      </c>
      <c r="S245">
        <v>824</v>
      </c>
      <c r="T245">
        <v>1946</v>
      </c>
      <c r="U245">
        <v>0.42299999999999999</v>
      </c>
      <c r="V245">
        <v>215</v>
      </c>
      <c r="W245">
        <v>670</v>
      </c>
      <c r="X245">
        <v>0.32100000000000001</v>
      </c>
      <c r="Y245">
        <v>445</v>
      </c>
      <c r="Z245">
        <v>650</v>
      </c>
      <c r="AA245">
        <v>0.68500000000000005</v>
      </c>
      <c r="AB245">
        <v>422</v>
      </c>
      <c r="AC245">
        <v>1191</v>
      </c>
      <c r="AD245">
        <v>432</v>
      </c>
      <c r="AE245">
        <v>173</v>
      </c>
      <c r="AF245">
        <v>105</v>
      </c>
      <c r="AG245">
        <v>429</v>
      </c>
      <c r="AH245">
        <v>585</v>
      </c>
    </row>
    <row r="246" spans="1:34" ht="15" x14ac:dyDescent="0.2">
      <c r="A246" s="1">
        <v>250</v>
      </c>
      <c r="B246" t="s">
        <v>255</v>
      </c>
      <c r="C246">
        <v>30</v>
      </c>
      <c r="D246">
        <v>13</v>
      </c>
      <c r="E246">
        <v>17</v>
      </c>
      <c r="F246">
        <v>0.433</v>
      </c>
      <c r="G246">
        <v>-10.7</v>
      </c>
      <c r="H246">
        <v>-3.87</v>
      </c>
      <c r="I246">
        <v>8</v>
      </c>
      <c r="J246">
        <v>10</v>
      </c>
      <c r="K246">
        <v>8</v>
      </c>
      <c r="L246">
        <v>5</v>
      </c>
      <c r="M246">
        <v>4</v>
      </c>
      <c r="N246">
        <v>11</v>
      </c>
      <c r="O246">
        <v>1984</v>
      </c>
      <c r="P246">
        <v>2129</v>
      </c>
      <c r="R246">
        <v>1220</v>
      </c>
      <c r="S246">
        <v>707</v>
      </c>
      <c r="T246">
        <v>1700</v>
      </c>
      <c r="U246">
        <v>0.41599999999999998</v>
      </c>
      <c r="V246">
        <v>234</v>
      </c>
      <c r="W246">
        <v>673</v>
      </c>
      <c r="X246">
        <v>0.34799999999999998</v>
      </c>
      <c r="Y246">
        <v>336</v>
      </c>
      <c r="Z246">
        <v>504</v>
      </c>
      <c r="AA246">
        <v>0.66700000000000004</v>
      </c>
      <c r="AB246">
        <v>378</v>
      </c>
      <c r="AC246">
        <v>1153</v>
      </c>
      <c r="AD246">
        <v>372</v>
      </c>
      <c r="AE246">
        <v>145</v>
      </c>
      <c r="AF246">
        <v>106</v>
      </c>
      <c r="AG246">
        <v>449</v>
      </c>
      <c r="AH246">
        <v>520</v>
      </c>
    </row>
    <row r="247" spans="1:34" ht="15" x14ac:dyDescent="0.2">
      <c r="A247" s="1">
        <v>251</v>
      </c>
      <c r="B247" t="s">
        <v>256</v>
      </c>
      <c r="C247">
        <v>28</v>
      </c>
      <c r="D247">
        <v>19</v>
      </c>
      <c r="E247">
        <v>9</v>
      </c>
      <c r="F247">
        <v>0.67900000000000005</v>
      </c>
      <c r="G247">
        <v>11.76</v>
      </c>
      <c r="H247">
        <v>4.05</v>
      </c>
      <c r="I247">
        <v>11</v>
      </c>
      <c r="J247">
        <v>5</v>
      </c>
      <c r="K247">
        <v>12</v>
      </c>
      <c r="L247">
        <v>3</v>
      </c>
      <c r="M247">
        <v>6</v>
      </c>
      <c r="N247">
        <v>5</v>
      </c>
      <c r="O247">
        <v>2052</v>
      </c>
      <c r="P247">
        <v>1836</v>
      </c>
      <c r="R247">
        <v>1120</v>
      </c>
      <c r="S247">
        <v>725</v>
      </c>
      <c r="T247">
        <v>1622</v>
      </c>
      <c r="U247">
        <v>0.44700000000000001</v>
      </c>
      <c r="V247">
        <v>176</v>
      </c>
      <c r="W247">
        <v>517</v>
      </c>
      <c r="X247">
        <v>0.34</v>
      </c>
      <c r="Y247">
        <v>426</v>
      </c>
      <c r="Z247">
        <v>652</v>
      </c>
      <c r="AA247">
        <v>0.65300000000000002</v>
      </c>
      <c r="AB247">
        <v>341</v>
      </c>
      <c r="AC247">
        <v>1047</v>
      </c>
      <c r="AD247">
        <v>374</v>
      </c>
      <c r="AE247">
        <v>188</v>
      </c>
      <c r="AF247">
        <v>174</v>
      </c>
      <c r="AG247">
        <v>313</v>
      </c>
      <c r="AH247">
        <v>596</v>
      </c>
    </row>
    <row r="248" spans="1:34" ht="15" x14ac:dyDescent="0.2">
      <c r="A248" s="1">
        <v>252</v>
      </c>
      <c r="B248" t="s">
        <v>257</v>
      </c>
      <c r="C248">
        <v>29</v>
      </c>
      <c r="D248">
        <v>20</v>
      </c>
      <c r="E248">
        <v>9</v>
      </c>
      <c r="F248">
        <v>0.69</v>
      </c>
      <c r="G248">
        <v>1.84</v>
      </c>
      <c r="H248">
        <v>-3.94</v>
      </c>
      <c r="I248">
        <v>10</v>
      </c>
      <c r="J248">
        <v>6</v>
      </c>
      <c r="K248">
        <v>12</v>
      </c>
      <c r="L248">
        <v>5</v>
      </c>
      <c r="M248">
        <v>8</v>
      </c>
      <c r="N248">
        <v>4</v>
      </c>
      <c r="O248">
        <v>2366</v>
      </c>
      <c r="P248">
        <v>2161</v>
      </c>
      <c r="R248">
        <v>1175</v>
      </c>
      <c r="S248">
        <v>785</v>
      </c>
      <c r="T248">
        <v>1683</v>
      </c>
      <c r="U248">
        <v>0.46600000000000003</v>
      </c>
      <c r="V248">
        <v>269</v>
      </c>
      <c r="W248">
        <v>694</v>
      </c>
      <c r="X248">
        <v>0.38800000000000001</v>
      </c>
      <c r="Y248">
        <v>527</v>
      </c>
      <c r="Z248">
        <v>724</v>
      </c>
      <c r="AA248">
        <v>0.72799999999999998</v>
      </c>
      <c r="AB248">
        <v>293</v>
      </c>
      <c r="AC248">
        <v>1099</v>
      </c>
      <c r="AD248">
        <v>397</v>
      </c>
      <c r="AE248">
        <v>181</v>
      </c>
      <c r="AF248">
        <v>111</v>
      </c>
      <c r="AG248">
        <v>437</v>
      </c>
      <c r="AH248">
        <v>547</v>
      </c>
    </row>
    <row r="249" spans="1:34" ht="15" x14ac:dyDescent="0.2">
      <c r="A249" s="1">
        <v>253</v>
      </c>
      <c r="B249" t="s">
        <v>258</v>
      </c>
      <c r="C249">
        <v>28</v>
      </c>
      <c r="D249">
        <v>17</v>
      </c>
      <c r="E249">
        <v>11</v>
      </c>
      <c r="F249">
        <v>0.60699999999999998</v>
      </c>
      <c r="G249">
        <v>5.8</v>
      </c>
      <c r="H249">
        <v>3.34</v>
      </c>
      <c r="I249">
        <v>11</v>
      </c>
      <c r="J249">
        <v>5</v>
      </c>
      <c r="K249">
        <v>10</v>
      </c>
      <c r="L249">
        <v>5</v>
      </c>
      <c r="M249">
        <v>6</v>
      </c>
      <c r="N249">
        <v>5</v>
      </c>
      <c r="O249">
        <v>2076</v>
      </c>
      <c r="P249">
        <v>2007</v>
      </c>
      <c r="R249">
        <v>1125</v>
      </c>
      <c r="S249">
        <v>747</v>
      </c>
      <c r="T249">
        <v>1605</v>
      </c>
      <c r="U249">
        <v>0.46500000000000002</v>
      </c>
      <c r="V249">
        <v>209</v>
      </c>
      <c r="W249">
        <v>635</v>
      </c>
      <c r="X249">
        <v>0.32900000000000001</v>
      </c>
      <c r="Y249">
        <v>373</v>
      </c>
      <c r="Z249">
        <v>531</v>
      </c>
      <c r="AA249">
        <v>0.70199999999999996</v>
      </c>
      <c r="AB249">
        <v>198</v>
      </c>
      <c r="AC249">
        <v>898</v>
      </c>
      <c r="AD249">
        <v>467</v>
      </c>
      <c r="AE249">
        <v>192</v>
      </c>
      <c r="AF249">
        <v>57</v>
      </c>
      <c r="AG249">
        <v>339</v>
      </c>
      <c r="AH249">
        <v>532</v>
      </c>
    </row>
    <row r="250" spans="1:34" ht="15" x14ac:dyDescent="0.2">
      <c r="A250" s="1">
        <v>254</v>
      </c>
      <c r="B250" t="s">
        <v>259</v>
      </c>
      <c r="C250">
        <v>31</v>
      </c>
      <c r="D250">
        <v>17</v>
      </c>
      <c r="E250">
        <v>14</v>
      </c>
      <c r="F250">
        <v>0.54800000000000004</v>
      </c>
      <c r="G250">
        <v>-4.54</v>
      </c>
      <c r="H250">
        <v>-5.03</v>
      </c>
      <c r="I250">
        <v>10</v>
      </c>
      <c r="J250">
        <v>10</v>
      </c>
      <c r="K250">
        <v>7</v>
      </c>
      <c r="L250">
        <v>5</v>
      </c>
      <c r="M250">
        <v>8</v>
      </c>
      <c r="N250">
        <v>9</v>
      </c>
      <c r="O250">
        <v>2359</v>
      </c>
      <c r="P250">
        <v>2344</v>
      </c>
      <c r="R250">
        <v>1245</v>
      </c>
      <c r="S250">
        <v>861</v>
      </c>
      <c r="T250">
        <v>1921</v>
      </c>
      <c r="U250">
        <v>0.44800000000000001</v>
      </c>
      <c r="V250">
        <v>169</v>
      </c>
      <c r="W250">
        <v>511</v>
      </c>
      <c r="X250">
        <v>0.33100000000000002</v>
      </c>
      <c r="Y250">
        <v>468</v>
      </c>
      <c r="Z250">
        <v>698</v>
      </c>
      <c r="AA250">
        <v>0.67</v>
      </c>
      <c r="AB250">
        <v>393</v>
      </c>
      <c r="AC250">
        <v>1250</v>
      </c>
      <c r="AD250">
        <v>447</v>
      </c>
      <c r="AE250">
        <v>211</v>
      </c>
      <c r="AF250">
        <v>114</v>
      </c>
      <c r="AG250">
        <v>445</v>
      </c>
      <c r="AH250">
        <v>610</v>
      </c>
    </row>
    <row r="251" spans="1:34" ht="15" x14ac:dyDescent="0.2">
      <c r="A251" s="1">
        <v>255</v>
      </c>
      <c r="B251" t="s">
        <v>260</v>
      </c>
      <c r="C251">
        <v>31</v>
      </c>
      <c r="D251">
        <v>13</v>
      </c>
      <c r="E251">
        <v>18</v>
      </c>
      <c r="F251">
        <v>0.41899999999999998</v>
      </c>
      <c r="G251">
        <v>-8.11</v>
      </c>
      <c r="H251">
        <v>-4.7300000000000004</v>
      </c>
      <c r="I251">
        <v>9</v>
      </c>
      <c r="J251">
        <v>9</v>
      </c>
      <c r="K251">
        <v>6</v>
      </c>
      <c r="L251">
        <v>7</v>
      </c>
      <c r="M251">
        <v>5</v>
      </c>
      <c r="N251">
        <v>11</v>
      </c>
      <c r="O251">
        <v>1990</v>
      </c>
      <c r="P251">
        <v>2095</v>
      </c>
      <c r="R251">
        <v>1245</v>
      </c>
      <c r="S251">
        <v>681</v>
      </c>
      <c r="T251">
        <v>1706</v>
      </c>
      <c r="U251">
        <v>0.39900000000000002</v>
      </c>
      <c r="V251">
        <v>169</v>
      </c>
      <c r="W251">
        <v>538</v>
      </c>
      <c r="X251">
        <v>0.314</v>
      </c>
      <c r="Y251">
        <v>459</v>
      </c>
      <c r="Z251">
        <v>709</v>
      </c>
      <c r="AA251">
        <v>0.64700000000000002</v>
      </c>
      <c r="AB251">
        <v>345</v>
      </c>
      <c r="AC251">
        <v>1076</v>
      </c>
      <c r="AD251">
        <v>331</v>
      </c>
      <c r="AE251">
        <v>245</v>
      </c>
      <c r="AF251">
        <v>74</v>
      </c>
      <c r="AG251">
        <v>471</v>
      </c>
      <c r="AH251">
        <v>630</v>
      </c>
    </row>
    <row r="252" spans="1:34" ht="15" x14ac:dyDescent="0.2">
      <c r="A252" s="1">
        <v>256</v>
      </c>
      <c r="B252" t="s">
        <v>261</v>
      </c>
      <c r="C252">
        <v>29</v>
      </c>
      <c r="D252">
        <v>13</v>
      </c>
      <c r="E252">
        <v>16</v>
      </c>
      <c r="F252">
        <v>0.44800000000000001</v>
      </c>
      <c r="G252">
        <v>4.2</v>
      </c>
      <c r="H252">
        <v>6.02</v>
      </c>
      <c r="I252">
        <v>2</v>
      </c>
      <c r="J252">
        <v>14</v>
      </c>
      <c r="K252">
        <v>9</v>
      </c>
      <c r="L252">
        <v>5</v>
      </c>
      <c r="M252">
        <v>3</v>
      </c>
      <c r="N252">
        <v>10</v>
      </c>
      <c r="O252">
        <v>1915</v>
      </c>
      <c r="P252">
        <v>1937</v>
      </c>
      <c r="R252">
        <v>1165</v>
      </c>
      <c r="S252">
        <v>717</v>
      </c>
      <c r="T252">
        <v>1741</v>
      </c>
      <c r="U252">
        <v>0.41199999999999998</v>
      </c>
      <c r="V252">
        <v>127</v>
      </c>
      <c r="W252">
        <v>428</v>
      </c>
      <c r="X252">
        <v>0.29699999999999999</v>
      </c>
      <c r="Y252">
        <v>354</v>
      </c>
      <c r="Z252">
        <v>575</v>
      </c>
      <c r="AA252">
        <v>0.61599999999999999</v>
      </c>
      <c r="AB252">
        <v>429</v>
      </c>
      <c r="AC252">
        <v>1184</v>
      </c>
      <c r="AD252">
        <v>325</v>
      </c>
      <c r="AE252">
        <v>201</v>
      </c>
      <c r="AF252">
        <v>140</v>
      </c>
      <c r="AG252">
        <v>391</v>
      </c>
      <c r="AH252">
        <v>517</v>
      </c>
    </row>
    <row r="253" spans="1:34" ht="15" x14ac:dyDescent="0.2">
      <c r="A253" s="1">
        <v>257</v>
      </c>
      <c r="B253" t="s">
        <v>262</v>
      </c>
      <c r="C253">
        <v>27</v>
      </c>
      <c r="D253">
        <v>11</v>
      </c>
      <c r="E253">
        <v>16</v>
      </c>
      <c r="F253">
        <v>0.40699999999999997</v>
      </c>
      <c r="G253">
        <v>-10.69</v>
      </c>
      <c r="H253">
        <v>-4.8899999999999997</v>
      </c>
      <c r="I253">
        <v>8</v>
      </c>
      <c r="J253">
        <v>8</v>
      </c>
      <c r="K253">
        <v>8</v>
      </c>
      <c r="L253">
        <v>5</v>
      </c>
      <c r="M253">
        <v>3</v>
      </c>
      <c r="N253">
        <v>9</v>
      </c>
      <c r="O253">
        <v>1919</v>
      </c>
      <c r="P253">
        <v>2015</v>
      </c>
      <c r="R253">
        <v>1100</v>
      </c>
      <c r="S253">
        <v>708</v>
      </c>
      <c r="T253">
        <v>1545</v>
      </c>
      <c r="U253">
        <v>0.45800000000000002</v>
      </c>
      <c r="V253">
        <v>142</v>
      </c>
      <c r="W253">
        <v>450</v>
      </c>
      <c r="X253">
        <v>0.316</v>
      </c>
      <c r="Y253">
        <v>361</v>
      </c>
      <c r="Z253">
        <v>559</v>
      </c>
      <c r="AA253">
        <v>0.64600000000000002</v>
      </c>
      <c r="AB253">
        <v>261</v>
      </c>
      <c r="AC253">
        <v>955</v>
      </c>
      <c r="AD253">
        <v>360</v>
      </c>
      <c r="AE253">
        <v>127</v>
      </c>
      <c r="AF253">
        <v>123</v>
      </c>
      <c r="AG253">
        <v>310</v>
      </c>
      <c r="AH253">
        <v>494</v>
      </c>
    </row>
    <row r="254" spans="1:34" ht="15" x14ac:dyDescent="0.2">
      <c r="A254" s="1">
        <v>258</v>
      </c>
      <c r="B254" t="s">
        <v>263</v>
      </c>
      <c r="C254">
        <v>31</v>
      </c>
      <c r="D254">
        <v>13</v>
      </c>
      <c r="E254">
        <v>18</v>
      </c>
      <c r="F254">
        <v>0.41899999999999998</v>
      </c>
      <c r="G254">
        <v>-10.67</v>
      </c>
      <c r="H254">
        <v>-7.22</v>
      </c>
      <c r="I254">
        <v>8</v>
      </c>
      <c r="J254">
        <v>10</v>
      </c>
      <c r="K254">
        <v>6</v>
      </c>
      <c r="L254">
        <v>8</v>
      </c>
      <c r="M254">
        <v>6</v>
      </c>
      <c r="N254">
        <v>9</v>
      </c>
      <c r="O254">
        <v>2253</v>
      </c>
      <c r="P254">
        <v>2360</v>
      </c>
      <c r="R254">
        <v>1265</v>
      </c>
      <c r="S254">
        <v>803</v>
      </c>
      <c r="T254">
        <v>1827</v>
      </c>
      <c r="U254">
        <v>0.44</v>
      </c>
      <c r="V254">
        <v>197</v>
      </c>
      <c r="W254">
        <v>583</v>
      </c>
      <c r="X254">
        <v>0.33800000000000002</v>
      </c>
      <c r="Y254">
        <v>450</v>
      </c>
      <c r="Z254">
        <v>639</v>
      </c>
      <c r="AA254">
        <v>0.70399999999999996</v>
      </c>
      <c r="AB254">
        <v>352</v>
      </c>
      <c r="AC254">
        <v>1161</v>
      </c>
      <c r="AD254">
        <v>447</v>
      </c>
      <c r="AE254">
        <v>209</v>
      </c>
      <c r="AF254">
        <v>83</v>
      </c>
      <c r="AG254">
        <v>501</v>
      </c>
      <c r="AH254">
        <v>596</v>
      </c>
    </row>
    <row r="255" spans="1:34" ht="15" x14ac:dyDescent="0.2">
      <c r="A255" s="1">
        <v>259</v>
      </c>
      <c r="B255" t="s">
        <v>264</v>
      </c>
      <c r="C255">
        <v>29</v>
      </c>
      <c r="D255">
        <v>14</v>
      </c>
      <c r="E255">
        <v>15</v>
      </c>
      <c r="F255">
        <v>0.48299999999999998</v>
      </c>
      <c r="G255">
        <v>-8.07</v>
      </c>
      <c r="H255">
        <v>-7.25</v>
      </c>
      <c r="I255">
        <v>11</v>
      </c>
      <c r="J255">
        <v>7</v>
      </c>
      <c r="K255">
        <v>7</v>
      </c>
      <c r="L255">
        <v>6</v>
      </c>
      <c r="M255">
        <v>7</v>
      </c>
      <c r="N255">
        <v>9</v>
      </c>
      <c r="O255">
        <v>2188</v>
      </c>
      <c r="P255">
        <v>2151</v>
      </c>
      <c r="R255">
        <v>1175</v>
      </c>
      <c r="S255">
        <v>793</v>
      </c>
      <c r="T255">
        <v>1728</v>
      </c>
      <c r="U255">
        <v>0.45900000000000002</v>
      </c>
      <c r="V255">
        <v>228</v>
      </c>
      <c r="W255">
        <v>599</v>
      </c>
      <c r="X255">
        <v>0.38100000000000001</v>
      </c>
      <c r="Y255">
        <v>374</v>
      </c>
      <c r="Z255">
        <v>530</v>
      </c>
      <c r="AA255">
        <v>0.70599999999999996</v>
      </c>
      <c r="AB255">
        <v>318</v>
      </c>
      <c r="AC255">
        <v>1069</v>
      </c>
      <c r="AD255">
        <v>391</v>
      </c>
      <c r="AE255">
        <v>201</v>
      </c>
      <c r="AF255">
        <v>112</v>
      </c>
      <c r="AG255">
        <v>432</v>
      </c>
      <c r="AH255">
        <v>471</v>
      </c>
    </row>
    <row r="256" spans="1:34" ht="15" x14ac:dyDescent="0.2">
      <c r="A256" s="1">
        <v>260</v>
      </c>
      <c r="B256" t="s">
        <v>265</v>
      </c>
      <c r="C256">
        <v>28</v>
      </c>
      <c r="D256">
        <v>10</v>
      </c>
      <c r="E256">
        <v>18</v>
      </c>
      <c r="F256">
        <v>0.35699999999999998</v>
      </c>
      <c r="G256">
        <v>1.1599999999999999</v>
      </c>
      <c r="H256">
        <v>4.2699999999999996</v>
      </c>
      <c r="I256">
        <v>3</v>
      </c>
      <c r="J256">
        <v>13</v>
      </c>
      <c r="K256">
        <v>6</v>
      </c>
      <c r="L256">
        <v>7</v>
      </c>
      <c r="M256">
        <v>3</v>
      </c>
      <c r="N256">
        <v>9</v>
      </c>
      <c r="O256">
        <v>1980</v>
      </c>
      <c r="P256">
        <v>2067</v>
      </c>
      <c r="R256">
        <v>1130</v>
      </c>
      <c r="S256">
        <v>692</v>
      </c>
      <c r="T256">
        <v>1639</v>
      </c>
      <c r="U256">
        <v>0.42199999999999999</v>
      </c>
      <c r="V256">
        <v>161</v>
      </c>
      <c r="W256">
        <v>493</v>
      </c>
      <c r="X256">
        <v>0.32700000000000001</v>
      </c>
      <c r="Y256">
        <v>435</v>
      </c>
      <c r="Z256">
        <v>667</v>
      </c>
      <c r="AA256">
        <v>0.65200000000000002</v>
      </c>
      <c r="AB256">
        <v>318</v>
      </c>
      <c r="AC256">
        <v>1026</v>
      </c>
      <c r="AD256">
        <v>319</v>
      </c>
      <c r="AE256">
        <v>137</v>
      </c>
      <c r="AF256">
        <v>101</v>
      </c>
      <c r="AG256">
        <v>337</v>
      </c>
      <c r="AH256">
        <v>494</v>
      </c>
    </row>
    <row r="257" spans="1:34" ht="15" x14ac:dyDescent="0.2">
      <c r="A257" s="1">
        <v>261</v>
      </c>
      <c r="B257" t="s">
        <v>266</v>
      </c>
      <c r="C257">
        <v>29</v>
      </c>
      <c r="D257">
        <v>10</v>
      </c>
      <c r="E257">
        <v>19</v>
      </c>
      <c r="F257">
        <v>0.34499999999999997</v>
      </c>
      <c r="G257">
        <v>-6.69</v>
      </c>
      <c r="H257">
        <v>2.3199999999999998</v>
      </c>
      <c r="I257">
        <v>5</v>
      </c>
      <c r="J257">
        <v>11</v>
      </c>
      <c r="K257">
        <v>9</v>
      </c>
      <c r="L257">
        <v>8</v>
      </c>
      <c r="M257">
        <v>1</v>
      </c>
      <c r="N257">
        <v>9</v>
      </c>
      <c r="O257">
        <v>1776</v>
      </c>
      <c r="P257">
        <v>2037</v>
      </c>
      <c r="R257">
        <v>1170</v>
      </c>
      <c r="S257">
        <v>609</v>
      </c>
      <c r="T257">
        <v>1521</v>
      </c>
      <c r="U257">
        <v>0.4</v>
      </c>
      <c r="V257">
        <v>202</v>
      </c>
      <c r="W257">
        <v>589</v>
      </c>
      <c r="X257">
        <v>0.34300000000000003</v>
      </c>
      <c r="Y257">
        <v>356</v>
      </c>
      <c r="Z257">
        <v>543</v>
      </c>
      <c r="AA257">
        <v>0.65600000000000003</v>
      </c>
      <c r="AB257">
        <v>243</v>
      </c>
      <c r="AC257">
        <v>954</v>
      </c>
      <c r="AD257">
        <v>370</v>
      </c>
      <c r="AE257">
        <v>151</v>
      </c>
      <c r="AF257">
        <v>78</v>
      </c>
      <c r="AG257">
        <v>389</v>
      </c>
      <c r="AH257">
        <v>568</v>
      </c>
    </row>
    <row r="258" spans="1:34" ht="15" x14ac:dyDescent="0.2">
      <c r="A258" s="1">
        <v>262</v>
      </c>
      <c r="B258" t="s">
        <v>267</v>
      </c>
      <c r="C258">
        <v>29</v>
      </c>
      <c r="D258">
        <v>26</v>
      </c>
      <c r="E258">
        <v>3</v>
      </c>
      <c r="F258">
        <v>0.89700000000000002</v>
      </c>
      <c r="G258">
        <v>16.850000000000001</v>
      </c>
      <c r="H258">
        <v>0.99</v>
      </c>
      <c r="I258">
        <v>16</v>
      </c>
      <c r="J258">
        <v>2</v>
      </c>
      <c r="K258">
        <v>15</v>
      </c>
      <c r="L258">
        <v>2</v>
      </c>
      <c r="M258">
        <v>10</v>
      </c>
      <c r="N258">
        <v>1</v>
      </c>
      <c r="O258">
        <v>2086</v>
      </c>
      <c r="P258">
        <v>1626</v>
      </c>
      <c r="R258">
        <v>1160</v>
      </c>
      <c r="S258">
        <v>759</v>
      </c>
      <c r="T258">
        <v>1531</v>
      </c>
      <c r="U258">
        <v>0.496</v>
      </c>
      <c r="V258">
        <v>250</v>
      </c>
      <c r="W258">
        <v>637</v>
      </c>
      <c r="X258">
        <v>0.39200000000000002</v>
      </c>
      <c r="Y258">
        <v>318</v>
      </c>
      <c r="Z258">
        <v>424</v>
      </c>
      <c r="AA258">
        <v>0.75</v>
      </c>
      <c r="AB258">
        <v>285</v>
      </c>
      <c r="AC258">
        <v>1034</v>
      </c>
      <c r="AD258">
        <v>486</v>
      </c>
      <c r="AE258">
        <v>116</v>
      </c>
      <c r="AF258">
        <v>91</v>
      </c>
      <c r="AG258">
        <v>304</v>
      </c>
      <c r="AH258">
        <v>428</v>
      </c>
    </row>
    <row r="259" spans="1:34" ht="15" x14ac:dyDescent="0.2">
      <c r="A259" s="1">
        <v>263</v>
      </c>
      <c r="B259" t="s">
        <v>268</v>
      </c>
      <c r="C259">
        <v>30</v>
      </c>
      <c r="D259">
        <v>18</v>
      </c>
      <c r="E259">
        <v>12</v>
      </c>
      <c r="F259">
        <v>0.6</v>
      </c>
      <c r="G259">
        <v>1.42</v>
      </c>
      <c r="H259">
        <v>-3.78</v>
      </c>
      <c r="I259">
        <v>14</v>
      </c>
      <c r="J259">
        <v>6</v>
      </c>
      <c r="K259">
        <v>8</v>
      </c>
      <c r="L259">
        <v>5</v>
      </c>
      <c r="M259">
        <v>7</v>
      </c>
      <c r="N259">
        <v>7</v>
      </c>
      <c r="O259">
        <v>2003</v>
      </c>
      <c r="P259">
        <v>1847</v>
      </c>
      <c r="R259">
        <v>1210</v>
      </c>
      <c r="S259">
        <v>691</v>
      </c>
      <c r="T259">
        <v>1596</v>
      </c>
      <c r="U259">
        <v>0.433</v>
      </c>
      <c r="V259">
        <v>245</v>
      </c>
      <c r="W259">
        <v>636</v>
      </c>
      <c r="X259">
        <v>0.38500000000000001</v>
      </c>
      <c r="Y259">
        <v>376</v>
      </c>
      <c r="Z259">
        <v>530</v>
      </c>
      <c r="AA259">
        <v>0.70899999999999996</v>
      </c>
      <c r="AB259">
        <v>257</v>
      </c>
      <c r="AC259">
        <v>997</v>
      </c>
      <c r="AD259">
        <v>361</v>
      </c>
      <c r="AE259">
        <v>214</v>
      </c>
      <c r="AF259">
        <v>87</v>
      </c>
      <c r="AG259">
        <v>329</v>
      </c>
      <c r="AH259">
        <v>487</v>
      </c>
    </row>
    <row r="260" spans="1:34" ht="15" x14ac:dyDescent="0.2">
      <c r="A260" s="1">
        <v>264</v>
      </c>
      <c r="B260" t="s">
        <v>269</v>
      </c>
      <c r="C260">
        <v>29</v>
      </c>
      <c r="D260">
        <v>18</v>
      </c>
      <c r="E260">
        <v>11</v>
      </c>
      <c r="F260">
        <v>0.621</v>
      </c>
      <c r="G260">
        <v>-6.81</v>
      </c>
      <c r="H260">
        <v>-5.49</v>
      </c>
      <c r="I260">
        <v>9</v>
      </c>
      <c r="J260">
        <v>7</v>
      </c>
      <c r="K260">
        <v>13</v>
      </c>
      <c r="L260">
        <v>2</v>
      </c>
      <c r="M260">
        <v>5</v>
      </c>
      <c r="N260">
        <v>8</v>
      </c>
      <c r="O260">
        <v>2188</v>
      </c>
      <c r="P260">
        <v>2083</v>
      </c>
      <c r="R260">
        <v>1165</v>
      </c>
      <c r="S260">
        <v>777</v>
      </c>
      <c r="T260">
        <v>1749</v>
      </c>
      <c r="U260">
        <v>0.44400000000000001</v>
      </c>
      <c r="V260">
        <v>178</v>
      </c>
      <c r="W260">
        <v>554</v>
      </c>
      <c r="X260">
        <v>0.32100000000000001</v>
      </c>
      <c r="Y260">
        <v>456</v>
      </c>
      <c r="Z260">
        <v>659</v>
      </c>
      <c r="AA260">
        <v>0.69199999999999995</v>
      </c>
      <c r="AB260">
        <v>338</v>
      </c>
      <c r="AC260">
        <v>1102</v>
      </c>
      <c r="AD260">
        <v>450</v>
      </c>
      <c r="AE260">
        <v>215</v>
      </c>
      <c r="AF260">
        <v>85</v>
      </c>
      <c r="AG260">
        <v>414</v>
      </c>
      <c r="AH260">
        <v>655</v>
      </c>
    </row>
    <row r="261" spans="1:34" ht="15" x14ac:dyDescent="0.2">
      <c r="A261" s="1">
        <v>265</v>
      </c>
      <c r="B261" t="s">
        <v>270</v>
      </c>
      <c r="C261">
        <v>30</v>
      </c>
      <c r="D261">
        <v>17</v>
      </c>
      <c r="E261">
        <v>13</v>
      </c>
      <c r="F261">
        <v>0.56699999999999995</v>
      </c>
      <c r="G261">
        <v>-1.33</v>
      </c>
      <c r="H261">
        <v>-3.54</v>
      </c>
      <c r="I261">
        <v>8</v>
      </c>
      <c r="J261">
        <v>9</v>
      </c>
      <c r="K261">
        <v>9</v>
      </c>
      <c r="L261">
        <v>6</v>
      </c>
      <c r="M261">
        <v>8</v>
      </c>
      <c r="N261">
        <v>7</v>
      </c>
      <c r="O261">
        <v>2401</v>
      </c>
      <c r="P261">
        <v>2300</v>
      </c>
      <c r="R261">
        <v>1250</v>
      </c>
      <c r="S261">
        <v>805</v>
      </c>
      <c r="T261">
        <v>1716</v>
      </c>
      <c r="U261">
        <v>0.46899999999999997</v>
      </c>
      <c r="V261">
        <v>237</v>
      </c>
      <c r="W261">
        <v>590</v>
      </c>
      <c r="X261">
        <v>0.40200000000000002</v>
      </c>
      <c r="Y261">
        <v>554</v>
      </c>
      <c r="Z261">
        <v>743</v>
      </c>
      <c r="AA261">
        <v>0.746</v>
      </c>
      <c r="AB261">
        <v>290</v>
      </c>
      <c r="AC261">
        <v>1096</v>
      </c>
      <c r="AD261">
        <v>499</v>
      </c>
      <c r="AE261">
        <v>190</v>
      </c>
      <c r="AF261">
        <v>72</v>
      </c>
      <c r="AG261">
        <v>420</v>
      </c>
      <c r="AH261">
        <v>576</v>
      </c>
    </row>
    <row r="262" spans="1:34" ht="15" x14ac:dyDescent="0.2">
      <c r="A262" s="1">
        <v>267</v>
      </c>
      <c r="B262" t="s">
        <v>272</v>
      </c>
      <c r="C262">
        <v>30</v>
      </c>
      <c r="D262">
        <v>13</v>
      </c>
      <c r="E262">
        <v>17</v>
      </c>
      <c r="F262">
        <v>0.433</v>
      </c>
      <c r="G262">
        <v>-5.3</v>
      </c>
      <c r="H262">
        <v>1.46</v>
      </c>
      <c r="I262">
        <v>6</v>
      </c>
      <c r="J262">
        <v>12</v>
      </c>
      <c r="K262">
        <v>7</v>
      </c>
      <c r="L262">
        <v>10</v>
      </c>
      <c r="M262">
        <v>6</v>
      </c>
      <c r="N262">
        <v>7</v>
      </c>
      <c r="O262">
        <v>1970</v>
      </c>
      <c r="P262">
        <v>2150</v>
      </c>
      <c r="R262">
        <v>1225</v>
      </c>
      <c r="S262">
        <v>647</v>
      </c>
      <c r="T262">
        <v>1583</v>
      </c>
      <c r="U262">
        <v>0.40899999999999997</v>
      </c>
      <c r="V262">
        <v>247</v>
      </c>
      <c r="W262">
        <v>708</v>
      </c>
      <c r="X262">
        <v>0.34899999999999998</v>
      </c>
      <c r="Y262">
        <v>429</v>
      </c>
      <c r="Z262">
        <v>594</v>
      </c>
      <c r="AA262">
        <v>0.72199999999999998</v>
      </c>
      <c r="AB262">
        <v>240</v>
      </c>
      <c r="AC262">
        <v>997</v>
      </c>
      <c r="AD262">
        <v>362</v>
      </c>
      <c r="AE262">
        <v>116</v>
      </c>
      <c r="AF262">
        <v>49</v>
      </c>
      <c r="AG262">
        <v>371</v>
      </c>
      <c r="AH262">
        <v>580</v>
      </c>
    </row>
    <row r="263" spans="1:34" ht="15" x14ac:dyDescent="0.2">
      <c r="A263" s="1">
        <v>266</v>
      </c>
      <c r="B263" t="s">
        <v>271</v>
      </c>
      <c r="C263">
        <v>28</v>
      </c>
      <c r="D263">
        <v>16</v>
      </c>
      <c r="E263">
        <v>12</v>
      </c>
      <c r="F263">
        <v>0.57099999999999995</v>
      </c>
      <c r="G263">
        <v>7.14</v>
      </c>
      <c r="H263">
        <v>1.81</v>
      </c>
      <c r="I263">
        <v>8</v>
      </c>
      <c r="J263">
        <v>8</v>
      </c>
      <c r="K263">
        <v>9</v>
      </c>
      <c r="L263">
        <v>4</v>
      </c>
      <c r="M263">
        <v>3</v>
      </c>
      <c r="N263">
        <v>8</v>
      </c>
      <c r="O263">
        <v>1938</v>
      </c>
      <c r="P263">
        <v>1771</v>
      </c>
      <c r="R263">
        <v>1120</v>
      </c>
      <c r="S263">
        <v>677</v>
      </c>
      <c r="T263">
        <v>1595</v>
      </c>
      <c r="U263">
        <v>0.42399999999999999</v>
      </c>
      <c r="V263">
        <v>206</v>
      </c>
      <c r="W263">
        <v>640</v>
      </c>
      <c r="X263">
        <v>0.32200000000000001</v>
      </c>
      <c r="Y263">
        <v>378</v>
      </c>
      <c r="Z263">
        <v>533</v>
      </c>
      <c r="AA263">
        <v>0.70899999999999996</v>
      </c>
      <c r="AB263">
        <v>286</v>
      </c>
      <c r="AC263">
        <v>998</v>
      </c>
      <c r="AD263">
        <v>308</v>
      </c>
      <c r="AE263">
        <v>194</v>
      </c>
      <c r="AF263">
        <v>134</v>
      </c>
      <c r="AG263">
        <v>328</v>
      </c>
      <c r="AH263">
        <v>476</v>
      </c>
    </row>
    <row r="264" spans="1:34" ht="15" x14ac:dyDescent="0.2">
      <c r="A264" s="1">
        <v>268</v>
      </c>
      <c r="B264" t="s">
        <v>273</v>
      </c>
      <c r="C264">
        <v>31</v>
      </c>
      <c r="D264">
        <v>20</v>
      </c>
      <c r="E264">
        <v>11</v>
      </c>
      <c r="F264">
        <v>0.64500000000000002</v>
      </c>
      <c r="G264">
        <v>4.83</v>
      </c>
      <c r="H264">
        <v>0.7</v>
      </c>
      <c r="I264">
        <v>10</v>
      </c>
      <c r="J264">
        <v>8</v>
      </c>
      <c r="K264">
        <v>12</v>
      </c>
      <c r="L264">
        <v>4</v>
      </c>
      <c r="M264">
        <v>5</v>
      </c>
      <c r="N264">
        <v>6</v>
      </c>
      <c r="O264">
        <v>2217</v>
      </c>
      <c r="P264">
        <v>2061</v>
      </c>
      <c r="R264">
        <v>1240</v>
      </c>
      <c r="S264">
        <v>817</v>
      </c>
      <c r="T264">
        <v>1809</v>
      </c>
      <c r="U264">
        <v>0.45200000000000001</v>
      </c>
      <c r="V264">
        <v>288</v>
      </c>
      <c r="W264">
        <v>802</v>
      </c>
      <c r="X264">
        <v>0.35899999999999999</v>
      </c>
      <c r="Y264">
        <v>295</v>
      </c>
      <c r="Z264">
        <v>474</v>
      </c>
      <c r="AA264">
        <v>0.622</v>
      </c>
      <c r="AB264">
        <v>289</v>
      </c>
      <c r="AC264">
        <v>1109</v>
      </c>
      <c r="AD264">
        <v>410</v>
      </c>
      <c r="AE264">
        <v>206</v>
      </c>
      <c r="AF264">
        <v>89</v>
      </c>
      <c r="AG264">
        <v>386</v>
      </c>
      <c r="AH264">
        <v>593</v>
      </c>
    </row>
    <row r="265" spans="1:34" ht="15" x14ac:dyDescent="0.2">
      <c r="A265" s="1">
        <v>269</v>
      </c>
      <c r="B265" t="s">
        <v>274</v>
      </c>
      <c r="C265">
        <v>27</v>
      </c>
      <c r="D265">
        <v>14</v>
      </c>
      <c r="E265">
        <v>13</v>
      </c>
      <c r="F265">
        <v>0.51900000000000002</v>
      </c>
      <c r="G265">
        <v>-1.57</v>
      </c>
      <c r="H265">
        <v>1.43</v>
      </c>
      <c r="I265">
        <v>7</v>
      </c>
      <c r="J265">
        <v>9</v>
      </c>
      <c r="K265">
        <v>9</v>
      </c>
      <c r="L265">
        <v>6</v>
      </c>
      <c r="M265">
        <v>5</v>
      </c>
      <c r="N265">
        <v>7</v>
      </c>
      <c r="O265">
        <v>2002</v>
      </c>
      <c r="P265">
        <v>1999</v>
      </c>
      <c r="R265">
        <v>1085</v>
      </c>
      <c r="S265">
        <v>707</v>
      </c>
      <c r="T265">
        <v>1588</v>
      </c>
      <c r="U265">
        <v>0.44500000000000001</v>
      </c>
      <c r="V265">
        <v>184</v>
      </c>
      <c r="W265">
        <v>528</v>
      </c>
      <c r="X265">
        <v>0.34799999999999998</v>
      </c>
      <c r="Y265">
        <v>404</v>
      </c>
      <c r="Z265">
        <v>571</v>
      </c>
      <c r="AA265">
        <v>0.70799999999999996</v>
      </c>
      <c r="AB265">
        <v>255</v>
      </c>
      <c r="AC265">
        <v>907</v>
      </c>
      <c r="AD265">
        <v>380</v>
      </c>
      <c r="AE265">
        <v>174</v>
      </c>
      <c r="AF265">
        <v>115</v>
      </c>
      <c r="AG265">
        <v>349</v>
      </c>
      <c r="AH265">
        <v>527</v>
      </c>
    </row>
    <row r="266" spans="1:34" ht="15" x14ac:dyDescent="0.2">
      <c r="A266" s="1">
        <v>270</v>
      </c>
      <c r="B266" t="s">
        <v>275</v>
      </c>
      <c r="C266">
        <v>31</v>
      </c>
      <c r="D266">
        <v>16</v>
      </c>
      <c r="E266">
        <v>15</v>
      </c>
      <c r="F266">
        <v>0.51600000000000001</v>
      </c>
      <c r="G266">
        <v>2.38</v>
      </c>
      <c r="H266">
        <v>1.62</v>
      </c>
      <c r="I266">
        <v>10</v>
      </c>
      <c r="J266">
        <v>8</v>
      </c>
      <c r="K266">
        <v>11</v>
      </c>
      <c r="L266">
        <v>6</v>
      </c>
      <c r="M266">
        <v>5</v>
      </c>
      <c r="N266">
        <v>7</v>
      </c>
      <c r="O266">
        <v>2060</v>
      </c>
      <c r="P266">
        <v>2012</v>
      </c>
      <c r="R266">
        <v>1260</v>
      </c>
      <c r="S266">
        <v>729</v>
      </c>
      <c r="T266">
        <v>1667</v>
      </c>
      <c r="U266">
        <v>0.437</v>
      </c>
      <c r="V266">
        <v>299</v>
      </c>
      <c r="W266">
        <v>787</v>
      </c>
      <c r="X266">
        <v>0.38</v>
      </c>
      <c r="Y266">
        <v>303</v>
      </c>
      <c r="Z266">
        <v>417</v>
      </c>
      <c r="AA266">
        <v>0.72699999999999998</v>
      </c>
      <c r="AB266">
        <v>188</v>
      </c>
      <c r="AC266">
        <v>926</v>
      </c>
      <c r="AD266">
        <v>449</v>
      </c>
      <c r="AE266">
        <v>161</v>
      </c>
      <c r="AF266">
        <v>60</v>
      </c>
      <c r="AG266">
        <v>327</v>
      </c>
      <c r="AH266">
        <v>574</v>
      </c>
    </row>
    <row r="267" spans="1:34" ht="15" x14ac:dyDescent="0.2">
      <c r="A267" s="1">
        <v>271</v>
      </c>
      <c r="B267" t="s">
        <v>276</v>
      </c>
      <c r="C267">
        <v>27</v>
      </c>
      <c r="D267">
        <v>11</v>
      </c>
      <c r="E267">
        <v>16</v>
      </c>
      <c r="F267">
        <v>0.40699999999999997</v>
      </c>
      <c r="G267">
        <v>-16.3</v>
      </c>
      <c r="H267">
        <v>-7.78</v>
      </c>
      <c r="I267">
        <v>8</v>
      </c>
      <c r="J267">
        <v>6</v>
      </c>
      <c r="K267">
        <v>6</v>
      </c>
      <c r="L267">
        <v>4</v>
      </c>
      <c r="M267">
        <v>5</v>
      </c>
      <c r="N267">
        <v>10</v>
      </c>
      <c r="O267">
        <v>2316</v>
      </c>
      <c r="P267">
        <v>2504</v>
      </c>
      <c r="R267">
        <v>1085</v>
      </c>
      <c r="S267">
        <v>770</v>
      </c>
      <c r="T267">
        <v>1891</v>
      </c>
      <c r="U267">
        <v>0.40699999999999997</v>
      </c>
      <c r="V267">
        <v>372</v>
      </c>
      <c r="W267">
        <v>1123</v>
      </c>
      <c r="X267">
        <v>0.33100000000000002</v>
      </c>
      <c r="Y267">
        <v>404</v>
      </c>
      <c r="Z267">
        <v>626</v>
      </c>
      <c r="AA267">
        <v>0.64500000000000002</v>
      </c>
      <c r="AB267">
        <v>326</v>
      </c>
      <c r="AC267">
        <v>1086</v>
      </c>
      <c r="AD267">
        <v>478</v>
      </c>
      <c r="AE267">
        <v>211</v>
      </c>
      <c r="AF267">
        <v>84</v>
      </c>
      <c r="AG267">
        <v>403</v>
      </c>
      <c r="AH267">
        <v>542</v>
      </c>
    </row>
    <row r="268" spans="1:34" ht="15" x14ac:dyDescent="0.2">
      <c r="A268" s="1">
        <v>272</v>
      </c>
      <c r="B268" t="s">
        <v>277</v>
      </c>
      <c r="C268">
        <v>28</v>
      </c>
      <c r="D268">
        <v>13</v>
      </c>
      <c r="E268">
        <v>15</v>
      </c>
      <c r="F268">
        <v>0.46400000000000002</v>
      </c>
      <c r="G268">
        <v>-8.2200000000000006</v>
      </c>
      <c r="H268">
        <v>-4.22</v>
      </c>
      <c r="I268">
        <v>5</v>
      </c>
      <c r="J268">
        <v>8</v>
      </c>
      <c r="K268">
        <v>9</v>
      </c>
      <c r="L268">
        <v>7</v>
      </c>
      <c r="M268">
        <v>3</v>
      </c>
      <c r="N268">
        <v>8</v>
      </c>
      <c r="O268">
        <v>1984</v>
      </c>
      <c r="P268">
        <v>2015</v>
      </c>
      <c r="R268">
        <v>1145</v>
      </c>
      <c r="S268">
        <v>670</v>
      </c>
      <c r="T268">
        <v>1534</v>
      </c>
      <c r="U268">
        <v>0.437</v>
      </c>
      <c r="V268">
        <v>246</v>
      </c>
      <c r="W268">
        <v>711</v>
      </c>
      <c r="X268">
        <v>0.34599999999999997</v>
      </c>
      <c r="Y268">
        <v>398</v>
      </c>
      <c r="Z268">
        <v>558</v>
      </c>
      <c r="AA268">
        <v>0.71299999999999997</v>
      </c>
      <c r="AB268">
        <v>210</v>
      </c>
      <c r="AC268">
        <v>953</v>
      </c>
      <c r="AD268">
        <v>452</v>
      </c>
      <c r="AE268">
        <v>182</v>
      </c>
      <c r="AF268">
        <v>61</v>
      </c>
      <c r="AG268">
        <v>409</v>
      </c>
      <c r="AH268">
        <v>526</v>
      </c>
    </row>
    <row r="269" spans="1:34" ht="15" x14ac:dyDescent="0.2">
      <c r="A269" s="1">
        <v>273</v>
      </c>
      <c r="B269" t="s">
        <v>278</v>
      </c>
      <c r="C269">
        <v>28</v>
      </c>
      <c r="D269">
        <v>18</v>
      </c>
      <c r="E269">
        <v>10</v>
      </c>
      <c r="F269">
        <v>0.64300000000000002</v>
      </c>
      <c r="G269">
        <v>11.83</v>
      </c>
      <c r="H269">
        <v>8.73</v>
      </c>
      <c r="I269">
        <v>8</v>
      </c>
      <c r="J269">
        <v>8</v>
      </c>
      <c r="K269">
        <v>11</v>
      </c>
      <c r="L269">
        <v>2</v>
      </c>
      <c r="M269">
        <v>3</v>
      </c>
      <c r="N269">
        <v>6</v>
      </c>
      <c r="O269">
        <v>2079</v>
      </c>
      <c r="P269">
        <v>1992</v>
      </c>
      <c r="R269">
        <v>1135</v>
      </c>
      <c r="S269">
        <v>746</v>
      </c>
      <c r="T269">
        <v>1651</v>
      </c>
      <c r="U269">
        <v>0.45200000000000001</v>
      </c>
      <c r="V269">
        <v>175</v>
      </c>
      <c r="W269">
        <v>516</v>
      </c>
      <c r="X269">
        <v>0.33900000000000002</v>
      </c>
      <c r="Y269">
        <v>412</v>
      </c>
      <c r="Z269">
        <v>653</v>
      </c>
      <c r="AA269">
        <v>0.63100000000000001</v>
      </c>
      <c r="AB269">
        <v>363</v>
      </c>
      <c r="AC269">
        <v>1115</v>
      </c>
      <c r="AD269">
        <v>352</v>
      </c>
      <c r="AE269">
        <v>196</v>
      </c>
      <c r="AF269">
        <v>68</v>
      </c>
      <c r="AG269">
        <v>386</v>
      </c>
      <c r="AH269">
        <v>537</v>
      </c>
    </row>
    <row r="270" spans="1:34" ht="15" x14ac:dyDescent="0.2">
      <c r="A270" s="1">
        <v>274</v>
      </c>
      <c r="B270" t="s">
        <v>279</v>
      </c>
      <c r="C270">
        <v>31</v>
      </c>
      <c r="D270">
        <v>15</v>
      </c>
      <c r="E270">
        <v>16</v>
      </c>
      <c r="F270">
        <v>0.48399999999999999</v>
      </c>
      <c r="G270">
        <v>-2.4300000000000002</v>
      </c>
      <c r="H270">
        <v>-2.2000000000000002</v>
      </c>
      <c r="I270">
        <v>12</v>
      </c>
      <c r="J270">
        <v>8</v>
      </c>
      <c r="K270">
        <v>9</v>
      </c>
      <c r="L270">
        <v>4</v>
      </c>
      <c r="M270">
        <v>5</v>
      </c>
      <c r="N270">
        <v>12</v>
      </c>
      <c r="O270">
        <v>2296</v>
      </c>
      <c r="P270">
        <v>2303</v>
      </c>
      <c r="R270">
        <v>1240</v>
      </c>
      <c r="S270">
        <v>816</v>
      </c>
      <c r="T270">
        <v>1809</v>
      </c>
      <c r="U270">
        <v>0.45100000000000001</v>
      </c>
      <c r="V270">
        <v>163</v>
      </c>
      <c r="W270">
        <v>504</v>
      </c>
      <c r="X270">
        <v>0.32300000000000001</v>
      </c>
      <c r="Y270">
        <v>501</v>
      </c>
      <c r="Z270">
        <v>706</v>
      </c>
      <c r="AA270">
        <v>0.71</v>
      </c>
      <c r="AB270">
        <v>381</v>
      </c>
      <c r="AC270">
        <v>1161</v>
      </c>
      <c r="AD270">
        <v>418</v>
      </c>
      <c r="AE270">
        <v>182</v>
      </c>
      <c r="AF270">
        <v>125</v>
      </c>
      <c r="AG270">
        <v>430</v>
      </c>
      <c r="AH270">
        <v>608</v>
      </c>
    </row>
    <row r="271" spans="1:34" ht="15" x14ac:dyDescent="0.2">
      <c r="A271" s="1">
        <v>285</v>
      </c>
      <c r="B271" t="s">
        <v>290</v>
      </c>
      <c r="C271">
        <v>30</v>
      </c>
      <c r="D271">
        <v>6</v>
      </c>
      <c r="E271">
        <v>24</v>
      </c>
      <c r="F271">
        <v>0.2</v>
      </c>
      <c r="G271">
        <v>-11.87</v>
      </c>
      <c r="H271">
        <v>-2.91</v>
      </c>
      <c r="I271">
        <v>1</v>
      </c>
      <c r="J271">
        <v>15</v>
      </c>
      <c r="K271">
        <v>3</v>
      </c>
      <c r="L271">
        <v>10</v>
      </c>
      <c r="M271">
        <v>2</v>
      </c>
      <c r="N271">
        <v>13</v>
      </c>
      <c r="O271">
        <v>2044</v>
      </c>
      <c r="P271">
        <v>2282</v>
      </c>
      <c r="R271">
        <v>1210</v>
      </c>
      <c r="S271">
        <v>687</v>
      </c>
      <c r="T271">
        <v>1686</v>
      </c>
      <c r="U271">
        <v>0.40699999999999997</v>
      </c>
      <c r="V271">
        <v>142</v>
      </c>
      <c r="W271">
        <v>486</v>
      </c>
      <c r="X271">
        <v>0.29199999999999998</v>
      </c>
      <c r="Y271">
        <v>528</v>
      </c>
      <c r="Z271">
        <v>780</v>
      </c>
      <c r="AA271">
        <v>0.67700000000000005</v>
      </c>
      <c r="AB271">
        <v>353</v>
      </c>
      <c r="AC271">
        <v>1073</v>
      </c>
      <c r="AD271">
        <v>305</v>
      </c>
      <c r="AE271">
        <v>142</v>
      </c>
      <c r="AF271">
        <v>85</v>
      </c>
      <c r="AG271">
        <v>438</v>
      </c>
      <c r="AH271">
        <v>657</v>
      </c>
    </row>
    <row r="272" spans="1:34" ht="15" x14ac:dyDescent="0.2">
      <c r="A272" s="1">
        <v>275</v>
      </c>
      <c r="B272" t="s">
        <v>280</v>
      </c>
      <c r="C272">
        <v>28</v>
      </c>
      <c r="D272">
        <v>13</v>
      </c>
      <c r="E272">
        <v>15</v>
      </c>
      <c r="F272">
        <v>0.46400000000000002</v>
      </c>
      <c r="G272">
        <v>-5.32</v>
      </c>
      <c r="H272">
        <v>-2.66</v>
      </c>
      <c r="I272">
        <v>6</v>
      </c>
      <c r="J272">
        <v>9</v>
      </c>
      <c r="K272">
        <v>9</v>
      </c>
      <c r="L272">
        <v>6</v>
      </c>
      <c r="M272">
        <v>4</v>
      </c>
      <c r="N272">
        <v>9</v>
      </c>
      <c r="O272">
        <v>2025</v>
      </c>
      <c r="P272">
        <v>2020</v>
      </c>
      <c r="R272">
        <v>1140</v>
      </c>
      <c r="S272">
        <v>705</v>
      </c>
      <c r="T272">
        <v>1656</v>
      </c>
      <c r="U272">
        <v>0.42599999999999999</v>
      </c>
      <c r="V272">
        <v>198</v>
      </c>
      <c r="W272">
        <v>622</v>
      </c>
      <c r="X272">
        <v>0.318</v>
      </c>
      <c r="Y272">
        <v>415</v>
      </c>
      <c r="Z272">
        <v>629</v>
      </c>
      <c r="AA272">
        <v>0.66</v>
      </c>
      <c r="AB272">
        <v>295</v>
      </c>
      <c r="AC272">
        <v>996</v>
      </c>
      <c r="AD272">
        <v>365</v>
      </c>
      <c r="AE272">
        <v>207</v>
      </c>
      <c r="AF272">
        <v>97</v>
      </c>
      <c r="AG272">
        <v>370</v>
      </c>
      <c r="AH272">
        <v>584</v>
      </c>
    </row>
    <row r="273" spans="1:34" ht="15" x14ac:dyDescent="0.2">
      <c r="A273" s="1">
        <v>278</v>
      </c>
      <c r="B273" t="s">
        <v>283</v>
      </c>
      <c r="C273">
        <v>29</v>
      </c>
      <c r="D273">
        <v>21</v>
      </c>
      <c r="E273">
        <v>8</v>
      </c>
      <c r="F273">
        <v>0.72399999999999998</v>
      </c>
      <c r="G273">
        <v>16.670000000000002</v>
      </c>
      <c r="H273">
        <v>8.6300000000000008</v>
      </c>
      <c r="I273">
        <v>11</v>
      </c>
      <c r="J273">
        <v>5</v>
      </c>
      <c r="K273">
        <v>14</v>
      </c>
      <c r="L273">
        <v>3</v>
      </c>
      <c r="M273">
        <v>6</v>
      </c>
      <c r="N273">
        <v>4</v>
      </c>
      <c r="O273">
        <v>2120</v>
      </c>
      <c r="P273">
        <v>1867</v>
      </c>
      <c r="R273">
        <v>1185</v>
      </c>
      <c r="S273">
        <v>729</v>
      </c>
      <c r="T273">
        <v>1735</v>
      </c>
      <c r="U273">
        <v>0.42</v>
      </c>
      <c r="V273">
        <v>199</v>
      </c>
      <c r="W273">
        <v>572</v>
      </c>
      <c r="X273">
        <v>0.34799999999999998</v>
      </c>
      <c r="Y273">
        <v>463</v>
      </c>
      <c r="Z273">
        <v>666</v>
      </c>
      <c r="AA273">
        <v>0.69499999999999995</v>
      </c>
      <c r="AB273">
        <v>365</v>
      </c>
      <c r="AC273">
        <v>1060</v>
      </c>
      <c r="AD273">
        <v>373</v>
      </c>
      <c r="AE273">
        <v>227</v>
      </c>
      <c r="AF273">
        <v>117</v>
      </c>
      <c r="AG273">
        <v>391</v>
      </c>
      <c r="AH273">
        <v>606</v>
      </c>
    </row>
    <row r="274" spans="1:34" ht="15" x14ac:dyDescent="0.2">
      <c r="A274" s="1">
        <v>276</v>
      </c>
      <c r="B274" t="s">
        <v>281</v>
      </c>
      <c r="C274">
        <v>28</v>
      </c>
      <c r="D274">
        <v>10</v>
      </c>
      <c r="E274">
        <v>18</v>
      </c>
      <c r="F274">
        <v>0.35699999999999998</v>
      </c>
      <c r="G274">
        <v>-17.78</v>
      </c>
      <c r="H274">
        <v>-4.97</v>
      </c>
      <c r="I274">
        <v>7</v>
      </c>
      <c r="J274">
        <v>8</v>
      </c>
      <c r="K274">
        <v>6</v>
      </c>
      <c r="L274">
        <v>4</v>
      </c>
      <c r="M274">
        <v>4</v>
      </c>
      <c r="N274">
        <v>13</v>
      </c>
      <c r="O274">
        <v>1909</v>
      </c>
      <c r="P274">
        <v>2220</v>
      </c>
      <c r="R274">
        <v>1120</v>
      </c>
      <c r="S274">
        <v>704</v>
      </c>
      <c r="T274">
        <v>1637</v>
      </c>
      <c r="U274">
        <v>0.43</v>
      </c>
      <c r="V274">
        <v>153</v>
      </c>
      <c r="W274">
        <v>491</v>
      </c>
      <c r="X274">
        <v>0.312</v>
      </c>
      <c r="Y274">
        <v>348</v>
      </c>
      <c r="Z274">
        <v>511</v>
      </c>
      <c r="AA274">
        <v>0.68100000000000005</v>
      </c>
      <c r="AB274">
        <v>273</v>
      </c>
      <c r="AC274">
        <v>869</v>
      </c>
      <c r="AD274">
        <v>327</v>
      </c>
      <c r="AE274">
        <v>135</v>
      </c>
      <c r="AF274">
        <v>59</v>
      </c>
      <c r="AG274">
        <v>342</v>
      </c>
      <c r="AH274">
        <v>523</v>
      </c>
    </row>
    <row r="275" spans="1:34" ht="15" x14ac:dyDescent="0.2">
      <c r="A275" s="1">
        <v>277</v>
      </c>
      <c r="B275" t="s">
        <v>282</v>
      </c>
      <c r="C275">
        <v>31</v>
      </c>
      <c r="D275">
        <v>17</v>
      </c>
      <c r="E275">
        <v>14</v>
      </c>
      <c r="F275">
        <v>0.54800000000000004</v>
      </c>
      <c r="G275">
        <v>-6.87</v>
      </c>
      <c r="H275">
        <v>-5.17</v>
      </c>
      <c r="I275">
        <v>7</v>
      </c>
      <c r="J275">
        <v>7</v>
      </c>
      <c r="K275">
        <v>8</v>
      </c>
      <c r="L275">
        <v>6</v>
      </c>
      <c r="M275">
        <v>7</v>
      </c>
      <c r="N275">
        <v>8</v>
      </c>
      <c r="O275">
        <v>2440</v>
      </c>
      <c r="P275">
        <v>2371</v>
      </c>
      <c r="R275">
        <v>1255</v>
      </c>
      <c r="S275">
        <v>887</v>
      </c>
      <c r="T275">
        <v>1931</v>
      </c>
      <c r="U275">
        <v>0.45900000000000002</v>
      </c>
      <c r="V275">
        <v>277</v>
      </c>
      <c r="W275">
        <v>790</v>
      </c>
      <c r="X275">
        <v>0.35099999999999998</v>
      </c>
      <c r="Y275">
        <v>389</v>
      </c>
      <c r="Z275">
        <v>599</v>
      </c>
      <c r="AA275">
        <v>0.64900000000000002</v>
      </c>
      <c r="AB275">
        <v>381</v>
      </c>
      <c r="AC275">
        <v>1215</v>
      </c>
      <c r="AD275">
        <v>489</v>
      </c>
      <c r="AE275">
        <v>165</v>
      </c>
      <c r="AF275">
        <v>100</v>
      </c>
      <c r="AG275">
        <v>392</v>
      </c>
      <c r="AH275">
        <v>511</v>
      </c>
    </row>
    <row r="276" spans="1:34" ht="15" x14ac:dyDescent="0.2">
      <c r="A276" s="1">
        <v>280</v>
      </c>
      <c r="B276" t="s">
        <v>285</v>
      </c>
      <c r="C276">
        <v>31</v>
      </c>
      <c r="D276">
        <v>21</v>
      </c>
      <c r="E276">
        <v>10</v>
      </c>
      <c r="F276">
        <v>0.67700000000000005</v>
      </c>
      <c r="G276">
        <v>0.33</v>
      </c>
      <c r="H276">
        <v>-1.7</v>
      </c>
      <c r="I276">
        <v>12</v>
      </c>
      <c r="J276">
        <v>4</v>
      </c>
      <c r="K276">
        <v>13</v>
      </c>
      <c r="L276">
        <v>1</v>
      </c>
      <c r="M276">
        <v>7</v>
      </c>
      <c r="N276">
        <v>6</v>
      </c>
      <c r="O276">
        <v>2415</v>
      </c>
      <c r="P276">
        <v>2283</v>
      </c>
      <c r="R276">
        <v>1240</v>
      </c>
      <c r="S276">
        <v>828</v>
      </c>
      <c r="T276">
        <v>1858</v>
      </c>
      <c r="U276">
        <v>0.44600000000000001</v>
      </c>
      <c r="V276">
        <v>207</v>
      </c>
      <c r="W276">
        <v>604</v>
      </c>
      <c r="X276">
        <v>0.34300000000000003</v>
      </c>
      <c r="Y276">
        <v>552</v>
      </c>
      <c r="Z276">
        <v>784</v>
      </c>
      <c r="AA276">
        <v>0.70399999999999996</v>
      </c>
      <c r="AB276">
        <v>324</v>
      </c>
      <c r="AC276">
        <v>1161</v>
      </c>
      <c r="AD276">
        <v>385</v>
      </c>
      <c r="AE276">
        <v>204</v>
      </c>
      <c r="AF276">
        <v>109</v>
      </c>
      <c r="AG276">
        <v>370</v>
      </c>
      <c r="AH276">
        <v>599</v>
      </c>
    </row>
    <row r="277" spans="1:34" ht="15" x14ac:dyDescent="0.2">
      <c r="A277" s="1">
        <v>279</v>
      </c>
      <c r="B277" t="s">
        <v>284</v>
      </c>
      <c r="C277">
        <v>31</v>
      </c>
      <c r="D277">
        <v>15</v>
      </c>
      <c r="E277">
        <v>16</v>
      </c>
      <c r="F277">
        <v>0.48399999999999999</v>
      </c>
      <c r="G277">
        <v>-2.74</v>
      </c>
      <c r="H277">
        <v>-1.05</v>
      </c>
      <c r="I277">
        <v>8</v>
      </c>
      <c r="J277">
        <v>8</v>
      </c>
      <c r="K277">
        <v>11</v>
      </c>
      <c r="L277">
        <v>3</v>
      </c>
      <c r="M277">
        <v>3</v>
      </c>
      <c r="N277">
        <v>12</v>
      </c>
      <c r="O277">
        <v>2401</v>
      </c>
      <c r="P277">
        <v>2410</v>
      </c>
      <c r="R277">
        <v>1255</v>
      </c>
      <c r="S277">
        <v>783</v>
      </c>
      <c r="T277">
        <v>1707</v>
      </c>
      <c r="U277">
        <v>0.45900000000000002</v>
      </c>
      <c r="V277">
        <v>294</v>
      </c>
      <c r="W277">
        <v>798</v>
      </c>
      <c r="X277">
        <v>0.36799999999999999</v>
      </c>
      <c r="Y277">
        <v>541</v>
      </c>
      <c r="Z277">
        <v>701</v>
      </c>
      <c r="AA277">
        <v>0.77200000000000002</v>
      </c>
      <c r="AB277">
        <v>271</v>
      </c>
      <c r="AC277">
        <v>1071</v>
      </c>
      <c r="AD277">
        <v>421</v>
      </c>
      <c r="AE277">
        <v>164</v>
      </c>
      <c r="AF277">
        <v>72</v>
      </c>
      <c r="AG277">
        <v>398</v>
      </c>
      <c r="AH277">
        <v>513</v>
      </c>
    </row>
    <row r="278" spans="1:34" ht="15" x14ac:dyDescent="0.2">
      <c r="A278" s="1">
        <v>281</v>
      </c>
      <c r="B278" t="s">
        <v>286</v>
      </c>
      <c r="C278">
        <v>27</v>
      </c>
      <c r="D278">
        <v>7</v>
      </c>
      <c r="E278">
        <v>20</v>
      </c>
      <c r="F278">
        <v>0.25900000000000001</v>
      </c>
      <c r="G278">
        <v>-7.47</v>
      </c>
      <c r="H278">
        <v>2.31</v>
      </c>
      <c r="I278">
        <v>1</v>
      </c>
      <c r="J278">
        <v>15</v>
      </c>
      <c r="K278">
        <v>6</v>
      </c>
      <c r="L278">
        <v>9</v>
      </c>
      <c r="M278">
        <v>1</v>
      </c>
      <c r="N278">
        <v>11</v>
      </c>
      <c r="O278">
        <v>1763</v>
      </c>
      <c r="P278">
        <v>2027</v>
      </c>
      <c r="R278">
        <v>1085</v>
      </c>
      <c r="S278">
        <v>643</v>
      </c>
      <c r="T278">
        <v>1504</v>
      </c>
      <c r="U278">
        <v>0.42799999999999999</v>
      </c>
      <c r="V278">
        <v>158</v>
      </c>
      <c r="W278">
        <v>446</v>
      </c>
      <c r="X278">
        <v>0.35399999999999998</v>
      </c>
      <c r="Y278">
        <v>319</v>
      </c>
      <c r="Z278">
        <v>483</v>
      </c>
      <c r="AA278">
        <v>0.66</v>
      </c>
      <c r="AB278">
        <v>291</v>
      </c>
      <c r="AC278">
        <v>935</v>
      </c>
      <c r="AD278">
        <v>324</v>
      </c>
      <c r="AE278">
        <v>164</v>
      </c>
      <c r="AF278">
        <v>97</v>
      </c>
      <c r="AG278">
        <v>433</v>
      </c>
      <c r="AH278">
        <v>529</v>
      </c>
    </row>
    <row r="279" spans="1:34" ht="15" x14ac:dyDescent="0.2">
      <c r="A279" s="1">
        <v>282</v>
      </c>
      <c r="B279" t="s">
        <v>287</v>
      </c>
      <c r="C279">
        <v>31</v>
      </c>
      <c r="D279">
        <v>14</v>
      </c>
      <c r="E279">
        <v>17</v>
      </c>
      <c r="F279">
        <v>0.45200000000000001</v>
      </c>
      <c r="G279">
        <v>-5.18</v>
      </c>
      <c r="H279">
        <v>-4.1500000000000004</v>
      </c>
      <c r="I279">
        <v>9</v>
      </c>
      <c r="J279">
        <v>7</v>
      </c>
      <c r="K279">
        <v>10</v>
      </c>
      <c r="L279">
        <v>4</v>
      </c>
      <c r="M279">
        <v>4</v>
      </c>
      <c r="N279">
        <v>11</v>
      </c>
      <c r="O279">
        <v>2331</v>
      </c>
      <c r="P279">
        <v>2315</v>
      </c>
      <c r="R279">
        <v>1245</v>
      </c>
      <c r="S279">
        <v>812</v>
      </c>
      <c r="T279">
        <v>1779</v>
      </c>
      <c r="U279">
        <v>0.45600000000000002</v>
      </c>
      <c r="V279">
        <v>247</v>
      </c>
      <c r="W279">
        <v>666</v>
      </c>
      <c r="X279">
        <v>0.371</v>
      </c>
      <c r="Y279">
        <v>460</v>
      </c>
      <c r="Z279">
        <v>623</v>
      </c>
      <c r="AA279">
        <v>0.73799999999999999</v>
      </c>
      <c r="AB279">
        <v>273</v>
      </c>
      <c r="AC279">
        <v>967</v>
      </c>
      <c r="AD279">
        <v>429</v>
      </c>
      <c r="AE279">
        <v>238</v>
      </c>
      <c r="AF279">
        <v>60</v>
      </c>
      <c r="AG279">
        <v>389</v>
      </c>
      <c r="AH279">
        <v>610</v>
      </c>
    </row>
    <row r="280" spans="1:34" ht="15" x14ac:dyDescent="0.2">
      <c r="A280" s="1">
        <v>283</v>
      </c>
      <c r="B280" t="s">
        <v>288</v>
      </c>
      <c r="C280">
        <v>30</v>
      </c>
      <c r="D280">
        <v>15</v>
      </c>
      <c r="E280">
        <v>15</v>
      </c>
      <c r="F280">
        <v>0.5</v>
      </c>
      <c r="G280">
        <v>-6.8</v>
      </c>
      <c r="H280">
        <v>-7.87</v>
      </c>
      <c r="I280">
        <v>8</v>
      </c>
      <c r="J280">
        <v>9</v>
      </c>
      <c r="K280">
        <v>11</v>
      </c>
      <c r="L280">
        <v>3</v>
      </c>
      <c r="M280">
        <v>4</v>
      </c>
      <c r="N280">
        <v>12</v>
      </c>
      <c r="O280">
        <v>2140</v>
      </c>
      <c r="P280">
        <v>2047</v>
      </c>
      <c r="R280">
        <v>1200</v>
      </c>
      <c r="S280">
        <v>754</v>
      </c>
      <c r="T280">
        <v>1665</v>
      </c>
      <c r="U280">
        <v>0.45300000000000001</v>
      </c>
      <c r="V280">
        <v>204</v>
      </c>
      <c r="W280">
        <v>552</v>
      </c>
      <c r="X280">
        <v>0.37</v>
      </c>
      <c r="Y280">
        <v>428</v>
      </c>
      <c r="Z280">
        <v>632</v>
      </c>
      <c r="AA280">
        <v>0.67700000000000005</v>
      </c>
      <c r="AB280">
        <v>359</v>
      </c>
      <c r="AC280">
        <v>1091</v>
      </c>
      <c r="AD280">
        <v>435</v>
      </c>
      <c r="AE280">
        <v>196</v>
      </c>
      <c r="AF280">
        <v>100</v>
      </c>
      <c r="AG280">
        <v>477</v>
      </c>
      <c r="AH280">
        <v>578</v>
      </c>
    </row>
    <row r="281" spans="1:34" ht="15" x14ac:dyDescent="0.2">
      <c r="A281" s="1">
        <v>290</v>
      </c>
      <c r="B281" t="s">
        <v>295</v>
      </c>
      <c r="C281">
        <v>29</v>
      </c>
      <c r="D281">
        <v>14</v>
      </c>
      <c r="E281">
        <v>15</v>
      </c>
      <c r="F281">
        <v>0.48299999999999998</v>
      </c>
      <c r="G281">
        <v>-13.03</v>
      </c>
      <c r="H281">
        <v>-11.14</v>
      </c>
      <c r="I281">
        <v>10</v>
      </c>
      <c r="J281">
        <v>6</v>
      </c>
      <c r="K281">
        <v>10</v>
      </c>
      <c r="L281">
        <v>4</v>
      </c>
      <c r="M281">
        <v>4</v>
      </c>
      <c r="N281">
        <v>11</v>
      </c>
      <c r="O281">
        <v>2099</v>
      </c>
      <c r="P281">
        <v>2105</v>
      </c>
      <c r="R281">
        <v>1165</v>
      </c>
      <c r="S281">
        <v>735</v>
      </c>
      <c r="T281">
        <v>1662</v>
      </c>
      <c r="U281">
        <v>0.442</v>
      </c>
      <c r="V281">
        <v>149</v>
      </c>
      <c r="W281">
        <v>449</v>
      </c>
      <c r="X281">
        <v>0.33200000000000002</v>
      </c>
      <c r="Y281">
        <v>480</v>
      </c>
      <c r="Z281">
        <v>686</v>
      </c>
      <c r="AA281">
        <v>0.7</v>
      </c>
      <c r="AB281">
        <v>349</v>
      </c>
      <c r="AC281">
        <v>1099</v>
      </c>
      <c r="AD281">
        <v>341</v>
      </c>
      <c r="AE281">
        <v>160</v>
      </c>
      <c r="AF281">
        <v>109</v>
      </c>
      <c r="AG281">
        <v>397</v>
      </c>
      <c r="AH281">
        <v>558</v>
      </c>
    </row>
    <row r="282" spans="1:34" ht="15" x14ac:dyDescent="0.2">
      <c r="A282" s="1">
        <v>284</v>
      </c>
      <c r="B282" t="s">
        <v>289</v>
      </c>
      <c r="C282">
        <v>29</v>
      </c>
      <c r="D282">
        <v>21</v>
      </c>
      <c r="E282">
        <v>8</v>
      </c>
      <c r="F282">
        <v>0.72399999999999998</v>
      </c>
      <c r="G282">
        <v>10.36</v>
      </c>
      <c r="H282">
        <v>5.54</v>
      </c>
      <c r="I282">
        <v>8</v>
      </c>
      <c r="J282">
        <v>8</v>
      </c>
      <c r="K282">
        <v>12</v>
      </c>
      <c r="L282">
        <v>3</v>
      </c>
      <c r="M282">
        <v>6</v>
      </c>
      <c r="N282">
        <v>4</v>
      </c>
      <c r="O282">
        <v>2284</v>
      </c>
      <c r="P282">
        <v>2144</v>
      </c>
      <c r="R282">
        <v>1165</v>
      </c>
      <c r="S282">
        <v>786</v>
      </c>
      <c r="T282">
        <v>1744</v>
      </c>
      <c r="U282">
        <v>0.45100000000000001</v>
      </c>
      <c r="V282">
        <v>232</v>
      </c>
      <c r="W282">
        <v>634</v>
      </c>
      <c r="X282">
        <v>0.36599999999999999</v>
      </c>
      <c r="Y282">
        <v>480</v>
      </c>
      <c r="Z282">
        <v>652</v>
      </c>
      <c r="AA282">
        <v>0.73599999999999999</v>
      </c>
      <c r="AB282">
        <v>320</v>
      </c>
      <c r="AC282">
        <v>1071</v>
      </c>
      <c r="AD282">
        <v>436</v>
      </c>
      <c r="AE282">
        <v>199</v>
      </c>
      <c r="AF282">
        <v>159</v>
      </c>
      <c r="AG282">
        <v>329</v>
      </c>
      <c r="AH282">
        <v>462</v>
      </c>
    </row>
    <row r="283" spans="1:34" ht="15" x14ac:dyDescent="0.2">
      <c r="A283" s="1">
        <v>286</v>
      </c>
      <c r="B283" t="s">
        <v>291</v>
      </c>
      <c r="C283">
        <v>31</v>
      </c>
      <c r="D283">
        <v>16</v>
      </c>
      <c r="E283">
        <v>15</v>
      </c>
      <c r="F283">
        <v>0.51600000000000001</v>
      </c>
      <c r="G283">
        <v>1.33</v>
      </c>
      <c r="H283">
        <v>2.73</v>
      </c>
      <c r="I283">
        <v>9</v>
      </c>
      <c r="J283">
        <v>9</v>
      </c>
      <c r="K283">
        <v>11</v>
      </c>
      <c r="L283">
        <v>6</v>
      </c>
      <c r="M283">
        <v>5</v>
      </c>
      <c r="N283">
        <v>9</v>
      </c>
      <c r="O283">
        <v>2155</v>
      </c>
      <c r="P283">
        <v>2176</v>
      </c>
      <c r="R283">
        <v>1260</v>
      </c>
      <c r="S283">
        <v>768</v>
      </c>
      <c r="T283">
        <v>1755</v>
      </c>
      <c r="U283">
        <v>0.438</v>
      </c>
      <c r="V283">
        <v>165</v>
      </c>
      <c r="W283">
        <v>521</v>
      </c>
      <c r="X283">
        <v>0.317</v>
      </c>
      <c r="Y283">
        <v>454</v>
      </c>
      <c r="Z283">
        <v>650</v>
      </c>
      <c r="AA283">
        <v>0.69799999999999995</v>
      </c>
      <c r="AB283">
        <v>330</v>
      </c>
      <c r="AC283">
        <v>1040</v>
      </c>
      <c r="AD283">
        <v>358</v>
      </c>
      <c r="AE283">
        <v>209</v>
      </c>
      <c r="AF283">
        <v>119</v>
      </c>
      <c r="AG283">
        <v>375</v>
      </c>
      <c r="AH283">
        <v>570</v>
      </c>
    </row>
    <row r="284" spans="1:34" ht="15" x14ac:dyDescent="0.2">
      <c r="A284" s="1">
        <v>287</v>
      </c>
      <c r="B284" t="s">
        <v>292</v>
      </c>
      <c r="C284">
        <v>29</v>
      </c>
      <c r="D284">
        <v>25</v>
      </c>
      <c r="E284">
        <v>4</v>
      </c>
      <c r="F284">
        <v>0.86199999999999999</v>
      </c>
      <c r="G284">
        <v>17.96</v>
      </c>
      <c r="H284">
        <v>3.96</v>
      </c>
      <c r="I284">
        <v>15</v>
      </c>
      <c r="J284">
        <v>1</v>
      </c>
      <c r="K284">
        <v>16</v>
      </c>
      <c r="L284">
        <v>0</v>
      </c>
      <c r="M284">
        <v>8</v>
      </c>
      <c r="N284">
        <v>3</v>
      </c>
      <c r="O284">
        <v>2116</v>
      </c>
      <c r="P284">
        <v>1710</v>
      </c>
      <c r="R284">
        <v>1160</v>
      </c>
      <c r="S284">
        <v>748</v>
      </c>
      <c r="T284">
        <v>1622</v>
      </c>
      <c r="U284">
        <v>0.46100000000000002</v>
      </c>
      <c r="V284">
        <v>229</v>
      </c>
      <c r="W284">
        <v>581</v>
      </c>
      <c r="X284">
        <v>0.39400000000000002</v>
      </c>
      <c r="Y284">
        <v>391</v>
      </c>
      <c r="Z284">
        <v>564</v>
      </c>
      <c r="AA284">
        <v>0.69299999999999995</v>
      </c>
      <c r="AB284">
        <v>371</v>
      </c>
      <c r="AC284">
        <v>1145</v>
      </c>
      <c r="AD284">
        <v>469</v>
      </c>
      <c r="AE284">
        <v>174</v>
      </c>
      <c r="AF284">
        <v>96</v>
      </c>
      <c r="AG284">
        <v>320</v>
      </c>
      <c r="AH284">
        <v>414</v>
      </c>
    </row>
    <row r="285" spans="1:34" ht="15" x14ac:dyDescent="0.2">
      <c r="A285" s="1">
        <v>288</v>
      </c>
      <c r="B285" t="s">
        <v>293</v>
      </c>
      <c r="C285">
        <v>29</v>
      </c>
      <c r="D285">
        <v>9</v>
      </c>
      <c r="E285">
        <v>20</v>
      </c>
      <c r="F285">
        <v>0.31</v>
      </c>
      <c r="G285">
        <v>-12.78</v>
      </c>
      <c r="H285">
        <v>-2.81</v>
      </c>
      <c r="I285">
        <v>6</v>
      </c>
      <c r="J285">
        <v>11</v>
      </c>
      <c r="K285">
        <v>8</v>
      </c>
      <c r="L285">
        <v>6</v>
      </c>
      <c r="M285">
        <v>1</v>
      </c>
      <c r="N285">
        <v>11</v>
      </c>
      <c r="O285">
        <v>1812</v>
      </c>
      <c r="P285">
        <v>2060</v>
      </c>
      <c r="R285">
        <v>1180</v>
      </c>
      <c r="S285">
        <v>640</v>
      </c>
      <c r="T285">
        <v>1606</v>
      </c>
      <c r="U285">
        <v>0.39900000000000002</v>
      </c>
      <c r="V285">
        <v>185</v>
      </c>
      <c r="W285">
        <v>610</v>
      </c>
      <c r="X285">
        <v>0.30299999999999999</v>
      </c>
      <c r="Y285">
        <v>347</v>
      </c>
      <c r="Z285">
        <v>497</v>
      </c>
      <c r="AA285">
        <v>0.69799999999999995</v>
      </c>
      <c r="AB285">
        <v>246</v>
      </c>
      <c r="AC285">
        <v>1002</v>
      </c>
      <c r="AD285">
        <v>350</v>
      </c>
      <c r="AE285">
        <v>131</v>
      </c>
      <c r="AF285">
        <v>61</v>
      </c>
      <c r="AG285">
        <v>384</v>
      </c>
      <c r="AH285">
        <v>484</v>
      </c>
    </row>
    <row r="286" spans="1:34" ht="15" x14ac:dyDescent="0.2">
      <c r="A286" s="1">
        <v>289</v>
      </c>
      <c r="B286" t="s">
        <v>294</v>
      </c>
      <c r="C286">
        <v>29</v>
      </c>
      <c r="D286">
        <v>5</v>
      </c>
      <c r="E286">
        <v>24</v>
      </c>
      <c r="F286">
        <v>0.17199999999999999</v>
      </c>
      <c r="G286">
        <v>-15.54</v>
      </c>
      <c r="H286">
        <v>-5.35</v>
      </c>
      <c r="I286">
        <v>3</v>
      </c>
      <c r="J286">
        <v>13</v>
      </c>
      <c r="K286">
        <v>3</v>
      </c>
      <c r="L286">
        <v>8</v>
      </c>
      <c r="M286">
        <v>2</v>
      </c>
      <c r="N286">
        <v>14</v>
      </c>
      <c r="O286">
        <v>2230</v>
      </c>
      <c r="P286">
        <v>2444</v>
      </c>
      <c r="R286">
        <v>1160</v>
      </c>
      <c r="S286">
        <v>710</v>
      </c>
      <c r="T286">
        <v>1749</v>
      </c>
      <c r="U286">
        <v>0.40600000000000003</v>
      </c>
      <c r="V286">
        <v>249</v>
      </c>
      <c r="W286">
        <v>704</v>
      </c>
      <c r="X286">
        <v>0.35399999999999998</v>
      </c>
      <c r="Y286">
        <v>561</v>
      </c>
      <c r="Z286">
        <v>761</v>
      </c>
      <c r="AA286">
        <v>0.73699999999999999</v>
      </c>
      <c r="AB286">
        <v>345</v>
      </c>
      <c r="AC286">
        <v>1083</v>
      </c>
      <c r="AD286">
        <v>338</v>
      </c>
      <c r="AE286">
        <v>161</v>
      </c>
      <c r="AF286">
        <v>97</v>
      </c>
      <c r="AG286">
        <v>413</v>
      </c>
      <c r="AH286">
        <v>710</v>
      </c>
    </row>
    <row r="287" spans="1:34" ht="15" x14ac:dyDescent="0.2">
      <c r="A287" s="1">
        <v>291</v>
      </c>
      <c r="B287" t="s">
        <v>296</v>
      </c>
      <c r="C287">
        <v>28</v>
      </c>
      <c r="D287">
        <v>18</v>
      </c>
      <c r="E287">
        <v>10</v>
      </c>
      <c r="F287">
        <v>0.64300000000000002</v>
      </c>
      <c r="G287">
        <v>6.45</v>
      </c>
      <c r="H287">
        <v>1.38</v>
      </c>
      <c r="I287">
        <v>10</v>
      </c>
      <c r="J287">
        <v>6</v>
      </c>
      <c r="K287">
        <v>10</v>
      </c>
      <c r="L287">
        <v>4</v>
      </c>
      <c r="M287">
        <v>5</v>
      </c>
      <c r="N287">
        <v>4</v>
      </c>
      <c r="O287">
        <v>2200</v>
      </c>
      <c r="P287">
        <v>2058</v>
      </c>
      <c r="R287">
        <v>1130</v>
      </c>
      <c r="S287">
        <v>738</v>
      </c>
      <c r="T287">
        <v>1644</v>
      </c>
      <c r="U287">
        <v>0.44900000000000001</v>
      </c>
      <c r="V287">
        <v>188</v>
      </c>
      <c r="W287">
        <v>524</v>
      </c>
      <c r="X287">
        <v>0.35899999999999999</v>
      </c>
      <c r="Y287">
        <v>536</v>
      </c>
      <c r="Z287">
        <v>700</v>
      </c>
      <c r="AA287">
        <v>0.76600000000000001</v>
      </c>
      <c r="AB287">
        <v>330</v>
      </c>
      <c r="AC287">
        <v>1019</v>
      </c>
      <c r="AD287">
        <v>376</v>
      </c>
      <c r="AE287">
        <v>204</v>
      </c>
      <c r="AF287">
        <v>127</v>
      </c>
      <c r="AG287">
        <v>352</v>
      </c>
      <c r="AH287">
        <v>595</v>
      </c>
    </row>
    <row r="288" spans="1:34" ht="15" x14ac:dyDescent="0.2">
      <c r="A288" s="1">
        <v>292</v>
      </c>
      <c r="B288" t="s">
        <v>297</v>
      </c>
      <c r="C288">
        <v>31</v>
      </c>
      <c r="D288">
        <v>4</v>
      </c>
      <c r="E288">
        <v>27</v>
      </c>
      <c r="F288">
        <v>0.129</v>
      </c>
      <c r="G288">
        <v>-18.86</v>
      </c>
      <c r="H288">
        <v>-6.16</v>
      </c>
      <c r="I288">
        <v>2</v>
      </c>
      <c r="J288">
        <v>16</v>
      </c>
      <c r="K288">
        <v>3</v>
      </c>
      <c r="L288">
        <v>10</v>
      </c>
      <c r="M288">
        <v>0</v>
      </c>
      <c r="N288">
        <v>16</v>
      </c>
      <c r="O288">
        <v>1921</v>
      </c>
      <c r="P288">
        <v>2284</v>
      </c>
      <c r="R288">
        <v>1250</v>
      </c>
      <c r="S288">
        <v>650</v>
      </c>
      <c r="T288">
        <v>1871</v>
      </c>
      <c r="U288">
        <v>0.34699999999999998</v>
      </c>
      <c r="V288">
        <v>221</v>
      </c>
      <c r="W288">
        <v>792</v>
      </c>
      <c r="X288">
        <v>0.27900000000000003</v>
      </c>
      <c r="Y288">
        <v>400</v>
      </c>
      <c r="Z288">
        <v>616</v>
      </c>
      <c r="AA288">
        <v>0.64900000000000002</v>
      </c>
      <c r="AB288">
        <v>390</v>
      </c>
      <c r="AC288">
        <v>1078</v>
      </c>
      <c r="AD288">
        <v>287</v>
      </c>
      <c r="AE288">
        <v>208</v>
      </c>
      <c r="AF288">
        <v>89</v>
      </c>
      <c r="AG288">
        <v>379</v>
      </c>
      <c r="AH288">
        <v>672</v>
      </c>
    </row>
    <row r="289" spans="1:34" ht="15" x14ac:dyDescent="0.2">
      <c r="A289" s="1">
        <v>293</v>
      </c>
      <c r="B289" t="s">
        <v>298</v>
      </c>
      <c r="C289">
        <v>29</v>
      </c>
      <c r="D289">
        <v>13</v>
      </c>
      <c r="E289">
        <v>16</v>
      </c>
      <c r="F289">
        <v>0.44800000000000001</v>
      </c>
      <c r="G289">
        <v>8.07</v>
      </c>
      <c r="H289">
        <v>8.0399999999999991</v>
      </c>
      <c r="I289">
        <v>7</v>
      </c>
      <c r="J289">
        <v>9</v>
      </c>
      <c r="K289">
        <v>9</v>
      </c>
      <c r="L289">
        <v>4</v>
      </c>
      <c r="M289">
        <v>4</v>
      </c>
      <c r="N289">
        <v>8</v>
      </c>
      <c r="O289">
        <v>2250</v>
      </c>
      <c r="P289">
        <v>2249</v>
      </c>
      <c r="R289">
        <v>1160</v>
      </c>
      <c r="S289">
        <v>766</v>
      </c>
      <c r="T289">
        <v>1754</v>
      </c>
      <c r="U289">
        <v>0.437</v>
      </c>
      <c r="V289">
        <v>254</v>
      </c>
      <c r="W289">
        <v>673</v>
      </c>
      <c r="X289">
        <v>0.377</v>
      </c>
      <c r="Y289">
        <v>464</v>
      </c>
      <c r="Z289">
        <v>634</v>
      </c>
      <c r="AA289">
        <v>0.73199999999999998</v>
      </c>
      <c r="AB289">
        <v>298</v>
      </c>
      <c r="AC289">
        <v>1004</v>
      </c>
      <c r="AD289">
        <v>402</v>
      </c>
      <c r="AE289">
        <v>199</v>
      </c>
      <c r="AF289">
        <v>177</v>
      </c>
      <c r="AG289">
        <v>384</v>
      </c>
      <c r="AH289">
        <v>602</v>
      </c>
    </row>
    <row r="290" spans="1:34" ht="15" x14ac:dyDescent="0.2">
      <c r="A290" s="1">
        <v>294</v>
      </c>
      <c r="B290" t="s">
        <v>299</v>
      </c>
      <c r="C290">
        <v>28</v>
      </c>
      <c r="D290">
        <v>14</v>
      </c>
      <c r="E290">
        <v>14</v>
      </c>
      <c r="F290">
        <v>0.5</v>
      </c>
      <c r="G290">
        <v>7.84</v>
      </c>
      <c r="H290">
        <v>8.91</v>
      </c>
      <c r="I290">
        <v>6</v>
      </c>
      <c r="J290">
        <v>10</v>
      </c>
      <c r="K290">
        <v>10</v>
      </c>
      <c r="L290">
        <v>5</v>
      </c>
      <c r="M290">
        <v>1</v>
      </c>
      <c r="N290">
        <v>8</v>
      </c>
      <c r="O290">
        <v>1943</v>
      </c>
      <c r="P290">
        <v>1948</v>
      </c>
      <c r="R290">
        <v>1120</v>
      </c>
      <c r="S290">
        <v>689</v>
      </c>
      <c r="T290">
        <v>1570</v>
      </c>
      <c r="U290">
        <v>0.439</v>
      </c>
      <c r="V290">
        <v>132</v>
      </c>
      <c r="W290">
        <v>423</v>
      </c>
      <c r="X290">
        <v>0.312</v>
      </c>
      <c r="Y290">
        <v>433</v>
      </c>
      <c r="Z290">
        <v>631</v>
      </c>
      <c r="AA290">
        <v>0.68600000000000005</v>
      </c>
      <c r="AB290">
        <v>283</v>
      </c>
      <c r="AC290">
        <v>970</v>
      </c>
      <c r="AD290">
        <v>369</v>
      </c>
      <c r="AE290">
        <v>190</v>
      </c>
      <c r="AF290">
        <v>69</v>
      </c>
      <c r="AG290">
        <v>366</v>
      </c>
      <c r="AH290">
        <v>548</v>
      </c>
    </row>
    <row r="291" spans="1:34" ht="15" x14ac:dyDescent="0.2">
      <c r="A291" s="1">
        <v>295</v>
      </c>
      <c r="B291" t="s">
        <v>300</v>
      </c>
      <c r="C291">
        <v>28</v>
      </c>
      <c r="D291">
        <v>16</v>
      </c>
      <c r="E291">
        <v>12</v>
      </c>
      <c r="F291">
        <v>0.57099999999999995</v>
      </c>
      <c r="G291">
        <v>-6.3</v>
      </c>
      <c r="H291">
        <v>-5.26</v>
      </c>
      <c r="I291">
        <v>11</v>
      </c>
      <c r="J291">
        <v>5</v>
      </c>
      <c r="K291">
        <v>11</v>
      </c>
      <c r="L291">
        <v>1</v>
      </c>
      <c r="M291">
        <v>4</v>
      </c>
      <c r="N291">
        <v>9</v>
      </c>
      <c r="O291">
        <v>1964</v>
      </c>
      <c r="P291">
        <v>1934</v>
      </c>
      <c r="R291">
        <v>1130</v>
      </c>
      <c r="S291">
        <v>673</v>
      </c>
      <c r="T291">
        <v>1499</v>
      </c>
      <c r="U291">
        <v>0.44900000000000001</v>
      </c>
      <c r="V291">
        <v>171</v>
      </c>
      <c r="W291">
        <v>524</v>
      </c>
      <c r="X291">
        <v>0.32600000000000001</v>
      </c>
      <c r="Y291">
        <v>447</v>
      </c>
      <c r="Z291">
        <v>627</v>
      </c>
      <c r="AA291">
        <v>0.71299999999999997</v>
      </c>
      <c r="AB291">
        <v>319</v>
      </c>
      <c r="AC291">
        <v>964</v>
      </c>
      <c r="AD291">
        <v>351</v>
      </c>
      <c r="AE291">
        <v>199</v>
      </c>
      <c r="AF291">
        <v>90</v>
      </c>
      <c r="AG291">
        <v>498</v>
      </c>
      <c r="AH291">
        <v>618</v>
      </c>
    </row>
    <row r="292" spans="1:34" ht="15" x14ac:dyDescent="0.2">
      <c r="A292" s="1">
        <v>296</v>
      </c>
      <c r="B292" t="s">
        <v>301</v>
      </c>
      <c r="C292">
        <v>31</v>
      </c>
      <c r="D292">
        <v>11</v>
      </c>
      <c r="E292">
        <v>20</v>
      </c>
      <c r="F292">
        <v>0.35499999999999998</v>
      </c>
      <c r="G292">
        <v>-13.55</v>
      </c>
      <c r="H292">
        <v>-5.55</v>
      </c>
      <c r="I292">
        <v>3</v>
      </c>
      <c r="J292">
        <v>11</v>
      </c>
      <c r="K292">
        <v>7</v>
      </c>
      <c r="L292">
        <v>7</v>
      </c>
      <c r="M292">
        <v>4</v>
      </c>
      <c r="N292">
        <v>12</v>
      </c>
      <c r="O292">
        <v>2414</v>
      </c>
      <c r="P292">
        <v>2567</v>
      </c>
      <c r="R292">
        <v>1245</v>
      </c>
      <c r="S292">
        <v>868</v>
      </c>
      <c r="T292">
        <v>1953</v>
      </c>
      <c r="U292">
        <v>0.44400000000000001</v>
      </c>
      <c r="V292">
        <v>253</v>
      </c>
      <c r="W292">
        <v>744</v>
      </c>
      <c r="X292">
        <v>0.34</v>
      </c>
      <c r="Y292">
        <v>425</v>
      </c>
      <c r="Z292">
        <v>645</v>
      </c>
      <c r="AA292">
        <v>0.65900000000000003</v>
      </c>
      <c r="AB292">
        <v>266</v>
      </c>
      <c r="AC292">
        <v>1104</v>
      </c>
      <c r="AD292">
        <v>423</v>
      </c>
      <c r="AE292">
        <v>148</v>
      </c>
      <c r="AF292">
        <v>69</v>
      </c>
      <c r="AG292">
        <v>353</v>
      </c>
      <c r="AH292">
        <v>590</v>
      </c>
    </row>
    <row r="293" spans="1:34" ht="15" x14ac:dyDescent="0.2">
      <c r="A293" s="1">
        <v>297</v>
      </c>
      <c r="B293" t="s">
        <v>302</v>
      </c>
      <c r="C293">
        <v>29</v>
      </c>
      <c r="D293">
        <v>17</v>
      </c>
      <c r="E293">
        <v>12</v>
      </c>
      <c r="F293">
        <v>0.58599999999999997</v>
      </c>
      <c r="G293">
        <v>-4.0599999999999996</v>
      </c>
      <c r="H293">
        <v>-4.41</v>
      </c>
      <c r="I293">
        <v>12</v>
      </c>
      <c r="J293">
        <v>4</v>
      </c>
      <c r="K293">
        <v>9</v>
      </c>
      <c r="L293">
        <v>5</v>
      </c>
      <c r="M293">
        <v>7</v>
      </c>
      <c r="N293">
        <v>7</v>
      </c>
      <c r="O293">
        <v>2020</v>
      </c>
      <c r="P293">
        <v>2010</v>
      </c>
      <c r="R293">
        <v>1160</v>
      </c>
      <c r="S293">
        <v>692</v>
      </c>
      <c r="T293">
        <v>1699</v>
      </c>
      <c r="U293">
        <v>0.40699999999999997</v>
      </c>
      <c r="V293">
        <v>231</v>
      </c>
      <c r="W293">
        <v>687</v>
      </c>
      <c r="X293">
        <v>0.33600000000000002</v>
      </c>
      <c r="Y293">
        <v>403</v>
      </c>
      <c r="Z293">
        <v>557</v>
      </c>
      <c r="AA293">
        <v>0.72399999999999998</v>
      </c>
      <c r="AB293">
        <v>316</v>
      </c>
      <c r="AC293">
        <v>996</v>
      </c>
      <c r="AD293">
        <v>360</v>
      </c>
      <c r="AE293">
        <v>156</v>
      </c>
      <c r="AF293">
        <v>97</v>
      </c>
      <c r="AG293">
        <v>292</v>
      </c>
      <c r="AH293">
        <v>553</v>
      </c>
    </row>
    <row r="294" spans="1:34" ht="15" x14ac:dyDescent="0.2">
      <c r="A294" s="1">
        <v>298</v>
      </c>
      <c r="B294" t="s">
        <v>303</v>
      </c>
      <c r="C294">
        <v>30</v>
      </c>
      <c r="D294">
        <v>17</v>
      </c>
      <c r="E294">
        <v>13</v>
      </c>
      <c r="F294">
        <v>0.56699999999999995</v>
      </c>
      <c r="G294">
        <v>14.31</v>
      </c>
      <c r="H294">
        <v>9.44</v>
      </c>
      <c r="I294">
        <v>9</v>
      </c>
      <c r="J294">
        <v>8</v>
      </c>
      <c r="K294">
        <v>15</v>
      </c>
      <c r="L294">
        <v>3</v>
      </c>
      <c r="M294">
        <v>2</v>
      </c>
      <c r="N294">
        <v>7</v>
      </c>
      <c r="O294">
        <v>2277</v>
      </c>
      <c r="P294">
        <v>2131</v>
      </c>
      <c r="R294">
        <v>1210</v>
      </c>
      <c r="S294">
        <v>788</v>
      </c>
      <c r="T294">
        <v>1735</v>
      </c>
      <c r="U294">
        <v>0.45400000000000001</v>
      </c>
      <c r="V294">
        <v>261</v>
      </c>
      <c r="W294">
        <v>695</v>
      </c>
      <c r="X294">
        <v>0.376</v>
      </c>
      <c r="Y294">
        <v>440</v>
      </c>
      <c r="Z294">
        <v>603</v>
      </c>
      <c r="AA294">
        <v>0.73</v>
      </c>
      <c r="AB294">
        <v>329</v>
      </c>
      <c r="AC294">
        <v>1051</v>
      </c>
      <c r="AD294">
        <v>470</v>
      </c>
      <c r="AE294">
        <v>241</v>
      </c>
      <c r="AF294">
        <v>143</v>
      </c>
      <c r="AG294">
        <v>367</v>
      </c>
      <c r="AH294">
        <v>489</v>
      </c>
    </row>
    <row r="295" spans="1:34" ht="15" x14ac:dyDescent="0.2">
      <c r="A295" s="1">
        <v>299</v>
      </c>
      <c r="B295" t="s">
        <v>304</v>
      </c>
      <c r="C295">
        <v>30</v>
      </c>
      <c r="D295">
        <v>15</v>
      </c>
      <c r="E295">
        <v>15</v>
      </c>
      <c r="F295">
        <v>0.5</v>
      </c>
      <c r="G295">
        <v>5.95</v>
      </c>
      <c r="H295">
        <v>6.25</v>
      </c>
      <c r="I295">
        <v>6</v>
      </c>
      <c r="J295">
        <v>11</v>
      </c>
      <c r="K295">
        <v>9</v>
      </c>
      <c r="L295">
        <v>7</v>
      </c>
      <c r="M295">
        <v>3</v>
      </c>
      <c r="N295">
        <v>8</v>
      </c>
      <c r="O295">
        <v>2128</v>
      </c>
      <c r="P295">
        <v>2137</v>
      </c>
      <c r="R295">
        <v>1215</v>
      </c>
      <c r="S295">
        <v>757</v>
      </c>
      <c r="T295">
        <v>1789</v>
      </c>
      <c r="U295">
        <v>0.42299999999999999</v>
      </c>
      <c r="V295">
        <v>267</v>
      </c>
      <c r="W295">
        <v>753</v>
      </c>
      <c r="X295">
        <v>0.35499999999999998</v>
      </c>
      <c r="Y295">
        <v>347</v>
      </c>
      <c r="Z295">
        <v>483</v>
      </c>
      <c r="AA295">
        <v>0.71799999999999997</v>
      </c>
      <c r="AB295">
        <v>293</v>
      </c>
      <c r="AC295">
        <v>1026</v>
      </c>
      <c r="AD295">
        <v>439</v>
      </c>
      <c r="AE295">
        <v>186</v>
      </c>
      <c r="AF295">
        <v>121</v>
      </c>
      <c r="AG295">
        <v>343</v>
      </c>
      <c r="AH295">
        <v>550</v>
      </c>
    </row>
    <row r="296" spans="1:34" ht="15" x14ac:dyDescent="0.2">
      <c r="A296" s="1">
        <v>303</v>
      </c>
      <c r="B296" t="s">
        <v>308</v>
      </c>
      <c r="C296">
        <v>29</v>
      </c>
      <c r="D296">
        <v>15</v>
      </c>
      <c r="E296">
        <v>14</v>
      </c>
      <c r="F296">
        <v>0.51700000000000002</v>
      </c>
      <c r="G296">
        <v>12.17</v>
      </c>
      <c r="H296">
        <v>10.71</v>
      </c>
      <c r="I296">
        <v>7</v>
      </c>
      <c r="J296">
        <v>9</v>
      </c>
      <c r="K296">
        <v>10</v>
      </c>
      <c r="L296">
        <v>6</v>
      </c>
      <c r="M296">
        <v>4</v>
      </c>
      <c r="N296">
        <v>6</v>
      </c>
      <c r="O296">
        <v>2185</v>
      </c>
      <c r="P296">
        <v>2130</v>
      </c>
      <c r="R296">
        <v>1165</v>
      </c>
      <c r="S296">
        <v>740</v>
      </c>
      <c r="T296">
        <v>1725</v>
      </c>
      <c r="U296">
        <v>0.42899999999999999</v>
      </c>
      <c r="V296">
        <v>165</v>
      </c>
      <c r="W296">
        <v>508</v>
      </c>
      <c r="X296">
        <v>0.32500000000000001</v>
      </c>
      <c r="Y296">
        <v>540</v>
      </c>
      <c r="Z296">
        <v>746</v>
      </c>
      <c r="AA296">
        <v>0.72399999999999998</v>
      </c>
      <c r="AB296">
        <v>356</v>
      </c>
      <c r="AC296">
        <v>1099</v>
      </c>
      <c r="AD296">
        <v>409</v>
      </c>
      <c r="AE296">
        <v>165</v>
      </c>
      <c r="AF296">
        <v>131</v>
      </c>
      <c r="AG296">
        <v>371</v>
      </c>
      <c r="AH296">
        <v>615</v>
      </c>
    </row>
    <row r="297" spans="1:34" ht="15" x14ac:dyDescent="0.2">
      <c r="A297" s="1">
        <v>301</v>
      </c>
      <c r="B297" t="s">
        <v>306</v>
      </c>
      <c r="C297">
        <v>29</v>
      </c>
      <c r="D297">
        <v>17</v>
      </c>
      <c r="E297">
        <v>12</v>
      </c>
      <c r="F297">
        <v>0.58599999999999997</v>
      </c>
      <c r="G297">
        <v>-1.1399999999999999</v>
      </c>
      <c r="H297">
        <v>-2.69</v>
      </c>
      <c r="I297">
        <v>8</v>
      </c>
      <c r="J297">
        <v>8</v>
      </c>
      <c r="K297">
        <v>7</v>
      </c>
      <c r="L297">
        <v>5</v>
      </c>
      <c r="M297">
        <v>8</v>
      </c>
      <c r="N297">
        <v>7</v>
      </c>
      <c r="O297">
        <v>2059</v>
      </c>
      <c r="P297">
        <v>1954</v>
      </c>
      <c r="R297">
        <v>1175</v>
      </c>
      <c r="S297">
        <v>720</v>
      </c>
      <c r="T297">
        <v>1624</v>
      </c>
      <c r="U297">
        <v>0.443</v>
      </c>
      <c r="V297">
        <v>165</v>
      </c>
      <c r="W297">
        <v>482</v>
      </c>
      <c r="X297">
        <v>0.34200000000000003</v>
      </c>
      <c r="Y297">
        <v>454</v>
      </c>
      <c r="Z297">
        <v>660</v>
      </c>
      <c r="AA297">
        <v>0.68799999999999994</v>
      </c>
      <c r="AB297">
        <v>350</v>
      </c>
      <c r="AC297">
        <v>1068</v>
      </c>
      <c r="AD297">
        <v>325</v>
      </c>
      <c r="AE297">
        <v>197</v>
      </c>
      <c r="AF297">
        <v>98</v>
      </c>
      <c r="AG297">
        <v>424</v>
      </c>
      <c r="AH297">
        <v>606</v>
      </c>
    </row>
    <row r="298" spans="1:34" ht="15" x14ac:dyDescent="0.2">
      <c r="A298" s="1">
        <v>302</v>
      </c>
      <c r="B298" t="s">
        <v>307</v>
      </c>
      <c r="C298">
        <v>31</v>
      </c>
      <c r="D298">
        <v>12</v>
      </c>
      <c r="E298">
        <v>19</v>
      </c>
      <c r="F298">
        <v>0.38700000000000001</v>
      </c>
      <c r="G298">
        <v>-7.36</v>
      </c>
      <c r="H298">
        <v>-3.84</v>
      </c>
      <c r="I298">
        <v>8</v>
      </c>
      <c r="J298">
        <v>8</v>
      </c>
      <c r="K298">
        <v>7</v>
      </c>
      <c r="L298">
        <v>8</v>
      </c>
      <c r="M298">
        <v>5</v>
      </c>
      <c r="N298">
        <v>11</v>
      </c>
      <c r="O298">
        <v>2233</v>
      </c>
      <c r="P298">
        <v>2255</v>
      </c>
      <c r="R298">
        <v>1250</v>
      </c>
      <c r="S298">
        <v>762</v>
      </c>
      <c r="T298">
        <v>1799</v>
      </c>
      <c r="U298">
        <v>0.42399999999999999</v>
      </c>
      <c r="V298">
        <v>231</v>
      </c>
      <c r="W298">
        <v>714</v>
      </c>
      <c r="X298">
        <v>0.32400000000000001</v>
      </c>
      <c r="Y298">
        <v>478</v>
      </c>
      <c r="Z298">
        <v>676</v>
      </c>
      <c r="AA298">
        <v>0.70699999999999996</v>
      </c>
      <c r="AB298">
        <v>343</v>
      </c>
      <c r="AC298">
        <v>1093</v>
      </c>
      <c r="AD298">
        <v>424</v>
      </c>
      <c r="AE298">
        <v>208</v>
      </c>
      <c r="AF298">
        <v>111</v>
      </c>
      <c r="AG298">
        <v>421</v>
      </c>
      <c r="AH298">
        <v>652</v>
      </c>
    </row>
    <row r="299" spans="1:34" ht="15" x14ac:dyDescent="0.2">
      <c r="A299" s="1">
        <v>300</v>
      </c>
      <c r="B299" t="s">
        <v>305</v>
      </c>
      <c r="C299">
        <v>31</v>
      </c>
      <c r="D299">
        <v>20</v>
      </c>
      <c r="E299">
        <v>11</v>
      </c>
      <c r="F299">
        <v>0.64500000000000002</v>
      </c>
      <c r="G299">
        <v>-4.0999999999999996</v>
      </c>
      <c r="H299">
        <v>-3.96</v>
      </c>
      <c r="I299">
        <v>10</v>
      </c>
      <c r="J299">
        <v>6</v>
      </c>
      <c r="K299">
        <v>13</v>
      </c>
      <c r="L299">
        <v>2</v>
      </c>
      <c r="M299">
        <v>7</v>
      </c>
      <c r="N299">
        <v>9</v>
      </c>
      <c r="O299">
        <v>2420</v>
      </c>
      <c r="P299">
        <v>2349</v>
      </c>
      <c r="R299">
        <v>1255</v>
      </c>
      <c r="S299">
        <v>873</v>
      </c>
      <c r="T299">
        <v>1856</v>
      </c>
      <c r="U299">
        <v>0.47</v>
      </c>
      <c r="V299">
        <v>253</v>
      </c>
      <c r="W299">
        <v>724</v>
      </c>
      <c r="X299">
        <v>0.34899999999999998</v>
      </c>
      <c r="Y299">
        <v>421</v>
      </c>
      <c r="Z299">
        <v>608</v>
      </c>
      <c r="AA299">
        <v>0.69199999999999995</v>
      </c>
      <c r="AB299">
        <v>397</v>
      </c>
      <c r="AC299">
        <v>1183</v>
      </c>
      <c r="AD299">
        <v>505</v>
      </c>
      <c r="AE299">
        <v>204</v>
      </c>
      <c r="AF299">
        <v>106</v>
      </c>
      <c r="AG299">
        <v>474</v>
      </c>
      <c r="AH299">
        <v>551</v>
      </c>
    </row>
    <row r="300" spans="1:34" ht="15" x14ac:dyDescent="0.2">
      <c r="A300" s="1">
        <v>314</v>
      </c>
      <c r="B300" t="s">
        <v>319</v>
      </c>
      <c r="C300">
        <v>29</v>
      </c>
      <c r="D300">
        <v>10</v>
      </c>
      <c r="E300">
        <v>19</v>
      </c>
      <c r="F300">
        <v>0.34499999999999997</v>
      </c>
      <c r="G300">
        <v>10.83</v>
      </c>
      <c r="H300">
        <v>12.07</v>
      </c>
      <c r="I300">
        <v>4</v>
      </c>
      <c r="J300">
        <v>12</v>
      </c>
      <c r="K300">
        <v>10</v>
      </c>
      <c r="L300">
        <v>6</v>
      </c>
      <c r="M300">
        <v>0</v>
      </c>
      <c r="N300">
        <v>10</v>
      </c>
      <c r="O300">
        <v>1980</v>
      </c>
      <c r="P300">
        <v>2016</v>
      </c>
      <c r="R300">
        <v>1160</v>
      </c>
      <c r="S300">
        <v>721</v>
      </c>
      <c r="T300">
        <v>1621</v>
      </c>
      <c r="U300">
        <v>0.44500000000000001</v>
      </c>
      <c r="V300">
        <v>160</v>
      </c>
      <c r="W300">
        <v>536</v>
      </c>
      <c r="X300">
        <v>0.29899999999999999</v>
      </c>
      <c r="Y300">
        <v>378</v>
      </c>
      <c r="Z300">
        <v>578</v>
      </c>
      <c r="AA300">
        <v>0.65400000000000003</v>
      </c>
      <c r="AB300">
        <v>282</v>
      </c>
      <c r="AC300">
        <v>1002</v>
      </c>
      <c r="AD300">
        <v>330</v>
      </c>
      <c r="AE300">
        <v>167</v>
      </c>
      <c r="AF300">
        <v>131</v>
      </c>
      <c r="AG300">
        <v>399</v>
      </c>
      <c r="AH300">
        <v>517</v>
      </c>
    </row>
    <row r="301" spans="1:34" ht="15" x14ac:dyDescent="0.2">
      <c r="A301" s="1">
        <v>305</v>
      </c>
      <c r="B301" t="s">
        <v>310</v>
      </c>
      <c r="C301">
        <v>28</v>
      </c>
      <c r="D301">
        <v>15</v>
      </c>
      <c r="E301">
        <v>13</v>
      </c>
      <c r="F301">
        <v>0.53600000000000003</v>
      </c>
      <c r="G301">
        <v>10.72</v>
      </c>
      <c r="H301">
        <v>7.5</v>
      </c>
      <c r="I301">
        <v>7</v>
      </c>
      <c r="J301">
        <v>9</v>
      </c>
      <c r="K301">
        <v>11</v>
      </c>
      <c r="L301">
        <v>4</v>
      </c>
      <c r="M301">
        <v>2</v>
      </c>
      <c r="N301">
        <v>7</v>
      </c>
      <c r="O301">
        <v>2012</v>
      </c>
      <c r="P301">
        <v>1922</v>
      </c>
      <c r="R301">
        <v>1120</v>
      </c>
      <c r="S301">
        <v>741</v>
      </c>
      <c r="T301">
        <v>1598</v>
      </c>
      <c r="U301">
        <v>0.46400000000000002</v>
      </c>
      <c r="V301">
        <v>174</v>
      </c>
      <c r="W301">
        <v>521</v>
      </c>
      <c r="X301">
        <v>0.33400000000000002</v>
      </c>
      <c r="Y301">
        <v>356</v>
      </c>
      <c r="Z301">
        <v>542</v>
      </c>
      <c r="AA301">
        <v>0.65700000000000003</v>
      </c>
      <c r="AB301">
        <v>367</v>
      </c>
      <c r="AC301">
        <v>1075</v>
      </c>
      <c r="AD301">
        <v>452</v>
      </c>
      <c r="AE301">
        <v>173</v>
      </c>
      <c r="AF301">
        <v>159</v>
      </c>
      <c r="AG301">
        <v>400</v>
      </c>
      <c r="AH301">
        <v>462</v>
      </c>
    </row>
    <row r="302" spans="1:34" ht="15" x14ac:dyDescent="0.2">
      <c r="A302" s="1">
        <v>304</v>
      </c>
      <c r="B302" t="s">
        <v>309</v>
      </c>
      <c r="C302">
        <v>27</v>
      </c>
      <c r="D302">
        <v>18</v>
      </c>
      <c r="E302">
        <v>9</v>
      </c>
      <c r="F302">
        <v>0.66700000000000004</v>
      </c>
      <c r="G302">
        <v>-5.17</v>
      </c>
      <c r="H302">
        <v>-6.3</v>
      </c>
      <c r="I302">
        <v>11</v>
      </c>
      <c r="J302">
        <v>5</v>
      </c>
      <c r="K302">
        <v>12</v>
      </c>
      <c r="L302">
        <v>1</v>
      </c>
      <c r="M302">
        <v>6</v>
      </c>
      <c r="N302">
        <v>8</v>
      </c>
      <c r="O302">
        <v>2032</v>
      </c>
      <c r="P302">
        <v>1957</v>
      </c>
      <c r="R302">
        <v>1090</v>
      </c>
      <c r="S302">
        <v>721</v>
      </c>
      <c r="T302">
        <v>1535</v>
      </c>
      <c r="U302">
        <v>0.47</v>
      </c>
      <c r="V302">
        <v>139</v>
      </c>
      <c r="W302">
        <v>423</v>
      </c>
      <c r="X302">
        <v>0.32900000000000001</v>
      </c>
      <c r="Y302">
        <v>451</v>
      </c>
      <c r="Z302">
        <v>622</v>
      </c>
      <c r="AA302">
        <v>0.72499999999999998</v>
      </c>
      <c r="AB302">
        <v>285</v>
      </c>
      <c r="AC302">
        <v>929</v>
      </c>
      <c r="AD302">
        <v>355</v>
      </c>
      <c r="AE302">
        <v>252</v>
      </c>
      <c r="AF302">
        <v>109</v>
      </c>
      <c r="AG302">
        <v>374</v>
      </c>
      <c r="AH302">
        <v>523</v>
      </c>
    </row>
    <row r="303" spans="1:34" ht="15" x14ac:dyDescent="0.2">
      <c r="A303" s="1">
        <v>307</v>
      </c>
      <c r="B303" t="s">
        <v>312</v>
      </c>
      <c r="C303">
        <v>29</v>
      </c>
      <c r="D303">
        <v>17</v>
      </c>
      <c r="E303">
        <v>12</v>
      </c>
      <c r="F303">
        <v>0.58599999999999997</v>
      </c>
      <c r="G303">
        <v>14.81</v>
      </c>
      <c r="H303">
        <v>10.92</v>
      </c>
      <c r="I303">
        <v>6</v>
      </c>
      <c r="J303">
        <v>10</v>
      </c>
      <c r="K303">
        <v>13</v>
      </c>
      <c r="L303">
        <v>5</v>
      </c>
      <c r="M303">
        <v>3</v>
      </c>
      <c r="N303">
        <v>7</v>
      </c>
      <c r="O303">
        <v>2140</v>
      </c>
      <c r="P303">
        <v>2013</v>
      </c>
      <c r="R303">
        <v>1165</v>
      </c>
      <c r="S303">
        <v>771</v>
      </c>
      <c r="T303">
        <v>1672</v>
      </c>
      <c r="U303">
        <v>0.46100000000000002</v>
      </c>
      <c r="V303">
        <v>207</v>
      </c>
      <c r="W303">
        <v>599</v>
      </c>
      <c r="X303">
        <v>0.34599999999999997</v>
      </c>
      <c r="Y303">
        <v>391</v>
      </c>
      <c r="Z303">
        <v>569</v>
      </c>
      <c r="AA303">
        <v>0.68700000000000006</v>
      </c>
      <c r="AB303">
        <v>338</v>
      </c>
      <c r="AC303">
        <v>1040</v>
      </c>
      <c r="AD303">
        <v>477</v>
      </c>
      <c r="AE303">
        <v>191</v>
      </c>
      <c r="AF303">
        <v>141</v>
      </c>
      <c r="AG303">
        <v>394</v>
      </c>
      <c r="AH303">
        <v>498</v>
      </c>
    </row>
    <row r="304" spans="1:34" ht="15" x14ac:dyDescent="0.2">
      <c r="A304" s="1">
        <v>311</v>
      </c>
      <c r="B304" t="s">
        <v>316</v>
      </c>
      <c r="C304">
        <v>28</v>
      </c>
      <c r="D304">
        <v>17</v>
      </c>
      <c r="E304">
        <v>11</v>
      </c>
      <c r="F304">
        <v>0.60699999999999998</v>
      </c>
      <c r="G304">
        <v>-5.34</v>
      </c>
      <c r="H304">
        <v>-6.63</v>
      </c>
      <c r="I304">
        <v>13</v>
      </c>
      <c r="J304">
        <v>2</v>
      </c>
      <c r="K304">
        <v>7</v>
      </c>
      <c r="L304">
        <v>0</v>
      </c>
      <c r="M304">
        <v>10</v>
      </c>
      <c r="N304">
        <v>11</v>
      </c>
      <c r="O304">
        <v>2077</v>
      </c>
      <c r="P304">
        <v>2041</v>
      </c>
      <c r="R304">
        <v>1125</v>
      </c>
      <c r="S304">
        <v>691</v>
      </c>
      <c r="T304">
        <v>1629</v>
      </c>
      <c r="U304">
        <v>0.42399999999999999</v>
      </c>
      <c r="V304">
        <v>162</v>
      </c>
      <c r="W304">
        <v>566</v>
      </c>
      <c r="X304">
        <v>0.28599999999999998</v>
      </c>
      <c r="Y304">
        <v>533</v>
      </c>
      <c r="Z304">
        <v>725</v>
      </c>
      <c r="AA304">
        <v>0.73499999999999999</v>
      </c>
      <c r="AB304">
        <v>344</v>
      </c>
      <c r="AC304">
        <v>987</v>
      </c>
      <c r="AD304">
        <v>326</v>
      </c>
      <c r="AE304">
        <v>190</v>
      </c>
      <c r="AF304">
        <v>83</v>
      </c>
      <c r="AG304">
        <v>330</v>
      </c>
      <c r="AH304">
        <v>486</v>
      </c>
    </row>
    <row r="305" spans="1:34" ht="15" x14ac:dyDescent="0.2">
      <c r="A305" s="1">
        <v>312</v>
      </c>
      <c r="B305" t="s">
        <v>317</v>
      </c>
      <c r="C305">
        <v>27</v>
      </c>
      <c r="D305">
        <v>16</v>
      </c>
      <c r="E305">
        <v>11</v>
      </c>
      <c r="F305">
        <v>0.59299999999999997</v>
      </c>
      <c r="G305">
        <v>-4.07</v>
      </c>
      <c r="H305">
        <v>-4.3899999999999997</v>
      </c>
      <c r="I305">
        <v>9</v>
      </c>
      <c r="J305">
        <v>6</v>
      </c>
      <c r="K305">
        <v>10</v>
      </c>
      <c r="L305">
        <v>3</v>
      </c>
      <c r="M305">
        <v>4</v>
      </c>
      <c r="N305">
        <v>8</v>
      </c>
      <c r="O305">
        <v>1786</v>
      </c>
      <c r="P305">
        <v>1697</v>
      </c>
      <c r="R305">
        <v>1090</v>
      </c>
      <c r="S305">
        <v>646</v>
      </c>
      <c r="T305">
        <v>1478</v>
      </c>
      <c r="U305">
        <v>0.437</v>
      </c>
      <c r="V305">
        <v>162</v>
      </c>
      <c r="W305">
        <v>499</v>
      </c>
      <c r="X305">
        <v>0.32500000000000001</v>
      </c>
      <c r="Y305">
        <v>332</v>
      </c>
      <c r="Z305">
        <v>518</v>
      </c>
      <c r="AA305">
        <v>0.64100000000000001</v>
      </c>
      <c r="AB305">
        <v>268</v>
      </c>
      <c r="AC305">
        <v>917</v>
      </c>
      <c r="AD305">
        <v>380</v>
      </c>
      <c r="AE305">
        <v>177</v>
      </c>
      <c r="AF305">
        <v>110</v>
      </c>
      <c r="AG305">
        <v>309</v>
      </c>
      <c r="AH305">
        <v>481</v>
      </c>
    </row>
    <row r="306" spans="1:34" ht="15" x14ac:dyDescent="0.2">
      <c r="A306" s="1">
        <v>313</v>
      </c>
      <c r="B306" t="s">
        <v>318</v>
      </c>
      <c r="C306">
        <v>29</v>
      </c>
      <c r="D306">
        <v>17</v>
      </c>
      <c r="E306">
        <v>12</v>
      </c>
      <c r="F306">
        <v>0.58599999999999997</v>
      </c>
      <c r="G306">
        <v>14.96</v>
      </c>
      <c r="H306">
        <v>7.65</v>
      </c>
      <c r="I306">
        <v>5</v>
      </c>
      <c r="J306">
        <v>11</v>
      </c>
      <c r="K306">
        <v>15</v>
      </c>
      <c r="L306">
        <v>3</v>
      </c>
      <c r="M306">
        <v>1</v>
      </c>
      <c r="N306">
        <v>8</v>
      </c>
      <c r="O306">
        <v>2179</v>
      </c>
      <c r="P306">
        <v>1967</v>
      </c>
      <c r="R306">
        <v>1180</v>
      </c>
      <c r="S306">
        <v>774</v>
      </c>
      <c r="T306">
        <v>1622</v>
      </c>
      <c r="U306">
        <v>0.47699999999999998</v>
      </c>
      <c r="V306">
        <v>197</v>
      </c>
      <c r="W306">
        <v>526</v>
      </c>
      <c r="X306">
        <v>0.375</v>
      </c>
      <c r="Y306">
        <v>434</v>
      </c>
      <c r="Z306">
        <v>592</v>
      </c>
      <c r="AA306">
        <v>0.73299999999999998</v>
      </c>
      <c r="AB306">
        <v>275</v>
      </c>
      <c r="AC306">
        <v>951</v>
      </c>
      <c r="AD306">
        <v>395</v>
      </c>
      <c r="AE306">
        <v>155</v>
      </c>
      <c r="AF306">
        <v>92</v>
      </c>
      <c r="AG306">
        <v>320</v>
      </c>
      <c r="AH306">
        <v>510</v>
      </c>
    </row>
    <row r="307" spans="1:34" ht="15" x14ac:dyDescent="0.2">
      <c r="A307" s="1">
        <v>306</v>
      </c>
      <c r="B307" t="s">
        <v>311</v>
      </c>
      <c r="C307">
        <v>28</v>
      </c>
      <c r="D307">
        <v>22</v>
      </c>
      <c r="E307">
        <v>6</v>
      </c>
      <c r="F307">
        <v>0.78600000000000003</v>
      </c>
      <c r="G307">
        <v>5.86</v>
      </c>
      <c r="H307">
        <v>-0.79</v>
      </c>
      <c r="I307">
        <v>12</v>
      </c>
      <c r="J307">
        <v>3</v>
      </c>
      <c r="K307">
        <v>12</v>
      </c>
      <c r="L307">
        <v>0</v>
      </c>
      <c r="M307">
        <v>10</v>
      </c>
      <c r="N307">
        <v>6</v>
      </c>
      <c r="O307">
        <v>2181</v>
      </c>
      <c r="P307">
        <v>1937</v>
      </c>
      <c r="R307">
        <v>1120</v>
      </c>
      <c r="S307">
        <v>767</v>
      </c>
      <c r="T307">
        <v>1655</v>
      </c>
      <c r="U307">
        <v>0.46300000000000002</v>
      </c>
      <c r="V307">
        <v>236</v>
      </c>
      <c r="W307">
        <v>702</v>
      </c>
      <c r="X307">
        <v>0.33600000000000002</v>
      </c>
      <c r="Y307">
        <v>411</v>
      </c>
      <c r="Z307">
        <v>611</v>
      </c>
      <c r="AA307">
        <v>0.67300000000000004</v>
      </c>
      <c r="AB307">
        <v>330</v>
      </c>
      <c r="AC307">
        <v>1080</v>
      </c>
      <c r="AD307">
        <v>433</v>
      </c>
      <c r="AE307">
        <v>202</v>
      </c>
      <c r="AF307">
        <v>66</v>
      </c>
      <c r="AG307">
        <v>371</v>
      </c>
      <c r="AH307">
        <v>544</v>
      </c>
    </row>
    <row r="308" spans="1:34" ht="15" x14ac:dyDescent="0.2">
      <c r="A308" s="1">
        <v>308</v>
      </c>
      <c r="B308" t="s">
        <v>313</v>
      </c>
      <c r="C308">
        <v>28</v>
      </c>
      <c r="D308">
        <v>13</v>
      </c>
      <c r="E308">
        <v>15</v>
      </c>
      <c r="F308">
        <v>0.46400000000000002</v>
      </c>
      <c r="G308">
        <v>-3.42</v>
      </c>
      <c r="H308">
        <v>-3.09</v>
      </c>
      <c r="I308">
        <v>11</v>
      </c>
      <c r="J308">
        <v>5</v>
      </c>
      <c r="K308">
        <v>7</v>
      </c>
      <c r="L308">
        <v>7</v>
      </c>
      <c r="M308">
        <v>5</v>
      </c>
      <c r="N308">
        <v>6</v>
      </c>
      <c r="O308">
        <v>1940</v>
      </c>
      <c r="P308">
        <v>1915</v>
      </c>
      <c r="R308">
        <v>1140</v>
      </c>
      <c r="S308">
        <v>719</v>
      </c>
      <c r="T308">
        <v>1527</v>
      </c>
      <c r="U308">
        <v>0.47099999999999997</v>
      </c>
      <c r="V308">
        <v>159</v>
      </c>
      <c r="W308">
        <v>454</v>
      </c>
      <c r="X308">
        <v>0.35</v>
      </c>
      <c r="Y308">
        <v>343</v>
      </c>
      <c r="Z308">
        <v>522</v>
      </c>
      <c r="AA308">
        <v>0.65700000000000003</v>
      </c>
      <c r="AB308">
        <v>209</v>
      </c>
      <c r="AC308">
        <v>962</v>
      </c>
      <c r="AD308">
        <v>409</v>
      </c>
      <c r="AE308">
        <v>156</v>
      </c>
      <c r="AF308">
        <v>88</v>
      </c>
      <c r="AG308">
        <v>377</v>
      </c>
      <c r="AH308">
        <v>538</v>
      </c>
    </row>
    <row r="309" spans="1:34" ht="15" x14ac:dyDescent="0.2">
      <c r="A309" s="1">
        <v>309</v>
      </c>
      <c r="B309" t="s">
        <v>314</v>
      </c>
      <c r="C309">
        <v>30</v>
      </c>
      <c r="D309">
        <v>10</v>
      </c>
      <c r="E309">
        <v>20</v>
      </c>
      <c r="F309">
        <v>0.33300000000000002</v>
      </c>
      <c r="G309">
        <v>-11.39</v>
      </c>
      <c r="H309">
        <v>-4.16</v>
      </c>
      <c r="I309">
        <v>2</v>
      </c>
      <c r="J309">
        <v>11</v>
      </c>
      <c r="K309">
        <v>7</v>
      </c>
      <c r="L309">
        <v>7</v>
      </c>
      <c r="M309">
        <v>1</v>
      </c>
      <c r="N309">
        <v>13</v>
      </c>
      <c r="O309">
        <v>2346</v>
      </c>
      <c r="P309">
        <v>2476</v>
      </c>
      <c r="R309">
        <v>1220</v>
      </c>
      <c r="S309">
        <v>813</v>
      </c>
      <c r="T309">
        <v>1915</v>
      </c>
      <c r="U309">
        <v>0.42499999999999999</v>
      </c>
      <c r="V309">
        <v>261</v>
      </c>
      <c r="W309">
        <v>769</v>
      </c>
      <c r="X309">
        <v>0.33900000000000002</v>
      </c>
      <c r="Y309">
        <v>459</v>
      </c>
      <c r="Z309">
        <v>630</v>
      </c>
      <c r="AA309">
        <v>0.72899999999999998</v>
      </c>
      <c r="AB309">
        <v>364</v>
      </c>
      <c r="AC309">
        <v>1109</v>
      </c>
      <c r="AD309">
        <v>462</v>
      </c>
      <c r="AE309">
        <v>238</v>
      </c>
      <c r="AF309">
        <v>79</v>
      </c>
      <c r="AG309">
        <v>481</v>
      </c>
      <c r="AH309">
        <v>721</v>
      </c>
    </row>
    <row r="310" spans="1:34" ht="15" x14ac:dyDescent="0.2">
      <c r="A310" s="1">
        <v>310</v>
      </c>
      <c r="B310" t="s">
        <v>315</v>
      </c>
      <c r="C310">
        <v>29</v>
      </c>
      <c r="D310">
        <v>12</v>
      </c>
      <c r="E310">
        <v>17</v>
      </c>
      <c r="F310">
        <v>0.41399999999999998</v>
      </c>
      <c r="G310">
        <v>-8.83</v>
      </c>
      <c r="H310">
        <v>-3.61</v>
      </c>
      <c r="I310">
        <v>7</v>
      </c>
      <c r="J310">
        <v>9</v>
      </c>
      <c r="K310">
        <v>10</v>
      </c>
      <c r="L310">
        <v>2</v>
      </c>
      <c r="M310">
        <v>2</v>
      </c>
      <c r="N310">
        <v>15</v>
      </c>
      <c r="O310">
        <v>1904</v>
      </c>
      <c r="P310">
        <v>2022</v>
      </c>
      <c r="R310">
        <v>1160</v>
      </c>
      <c r="S310">
        <v>680</v>
      </c>
      <c r="T310">
        <v>1731</v>
      </c>
      <c r="U310">
        <v>0.39300000000000002</v>
      </c>
      <c r="V310">
        <v>145</v>
      </c>
      <c r="W310">
        <v>530</v>
      </c>
      <c r="X310">
        <v>0.27400000000000002</v>
      </c>
      <c r="Y310">
        <v>399</v>
      </c>
      <c r="Z310">
        <v>606</v>
      </c>
      <c r="AA310">
        <v>0.65800000000000003</v>
      </c>
      <c r="AB310">
        <v>371</v>
      </c>
      <c r="AC310">
        <v>1140</v>
      </c>
      <c r="AD310">
        <v>306</v>
      </c>
      <c r="AE310">
        <v>164</v>
      </c>
      <c r="AF310">
        <v>55</v>
      </c>
      <c r="AG310">
        <v>380</v>
      </c>
      <c r="AH310">
        <v>571</v>
      </c>
    </row>
    <row r="311" spans="1:34" ht="15" x14ac:dyDescent="0.2">
      <c r="A311" s="1">
        <v>315</v>
      </c>
      <c r="B311" t="s">
        <v>320</v>
      </c>
      <c r="C311">
        <v>29</v>
      </c>
      <c r="D311">
        <v>15</v>
      </c>
      <c r="E311">
        <v>14</v>
      </c>
      <c r="F311">
        <v>0.51700000000000002</v>
      </c>
      <c r="G311">
        <v>1.63</v>
      </c>
      <c r="H311">
        <v>-0.59</v>
      </c>
      <c r="I311">
        <v>8</v>
      </c>
      <c r="J311">
        <v>8</v>
      </c>
      <c r="K311">
        <v>11</v>
      </c>
      <c r="L311">
        <v>3</v>
      </c>
      <c r="M311">
        <v>3</v>
      </c>
      <c r="N311">
        <v>9</v>
      </c>
      <c r="O311">
        <v>2329</v>
      </c>
      <c r="P311">
        <v>2227</v>
      </c>
      <c r="R311">
        <v>1210</v>
      </c>
      <c r="S311">
        <v>815</v>
      </c>
      <c r="T311">
        <v>1675</v>
      </c>
      <c r="U311">
        <v>0.48699999999999999</v>
      </c>
      <c r="V311">
        <v>228</v>
      </c>
      <c r="W311">
        <v>616</v>
      </c>
      <c r="X311">
        <v>0.37</v>
      </c>
      <c r="Y311">
        <v>471</v>
      </c>
      <c r="Z311">
        <v>684</v>
      </c>
      <c r="AA311">
        <v>0.68899999999999995</v>
      </c>
      <c r="AB311">
        <v>296</v>
      </c>
      <c r="AC311">
        <v>1087</v>
      </c>
      <c r="AD311">
        <v>473</v>
      </c>
      <c r="AE311">
        <v>114</v>
      </c>
      <c r="AF311">
        <v>76</v>
      </c>
      <c r="AG311">
        <v>393</v>
      </c>
      <c r="AH311">
        <v>504</v>
      </c>
    </row>
    <row r="312" spans="1:34" ht="15" x14ac:dyDescent="0.2">
      <c r="A312" s="1">
        <v>316</v>
      </c>
      <c r="B312" t="s">
        <v>321</v>
      </c>
      <c r="C312">
        <v>31</v>
      </c>
      <c r="D312">
        <v>19</v>
      </c>
      <c r="E312">
        <v>12</v>
      </c>
      <c r="F312">
        <v>0.61299999999999999</v>
      </c>
      <c r="G312">
        <v>1.69</v>
      </c>
      <c r="H312">
        <v>-0.98</v>
      </c>
      <c r="I312">
        <v>11</v>
      </c>
      <c r="J312">
        <v>7</v>
      </c>
      <c r="K312">
        <v>12</v>
      </c>
      <c r="L312">
        <v>3</v>
      </c>
      <c r="M312">
        <v>6</v>
      </c>
      <c r="N312">
        <v>8</v>
      </c>
      <c r="O312">
        <v>2306</v>
      </c>
      <c r="P312">
        <v>2164</v>
      </c>
      <c r="R312">
        <v>1255</v>
      </c>
      <c r="S312">
        <v>803</v>
      </c>
      <c r="T312">
        <v>1794</v>
      </c>
      <c r="U312">
        <v>0.44800000000000001</v>
      </c>
      <c r="V312">
        <v>144</v>
      </c>
      <c r="W312">
        <v>469</v>
      </c>
      <c r="X312">
        <v>0.307</v>
      </c>
      <c r="Y312">
        <v>556</v>
      </c>
      <c r="Z312">
        <v>812</v>
      </c>
      <c r="AA312">
        <v>0.68500000000000005</v>
      </c>
      <c r="AB312">
        <v>416</v>
      </c>
      <c r="AC312">
        <v>1227</v>
      </c>
      <c r="AD312">
        <v>328</v>
      </c>
      <c r="AE312">
        <v>211</v>
      </c>
      <c r="AF312">
        <v>110</v>
      </c>
      <c r="AG312">
        <v>403</v>
      </c>
      <c r="AH312">
        <v>642</v>
      </c>
    </row>
    <row r="313" spans="1:34" ht="15" x14ac:dyDescent="0.2">
      <c r="A313" s="1">
        <v>317</v>
      </c>
      <c r="B313" t="s">
        <v>322</v>
      </c>
      <c r="C313">
        <v>29</v>
      </c>
      <c r="D313">
        <v>16</v>
      </c>
      <c r="E313">
        <v>13</v>
      </c>
      <c r="F313">
        <v>0.55200000000000005</v>
      </c>
      <c r="G313">
        <v>-1.63</v>
      </c>
      <c r="H313">
        <v>-4.18</v>
      </c>
      <c r="I313">
        <v>8</v>
      </c>
      <c r="J313">
        <v>7</v>
      </c>
      <c r="K313">
        <v>8</v>
      </c>
      <c r="L313">
        <v>4</v>
      </c>
      <c r="M313">
        <v>5</v>
      </c>
      <c r="N313">
        <v>9</v>
      </c>
      <c r="O313">
        <v>2312</v>
      </c>
      <c r="P313">
        <v>2122</v>
      </c>
      <c r="R313">
        <v>1165</v>
      </c>
      <c r="S313">
        <v>791</v>
      </c>
      <c r="T313">
        <v>1723</v>
      </c>
      <c r="U313">
        <v>0.45900000000000002</v>
      </c>
      <c r="V313">
        <v>256</v>
      </c>
      <c r="W313">
        <v>695</v>
      </c>
      <c r="X313">
        <v>0.36799999999999999</v>
      </c>
      <c r="Y313">
        <v>474</v>
      </c>
      <c r="Z313">
        <v>656</v>
      </c>
      <c r="AA313">
        <v>0.72299999999999998</v>
      </c>
      <c r="AB313">
        <v>339</v>
      </c>
      <c r="AC313">
        <v>1097</v>
      </c>
      <c r="AD313">
        <v>391</v>
      </c>
      <c r="AE313">
        <v>170</v>
      </c>
      <c r="AF313">
        <v>112</v>
      </c>
      <c r="AG313">
        <v>378</v>
      </c>
      <c r="AH313">
        <v>527</v>
      </c>
    </row>
    <row r="314" spans="1:34" ht="15" x14ac:dyDescent="0.2">
      <c r="A314" s="1">
        <v>318</v>
      </c>
      <c r="B314" t="s">
        <v>323</v>
      </c>
      <c r="C314">
        <v>28</v>
      </c>
      <c r="D314">
        <v>5</v>
      </c>
      <c r="E314">
        <v>23</v>
      </c>
      <c r="F314">
        <v>0.17899999999999999</v>
      </c>
      <c r="G314">
        <v>-3.87</v>
      </c>
      <c r="H314">
        <v>4.67</v>
      </c>
      <c r="I314">
        <v>2</v>
      </c>
      <c r="J314">
        <v>14</v>
      </c>
      <c r="K314">
        <v>3</v>
      </c>
      <c r="L314">
        <v>10</v>
      </c>
      <c r="M314">
        <v>2</v>
      </c>
      <c r="N314">
        <v>9</v>
      </c>
      <c r="O314">
        <v>1968</v>
      </c>
      <c r="P314">
        <v>2207</v>
      </c>
      <c r="R314">
        <v>1135</v>
      </c>
      <c r="S314">
        <v>682</v>
      </c>
      <c r="T314">
        <v>1690</v>
      </c>
      <c r="U314">
        <v>0.40400000000000003</v>
      </c>
      <c r="V314">
        <v>199</v>
      </c>
      <c r="W314">
        <v>614</v>
      </c>
      <c r="X314">
        <v>0.32400000000000001</v>
      </c>
      <c r="Y314">
        <v>405</v>
      </c>
      <c r="Z314">
        <v>569</v>
      </c>
      <c r="AA314">
        <v>0.71199999999999997</v>
      </c>
      <c r="AB314">
        <v>319</v>
      </c>
      <c r="AC314">
        <v>959</v>
      </c>
      <c r="AD314">
        <v>359</v>
      </c>
      <c r="AE314">
        <v>171</v>
      </c>
      <c r="AF314">
        <v>107</v>
      </c>
      <c r="AG314">
        <v>377</v>
      </c>
      <c r="AH314">
        <v>574</v>
      </c>
    </row>
    <row r="315" spans="1:34" ht="15" x14ac:dyDescent="0.2">
      <c r="A315" s="1">
        <v>319</v>
      </c>
      <c r="B315" t="s">
        <v>324</v>
      </c>
      <c r="C315">
        <v>28</v>
      </c>
      <c r="D315">
        <v>14</v>
      </c>
      <c r="E315">
        <v>14</v>
      </c>
      <c r="F315">
        <v>0.5</v>
      </c>
      <c r="G315">
        <v>3.67</v>
      </c>
      <c r="H315">
        <v>5.2</v>
      </c>
      <c r="I315">
        <v>8</v>
      </c>
      <c r="J315">
        <v>8</v>
      </c>
      <c r="K315">
        <v>9</v>
      </c>
      <c r="L315">
        <v>5</v>
      </c>
      <c r="M315">
        <v>3</v>
      </c>
      <c r="N315">
        <v>7</v>
      </c>
      <c r="O315">
        <v>1892</v>
      </c>
      <c r="P315">
        <v>1935</v>
      </c>
      <c r="R315">
        <v>1125</v>
      </c>
      <c r="S315">
        <v>619</v>
      </c>
      <c r="T315">
        <v>1468</v>
      </c>
      <c r="U315">
        <v>0.42199999999999999</v>
      </c>
      <c r="V315">
        <v>207</v>
      </c>
      <c r="W315">
        <v>596</v>
      </c>
      <c r="X315">
        <v>0.34699999999999998</v>
      </c>
      <c r="Y315">
        <v>447</v>
      </c>
      <c r="Z315">
        <v>612</v>
      </c>
      <c r="AA315">
        <v>0.73</v>
      </c>
      <c r="AB315">
        <v>265</v>
      </c>
      <c r="AC315">
        <v>976</v>
      </c>
      <c r="AD315">
        <v>321</v>
      </c>
      <c r="AE315">
        <v>129</v>
      </c>
      <c r="AF315">
        <v>67</v>
      </c>
      <c r="AG315">
        <v>417</v>
      </c>
      <c r="AH315">
        <v>506</v>
      </c>
    </row>
    <row r="316" spans="1:34" ht="15" x14ac:dyDescent="0.2">
      <c r="A316" s="1">
        <v>41</v>
      </c>
      <c r="B316" t="s">
        <v>46</v>
      </c>
      <c r="C316">
        <v>29</v>
      </c>
      <c r="D316">
        <v>18</v>
      </c>
      <c r="E316">
        <v>11</v>
      </c>
      <c r="F316">
        <v>0.621</v>
      </c>
      <c r="G316">
        <v>-4.8</v>
      </c>
      <c r="H316">
        <v>-5.58</v>
      </c>
      <c r="I316">
        <v>10</v>
      </c>
      <c r="J316">
        <v>4</v>
      </c>
      <c r="K316">
        <v>10</v>
      </c>
      <c r="L316">
        <v>0</v>
      </c>
      <c r="M316">
        <v>6</v>
      </c>
      <c r="N316">
        <v>8</v>
      </c>
      <c r="O316">
        <v>2097</v>
      </c>
      <c r="P316">
        <v>2039</v>
      </c>
      <c r="R316">
        <v>1170</v>
      </c>
      <c r="S316">
        <v>721</v>
      </c>
      <c r="T316">
        <v>1607</v>
      </c>
      <c r="U316">
        <v>0.44900000000000001</v>
      </c>
      <c r="V316">
        <v>191</v>
      </c>
      <c r="W316">
        <v>521</v>
      </c>
      <c r="X316">
        <v>0.36699999999999999</v>
      </c>
      <c r="Y316">
        <v>464</v>
      </c>
      <c r="Z316">
        <v>682</v>
      </c>
      <c r="AA316">
        <v>0.68</v>
      </c>
      <c r="AB316">
        <v>277</v>
      </c>
      <c r="AC316">
        <v>1011</v>
      </c>
      <c r="AD316">
        <v>397</v>
      </c>
      <c r="AE316">
        <v>164</v>
      </c>
      <c r="AF316">
        <v>86</v>
      </c>
      <c r="AG316">
        <v>422</v>
      </c>
      <c r="AH316">
        <v>585</v>
      </c>
    </row>
    <row r="317" spans="1:34" ht="15" x14ac:dyDescent="0.2">
      <c r="A317" s="1">
        <v>42</v>
      </c>
      <c r="B317" t="s">
        <v>47</v>
      </c>
      <c r="C317">
        <v>30</v>
      </c>
      <c r="D317">
        <v>17</v>
      </c>
      <c r="E317">
        <v>13</v>
      </c>
      <c r="F317">
        <v>0.56699999999999995</v>
      </c>
      <c r="G317">
        <v>0</v>
      </c>
      <c r="H317">
        <v>-2.11</v>
      </c>
      <c r="I317">
        <v>10</v>
      </c>
      <c r="J317">
        <v>4</v>
      </c>
      <c r="K317">
        <v>10</v>
      </c>
      <c r="L317">
        <v>2</v>
      </c>
      <c r="M317">
        <v>7</v>
      </c>
      <c r="N317">
        <v>8</v>
      </c>
      <c r="O317">
        <v>2111</v>
      </c>
      <c r="P317">
        <v>1967</v>
      </c>
      <c r="R317">
        <v>1210</v>
      </c>
      <c r="S317">
        <v>764</v>
      </c>
      <c r="T317">
        <v>1711</v>
      </c>
      <c r="U317">
        <v>0.44700000000000001</v>
      </c>
      <c r="V317">
        <v>218</v>
      </c>
      <c r="W317">
        <v>608</v>
      </c>
      <c r="X317">
        <v>0.35899999999999999</v>
      </c>
      <c r="Y317">
        <v>365</v>
      </c>
      <c r="Z317">
        <v>528</v>
      </c>
      <c r="AA317">
        <v>0.69099999999999995</v>
      </c>
      <c r="AB317">
        <v>326</v>
      </c>
      <c r="AC317">
        <v>1185</v>
      </c>
      <c r="AD317">
        <v>394</v>
      </c>
      <c r="AE317">
        <v>145</v>
      </c>
      <c r="AF317">
        <v>127</v>
      </c>
      <c r="AG317">
        <v>404</v>
      </c>
      <c r="AH317">
        <v>641</v>
      </c>
    </row>
    <row r="318" spans="1:34" ht="15" x14ac:dyDescent="0.2">
      <c r="A318" s="1">
        <v>320</v>
      </c>
      <c r="B318" t="s">
        <v>325</v>
      </c>
      <c r="C318">
        <v>29</v>
      </c>
      <c r="D318">
        <v>26</v>
      </c>
      <c r="E318">
        <v>3</v>
      </c>
      <c r="F318">
        <v>0.89700000000000002</v>
      </c>
      <c r="G318">
        <v>21.55</v>
      </c>
      <c r="H318">
        <v>5.55</v>
      </c>
      <c r="I318">
        <v>13</v>
      </c>
      <c r="J318">
        <v>3</v>
      </c>
      <c r="K318">
        <v>14</v>
      </c>
      <c r="L318">
        <v>1</v>
      </c>
      <c r="M318">
        <v>8</v>
      </c>
      <c r="N318">
        <v>2</v>
      </c>
      <c r="O318">
        <v>2656</v>
      </c>
      <c r="P318">
        <v>2192</v>
      </c>
      <c r="R318">
        <v>1160</v>
      </c>
      <c r="S318">
        <v>996</v>
      </c>
      <c r="T318">
        <v>1884</v>
      </c>
      <c r="U318">
        <v>0.52900000000000003</v>
      </c>
      <c r="V318">
        <v>293</v>
      </c>
      <c r="W318">
        <v>710</v>
      </c>
      <c r="X318">
        <v>0.41299999999999998</v>
      </c>
      <c r="Y318">
        <v>371</v>
      </c>
      <c r="Z318">
        <v>500</v>
      </c>
      <c r="AA318">
        <v>0.74199999999999999</v>
      </c>
      <c r="AB318">
        <v>287</v>
      </c>
      <c r="AC318">
        <v>1146</v>
      </c>
      <c r="AD318">
        <v>629</v>
      </c>
      <c r="AE318">
        <v>178</v>
      </c>
      <c r="AF318">
        <v>156</v>
      </c>
      <c r="AG318">
        <v>338</v>
      </c>
      <c r="AH318">
        <v>470</v>
      </c>
    </row>
    <row r="319" spans="1:34" ht="15" x14ac:dyDescent="0.2">
      <c r="A319" s="1">
        <v>43</v>
      </c>
      <c r="B319" t="s">
        <v>48</v>
      </c>
      <c r="C319">
        <v>27</v>
      </c>
      <c r="D319">
        <v>8</v>
      </c>
      <c r="E319">
        <v>19</v>
      </c>
      <c r="F319">
        <v>0.29599999999999999</v>
      </c>
      <c r="G319">
        <v>-11.36</v>
      </c>
      <c r="H319">
        <v>-4.08</v>
      </c>
      <c r="I319">
        <v>5</v>
      </c>
      <c r="J319">
        <v>10</v>
      </c>
      <c r="K319">
        <v>5</v>
      </c>
      <c r="L319">
        <v>7</v>
      </c>
      <c r="M319">
        <v>3</v>
      </c>
      <c r="N319">
        <v>12</v>
      </c>
      <c r="O319">
        <v>1772</v>
      </c>
      <c r="P319">
        <v>1872</v>
      </c>
      <c r="R319">
        <v>1085</v>
      </c>
      <c r="S319">
        <v>648</v>
      </c>
      <c r="T319">
        <v>1561</v>
      </c>
      <c r="U319">
        <v>0.41499999999999998</v>
      </c>
      <c r="V319">
        <v>157</v>
      </c>
      <c r="W319">
        <v>509</v>
      </c>
      <c r="X319">
        <v>0.308</v>
      </c>
      <c r="Y319">
        <v>319</v>
      </c>
      <c r="Z319">
        <v>461</v>
      </c>
      <c r="AA319">
        <v>0.69199999999999995</v>
      </c>
      <c r="AB319">
        <v>261</v>
      </c>
      <c r="AC319">
        <v>952</v>
      </c>
      <c r="AD319">
        <v>318</v>
      </c>
      <c r="AE319">
        <v>184</v>
      </c>
      <c r="AF319">
        <v>81</v>
      </c>
      <c r="AG319">
        <v>378</v>
      </c>
      <c r="AH319">
        <v>532</v>
      </c>
    </row>
    <row r="320" spans="1:34" ht="15" x14ac:dyDescent="0.2">
      <c r="A320" s="1">
        <v>44</v>
      </c>
      <c r="B320" t="s">
        <v>49</v>
      </c>
      <c r="C320">
        <v>26</v>
      </c>
      <c r="D320">
        <v>5</v>
      </c>
      <c r="E320">
        <v>21</v>
      </c>
      <c r="F320">
        <v>0.192</v>
      </c>
      <c r="G320">
        <v>-13.83</v>
      </c>
      <c r="H320">
        <v>-1.35</v>
      </c>
      <c r="I320">
        <v>3</v>
      </c>
      <c r="J320">
        <v>11</v>
      </c>
      <c r="K320">
        <v>5</v>
      </c>
      <c r="L320">
        <v>8</v>
      </c>
      <c r="M320">
        <v>0</v>
      </c>
      <c r="N320">
        <v>11</v>
      </c>
      <c r="O320">
        <v>1590</v>
      </c>
      <c r="P320">
        <v>1878</v>
      </c>
      <c r="R320">
        <v>1045</v>
      </c>
      <c r="S320">
        <v>579</v>
      </c>
      <c r="T320">
        <v>1547</v>
      </c>
      <c r="U320">
        <v>0.374</v>
      </c>
      <c r="V320">
        <v>146</v>
      </c>
      <c r="W320">
        <v>503</v>
      </c>
      <c r="X320">
        <v>0.28999999999999998</v>
      </c>
      <c r="Y320">
        <v>286</v>
      </c>
      <c r="Z320">
        <v>449</v>
      </c>
      <c r="AA320">
        <v>0.63700000000000001</v>
      </c>
      <c r="AB320">
        <v>337</v>
      </c>
      <c r="AC320">
        <v>952</v>
      </c>
      <c r="AD320">
        <v>314</v>
      </c>
      <c r="AE320">
        <v>136</v>
      </c>
      <c r="AF320">
        <v>56</v>
      </c>
      <c r="AG320">
        <v>321</v>
      </c>
      <c r="AH320">
        <v>479</v>
      </c>
    </row>
    <row r="321" spans="1:34" ht="15" x14ac:dyDescent="0.2">
      <c r="A321" s="1">
        <v>45</v>
      </c>
      <c r="B321" t="s">
        <v>50</v>
      </c>
      <c r="C321">
        <v>28</v>
      </c>
      <c r="D321">
        <v>19</v>
      </c>
      <c r="E321">
        <v>9</v>
      </c>
      <c r="F321">
        <v>0.67900000000000005</v>
      </c>
      <c r="G321">
        <v>13.33</v>
      </c>
      <c r="H321">
        <v>5.94</v>
      </c>
      <c r="I321">
        <v>10</v>
      </c>
      <c r="J321">
        <v>6</v>
      </c>
      <c r="K321">
        <v>15</v>
      </c>
      <c r="L321">
        <v>3</v>
      </c>
      <c r="M321">
        <v>3</v>
      </c>
      <c r="N321">
        <v>4</v>
      </c>
      <c r="O321">
        <v>1950</v>
      </c>
      <c r="P321">
        <v>1743</v>
      </c>
      <c r="R321">
        <v>1140</v>
      </c>
      <c r="S321">
        <v>693</v>
      </c>
      <c r="T321">
        <v>1587</v>
      </c>
      <c r="U321">
        <v>0.437</v>
      </c>
      <c r="V321">
        <v>189</v>
      </c>
      <c r="W321">
        <v>554</v>
      </c>
      <c r="X321">
        <v>0.34100000000000003</v>
      </c>
      <c r="Y321">
        <v>375</v>
      </c>
      <c r="Z321">
        <v>574</v>
      </c>
      <c r="AA321">
        <v>0.65300000000000002</v>
      </c>
      <c r="AB321">
        <v>328</v>
      </c>
      <c r="AC321">
        <v>1112</v>
      </c>
      <c r="AD321">
        <v>359</v>
      </c>
      <c r="AE321">
        <v>131</v>
      </c>
      <c r="AF321">
        <v>134</v>
      </c>
      <c r="AG321">
        <v>359</v>
      </c>
      <c r="AH321">
        <v>525</v>
      </c>
    </row>
    <row r="322" spans="1:34" ht="15" x14ac:dyDescent="0.2">
      <c r="A322" s="1">
        <v>323</v>
      </c>
      <c r="B322" t="s">
        <v>328</v>
      </c>
      <c r="C322">
        <v>28</v>
      </c>
      <c r="D322">
        <v>18</v>
      </c>
      <c r="E322">
        <v>10</v>
      </c>
      <c r="F322">
        <v>0.64300000000000002</v>
      </c>
      <c r="G322">
        <v>12.17</v>
      </c>
      <c r="H322">
        <v>3.94</v>
      </c>
      <c r="I322">
        <v>9</v>
      </c>
      <c r="J322">
        <v>7</v>
      </c>
      <c r="K322">
        <v>12</v>
      </c>
      <c r="L322">
        <v>3</v>
      </c>
      <c r="M322">
        <v>5</v>
      </c>
      <c r="N322">
        <v>6</v>
      </c>
      <c r="O322">
        <v>2227</v>
      </c>
      <c r="P322">
        <v>1926</v>
      </c>
      <c r="R322">
        <v>1130</v>
      </c>
      <c r="S322">
        <v>829</v>
      </c>
      <c r="T322">
        <v>1632</v>
      </c>
      <c r="U322">
        <v>0.50800000000000001</v>
      </c>
      <c r="V322">
        <v>187</v>
      </c>
      <c r="W322">
        <v>526</v>
      </c>
      <c r="X322">
        <v>0.35599999999999998</v>
      </c>
      <c r="Y322">
        <v>382</v>
      </c>
      <c r="Z322">
        <v>560</v>
      </c>
      <c r="AA322">
        <v>0.68200000000000005</v>
      </c>
      <c r="AB322">
        <v>286</v>
      </c>
      <c r="AC322">
        <v>1081</v>
      </c>
      <c r="AD322">
        <v>417</v>
      </c>
      <c r="AE322">
        <v>168</v>
      </c>
      <c r="AF322">
        <v>97</v>
      </c>
      <c r="AG322">
        <v>382</v>
      </c>
      <c r="AH322">
        <v>471</v>
      </c>
    </row>
    <row r="323" spans="1:34" ht="15" x14ac:dyDescent="0.2">
      <c r="A323" s="1">
        <v>321</v>
      </c>
      <c r="B323" t="s">
        <v>326</v>
      </c>
      <c r="C323">
        <v>29</v>
      </c>
      <c r="D323">
        <v>14</v>
      </c>
      <c r="E323">
        <v>15</v>
      </c>
      <c r="F323">
        <v>0.48299999999999998</v>
      </c>
      <c r="G323">
        <v>3.17</v>
      </c>
      <c r="H323">
        <v>2.88</v>
      </c>
      <c r="I323">
        <v>7</v>
      </c>
      <c r="J323">
        <v>10</v>
      </c>
      <c r="K323">
        <v>11</v>
      </c>
      <c r="L323">
        <v>5</v>
      </c>
      <c r="M323">
        <v>3</v>
      </c>
      <c r="N323">
        <v>7</v>
      </c>
      <c r="O323">
        <v>2119</v>
      </c>
      <c r="P323">
        <v>2035</v>
      </c>
      <c r="R323">
        <v>1165</v>
      </c>
      <c r="S323">
        <v>751</v>
      </c>
      <c r="T323">
        <v>1610</v>
      </c>
      <c r="U323">
        <v>0.46600000000000003</v>
      </c>
      <c r="V323">
        <v>218</v>
      </c>
      <c r="W323">
        <v>588</v>
      </c>
      <c r="X323">
        <v>0.371</v>
      </c>
      <c r="Y323">
        <v>399</v>
      </c>
      <c r="Z323">
        <v>568</v>
      </c>
      <c r="AA323">
        <v>0.70199999999999996</v>
      </c>
      <c r="AB323">
        <v>256</v>
      </c>
      <c r="AC323">
        <v>1051</v>
      </c>
      <c r="AD323">
        <v>447</v>
      </c>
      <c r="AE323">
        <v>143</v>
      </c>
      <c r="AF323">
        <v>90</v>
      </c>
      <c r="AG323">
        <v>377</v>
      </c>
      <c r="AH323">
        <v>550</v>
      </c>
    </row>
    <row r="324" spans="1:34" ht="15" x14ac:dyDescent="0.2">
      <c r="A324" s="1">
        <v>322</v>
      </c>
      <c r="B324" t="s">
        <v>327</v>
      </c>
      <c r="C324">
        <v>28</v>
      </c>
      <c r="D324">
        <v>13</v>
      </c>
      <c r="E324">
        <v>15</v>
      </c>
      <c r="F324">
        <v>0.46400000000000002</v>
      </c>
      <c r="G324">
        <v>-2.74</v>
      </c>
      <c r="H324">
        <v>-2.54</v>
      </c>
      <c r="I324">
        <v>5</v>
      </c>
      <c r="J324">
        <v>8</v>
      </c>
      <c r="K324">
        <v>7</v>
      </c>
      <c r="L324">
        <v>5</v>
      </c>
      <c r="M324">
        <v>6</v>
      </c>
      <c r="N324">
        <v>10</v>
      </c>
      <c r="O324">
        <v>2182</v>
      </c>
      <c r="P324">
        <v>2089</v>
      </c>
      <c r="R324">
        <v>1125</v>
      </c>
      <c r="S324">
        <v>742</v>
      </c>
      <c r="T324">
        <v>1671</v>
      </c>
      <c r="U324">
        <v>0.44400000000000001</v>
      </c>
      <c r="V324">
        <v>250</v>
      </c>
      <c r="W324">
        <v>767</v>
      </c>
      <c r="X324">
        <v>0.32600000000000001</v>
      </c>
      <c r="Y324">
        <v>448</v>
      </c>
      <c r="Z324">
        <v>636</v>
      </c>
      <c r="AA324">
        <v>0.70399999999999996</v>
      </c>
      <c r="AB324">
        <v>234</v>
      </c>
      <c r="AC324">
        <v>1074</v>
      </c>
      <c r="AD324">
        <v>447</v>
      </c>
      <c r="AE324">
        <v>172</v>
      </c>
      <c r="AF324">
        <v>103</v>
      </c>
      <c r="AG324">
        <v>417</v>
      </c>
      <c r="AH324">
        <v>553</v>
      </c>
    </row>
    <row r="325" spans="1:34" ht="15" x14ac:dyDescent="0.2">
      <c r="A325" s="1">
        <v>324</v>
      </c>
      <c r="B325" t="s">
        <v>329</v>
      </c>
      <c r="C325">
        <v>31</v>
      </c>
      <c r="D325">
        <v>24</v>
      </c>
      <c r="E325">
        <v>7</v>
      </c>
      <c r="F325">
        <v>0.77400000000000002</v>
      </c>
      <c r="G325">
        <v>5.2</v>
      </c>
      <c r="H325">
        <v>-1.6</v>
      </c>
      <c r="I325">
        <v>14</v>
      </c>
      <c r="J325">
        <v>4</v>
      </c>
      <c r="K325">
        <v>15</v>
      </c>
      <c r="L325">
        <v>2</v>
      </c>
      <c r="M325">
        <v>7</v>
      </c>
      <c r="N325">
        <v>4</v>
      </c>
      <c r="O325">
        <v>2367</v>
      </c>
      <c r="P325">
        <v>2149</v>
      </c>
      <c r="R325">
        <v>1250</v>
      </c>
      <c r="S325">
        <v>812</v>
      </c>
      <c r="T325">
        <v>1808</v>
      </c>
      <c r="U325">
        <v>0.44900000000000001</v>
      </c>
      <c r="V325">
        <v>210</v>
      </c>
      <c r="W325">
        <v>633</v>
      </c>
      <c r="X325">
        <v>0.33200000000000002</v>
      </c>
      <c r="Y325">
        <v>533</v>
      </c>
      <c r="Z325">
        <v>682</v>
      </c>
      <c r="AA325">
        <v>0.78200000000000003</v>
      </c>
      <c r="AB325">
        <v>329</v>
      </c>
      <c r="AC325">
        <v>1183</v>
      </c>
      <c r="AD325">
        <v>407</v>
      </c>
      <c r="AE325">
        <v>202</v>
      </c>
      <c r="AF325">
        <v>92</v>
      </c>
      <c r="AG325">
        <v>398</v>
      </c>
      <c r="AH325">
        <v>587</v>
      </c>
    </row>
    <row r="326" spans="1:34" ht="15" x14ac:dyDescent="0.2">
      <c r="A326" s="1">
        <v>325</v>
      </c>
      <c r="B326" t="s">
        <v>330</v>
      </c>
      <c r="C326">
        <v>29</v>
      </c>
      <c r="D326">
        <v>16</v>
      </c>
      <c r="E326">
        <v>13</v>
      </c>
      <c r="F326">
        <v>0.55200000000000005</v>
      </c>
      <c r="G326">
        <v>12.7</v>
      </c>
      <c r="H326">
        <v>9.6300000000000008</v>
      </c>
      <c r="I326">
        <v>9</v>
      </c>
      <c r="J326">
        <v>7</v>
      </c>
      <c r="K326">
        <v>10</v>
      </c>
      <c r="L326">
        <v>5</v>
      </c>
      <c r="M326">
        <v>5</v>
      </c>
      <c r="N326">
        <v>5</v>
      </c>
      <c r="O326">
        <v>2083</v>
      </c>
      <c r="P326">
        <v>1994</v>
      </c>
      <c r="R326">
        <v>1160</v>
      </c>
      <c r="S326">
        <v>684</v>
      </c>
      <c r="T326">
        <v>1568</v>
      </c>
      <c r="U326">
        <v>0.436</v>
      </c>
      <c r="V326">
        <v>291</v>
      </c>
      <c r="W326">
        <v>758</v>
      </c>
      <c r="X326">
        <v>0.38400000000000001</v>
      </c>
      <c r="Y326">
        <v>424</v>
      </c>
      <c r="Z326">
        <v>549</v>
      </c>
      <c r="AA326">
        <v>0.77200000000000002</v>
      </c>
      <c r="AB326">
        <v>246</v>
      </c>
      <c r="AC326">
        <v>1008</v>
      </c>
      <c r="AD326">
        <v>391</v>
      </c>
      <c r="AE326">
        <v>116</v>
      </c>
      <c r="AF326">
        <v>110</v>
      </c>
      <c r="AG326">
        <v>361</v>
      </c>
      <c r="AH326">
        <v>483</v>
      </c>
    </row>
    <row r="327" spans="1:34" ht="15" x14ac:dyDescent="0.2">
      <c r="A327" s="1">
        <v>326</v>
      </c>
      <c r="B327" t="s">
        <v>331</v>
      </c>
      <c r="C327">
        <v>31</v>
      </c>
      <c r="D327">
        <v>26</v>
      </c>
      <c r="E327">
        <v>5</v>
      </c>
      <c r="F327">
        <v>0.83899999999999997</v>
      </c>
      <c r="G327">
        <v>5.78</v>
      </c>
      <c r="H327">
        <v>-3.12</v>
      </c>
      <c r="I327">
        <v>16</v>
      </c>
      <c r="J327">
        <v>0</v>
      </c>
      <c r="K327">
        <v>13</v>
      </c>
      <c r="L327">
        <v>1</v>
      </c>
      <c r="M327">
        <v>11</v>
      </c>
      <c r="N327">
        <v>3</v>
      </c>
      <c r="O327">
        <v>2285</v>
      </c>
      <c r="P327">
        <v>1959</v>
      </c>
      <c r="R327">
        <v>1240</v>
      </c>
      <c r="S327">
        <v>835</v>
      </c>
      <c r="T327">
        <v>1688</v>
      </c>
      <c r="U327">
        <v>0.495</v>
      </c>
      <c r="V327">
        <v>197</v>
      </c>
      <c r="W327">
        <v>542</v>
      </c>
      <c r="X327">
        <v>0.36299999999999999</v>
      </c>
      <c r="Y327">
        <v>418</v>
      </c>
      <c r="Z327">
        <v>593</v>
      </c>
      <c r="AA327">
        <v>0.70499999999999996</v>
      </c>
      <c r="AB327">
        <v>292</v>
      </c>
      <c r="AC327">
        <v>1061</v>
      </c>
      <c r="AD327">
        <v>414</v>
      </c>
      <c r="AE327">
        <v>177</v>
      </c>
      <c r="AF327">
        <v>131</v>
      </c>
      <c r="AG327">
        <v>361</v>
      </c>
      <c r="AH327">
        <v>499</v>
      </c>
    </row>
    <row r="328" spans="1:34" ht="15" x14ac:dyDescent="0.2">
      <c r="A328" s="1">
        <v>327</v>
      </c>
      <c r="B328" t="s">
        <v>332</v>
      </c>
      <c r="C328">
        <v>30</v>
      </c>
      <c r="D328">
        <v>27</v>
      </c>
      <c r="E328">
        <v>3</v>
      </c>
      <c r="F328">
        <v>0.9</v>
      </c>
      <c r="G328">
        <v>23.94</v>
      </c>
      <c r="H328">
        <v>9.84</v>
      </c>
      <c r="I328">
        <v>14</v>
      </c>
      <c r="J328">
        <v>3</v>
      </c>
      <c r="K328">
        <v>14</v>
      </c>
      <c r="L328">
        <v>1</v>
      </c>
      <c r="M328">
        <v>8</v>
      </c>
      <c r="N328">
        <v>2</v>
      </c>
      <c r="O328">
        <v>2323</v>
      </c>
      <c r="P328">
        <v>1900</v>
      </c>
      <c r="R328">
        <v>1200</v>
      </c>
      <c r="S328">
        <v>807</v>
      </c>
      <c r="T328">
        <v>1624</v>
      </c>
      <c r="U328">
        <v>0.497</v>
      </c>
      <c r="V328">
        <v>263</v>
      </c>
      <c r="W328">
        <v>713</v>
      </c>
      <c r="X328">
        <v>0.36899999999999999</v>
      </c>
      <c r="Y328">
        <v>446</v>
      </c>
      <c r="Z328">
        <v>558</v>
      </c>
      <c r="AA328">
        <v>0.79900000000000004</v>
      </c>
      <c r="AB328">
        <v>260</v>
      </c>
      <c r="AC328">
        <v>1005</v>
      </c>
      <c r="AD328">
        <v>429</v>
      </c>
      <c r="AE328">
        <v>211</v>
      </c>
      <c r="AF328">
        <v>91</v>
      </c>
      <c r="AG328">
        <v>340</v>
      </c>
      <c r="AH328">
        <v>433</v>
      </c>
    </row>
    <row r="329" spans="1:34" ht="15" x14ac:dyDescent="0.2">
      <c r="A329" s="1">
        <v>331</v>
      </c>
      <c r="B329" t="s">
        <v>336</v>
      </c>
      <c r="C329">
        <v>28</v>
      </c>
      <c r="D329">
        <v>19</v>
      </c>
      <c r="E329">
        <v>9</v>
      </c>
      <c r="F329">
        <v>0.67900000000000005</v>
      </c>
      <c r="G329">
        <v>22.19</v>
      </c>
      <c r="H329">
        <v>10.87</v>
      </c>
      <c r="I329">
        <v>9</v>
      </c>
      <c r="J329">
        <v>7</v>
      </c>
      <c r="K329">
        <v>10</v>
      </c>
      <c r="L329">
        <v>4</v>
      </c>
      <c r="M329">
        <v>7</v>
      </c>
      <c r="N329">
        <v>5</v>
      </c>
      <c r="O329">
        <v>1878</v>
      </c>
      <c r="P329">
        <v>1561</v>
      </c>
      <c r="R329">
        <v>1140</v>
      </c>
      <c r="S329">
        <v>705</v>
      </c>
      <c r="T329">
        <v>1490</v>
      </c>
      <c r="U329">
        <v>0.47299999999999998</v>
      </c>
      <c r="V329">
        <v>185</v>
      </c>
      <c r="W329">
        <v>483</v>
      </c>
      <c r="X329">
        <v>0.38300000000000001</v>
      </c>
      <c r="Y329">
        <v>283</v>
      </c>
      <c r="Z329">
        <v>401</v>
      </c>
      <c r="AA329">
        <v>0.70599999999999996</v>
      </c>
      <c r="AB329">
        <v>238</v>
      </c>
      <c r="AC329">
        <v>921</v>
      </c>
      <c r="AD329">
        <v>400</v>
      </c>
      <c r="AE329">
        <v>162</v>
      </c>
      <c r="AF329">
        <v>118</v>
      </c>
      <c r="AG329">
        <v>276</v>
      </c>
      <c r="AH329">
        <v>457</v>
      </c>
    </row>
    <row r="330" spans="1:34" ht="15" x14ac:dyDescent="0.2">
      <c r="A330" s="1">
        <v>328</v>
      </c>
      <c r="B330" t="s">
        <v>333</v>
      </c>
      <c r="C330">
        <v>29</v>
      </c>
      <c r="D330">
        <v>23</v>
      </c>
      <c r="E330">
        <v>6</v>
      </c>
      <c r="F330">
        <v>0.79300000000000004</v>
      </c>
      <c r="G330">
        <v>12.29</v>
      </c>
      <c r="H330">
        <v>3.26</v>
      </c>
      <c r="I330">
        <v>13</v>
      </c>
      <c r="J330">
        <v>3</v>
      </c>
      <c r="K330">
        <v>14</v>
      </c>
      <c r="L330">
        <v>1</v>
      </c>
      <c r="M330">
        <v>7</v>
      </c>
      <c r="N330">
        <v>3</v>
      </c>
      <c r="O330">
        <v>2174</v>
      </c>
      <c r="P330">
        <v>1912</v>
      </c>
      <c r="R330">
        <v>1175</v>
      </c>
      <c r="S330">
        <v>778</v>
      </c>
      <c r="T330">
        <v>1664</v>
      </c>
      <c r="U330">
        <v>0.46800000000000003</v>
      </c>
      <c r="V330">
        <v>176</v>
      </c>
      <c r="W330">
        <v>514</v>
      </c>
      <c r="X330">
        <v>0.34200000000000003</v>
      </c>
      <c r="Y330">
        <v>442</v>
      </c>
      <c r="Z330">
        <v>617</v>
      </c>
      <c r="AA330">
        <v>0.71599999999999997</v>
      </c>
      <c r="AB330">
        <v>305</v>
      </c>
      <c r="AC330">
        <v>1048</v>
      </c>
      <c r="AD330">
        <v>442</v>
      </c>
      <c r="AE330">
        <v>227</v>
      </c>
      <c r="AF330">
        <v>118</v>
      </c>
      <c r="AG330">
        <v>382</v>
      </c>
      <c r="AH330">
        <v>608</v>
      </c>
    </row>
    <row r="331" spans="1:34" ht="15" x14ac:dyDescent="0.2">
      <c r="A331" s="1">
        <v>330</v>
      </c>
      <c r="B331" t="s">
        <v>335</v>
      </c>
      <c r="C331">
        <v>28</v>
      </c>
      <c r="D331">
        <v>20</v>
      </c>
      <c r="E331">
        <v>8</v>
      </c>
      <c r="F331">
        <v>0.71399999999999997</v>
      </c>
      <c r="G331">
        <v>13.36</v>
      </c>
      <c r="H331">
        <v>7.93</v>
      </c>
      <c r="I331">
        <v>9</v>
      </c>
      <c r="J331">
        <v>7</v>
      </c>
      <c r="K331">
        <v>14</v>
      </c>
      <c r="L331">
        <v>1</v>
      </c>
      <c r="M331">
        <v>4</v>
      </c>
      <c r="N331">
        <v>6</v>
      </c>
      <c r="O331">
        <v>2219</v>
      </c>
      <c r="P331">
        <v>2067</v>
      </c>
      <c r="R331">
        <v>1130</v>
      </c>
      <c r="S331">
        <v>764</v>
      </c>
      <c r="T331">
        <v>1557</v>
      </c>
      <c r="U331">
        <v>0.49099999999999999</v>
      </c>
      <c r="V331">
        <v>247</v>
      </c>
      <c r="W331">
        <v>608</v>
      </c>
      <c r="X331">
        <v>0.40600000000000003</v>
      </c>
      <c r="Y331">
        <v>444</v>
      </c>
      <c r="Z331">
        <v>612</v>
      </c>
      <c r="AA331">
        <v>0.72499999999999998</v>
      </c>
      <c r="AB331">
        <v>208</v>
      </c>
      <c r="AC331">
        <v>925</v>
      </c>
      <c r="AD331">
        <v>429</v>
      </c>
      <c r="AE331">
        <v>113</v>
      </c>
      <c r="AF331">
        <v>82</v>
      </c>
      <c r="AG331">
        <v>345</v>
      </c>
      <c r="AH331">
        <v>456</v>
      </c>
    </row>
    <row r="332" spans="1:34" ht="15" x14ac:dyDescent="0.2">
      <c r="A332" s="1">
        <v>329</v>
      </c>
      <c r="B332" t="s">
        <v>334</v>
      </c>
      <c r="C332">
        <v>28</v>
      </c>
      <c r="D332">
        <v>6</v>
      </c>
      <c r="E332">
        <v>22</v>
      </c>
      <c r="F332">
        <v>0.214</v>
      </c>
      <c r="G332">
        <v>-12.66</v>
      </c>
      <c r="H332">
        <v>-0.82</v>
      </c>
      <c r="I332">
        <v>3</v>
      </c>
      <c r="J332">
        <v>14</v>
      </c>
      <c r="K332">
        <v>5</v>
      </c>
      <c r="L332">
        <v>9</v>
      </c>
      <c r="M332">
        <v>1</v>
      </c>
      <c r="N332">
        <v>13</v>
      </c>
      <c r="O332">
        <v>1928</v>
      </c>
      <c r="P332">
        <v>2186</v>
      </c>
      <c r="R332">
        <v>1120</v>
      </c>
      <c r="S332">
        <v>687</v>
      </c>
      <c r="T332">
        <v>1647</v>
      </c>
      <c r="U332">
        <v>0.41699999999999998</v>
      </c>
      <c r="V332">
        <v>231</v>
      </c>
      <c r="W332">
        <v>727</v>
      </c>
      <c r="X332">
        <v>0.318</v>
      </c>
      <c r="Y332">
        <v>323</v>
      </c>
      <c r="Z332">
        <v>463</v>
      </c>
      <c r="AA332">
        <v>0.69799999999999995</v>
      </c>
      <c r="AB332">
        <v>273</v>
      </c>
      <c r="AC332">
        <v>923</v>
      </c>
      <c r="AD332">
        <v>335</v>
      </c>
      <c r="AE332">
        <v>170</v>
      </c>
      <c r="AF332">
        <v>108</v>
      </c>
      <c r="AG332">
        <v>372</v>
      </c>
      <c r="AH332">
        <v>554</v>
      </c>
    </row>
    <row r="333" spans="1:34" ht="15" x14ac:dyDescent="0.2">
      <c r="A333" s="1">
        <v>332</v>
      </c>
      <c r="B333" t="s">
        <v>337</v>
      </c>
      <c r="C333">
        <v>28</v>
      </c>
      <c r="D333">
        <v>15</v>
      </c>
      <c r="E333">
        <v>13</v>
      </c>
      <c r="F333">
        <v>0.53600000000000003</v>
      </c>
      <c r="G333">
        <v>-6.56</v>
      </c>
      <c r="H333">
        <v>-7.34</v>
      </c>
      <c r="I333">
        <v>11</v>
      </c>
      <c r="J333">
        <v>7</v>
      </c>
      <c r="K333">
        <v>7</v>
      </c>
      <c r="L333">
        <v>6</v>
      </c>
      <c r="M333">
        <v>8</v>
      </c>
      <c r="N333">
        <v>7</v>
      </c>
      <c r="O333">
        <v>1905</v>
      </c>
      <c r="P333">
        <v>1832</v>
      </c>
      <c r="R333">
        <v>1135</v>
      </c>
      <c r="S333">
        <v>674</v>
      </c>
      <c r="T333">
        <v>1575</v>
      </c>
      <c r="U333">
        <v>0.42799999999999999</v>
      </c>
      <c r="V333">
        <v>165</v>
      </c>
      <c r="W333">
        <v>507</v>
      </c>
      <c r="X333">
        <v>0.32500000000000001</v>
      </c>
      <c r="Y333">
        <v>392</v>
      </c>
      <c r="Z333">
        <v>570</v>
      </c>
      <c r="AA333">
        <v>0.68799999999999994</v>
      </c>
      <c r="AB333">
        <v>391</v>
      </c>
      <c r="AC333">
        <v>1108</v>
      </c>
      <c r="AD333">
        <v>305</v>
      </c>
      <c r="AE333">
        <v>139</v>
      </c>
      <c r="AF333">
        <v>102</v>
      </c>
      <c r="AG333">
        <v>399</v>
      </c>
      <c r="AH333">
        <v>584</v>
      </c>
    </row>
    <row r="334" spans="1:34" ht="15" x14ac:dyDescent="0.2">
      <c r="A334" s="1">
        <v>333</v>
      </c>
      <c r="B334" t="s">
        <v>338</v>
      </c>
      <c r="C334">
        <v>28</v>
      </c>
      <c r="D334">
        <v>16</v>
      </c>
      <c r="E334">
        <v>12</v>
      </c>
      <c r="F334">
        <v>0.57099999999999995</v>
      </c>
      <c r="G334">
        <v>14.8</v>
      </c>
      <c r="H334">
        <v>9.98</v>
      </c>
      <c r="I334">
        <v>7</v>
      </c>
      <c r="J334">
        <v>9</v>
      </c>
      <c r="K334">
        <v>10</v>
      </c>
      <c r="L334">
        <v>3</v>
      </c>
      <c r="M334">
        <v>4</v>
      </c>
      <c r="N334">
        <v>8</v>
      </c>
      <c r="O334">
        <v>2286</v>
      </c>
      <c r="P334">
        <v>2151</v>
      </c>
      <c r="R334">
        <v>1120</v>
      </c>
      <c r="S334">
        <v>789</v>
      </c>
      <c r="T334">
        <v>1683</v>
      </c>
      <c r="U334">
        <v>0.46899999999999997</v>
      </c>
      <c r="V334">
        <v>222</v>
      </c>
      <c r="W334">
        <v>584</v>
      </c>
      <c r="X334">
        <v>0.38</v>
      </c>
      <c r="Y334">
        <v>486</v>
      </c>
      <c r="Z334">
        <v>630</v>
      </c>
      <c r="AA334">
        <v>0.77100000000000002</v>
      </c>
      <c r="AB334">
        <v>305</v>
      </c>
      <c r="AC334">
        <v>1041</v>
      </c>
      <c r="AD334">
        <v>447</v>
      </c>
      <c r="AE334">
        <v>152</v>
      </c>
      <c r="AF334">
        <v>106</v>
      </c>
      <c r="AG334">
        <v>335</v>
      </c>
      <c r="AH334">
        <v>563</v>
      </c>
    </row>
    <row r="335" spans="1:34" ht="15" x14ac:dyDescent="0.2">
      <c r="A335" s="1">
        <v>335</v>
      </c>
      <c r="B335" t="s">
        <v>340</v>
      </c>
      <c r="C335">
        <v>28</v>
      </c>
      <c r="D335">
        <v>9</v>
      </c>
      <c r="E335">
        <v>19</v>
      </c>
      <c r="F335">
        <v>0.32100000000000001</v>
      </c>
      <c r="G335">
        <v>2.67</v>
      </c>
      <c r="H335">
        <v>5.96</v>
      </c>
      <c r="I335">
        <v>2</v>
      </c>
      <c r="J335">
        <v>14</v>
      </c>
      <c r="K335">
        <v>7</v>
      </c>
      <c r="L335">
        <v>9</v>
      </c>
      <c r="M335">
        <v>1</v>
      </c>
      <c r="N335">
        <v>8</v>
      </c>
      <c r="O335">
        <v>2171</v>
      </c>
      <c r="P335">
        <v>2263</v>
      </c>
      <c r="R335">
        <v>1125</v>
      </c>
      <c r="S335">
        <v>799</v>
      </c>
      <c r="T335">
        <v>1781</v>
      </c>
      <c r="U335">
        <v>0.44900000000000001</v>
      </c>
      <c r="V335">
        <v>208</v>
      </c>
      <c r="W335">
        <v>579</v>
      </c>
      <c r="X335">
        <v>0.35899999999999999</v>
      </c>
      <c r="Y335">
        <v>365</v>
      </c>
      <c r="Z335">
        <v>555</v>
      </c>
      <c r="AA335">
        <v>0.65800000000000003</v>
      </c>
      <c r="AB335">
        <v>370</v>
      </c>
      <c r="AC335">
        <v>1058</v>
      </c>
      <c r="AD335">
        <v>367</v>
      </c>
      <c r="AE335">
        <v>172</v>
      </c>
      <c r="AF335">
        <v>163</v>
      </c>
      <c r="AG335">
        <v>372</v>
      </c>
      <c r="AH335">
        <v>569</v>
      </c>
    </row>
    <row r="336" spans="1:34" ht="15" x14ac:dyDescent="0.2">
      <c r="A336" s="1">
        <v>334</v>
      </c>
      <c r="B336" t="s">
        <v>339</v>
      </c>
      <c r="C336">
        <v>28</v>
      </c>
      <c r="D336">
        <v>13</v>
      </c>
      <c r="E336">
        <v>15</v>
      </c>
      <c r="F336">
        <v>0.46400000000000002</v>
      </c>
      <c r="G336">
        <v>0.34</v>
      </c>
      <c r="H336">
        <v>6.27</v>
      </c>
      <c r="I336">
        <v>6</v>
      </c>
      <c r="J336">
        <v>10</v>
      </c>
      <c r="K336">
        <v>8</v>
      </c>
      <c r="L336">
        <v>7</v>
      </c>
      <c r="M336">
        <v>2</v>
      </c>
      <c r="N336">
        <v>5</v>
      </c>
      <c r="O336">
        <v>1984</v>
      </c>
      <c r="P336">
        <v>2139</v>
      </c>
      <c r="R336">
        <v>1125</v>
      </c>
      <c r="S336">
        <v>724</v>
      </c>
      <c r="T336">
        <v>1561</v>
      </c>
      <c r="U336">
        <v>0.46400000000000002</v>
      </c>
      <c r="V336">
        <v>188</v>
      </c>
      <c r="W336">
        <v>514</v>
      </c>
      <c r="X336">
        <v>0.36599999999999999</v>
      </c>
      <c r="Y336">
        <v>348</v>
      </c>
      <c r="Z336">
        <v>459</v>
      </c>
      <c r="AA336">
        <v>0.75800000000000001</v>
      </c>
      <c r="AB336">
        <v>172</v>
      </c>
      <c r="AC336">
        <v>898</v>
      </c>
      <c r="AD336">
        <v>405</v>
      </c>
      <c r="AE336">
        <v>119</v>
      </c>
      <c r="AF336">
        <v>82</v>
      </c>
      <c r="AG336">
        <v>352</v>
      </c>
      <c r="AH336">
        <v>455</v>
      </c>
    </row>
    <row r="337" spans="1:34" ht="15" x14ac:dyDescent="0.2">
      <c r="A337" s="1">
        <v>336</v>
      </c>
      <c r="B337" t="s">
        <v>341</v>
      </c>
      <c r="C337">
        <v>27</v>
      </c>
      <c r="D337">
        <v>16</v>
      </c>
      <c r="E337">
        <v>11</v>
      </c>
      <c r="F337">
        <v>0.59299999999999997</v>
      </c>
      <c r="G337">
        <v>-2.0499999999999998</v>
      </c>
      <c r="H337">
        <v>-4.6900000000000004</v>
      </c>
      <c r="I337">
        <v>11</v>
      </c>
      <c r="J337">
        <v>5</v>
      </c>
      <c r="K337">
        <v>9</v>
      </c>
      <c r="L337">
        <v>2</v>
      </c>
      <c r="M337">
        <v>6</v>
      </c>
      <c r="N337">
        <v>7</v>
      </c>
      <c r="O337">
        <v>2152</v>
      </c>
      <c r="P337">
        <v>1967</v>
      </c>
      <c r="R337">
        <v>1095</v>
      </c>
      <c r="S337">
        <v>730</v>
      </c>
      <c r="T337">
        <v>1497</v>
      </c>
      <c r="U337">
        <v>0.48799999999999999</v>
      </c>
      <c r="V337">
        <v>251</v>
      </c>
      <c r="W337">
        <v>603</v>
      </c>
      <c r="X337">
        <v>0.41599999999999998</v>
      </c>
      <c r="Y337">
        <v>439</v>
      </c>
      <c r="Z337">
        <v>601</v>
      </c>
      <c r="AA337">
        <v>0.73</v>
      </c>
      <c r="AB337">
        <v>186</v>
      </c>
      <c r="AC337">
        <v>876</v>
      </c>
      <c r="AD337">
        <v>363</v>
      </c>
      <c r="AE337">
        <v>146</v>
      </c>
      <c r="AF337">
        <v>89</v>
      </c>
      <c r="AG337">
        <v>311</v>
      </c>
      <c r="AH337">
        <v>478</v>
      </c>
    </row>
    <row r="338" spans="1:34" ht="15" x14ac:dyDescent="0.2">
      <c r="A338" s="1">
        <v>337</v>
      </c>
      <c r="B338" t="s">
        <v>342</v>
      </c>
      <c r="C338">
        <v>29</v>
      </c>
      <c r="D338">
        <v>23</v>
      </c>
      <c r="E338">
        <v>6</v>
      </c>
      <c r="F338">
        <v>0.79300000000000004</v>
      </c>
      <c r="G338">
        <v>26.01</v>
      </c>
      <c r="H338">
        <v>7.91</v>
      </c>
      <c r="I338">
        <v>11</v>
      </c>
      <c r="J338">
        <v>5</v>
      </c>
      <c r="K338">
        <v>15</v>
      </c>
      <c r="L338">
        <v>2</v>
      </c>
      <c r="M338">
        <v>6</v>
      </c>
      <c r="N338">
        <v>3</v>
      </c>
      <c r="O338">
        <v>2450</v>
      </c>
      <c r="P338">
        <v>1925</v>
      </c>
      <c r="R338">
        <v>1185</v>
      </c>
      <c r="S338">
        <v>867</v>
      </c>
      <c r="T338">
        <v>1857</v>
      </c>
      <c r="U338">
        <v>0.46700000000000003</v>
      </c>
      <c r="V338">
        <v>222</v>
      </c>
      <c r="W338">
        <v>613</v>
      </c>
      <c r="X338">
        <v>0.36199999999999999</v>
      </c>
      <c r="Y338">
        <v>494</v>
      </c>
      <c r="Z338">
        <v>726</v>
      </c>
      <c r="AA338">
        <v>0.68</v>
      </c>
      <c r="AB338">
        <v>423</v>
      </c>
      <c r="AC338">
        <v>1084</v>
      </c>
      <c r="AD338">
        <v>495</v>
      </c>
      <c r="AE338">
        <v>320</v>
      </c>
      <c r="AF338">
        <v>131</v>
      </c>
      <c r="AG338">
        <v>360</v>
      </c>
      <c r="AH338">
        <v>594</v>
      </c>
    </row>
    <row r="339" spans="1:34" ht="15" x14ac:dyDescent="0.2">
      <c r="A339" s="1">
        <v>338</v>
      </c>
      <c r="B339" t="s">
        <v>343</v>
      </c>
      <c r="C339">
        <v>30</v>
      </c>
      <c r="D339">
        <v>8</v>
      </c>
      <c r="E339">
        <v>22</v>
      </c>
      <c r="F339">
        <v>0.26700000000000002</v>
      </c>
      <c r="G339">
        <v>-14.93</v>
      </c>
      <c r="H339">
        <v>0.97</v>
      </c>
      <c r="I339">
        <v>3</v>
      </c>
      <c r="J339">
        <v>14</v>
      </c>
      <c r="K339">
        <v>5</v>
      </c>
      <c r="L339">
        <v>8</v>
      </c>
      <c r="M339">
        <v>3</v>
      </c>
      <c r="N339">
        <v>13</v>
      </c>
      <c r="O339">
        <v>1812</v>
      </c>
      <c r="P339">
        <v>2201</v>
      </c>
      <c r="R339">
        <v>1200</v>
      </c>
      <c r="S339">
        <v>661</v>
      </c>
      <c r="T339">
        <v>1715</v>
      </c>
      <c r="U339">
        <v>0.38500000000000001</v>
      </c>
      <c r="V339">
        <v>167</v>
      </c>
      <c r="W339">
        <v>552</v>
      </c>
      <c r="X339">
        <v>0.30299999999999999</v>
      </c>
      <c r="Y339">
        <v>323</v>
      </c>
      <c r="Z339">
        <v>496</v>
      </c>
      <c r="AA339">
        <v>0.65100000000000002</v>
      </c>
      <c r="AB339">
        <v>367</v>
      </c>
      <c r="AC339">
        <v>1076</v>
      </c>
      <c r="AD339">
        <v>335</v>
      </c>
      <c r="AE339">
        <v>179</v>
      </c>
      <c r="AF339">
        <v>70</v>
      </c>
      <c r="AG339">
        <v>482</v>
      </c>
      <c r="AH339">
        <v>627</v>
      </c>
    </row>
    <row r="340" spans="1:34" ht="15" x14ac:dyDescent="0.2">
      <c r="A340" s="1">
        <v>339</v>
      </c>
      <c r="B340" t="s">
        <v>344</v>
      </c>
      <c r="C340">
        <v>27</v>
      </c>
      <c r="D340">
        <v>8</v>
      </c>
      <c r="E340">
        <v>19</v>
      </c>
      <c r="F340">
        <v>0.29599999999999999</v>
      </c>
      <c r="G340">
        <v>-10.78</v>
      </c>
      <c r="H340">
        <v>-2.1800000000000002</v>
      </c>
      <c r="I340">
        <v>5</v>
      </c>
      <c r="J340">
        <v>11</v>
      </c>
      <c r="K340">
        <v>5</v>
      </c>
      <c r="L340">
        <v>8</v>
      </c>
      <c r="M340">
        <v>3</v>
      </c>
      <c r="N340">
        <v>11</v>
      </c>
      <c r="O340">
        <v>1943</v>
      </c>
      <c r="P340">
        <v>2073</v>
      </c>
      <c r="R340">
        <v>1100</v>
      </c>
      <c r="S340">
        <v>686</v>
      </c>
      <c r="T340">
        <v>1563</v>
      </c>
      <c r="U340">
        <v>0.439</v>
      </c>
      <c r="V340">
        <v>244</v>
      </c>
      <c r="W340">
        <v>629</v>
      </c>
      <c r="X340">
        <v>0.38800000000000001</v>
      </c>
      <c r="Y340">
        <v>327</v>
      </c>
      <c r="Z340">
        <v>462</v>
      </c>
      <c r="AA340">
        <v>0.70799999999999996</v>
      </c>
      <c r="AB340">
        <v>181</v>
      </c>
      <c r="AC340">
        <v>923</v>
      </c>
      <c r="AD340">
        <v>361</v>
      </c>
      <c r="AE340">
        <v>126</v>
      </c>
      <c r="AF340">
        <v>118</v>
      </c>
      <c r="AG340">
        <v>355</v>
      </c>
      <c r="AH340">
        <v>526</v>
      </c>
    </row>
    <row r="341" spans="1:34" ht="15" x14ac:dyDescent="0.2">
      <c r="A341" s="1">
        <v>340</v>
      </c>
      <c r="B341" t="s">
        <v>345</v>
      </c>
      <c r="C341">
        <v>29</v>
      </c>
      <c r="D341">
        <v>13</v>
      </c>
      <c r="E341">
        <v>16</v>
      </c>
      <c r="F341">
        <v>0.44800000000000001</v>
      </c>
      <c r="G341">
        <v>-5.96</v>
      </c>
      <c r="H341">
        <v>-2.27</v>
      </c>
      <c r="I341">
        <v>7</v>
      </c>
      <c r="J341">
        <v>9</v>
      </c>
      <c r="K341">
        <v>9</v>
      </c>
      <c r="L341">
        <v>3</v>
      </c>
      <c r="M341">
        <v>4</v>
      </c>
      <c r="N341">
        <v>12</v>
      </c>
      <c r="O341">
        <v>2004</v>
      </c>
      <c r="P341">
        <v>2111</v>
      </c>
      <c r="R341">
        <v>1160</v>
      </c>
      <c r="S341">
        <v>704</v>
      </c>
      <c r="T341">
        <v>1598</v>
      </c>
      <c r="U341">
        <v>0.441</v>
      </c>
      <c r="V341">
        <v>200</v>
      </c>
      <c r="W341">
        <v>558</v>
      </c>
      <c r="X341">
        <v>0.35799999999999998</v>
      </c>
      <c r="Y341">
        <v>396</v>
      </c>
      <c r="Z341">
        <v>590</v>
      </c>
      <c r="AA341">
        <v>0.67100000000000004</v>
      </c>
      <c r="AB341">
        <v>272</v>
      </c>
      <c r="AC341">
        <v>1002</v>
      </c>
      <c r="AD341">
        <v>367</v>
      </c>
      <c r="AE341">
        <v>128</v>
      </c>
      <c r="AF341">
        <v>94</v>
      </c>
      <c r="AG341">
        <v>355</v>
      </c>
      <c r="AH341">
        <v>432</v>
      </c>
    </row>
    <row r="342" spans="1:34" ht="15" x14ac:dyDescent="0.2">
      <c r="A342" s="1">
        <v>341</v>
      </c>
      <c r="B342" t="s">
        <v>346</v>
      </c>
      <c r="C342">
        <v>28</v>
      </c>
      <c r="D342">
        <v>13</v>
      </c>
      <c r="E342">
        <v>15</v>
      </c>
      <c r="F342">
        <v>0.46400000000000002</v>
      </c>
      <c r="G342">
        <v>-0.61</v>
      </c>
      <c r="H342">
        <v>0.5</v>
      </c>
      <c r="I342">
        <v>9</v>
      </c>
      <c r="J342">
        <v>7</v>
      </c>
      <c r="K342">
        <v>11</v>
      </c>
      <c r="L342">
        <v>2</v>
      </c>
      <c r="M342">
        <v>2</v>
      </c>
      <c r="N342">
        <v>9</v>
      </c>
      <c r="O342">
        <v>2131</v>
      </c>
      <c r="P342">
        <v>2145</v>
      </c>
      <c r="R342">
        <v>1125</v>
      </c>
      <c r="S342">
        <v>758</v>
      </c>
      <c r="T342">
        <v>1683</v>
      </c>
      <c r="U342">
        <v>0.45</v>
      </c>
      <c r="V342">
        <v>178</v>
      </c>
      <c r="W342">
        <v>486</v>
      </c>
      <c r="X342">
        <v>0.36599999999999999</v>
      </c>
      <c r="Y342">
        <v>437</v>
      </c>
      <c r="Z342">
        <v>611</v>
      </c>
      <c r="AA342">
        <v>0.71499999999999997</v>
      </c>
      <c r="AB342">
        <v>326</v>
      </c>
      <c r="AC342">
        <v>987</v>
      </c>
      <c r="AD342">
        <v>361</v>
      </c>
      <c r="AE342">
        <v>170</v>
      </c>
      <c r="AF342">
        <v>78</v>
      </c>
      <c r="AG342">
        <v>344</v>
      </c>
      <c r="AH342">
        <v>539</v>
      </c>
    </row>
    <row r="343" spans="1:34" ht="15" x14ac:dyDescent="0.2">
      <c r="A343" s="1">
        <v>342</v>
      </c>
      <c r="B343" t="s">
        <v>347</v>
      </c>
      <c r="C343">
        <v>31</v>
      </c>
      <c r="D343">
        <v>27</v>
      </c>
      <c r="E343">
        <v>4</v>
      </c>
      <c r="F343">
        <v>0.871</v>
      </c>
      <c r="G343">
        <v>21.5</v>
      </c>
      <c r="H343">
        <v>2.2999999999999998</v>
      </c>
      <c r="I343">
        <v>17</v>
      </c>
      <c r="J343">
        <v>1</v>
      </c>
      <c r="K343">
        <v>16</v>
      </c>
      <c r="L343">
        <v>1</v>
      </c>
      <c r="M343">
        <v>9</v>
      </c>
      <c r="N343">
        <v>1</v>
      </c>
      <c r="O343">
        <v>2559</v>
      </c>
      <c r="P343">
        <v>1953</v>
      </c>
      <c r="R343">
        <v>1240</v>
      </c>
      <c r="S343">
        <v>883</v>
      </c>
      <c r="T343">
        <v>1838</v>
      </c>
      <c r="U343">
        <v>0.48</v>
      </c>
      <c r="V343">
        <v>274</v>
      </c>
      <c r="W343">
        <v>675</v>
      </c>
      <c r="X343">
        <v>0.40600000000000003</v>
      </c>
      <c r="Y343">
        <v>519</v>
      </c>
      <c r="Z343">
        <v>709</v>
      </c>
      <c r="AA343">
        <v>0.73199999999999998</v>
      </c>
      <c r="AB343">
        <v>363</v>
      </c>
      <c r="AC343">
        <v>1254</v>
      </c>
      <c r="AD343">
        <v>536</v>
      </c>
      <c r="AE343">
        <v>217</v>
      </c>
      <c r="AF343">
        <v>115</v>
      </c>
      <c r="AG343">
        <v>347</v>
      </c>
      <c r="AH343">
        <v>588</v>
      </c>
    </row>
    <row r="344" spans="1:34" ht="15" x14ac:dyDescent="0.2">
      <c r="A344" s="1">
        <v>343</v>
      </c>
      <c r="B344" t="s">
        <v>348</v>
      </c>
      <c r="C344">
        <v>29</v>
      </c>
      <c r="D344">
        <v>16</v>
      </c>
      <c r="E344">
        <v>13</v>
      </c>
      <c r="F344">
        <v>0.55200000000000005</v>
      </c>
      <c r="G344">
        <v>0.27</v>
      </c>
      <c r="H344">
        <v>-0.59</v>
      </c>
      <c r="I344">
        <v>10</v>
      </c>
      <c r="J344">
        <v>8</v>
      </c>
      <c r="K344">
        <v>13</v>
      </c>
      <c r="L344">
        <v>1</v>
      </c>
      <c r="M344">
        <v>3</v>
      </c>
      <c r="N344">
        <v>12</v>
      </c>
      <c r="O344">
        <v>2369</v>
      </c>
      <c r="P344">
        <v>2240</v>
      </c>
      <c r="R344">
        <v>1170</v>
      </c>
      <c r="S344">
        <v>830</v>
      </c>
      <c r="T344">
        <v>1691</v>
      </c>
      <c r="U344">
        <v>0.49099999999999999</v>
      </c>
      <c r="V344">
        <v>262</v>
      </c>
      <c r="W344">
        <v>682</v>
      </c>
      <c r="X344">
        <v>0.38400000000000001</v>
      </c>
      <c r="Y344">
        <v>447</v>
      </c>
      <c r="Z344">
        <v>645</v>
      </c>
      <c r="AA344">
        <v>0.69299999999999995</v>
      </c>
      <c r="AB344">
        <v>258</v>
      </c>
      <c r="AC344">
        <v>1057</v>
      </c>
      <c r="AD344">
        <v>512</v>
      </c>
      <c r="AE344">
        <v>161</v>
      </c>
      <c r="AF344">
        <v>146</v>
      </c>
      <c r="AG344">
        <v>370</v>
      </c>
      <c r="AH344">
        <v>530</v>
      </c>
    </row>
    <row r="345" spans="1:34" ht="15" x14ac:dyDescent="0.2">
      <c r="A345" s="1">
        <v>344</v>
      </c>
      <c r="B345" t="s">
        <v>349</v>
      </c>
      <c r="C345">
        <v>29</v>
      </c>
      <c r="D345">
        <v>23</v>
      </c>
      <c r="E345">
        <v>6</v>
      </c>
      <c r="F345">
        <v>0.79300000000000004</v>
      </c>
      <c r="G345">
        <v>1.53</v>
      </c>
      <c r="H345">
        <v>-6.22</v>
      </c>
      <c r="I345">
        <v>15</v>
      </c>
      <c r="J345">
        <v>3</v>
      </c>
      <c r="K345">
        <v>11</v>
      </c>
      <c r="L345">
        <v>3</v>
      </c>
      <c r="M345">
        <v>12</v>
      </c>
      <c r="N345">
        <v>3</v>
      </c>
      <c r="O345">
        <v>2303</v>
      </c>
      <c r="P345">
        <v>2032</v>
      </c>
      <c r="R345">
        <v>1185</v>
      </c>
      <c r="S345">
        <v>788</v>
      </c>
      <c r="T345">
        <v>1719</v>
      </c>
      <c r="U345">
        <v>0.45800000000000002</v>
      </c>
      <c r="V345">
        <v>271</v>
      </c>
      <c r="W345">
        <v>732</v>
      </c>
      <c r="X345">
        <v>0.37</v>
      </c>
      <c r="Y345">
        <v>456</v>
      </c>
      <c r="Z345">
        <v>636</v>
      </c>
      <c r="AA345">
        <v>0.71699999999999997</v>
      </c>
      <c r="AB345">
        <v>285</v>
      </c>
      <c r="AC345">
        <v>1073</v>
      </c>
      <c r="AD345">
        <v>374</v>
      </c>
      <c r="AE345">
        <v>192</v>
      </c>
      <c r="AF345">
        <v>152</v>
      </c>
      <c r="AG345">
        <v>384</v>
      </c>
      <c r="AH345">
        <v>532</v>
      </c>
    </row>
    <row r="346" spans="1:34" ht="15" x14ac:dyDescent="0.2">
      <c r="A346" s="1">
        <v>345</v>
      </c>
      <c r="B346" t="s">
        <v>350</v>
      </c>
      <c r="C346">
        <v>29</v>
      </c>
      <c r="D346">
        <v>22</v>
      </c>
      <c r="E346">
        <v>7</v>
      </c>
      <c r="F346">
        <v>0.75900000000000001</v>
      </c>
      <c r="G346">
        <v>19.16</v>
      </c>
      <c r="H346">
        <v>8.1199999999999992</v>
      </c>
      <c r="I346">
        <v>11</v>
      </c>
      <c r="J346">
        <v>5</v>
      </c>
      <c r="K346">
        <v>14</v>
      </c>
      <c r="L346">
        <v>1</v>
      </c>
      <c r="M346">
        <v>5</v>
      </c>
      <c r="N346">
        <v>4</v>
      </c>
      <c r="O346">
        <v>2121</v>
      </c>
      <c r="P346">
        <v>1801</v>
      </c>
      <c r="R346">
        <v>1175</v>
      </c>
      <c r="S346">
        <v>767</v>
      </c>
      <c r="T346">
        <v>1690</v>
      </c>
      <c r="U346">
        <v>0.45400000000000001</v>
      </c>
      <c r="V346">
        <v>213</v>
      </c>
      <c r="W346">
        <v>615</v>
      </c>
      <c r="X346">
        <v>0.34599999999999997</v>
      </c>
      <c r="Y346">
        <v>374</v>
      </c>
      <c r="Z346">
        <v>568</v>
      </c>
      <c r="AA346">
        <v>0.65800000000000003</v>
      </c>
      <c r="AB346">
        <v>368</v>
      </c>
      <c r="AC346">
        <v>1101</v>
      </c>
      <c r="AD346">
        <v>400</v>
      </c>
      <c r="AE346">
        <v>200</v>
      </c>
      <c r="AF346">
        <v>108</v>
      </c>
      <c r="AG346">
        <v>319</v>
      </c>
      <c r="AH346">
        <v>472</v>
      </c>
    </row>
    <row r="347" spans="1:34" ht="15" x14ac:dyDescent="0.2">
      <c r="A347" s="1">
        <v>346</v>
      </c>
      <c r="B347" t="s">
        <v>351</v>
      </c>
      <c r="C347">
        <v>31</v>
      </c>
      <c r="D347">
        <v>15</v>
      </c>
      <c r="E347">
        <v>16</v>
      </c>
      <c r="F347">
        <v>0.48399999999999999</v>
      </c>
      <c r="G347">
        <v>-0.57999999999999996</v>
      </c>
      <c r="H347">
        <v>-0.68</v>
      </c>
      <c r="I347">
        <v>10</v>
      </c>
      <c r="J347">
        <v>8</v>
      </c>
      <c r="K347">
        <v>11</v>
      </c>
      <c r="L347">
        <v>2</v>
      </c>
      <c r="M347">
        <v>4</v>
      </c>
      <c r="N347">
        <v>10</v>
      </c>
      <c r="O347">
        <v>2441</v>
      </c>
      <c r="P347">
        <v>2335</v>
      </c>
      <c r="R347">
        <v>1270</v>
      </c>
      <c r="S347">
        <v>848</v>
      </c>
      <c r="T347">
        <v>1818</v>
      </c>
      <c r="U347">
        <v>0.46600000000000003</v>
      </c>
      <c r="V347">
        <v>293</v>
      </c>
      <c r="W347">
        <v>727</v>
      </c>
      <c r="X347">
        <v>0.40300000000000002</v>
      </c>
      <c r="Y347">
        <v>452</v>
      </c>
      <c r="Z347">
        <v>582</v>
      </c>
      <c r="AA347">
        <v>0.77700000000000002</v>
      </c>
      <c r="AB347">
        <v>310</v>
      </c>
      <c r="AC347">
        <v>1049</v>
      </c>
      <c r="AD347">
        <v>524</v>
      </c>
      <c r="AE347">
        <v>173</v>
      </c>
      <c r="AF347">
        <v>65</v>
      </c>
      <c r="AG347">
        <v>385</v>
      </c>
      <c r="AH347">
        <v>577</v>
      </c>
    </row>
    <row r="348" spans="1:34" ht="15" x14ac:dyDescent="0.2">
      <c r="A348" s="1">
        <v>347</v>
      </c>
      <c r="B348" t="s">
        <v>352</v>
      </c>
      <c r="C348">
        <v>31</v>
      </c>
      <c r="D348">
        <v>20</v>
      </c>
      <c r="E348">
        <v>11</v>
      </c>
      <c r="F348">
        <v>0.64500000000000002</v>
      </c>
      <c r="G348">
        <v>-0.53</v>
      </c>
      <c r="H348">
        <v>-2.15</v>
      </c>
      <c r="I348">
        <v>11</v>
      </c>
      <c r="J348">
        <v>7</v>
      </c>
      <c r="K348">
        <v>11</v>
      </c>
      <c r="L348">
        <v>4</v>
      </c>
      <c r="M348">
        <v>8</v>
      </c>
      <c r="N348">
        <v>7</v>
      </c>
      <c r="O348">
        <v>2388</v>
      </c>
      <c r="P348">
        <v>2235</v>
      </c>
      <c r="R348">
        <v>1250</v>
      </c>
      <c r="S348">
        <v>791</v>
      </c>
      <c r="T348">
        <v>1759</v>
      </c>
      <c r="U348">
        <v>0.45</v>
      </c>
      <c r="V348">
        <v>274</v>
      </c>
      <c r="W348">
        <v>718</v>
      </c>
      <c r="X348">
        <v>0.38200000000000001</v>
      </c>
      <c r="Y348">
        <v>532</v>
      </c>
      <c r="Z348">
        <v>696</v>
      </c>
      <c r="AA348">
        <v>0.76400000000000001</v>
      </c>
      <c r="AB348">
        <v>316</v>
      </c>
      <c r="AC348">
        <v>1098</v>
      </c>
      <c r="AD348">
        <v>458</v>
      </c>
      <c r="AE348">
        <v>177</v>
      </c>
      <c r="AF348">
        <v>74</v>
      </c>
      <c r="AG348">
        <v>460</v>
      </c>
      <c r="AH348">
        <v>568</v>
      </c>
    </row>
    <row r="349" spans="1:34" ht="15" x14ac:dyDescent="0.2">
      <c r="A349" s="1">
        <v>348</v>
      </c>
      <c r="B349" t="s">
        <v>353</v>
      </c>
      <c r="C349">
        <v>29</v>
      </c>
      <c r="D349">
        <v>17</v>
      </c>
      <c r="E349">
        <v>12</v>
      </c>
      <c r="F349">
        <v>0.58599999999999997</v>
      </c>
      <c r="G349">
        <v>2.5</v>
      </c>
      <c r="H349">
        <v>1.69</v>
      </c>
      <c r="I349">
        <v>7</v>
      </c>
      <c r="J349">
        <v>9</v>
      </c>
      <c r="K349">
        <v>13</v>
      </c>
      <c r="L349">
        <v>3</v>
      </c>
      <c r="M349">
        <v>3</v>
      </c>
      <c r="N349">
        <v>8</v>
      </c>
      <c r="O349">
        <v>2261</v>
      </c>
      <c r="P349">
        <v>2193</v>
      </c>
      <c r="R349">
        <v>1185</v>
      </c>
      <c r="S349">
        <v>743</v>
      </c>
      <c r="T349">
        <v>1754</v>
      </c>
      <c r="U349">
        <v>0.42399999999999999</v>
      </c>
      <c r="V349">
        <v>274</v>
      </c>
      <c r="W349">
        <v>816</v>
      </c>
      <c r="X349">
        <v>0.33600000000000002</v>
      </c>
      <c r="Y349">
        <v>501</v>
      </c>
      <c r="Z349">
        <v>685</v>
      </c>
      <c r="AA349">
        <v>0.73099999999999998</v>
      </c>
      <c r="AB349">
        <v>255</v>
      </c>
      <c r="AC349">
        <v>1136</v>
      </c>
      <c r="AD349">
        <v>424</v>
      </c>
      <c r="AE349">
        <v>152</v>
      </c>
      <c r="AF349">
        <v>140</v>
      </c>
      <c r="AG349">
        <v>386</v>
      </c>
      <c r="AH349">
        <v>621</v>
      </c>
    </row>
    <row r="350" spans="1:34" ht="15" x14ac:dyDescent="0.2">
      <c r="A350" s="1">
        <v>349</v>
      </c>
      <c r="B350" t="s">
        <v>354</v>
      </c>
      <c r="C350">
        <v>29</v>
      </c>
      <c r="D350">
        <v>18</v>
      </c>
      <c r="E350">
        <v>11</v>
      </c>
      <c r="F350">
        <v>0.621</v>
      </c>
      <c r="G350">
        <v>14.61</v>
      </c>
      <c r="H350">
        <v>11.33</v>
      </c>
      <c r="I350">
        <v>8</v>
      </c>
      <c r="J350">
        <v>8</v>
      </c>
      <c r="K350">
        <v>12</v>
      </c>
      <c r="L350">
        <v>2</v>
      </c>
      <c r="M350">
        <v>3</v>
      </c>
      <c r="N350">
        <v>8</v>
      </c>
      <c r="O350">
        <v>2165</v>
      </c>
      <c r="P350">
        <v>2070</v>
      </c>
      <c r="R350">
        <v>1165</v>
      </c>
      <c r="S350">
        <v>745</v>
      </c>
      <c r="T350">
        <v>1654</v>
      </c>
      <c r="U350">
        <v>0.45</v>
      </c>
      <c r="V350">
        <v>200</v>
      </c>
      <c r="W350">
        <v>594</v>
      </c>
      <c r="X350">
        <v>0.33700000000000002</v>
      </c>
      <c r="Y350">
        <v>475</v>
      </c>
      <c r="Z350">
        <v>692</v>
      </c>
      <c r="AA350">
        <v>0.68600000000000005</v>
      </c>
      <c r="AB350">
        <v>361</v>
      </c>
      <c r="AC350">
        <v>1112</v>
      </c>
      <c r="AD350">
        <v>434</v>
      </c>
      <c r="AE350">
        <v>180</v>
      </c>
      <c r="AF350">
        <v>80</v>
      </c>
      <c r="AG350">
        <v>372</v>
      </c>
      <c r="AH350">
        <v>558</v>
      </c>
    </row>
    <row r="351" spans="1:34" ht="15" x14ac:dyDescent="0.2">
      <c r="A351" s="1">
        <v>350</v>
      </c>
      <c r="B351" t="s">
        <v>355</v>
      </c>
      <c r="C351">
        <v>25</v>
      </c>
      <c r="D351">
        <v>15</v>
      </c>
      <c r="E351">
        <v>10</v>
      </c>
      <c r="F351">
        <v>0.6</v>
      </c>
      <c r="G351">
        <v>0.12</v>
      </c>
      <c r="H351">
        <v>-1.8</v>
      </c>
      <c r="I351">
        <v>7</v>
      </c>
      <c r="J351">
        <v>5</v>
      </c>
      <c r="K351">
        <v>8</v>
      </c>
      <c r="L351">
        <v>3</v>
      </c>
      <c r="M351">
        <v>7</v>
      </c>
      <c r="N351">
        <v>7</v>
      </c>
      <c r="O351">
        <v>1854</v>
      </c>
      <c r="P351">
        <v>1752</v>
      </c>
      <c r="R351">
        <v>1005</v>
      </c>
      <c r="S351">
        <v>661</v>
      </c>
      <c r="T351">
        <v>1414</v>
      </c>
      <c r="U351">
        <v>0.46700000000000003</v>
      </c>
      <c r="V351">
        <v>181</v>
      </c>
      <c r="W351">
        <v>499</v>
      </c>
      <c r="X351">
        <v>0.36299999999999999</v>
      </c>
      <c r="Y351">
        <v>351</v>
      </c>
      <c r="Z351">
        <v>473</v>
      </c>
      <c r="AA351">
        <v>0.74199999999999999</v>
      </c>
      <c r="AB351">
        <v>250</v>
      </c>
      <c r="AC351">
        <v>907</v>
      </c>
      <c r="AD351">
        <v>384</v>
      </c>
      <c r="AE351">
        <v>137</v>
      </c>
      <c r="AF351">
        <v>107</v>
      </c>
      <c r="AG351">
        <v>339</v>
      </c>
      <c r="AH351">
        <v>403</v>
      </c>
    </row>
    <row r="352" spans="1:34" ht="15" x14ac:dyDescent="0.2">
      <c r="A352" s="1">
        <v>351</v>
      </c>
      <c r="B352" t="s">
        <v>356</v>
      </c>
      <c r="C352">
        <v>31</v>
      </c>
      <c r="D352">
        <v>11</v>
      </c>
      <c r="E352">
        <v>20</v>
      </c>
      <c r="F352">
        <v>0.35499999999999998</v>
      </c>
      <c r="G352">
        <v>-10.41</v>
      </c>
      <c r="H352">
        <v>-2.27</v>
      </c>
      <c r="I352">
        <v>5</v>
      </c>
      <c r="J352">
        <v>13</v>
      </c>
      <c r="K352">
        <v>7</v>
      </c>
      <c r="L352">
        <v>7</v>
      </c>
      <c r="M352">
        <v>3</v>
      </c>
      <c r="N352">
        <v>12</v>
      </c>
      <c r="O352">
        <v>2377</v>
      </c>
      <c r="P352">
        <v>2568</v>
      </c>
      <c r="R352">
        <v>1270</v>
      </c>
      <c r="S352">
        <v>889</v>
      </c>
      <c r="T352">
        <v>2031</v>
      </c>
      <c r="U352">
        <v>0.438</v>
      </c>
      <c r="V352">
        <v>225</v>
      </c>
      <c r="W352">
        <v>694</v>
      </c>
      <c r="X352">
        <v>0.32400000000000001</v>
      </c>
      <c r="Y352">
        <v>374</v>
      </c>
      <c r="Z352">
        <v>558</v>
      </c>
      <c r="AA352">
        <v>0.67</v>
      </c>
      <c r="AB352">
        <v>321</v>
      </c>
      <c r="AC352">
        <v>1127</v>
      </c>
      <c r="AD352">
        <v>467</v>
      </c>
      <c r="AE352">
        <v>173</v>
      </c>
      <c r="AF352">
        <v>101</v>
      </c>
      <c r="AG352">
        <v>374</v>
      </c>
      <c r="AH352">
        <v>516</v>
      </c>
    </row>
  </sheetData>
  <autoFilter ref="A1:AH1">
    <sortState ref="A2:AH352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2"/>
  <sheetViews>
    <sheetView workbookViewId="0">
      <selection sqref="A1:XFD1"/>
    </sheetView>
  </sheetViews>
  <sheetFormatPr defaultRowHeight="12.75" x14ac:dyDescent="0.2"/>
  <cols>
    <col min="2" max="2" width="23.85546875" bestFit="1" customWidth="1"/>
    <col min="4" max="4" width="9.140625" bestFit="1" customWidth="1"/>
    <col min="16" max="16" width="10.85546875" bestFit="1" customWidth="1"/>
    <col min="17" max="17" width="5" customWidth="1"/>
    <col min="19" max="19" width="9.42578125" customWidth="1"/>
  </cols>
  <sheetData>
    <row r="1" spans="1:34" s="3" customFormat="1" ht="54" customHeight="1" x14ac:dyDescent="0.2">
      <c r="A1" s="2" t="s">
        <v>357</v>
      </c>
      <c r="B1" s="2" t="s">
        <v>358</v>
      </c>
      <c r="C1" s="2" t="s">
        <v>359</v>
      </c>
      <c r="D1" s="2" t="s">
        <v>360</v>
      </c>
      <c r="E1" s="2" t="s">
        <v>361</v>
      </c>
      <c r="F1" s="2" t="s">
        <v>362</v>
      </c>
      <c r="G1" s="2" t="s">
        <v>363</v>
      </c>
      <c r="H1" s="2" t="s">
        <v>364</v>
      </c>
      <c r="I1" s="2" t="s">
        <v>365</v>
      </c>
      <c r="J1" s="2" t="s">
        <v>366</v>
      </c>
      <c r="K1" s="2" t="s">
        <v>367</v>
      </c>
      <c r="L1" s="2" t="s">
        <v>368</v>
      </c>
      <c r="M1" s="2" t="s">
        <v>369</v>
      </c>
      <c r="N1" s="2" t="s">
        <v>370</v>
      </c>
      <c r="O1" s="2" t="s">
        <v>371</v>
      </c>
      <c r="P1" s="2" t="s">
        <v>372</v>
      </c>
      <c r="Q1" s="2" t="s">
        <v>373</v>
      </c>
      <c r="R1" s="2" t="s">
        <v>374</v>
      </c>
      <c r="S1" s="2" t="s">
        <v>375</v>
      </c>
      <c r="T1" s="2" t="s">
        <v>376</v>
      </c>
      <c r="U1" s="2" t="s">
        <v>377</v>
      </c>
      <c r="V1" s="2" t="s">
        <v>378</v>
      </c>
      <c r="W1" s="2" t="s">
        <v>379</v>
      </c>
      <c r="X1" s="2" t="s">
        <v>380</v>
      </c>
      <c r="Y1" s="2" t="s">
        <v>381</v>
      </c>
      <c r="Z1" s="2" t="s">
        <v>382</v>
      </c>
      <c r="AA1" s="2" t="s">
        <v>383</v>
      </c>
      <c r="AB1" s="2" t="s">
        <v>384</v>
      </c>
      <c r="AC1" s="2" t="s">
        <v>385</v>
      </c>
      <c r="AD1" s="2" t="s">
        <v>386</v>
      </c>
      <c r="AE1" s="2" t="s">
        <v>387</v>
      </c>
      <c r="AF1" s="2" t="s">
        <v>388</v>
      </c>
      <c r="AG1" s="2" t="s">
        <v>389</v>
      </c>
      <c r="AH1" s="2" t="s">
        <v>390</v>
      </c>
    </row>
    <row r="2" spans="1:34" ht="15" x14ac:dyDescent="0.2">
      <c r="A2" s="1">
        <v>1</v>
      </c>
      <c r="B2" t="s">
        <v>6</v>
      </c>
      <c r="C2">
        <v>25</v>
      </c>
      <c r="D2">
        <v>12</v>
      </c>
      <c r="E2">
        <v>13</v>
      </c>
      <c r="F2">
        <v>0.48</v>
      </c>
      <c r="G2">
        <v>-10.84</v>
      </c>
      <c r="H2">
        <v>-6.7</v>
      </c>
      <c r="I2">
        <v>6</v>
      </c>
      <c r="J2">
        <v>8</v>
      </c>
      <c r="K2">
        <v>9</v>
      </c>
      <c r="L2">
        <v>3</v>
      </c>
      <c r="M2">
        <v>3</v>
      </c>
      <c r="N2">
        <v>10</v>
      </c>
      <c r="O2">
        <v>1734</v>
      </c>
      <c r="P2">
        <v>1766</v>
      </c>
      <c r="R2">
        <v>1020</v>
      </c>
      <c r="S2">
        <v>606</v>
      </c>
      <c r="T2">
        <v>1349</v>
      </c>
      <c r="U2">
        <v>0.44900000000000001</v>
      </c>
      <c r="V2">
        <v>176</v>
      </c>
      <c r="W2">
        <v>510</v>
      </c>
      <c r="X2">
        <v>0.34499999999999997</v>
      </c>
      <c r="Y2">
        <v>378</v>
      </c>
      <c r="Z2">
        <v>573</v>
      </c>
      <c r="AA2">
        <v>0.66</v>
      </c>
      <c r="AB2">
        <v>259</v>
      </c>
      <c r="AC2">
        <v>881</v>
      </c>
      <c r="AD2">
        <v>336</v>
      </c>
      <c r="AE2">
        <v>148</v>
      </c>
      <c r="AF2">
        <v>79</v>
      </c>
      <c r="AG2">
        <v>379</v>
      </c>
      <c r="AH2">
        <v>442</v>
      </c>
    </row>
    <row r="3" spans="1:34" ht="15" x14ac:dyDescent="0.2">
      <c r="A3" s="1">
        <v>2</v>
      </c>
      <c r="B3" t="s">
        <v>7</v>
      </c>
      <c r="C3">
        <v>27</v>
      </c>
      <c r="D3">
        <v>10</v>
      </c>
      <c r="E3">
        <v>17</v>
      </c>
      <c r="F3">
        <v>0.37</v>
      </c>
      <c r="G3">
        <v>-2.11</v>
      </c>
      <c r="H3">
        <v>0.53</v>
      </c>
      <c r="I3">
        <v>3</v>
      </c>
      <c r="J3">
        <v>11</v>
      </c>
      <c r="K3">
        <v>10</v>
      </c>
      <c r="L3">
        <v>6</v>
      </c>
      <c r="M3">
        <v>0</v>
      </c>
      <c r="N3">
        <v>9</v>
      </c>
      <c r="O3">
        <v>2026</v>
      </c>
      <c r="P3">
        <v>2032</v>
      </c>
      <c r="R3">
        <v>1095</v>
      </c>
      <c r="S3">
        <v>705</v>
      </c>
      <c r="T3">
        <v>1548</v>
      </c>
      <c r="U3">
        <v>0.45500000000000002</v>
      </c>
      <c r="V3">
        <v>258</v>
      </c>
      <c r="W3">
        <v>716</v>
      </c>
      <c r="X3">
        <v>0.36</v>
      </c>
      <c r="Y3">
        <v>364</v>
      </c>
      <c r="Z3">
        <v>521</v>
      </c>
      <c r="AA3">
        <v>0.69899999999999995</v>
      </c>
      <c r="AB3">
        <v>231</v>
      </c>
      <c r="AC3">
        <v>923</v>
      </c>
      <c r="AD3">
        <v>415</v>
      </c>
      <c r="AE3">
        <v>160</v>
      </c>
      <c r="AF3">
        <v>100</v>
      </c>
      <c r="AG3">
        <v>330</v>
      </c>
      <c r="AH3">
        <v>564</v>
      </c>
    </row>
    <row r="4" spans="1:34" ht="15" x14ac:dyDescent="0.2">
      <c r="A4" s="1">
        <v>3</v>
      </c>
      <c r="B4" t="s">
        <v>8</v>
      </c>
      <c r="C4">
        <v>27</v>
      </c>
      <c r="D4">
        <v>22</v>
      </c>
      <c r="E4">
        <v>5</v>
      </c>
      <c r="F4">
        <v>0.81499999999999995</v>
      </c>
      <c r="G4">
        <v>4.5999999999999996</v>
      </c>
      <c r="H4">
        <v>-1.33</v>
      </c>
      <c r="I4">
        <v>12</v>
      </c>
      <c r="J4">
        <v>2</v>
      </c>
      <c r="K4">
        <v>13</v>
      </c>
      <c r="L4">
        <v>1</v>
      </c>
      <c r="M4">
        <v>5</v>
      </c>
      <c r="N4">
        <v>4</v>
      </c>
      <c r="O4">
        <v>2112</v>
      </c>
      <c r="P4">
        <v>1904</v>
      </c>
      <c r="R4">
        <v>1080</v>
      </c>
      <c r="S4">
        <v>688</v>
      </c>
      <c r="T4">
        <v>1549</v>
      </c>
      <c r="U4">
        <v>0.44400000000000001</v>
      </c>
      <c r="V4">
        <v>186</v>
      </c>
      <c r="W4">
        <v>499</v>
      </c>
      <c r="X4">
        <v>0.373</v>
      </c>
      <c r="Y4">
        <v>342</v>
      </c>
      <c r="Z4">
        <v>501</v>
      </c>
      <c r="AA4">
        <v>0.68300000000000005</v>
      </c>
      <c r="AB4">
        <v>253</v>
      </c>
      <c r="AC4">
        <v>868</v>
      </c>
      <c r="AD4">
        <v>304</v>
      </c>
      <c r="AE4">
        <v>150</v>
      </c>
      <c r="AF4">
        <v>47</v>
      </c>
      <c r="AG4">
        <v>303</v>
      </c>
      <c r="AH4">
        <v>513</v>
      </c>
    </row>
    <row r="5" spans="1:34" ht="15" x14ac:dyDescent="0.2">
      <c r="A5" s="1">
        <v>4</v>
      </c>
      <c r="B5" t="s">
        <v>9</v>
      </c>
      <c r="C5">
        <v>25</v>
      </c>
      <c r="D5">
        <v>1</v>
      </c>
      <c r="E5">
        <v>24</v>
      </c>
      <c r="F5">
        <v>0.04</v>
      </c>
      <c r="G5">
        <v>-27.69</v>
      </c>
      <c r="H5">
        <v>-10.29</v>
      </c>
      <c r="I5">
        <v>1</v>
      </c>
      <c r="J5">
        <v>13</v>
      </c>
      <c r="K5">
        <v>0</v>
      </c>
      <c r="L5">
        <v>8</v>
      </c>
      <c r="M5">
        <v>1</v>
      </c>
      <c r="N5">
        <v>15</v>
      </c>
      <c r="O5">
        <v>1522</v>
      </c>
      <c r="P5">
        <v>1957</v>
      </c>
      <c r="R5">
        <v>1015</v>
      </c>
      <c r="S5">
        <v>713</v>
      </c>
      <c r="T5">
        <v>1483</v>
      </c>
      <c r="U5">
        <v>0.48099999999999998</v>
      </c>
      <c r="V5">
        <v>187</v>
      </c>
      <c r="W5">
        <v>507</v>
      </c>
      <c r="X5">
        <v>0.36899999999999999</v>
      </c>
      <c r="Y5">
        <v>344</v>
      </c>
      <c r="Z5">
        <v>511</v>
      </c>
      <c r="AA5">
        <v>0.67300000000000004</v>
      </c>
      <c r="AB5">
        <v>311</v>
      </c>
      <c r="AC5">
        <v>937</v>
      </c>
      <c r="AD5">
        <v>360</v>
      </c>
      <c r="AE5">
        <v>175</v>
      </c>
      <c r="AF5">
        <v>88</v>
      </c>
      <c r="AG5">
        <v>246</v>
      </c>
      <c r="AH5">
        <v>449</v>
      </c>
    </row>
    <row r="6" spans="1:34" ht="15" x14ac:dyDescent="0.2">
      <c r="A6" s="1">
        <v>5</v>
      </c>
      <c r="B6" t="s">
        <v>10</v>
      </c>
      <c r="C6">
        <v>28</v>
      </c>
      <c r="D6">
        <v>15</v>
      </c>
      <c r="E6">
        <v>13</v>
      </c>
      <c r="F6">
        <v>0.53600000000000003</v>
      </c>
      <c r="G6">
        <v>-0.64</v>
      </c>
      <c r="H6">
        <v>-1.6</v>
      </c>
      <c r="I6">
        <v>8</v>
      </c>
      <c r="J6">
        <v>7</v>
      </c>
      <c r="K6">
        <v>10</v>
      </c>
      <c r="L6">
        <v>3</v>
      </c>
      <c r="M6">
        <v>4</v>
      </c>
      <c r="N6">
        <v>8</v>
      </c>
      <c r="O6">
        <v>2039</v>
      </c>
      <c r="P6">
        <v>1981</v>
      </c>
      <c r="R6">
        <v>1130</v>
      </c>
      <c r="S6">
        <v>716</v>
      </c>
      <c r="T6">
        <v>1657</v>
      </c>
      <c r="U6">
        <v>0.432</v>
      </c>
      <c r="V6">
        <v>211</v>
      </c>
      <c r="W6">
        <v>625</v>
      </c>
      <c r="X6">
        <v>0.33800000000000002</v>
      </c>
      <c r="Y6">
        <v>338</v>
      </c>
      <c r="Z6">
        <v>498</v>
      </c>
      <c r="AA6">
        <v>0.67900000000000005</v>
      </c>
      <c r="AB6">
        <v>289</v>
      </c>
      <c r="AC6">
        <v>912</v>
      </c>
      <c r="AD6">
        <v>356</v>
      </c>
      <c r="AE6">
        <v>188</v>
      </c>
      <c r="AF6">
        <v>89</v>
      </c>
      <c r="AG6">
        <v>330</v>
      </c>
      <c r="AH6">
        <v>512</v>
      </c>
    </row>
    <row r="7" spans="1:34" ht="15" x14ac:dyDescent="0.2">
      <c r="A7" s="1">
        <v>6</v>
      </c>
      <c r="B7" t="s">
        <v>11</v>
      </c>
      <c r="C7">
        <v>26</v>
      </c>
      <c r="D7">
        <v>8</v>
      </c>
      <c r="E7">
        <v>18</v>
      </c>
      <c r="F7">
        <v>0.308</v>
      </c>
      <c r="G7">
        <v>-18.510000000000002</v>
      </c>
      <c r="H7">
        <v>-10.35</v>
      </c>
      <c r="I7">
        <v>6</v>
      </c>
      <c r="J7">
        <v>8</v>
      </c>
      <c r="K7">
        <v>6</v>
      </c>
      <c r="L7">
        <v>3</v>
      </c>
      <c r="M7">
        <v>1</v>
      </c>
      <c r="N7">
        <v>13</v>
      </c>
      <c r="O7">
        <v>1711</v>
      </c>
      <c r="P7">
        <v>1908</v>
      </c>
      <c r="R7">
        <v>1060</v>
      </c>
      <c r="S7">
        <v>668</v>
      </c>
      <c r="T7">
        <v>1521</v>
      </c>
      <c r="U7">
        <v>0.439</v>
      </c>
      <c r="V7">
        <v>160</v>
      </c>
      <c r="W7">
        <v>477</v>
      </c>
      <c r="X7">
        <v>0.33500000000000002</v>
      </c>
      <c r="Y7">
        <v>412</v>
      </c>
      <c r="Z7">
        <v>618</v>
      </c>
      <c r="AA7">
        <v>0.66700000000000004</v>
      </c>
      <c r="AB7">
        <v>308</v>
      </c>
      <c r="AC7">
        <v>1009</v>
      </c>
      <c r="AD7">
        <v>330</v>
      </c>
      <c r="AE7">
        <v>194</v>
      </c>
      <c r="AF7">
        <v>79</v>
      </c>
      <c r="AG7">
        <v>356</v>
      </c>
      <c r="AH7">
        <v>484</v>
      </c>
    </row>
    <row r="8" spans="1:34" ht="15" x14ac:dyDescent="0.2">
      <c r="A8" s="1">
        <v>7</v>
      </c>
      <c r="B8" t="s">
        <v>12</v>
      </c>
      <c r="C8">
        <v>26</v>
      </c>
      <c r="D8">
        <v>16</v>
      </c>
      <c r="E8">
        <v>10</v>
      </c>
      <c r="F8">
        <v>0.61499999999999999</v>
      </c>
      <c r="G8">
        <v>10.67</v>
      </c>
      <c r="H8">
        <v>6.47</v>
      </c>
      <c r="I8">
        <v>9</v>
      </c>
      <c r="J8">
        <v>5</v>
      </c>
      <c r="K8">
        <v>9</v>
      </c>
      <c r="L8">
        <v>4</v>
      </c>
      <c r="M8">
        <v>5</v>
      </c>
      <c r="N8">
        <v>4</v>
      </c>
      <c r="O8">
        <v>1821</v>
      </c>
      <c r="P8">
        <v>1712</v>
      </c>
      <c r="R8">
        <v>1060</v>
      </c>
      <c r="S8">
        <v>579</v>
      </c>
      <c r="T8">
        <v>1425</v>
      </c>
      <c r="U8">
        <v>0.40600000000000003</v>
      </c>
      <c r="V8">
        <v>174</v>
      </c>
      <c r="W8">
        <v>501</v>
      </c>
      <c r="X8">
        <v>0.34699999999999998</v>
      </c>
      <c r="Y8">
        <v>380</v>
      </c>
      <c r="Z8">
        <v>567</v>
      </c>
      <c r="AA8">
        <v>0.67</v>
      </c>
      <c r="AB8">
        <v>253</v>
      </c>
      <c r="AC8">
        <v>874</v>
      </c>
      <c r="AD8">
        <v>264</v>
      </c>
      <c r="AE8">
        <v>172</v>
      </c>
      <c r="AF8">
        <v>76</v>
      </c>
      <c r="AG8">
        <v>374</v>
      </c>
      <c r="AH8">
        <v>530</v>
      </c>
    </row>
    <row r="9" spans="1:34" ht="15" x14ac:dyDescent="0.2">
      <c r="A9" s="1">
        <v>8</v>
      </c>
      <c r="B9" t="s">
        <v>13</v>
      </c>
      <c r="C9">
        <v>29</v>
      </c>
      <c r="D9">
        <v>18</v>
      </c>
      <c r="E9">
        <v>11</v>
      </c>
      <c r="F9">
        <v>0.621</v>
      </c>
      <c r="G9">
        <v>-0.13</v>
      </c>
      <c r="H9">
        <v>-4.38</v>
      </c>
      <c r="I9">
        <v>9</v>
      </c>
      <c r="J9">
        <v>5</v>
      </c>
      <c r="K9">
        <v>9</v>
      </c>
      <c r="L9">
        <v>4</v>
      </c>
      <c r="M9">
        <v>8</v>
      </c>
      <c r="N9">
        <v>6</v>
      </c>
      <c r="O9">
        <v>2095</v>
      </c>
      <c r="P9">
        <v>1935</v>
      </c>
      <c r="R9">
        <v>1160</v>
      </c>
      <c r="S9">
        <v>680</v>
      </c>
      <c r="T9">
        <v>1551</v>
      </c>
      <c r="U9">
        <v>0.438</v>
      </c>
      <c r="V9">
        <v>240</v>
      </c>
      <c r="W9">
        <v>688</v>
      </c>
      <c r="X9">
        <v>0.34899999999999998</v>
      </c>
      <c r="Y9">
        <v>335</v>
      </c>
      <c r="Z9">
        <v>474</v>
      </c>
      <c r="AA9">
        <v>0.70699999999999996</v>
      </c>
      <c r="AB9">
        <v>212</v>
      </c>
      <c r="AC9">
        <v>832</v>
      </c>
      <c r="AD9">
        <v>382</v>
      </c>
      <c r="AE9">
        <v>165</v>
      </c>
      <c r="AF9">
        <v>119</v>
      </c>
      <c r="AG9">
        <v>344</v>
      </c>
      <c r="AH9">
        <v>536</v>
      </c>
    </row>
    <row r="10" spans="1:34" ht="15" x14ac:dyDescent="0.2">
      <c r="A10" s="1">
        <v>9</v>
      </c>
      <c r="B10" t="s">
        <v>14</v>
      </c>
      <c r="C10">
        <v>26</v>
      </c>
      <c r="D10">
        <v>15</v>
      </c>
      <c r="E10">
        <v>11</v>
      </c>
      <c r="F10">
        <v>0.57699999999999996</v>
      </c>
      <c r="G10">
        <v>-12.23</v>
      </c>
      <c r="H10">
        <v>-10.01</v>
      </c>
      <c r="I10">
        <v>12</v>
      </c>
      <c r="J10">
        <v>3</v>
      </c>
      <c r="K10">
        <v>9</v>
      </c>
      <c r="L10">
        <v>2</v>
      </c>
      <c r="M10">
        <v>5</v>
      </c>
      <c r="N10">
        <v>9</v>
      </c>
      <c r="O10">
        <v>1811</v>
      </c>
      <c r="P10">
        <v>1776</v>
      </c>
      <c r="R10">
        <v>1040</v>
      </c>
      <c r="S10">
        <v>624</v>
      </c>
      <c r="T10">
        <v>1483</v>
      </c>
      <c r="U10">
        <v>0.42099999999999999</v>
      </c>
      <c r="V10">
        <v>143</v>
      </c>
      <c r="W10">
        <v>464</v>
      </c>
      <c r="X10">
        <v>0.308</v>
      </c>
      <c r="Y10">
        <v>385</v>
      </c>
      <c r="Z10">
        <v>593</v>
      </c>
      <c r="AA10">
        <v>0.64900000000000002</v>
      </c>
      <c r="AB10">
        <v>302</v>
      </c>
      <c r="AC10">
        <v>956</v>
      </c>
      <c r="AD10">
        <v>338</v>
      </c>
      <c r="AE10">
        <v>173</v>
      </c>
      <c r="AF10">
        <v>62</v>
      </c>
      <c r="AG10">
        <v>347</v>
      </c>
      <c r="AH10">
        <v>455</v>
      </c>
    </row>
    <row r="11" spans="1:34" ht="15" x14ac:dyDescent="0.2">
      <c r="A11" s="1">
        <v>10</v>
      </c>
      <c r="B11" t="s">
        <v>15</v>
      </c>
      <c r="C11">
        <v>27</v>
      </c>
      <c r="D11">
        <v>6</v>
      </c>
      <c r="E11">
        <v>21</v>
      </c>
      <c r="F11">
        <v>0.222</v>
      </c>
      <c r="G11">
        <v>-10.47</v>
      </c>
      <c r="H11">
        <v>-2.84</v>
      </c>
      <c r="I11">
        <v>3</v>
      </c>
      <c r="J11">
        <v>13</v>
      </c>
      <c r="K11">
        <v>4</v>
      </c>
      <c r="L11">
        <v>11</v>
      </c>
      <c r="M11">
        <v>2</v>
      </c>
      <c r="N11">
        <v>10</v>
      </c>
      <c r="O11">
        <v>1649</v>
      </c>
      <c r="P11">
        <v>1855</v>
      </c>
      <c r="R11">
        <v>1085</v>
      </c>
      <c r="S11">
        <v>641</v>
      </c>
      <c r="T11">
        <v>1352</v>
      </c>
      <c r="U11">
        <v>0.47399999999999998</v>
      </c>
      <c r="V11">
        <v>154</v>
      </c>
      <c r="W11">
        <v>408</v>
      </c>
      <c r="X11">
        <v>0.377</v>
      </c>
      <c r="Y11">
        <v>419</v>
      </c>
      <c r="Z11">
        <v>589</v>
      </c>
      <c r="AA11">
        <v>0.71099999999999997</v>
      </c>
      <c r="AB11">
        <v>216</v>
      </c>
      <c r="AC11">
        <v>889</v>
      </c>
      <c r="AD11">
        <v>332</v>
      </c>
      <c r="AE11">
        <v>181</v>
      </c>
      <c r="AF11">
        <v>75</v>
      </c>
      <c r="AG11">
        <v>357</v>
      </c>
      <c r="AH11">
        <v>443</v>
      </c>
    </row>
    <row r="12" spans="1:34" ht="15" x14ac:dyDescent="0.2">
      <c r="A12" s="1">
        <v>11</v>
      </c>
      <c r="B12" t="s">
        <v>16</v>
      </c>
      <c r="C12">
        <v>26</v>
      </c>
      <c r="D12">
        <v>8</v>
      </c>
      <c r="E12">
        <v>18</v>
      </c>
      <c r="F12">
        <v>0.308</v>
      </c>
      <c r="G12">
        <v>-7.21</v>
      </c>
      <c r="H12">
        <v>-0.71</v>
      </c>
      <c r="I12">
        <v>3</v>
      </c>
      <c r="J12">
        <v>12</v>
      </c>
      <c r="K12">
        <v>7</v>
      </c>
      <c r="L12">
        <v>4</v>
      </c>
      <c r="M12">
        <v>1</v>
      </c>
      <c r="N12">
        <v>13</v>
      </c>
      <c r="O12">
        <v>1941</v>
      </c>
      <c r="P12">
        <v>1970</v>
      </c>
      <c r="R12">
        <v>1045</v>
      </c>
      <c r="S12">
        <v>679</v>
      </c>
      <c r="T12">
        <v>1498</v>
      </c>
      <c r="U12">
        <v>0.45300000000000001</v>
      </c>
      <c r="V12">
        <v>166</v>
      </c>
      <c r="W12">
        <v>445</v>
      </c>
      <c r="X12">
        <v>0.373</v>
      </c>
      <c r="Y12">
        <v>446</v>
      </c>
      <c r="Z12">
        <v>643</v>
      </c>
      <c r="AA12">
        <v>0.69399999999999995</v>
      </c>
      <c r="AB12">
        <v>256</v>
      </c>
      <c r="AC12">
        <v>957</v>
      </c>
      <c r="AD12">
        <v>337</v>
      </c>
      <c r="AE12">
        <v>151</v>
      </c>
      <c r="AF12">
        <v>101</v>
      </c>
      <c r="AG12">
        <v>338</v>
      </c>
      <c r="AH12">
        <v>544</v>
      </c>
    </row>
    <row r="13" spans="1:34" ht="15" x14ac:dyDescent="0.2">
      <c r="A13" s="1">
        <v>12</v>
      </c>
      <c r="B13" t="s">
        <v>17</v>
      </c>
      <c r="C13">
        <v>28</v>
      </c>
      <c r="D13">
        <v>13</v>
      </c>
      <c r="E13">
        <v>15</v>
      </c>
      <c r="F13">
        <v>0.46400000000000002</v>
      </c>
      <c r="G13">
        <v>3.89</v>
      </c>
      <c r="H13">
        <v>6.21</v>
      </c>
      <c r="I13">
        <v>6</v>
      </c>
      <c r="J13">
        <v>9</v>
      </c>
      <c r="K13">
        <v>8</v>
      </c>
      <c r="L13">
        <v>5</v>
      </c>
      <c r="M13">
        <v>4</v>
      </c>
      <c r="N13">
        <v>6</v>
      </c>
      <c r="O13">
        <v>2220</v>
      </c>
      <c r="P13">
        <v>2285</v>
      </c>
      <c r="R13">
        <v>1120</v>
      </c>
      <c r="S13">
        <v>827</v>
      </c>
      <c r="T13">
        <v>1724</v>
      </c>
      <c r="U13">
        <v>0.48</v>
      </c>
      <c r="V13">
        <v>263</v>
      </c>
      <c r="W13">
        <v>714</v>
      </c>
      <c r="X13">
        <v>0.36799999999999999</v>
      </c>
      <c r="Y13">
        <v>368</v>
      </c>
      <c r="Z13">
        <v>519</v>
      </c>
      <c r="AA13">
        <v>0.70899999999999996</v>
      </c>
      <c r="AB13">
        <v>306</v>
      </c>
      <c r="AC13">
        <v>1101</v>
      </c>
      <c r="AD13">
        <v>529</v>
      </c>
      <c r="AE13">
        <v>146</v>
      </c>
      <c r="AF13">
        <v>109</v>
      </c>
      <c r="AG13">
        <v>393</v>
      </c>
      <c r="AH13">
        <v>526</v>
      </c>
    </row>
    <row r="14" spans="1:34" ht="15" x14ac:dyDescent="0.2">
      <c r="A14" s="1">
        <v>13</v>
      </c>
      <c r="B14" t="s">
        <v>18</v>
      </c>
      <c r="C14">
        <v>28</v>
      </c>
      <c r="D14">
        <v>25</v>
      </c>
      <c r="E14">
        <v>3</v>
      </c>
      <c r="F14">
        <v>0.89300000000000002</v>
      </c>
      <c r="G14">
        <v>17.64</v>
      </c>
      <c r="H14">
        <v>6.24</v>
      </c>
      <c r="I14">
        <v>14</v>
      </c>
      <c r="J14">
        <v>1</v>
      </c>
      <c r="K14">
        <v>14</v>
      </c>
      <c r="L14">
        <v>0</v>
      </c>
      <c r="M14">
        <v>8</v>
      </c>
      <c r="N14">
        <v>1</v>
      </c>
      <c r="O14">
        <v>2097</v>
      </c>
      <c r="P14">
        <v>1778</v>
      </c>
      <c r="R14">
        <v>1120</v>
      </c>
      <c r="S14">
        <v>661</v>
      </c>
      <c r="T14">
        <v>1600</v>
      </c>
      <c r="U14">
        <v>0.41299999999999998</v>
      </c>
      <c r="V14">
        <v>178</v>
      </c>
      <c r="W14">
        <v>576</v>
      </c>
      <c r="X14">
        <v>0.309</v>
      </c>
      <c r="Y14">
        <v>278</v>
      </c>
      <c r="Z14">
        <v>427</v>
      </c>
      <c r="AA14">
        <v>0.65100000000000002</v>
      </c>
      <c r="AB14">
        <v>272</v>
      </c>
      <c r="AC14">
        <v>840</v>
      </c>
      <c r="AD14">
        <v>353</v>
      </c>
      <c r="AE14">
        <v>134</v>
      </c>
      <c r="AF14">
        <v>81</v>
      </c>
      <c r="AG14">
        <v>346</v>
      </c>
      <c r="AH14">
        <v>549</v>
      </c>
    </row>
    <row r="15" spans="1:34" ht="15" x14ac:dyDescent="0.2">
      <c r="A15" s="1">
        <v>14</v>
      </c>
      <c r="B15" t="s">
        <v>19</v>
      </c>
      <c r="C15">
        <v>27</v>
      </c>
      <c r="D15">
        <v>13</v>
      </c>
      <c r="E15">
        <v>14</v>
      </c>
      <c r="F15">
        <v>0.48099999999999998</v>
      </c>
      <c r="G15">
        <v>-5.39</v>
      </c>
      <c r="H15">
        <v>-3.47</v>
      </c>
      <c r="I15">
        <v>4</v>
      </c>
      <c r="J15">
        <v>10</v>
      </c>
      <c r="K15">
        <v>8</v>
      </c>
      <c r="L15">
        <v>5</v>
      </c>
      <c r="M15">
        <v>3</v>
      </c>
      <c r="N15">
        <v>8</v>
      </c>
      <c r="O15">
        <v>1891</v>
      </c>
      <c r="P15">
        <v>1868</v>
      </c>
      <c r="R15">
        <v>1090</v>
      </c>
      <c r="S15">
        <v>646</v>
      </c>
      <c r="T15">
        <v>1433</v>
      </c>
      <c r="U15">
        <v>0.45100000000000001</v>
      </c>
      <c r="V15">
        <v>197</v>
      </c>
      <c r="W15">
        <v>532</v>
      </c>
      <c r="X15">
        <v>0.37</v>
      </c>
      <c r="Y15">
        <v>379</v>
      </c>
      <c r="Z15">
        <v>538</v>
      </c>
      <c r="AA15">
        <v>0.70399999999999996</v>
      </c>
      <c r="AB15">
        <v>242</v>
      </c>
      <c r="AC15">
        <v>885</v>
      </c>
      <c r="AD15">
        <v>355</v>
      </c>
      <c r="AE15">
        <v>136</v>
      </c>
      <c r="AF15">
        <v>62</v>
      </c>
      <c r="AG15">
        <v>371</v>
      </c>
      <c r="AH15">
        <v>446</v>
      </c>
    </row>
    <row r="16" spans="1:34" ht="15" x14ac:dyDescent="0.2">
      <c r="A16" s="1">
        <v>15</v>
      </c>
      <c r="B16" t="s">
        <v>20</v>
      </c>
      <c r="C16">
        <v>29</v>
      </c>
      <c r="D16">
        <v>7</v>
      </c>
      <c r="E16">
        <v>22</v>
      </c>
      <c r="F16">
        <v>0.24099999999999999</v>
      </c>
      <c r="G16">
        <v>-21.3</v>
      </c>
      <c r="H16">
        <v>-8.93</v>
      </c>
      <c r="I16">
        <v>6</v>
      </c>
      <c r="J16">
        <v>9</v>
      </c>
      <c r="K16">
        <v>6</v>
      </c>
      <c r="L16">
        <v>4</v>
      </c>
      <c r="M16">
        <v>1</v>
      </c>
      <c r="N16">
        <v>17</v>
      </c>
      <c r="O16">
        <v>1791</v>
      </c>
      <c r="P16">
        <v>2092</v>
      </c>
      <c r="R16">
        <v>1185</v>
      </c>
      <c r="S16">
        <v>657</v>
      </c>
      <c r="T16">
        <v>1477</v>
      </c>
      <c r="U16">
        <v>0.44500000000000001</v>
      </c>
      <c r="V16">
        <v>192</v>
      </c>
      <c r="W16">
        <v>607</v>
      </c>
      <c r="X16">
        <v>0.316</v>
      </c>
      <c r="Y16">
        <v>586</v>
      </c>
      <c r="Z16">
        <v>831</v>
      </c>
      <c r="AA16">
        <v>0.70499999999999996</v>
      </c>
      <c r="AB16">
        <v>328</v>
      </c>
      <c r="AC16">
        <v>1044</v>
      </c>
      <c r="AD16">
        <v>400</v>
      </c>
      <c r="AE16">
        <v>277</v>
      </c>
      <c r="AF16">
        <v>86</v>
      </c>
      <c r="AG16">
        <v>485</v>
      </c>
      <c r="AH16">
        <v>471</v>
      </c>
    </row>
    <row r="17" spans="1:34" ht="15" x14ac:dyDescent="0.2">
      <c r="A17" s="1">
        <v>16</v>
      </c>
      <c r="B17" t="s">
        <v>21</v>
      </c>
      <c r="C17">
        <v>27</v>
      </c>
      <c r="D17">
        <v>19</v>
      </c>
      <c r="E17">
        <v>8</v>
      </c>
      <c r="F17">
        <v>0.70399999999999996</v>
      </c>
      <c r="G17">
        <v>2.86</v>
      </c>
      <c r="H17">
        <v>-1.3</v>
      </c>
      <c r="I17">
        <v>10</v>
      </c>
      <c r="J17">
        <v>4</v>
      </c>
      <c r="K17">
        <v>11</v>
      </c>
      <c r="L17">
        <v>0</v>
      </c>
      <c r="M17">
        <v>7</v>
      </c>
      <c r="N17">
        <v>7</v>
      </c>
      <c r="O17">
        <v>1996</v>
      </c>
      <c r="P17">
        <v>1845</v>
      </c>
      <c r="R17">
        <v>1080</v>
      </c>
      <c r="S17">
        <v>638</v>
      </c>
      <c r="T17">
        <v>1475</v>
      </c>
      <c r="U17">
        <v>0.433</v>
      </c>
      <c r="V17">
        <v>156</v>
      </c>
      <c r="W17">
        <v>514</v>
      </c>
      <c r="X17">
        <v>0.30399999999999999</v>
      </c>
      <c r="Y17">
        <v>413</v>
      </c>
      <c r="Z17">
        <v>600</v>
      </c>
      <c r="AA17">
        <v>0.68799999999999994</v>
      </c>
      <c r="AB17">
        <v>252</v>
      </c>
      <c r="AC17">
        <v>893</v>
      </c>
      <c r="AD17">
        <v>352</v>
      </c>
      <c r="AE17">
        <v>157</v>
      </c>
      <c r="AF17">
        <v>104</v>
      </c>
      <c r="AG17">
        <v>361</v>
      </c>
      <c r="AH17">
        <v>550</v>
      </c>
    </row>
    <row r="18" spans="1:34" ht="15" x14ac:dyDescent="0.2">
      <c r="A18" s="1">
        <v>17</v>
      </c>
      <c r="B18" t="s">
        <v>22</v>
      </c>
      <c r="C18">
        <v>27</v>
      </c>
      <c r="D18">
        <v>20</v>
      </c>
      <c r="E18">
        <v>7</v>
      </c>
      <c r="F18">
        <v>0.74099999999999999</v>
      </c>
      <c r="G18">
        <v>13.13</v>
      </c>
      <c r="H18">
        <v>6.68</v>
      </c>
      <c r="I18">
        <v>9</v>
      </c>
      <c r="J18">
        <v>5</v>
      </c>
      <c r="K18">
        <v>13</v>
      </c>
      <c r="L18">
        <v>3</v>
      </c>
      <c r="M18">
        <v>5</v>
      </c>
      <c r="N18">
        <v>4</v>
      </c>
      <c r="O18">
        <v>2184</v>
      </c>
      <c r="P18">
        <v>2010</v>
      </c>
      <c r="R18">
        <v>1080</v>
      </c>
      <c r="S18">
        <v>677</v>
      </c>
      <c r="T18">
        <v>1600</v>
      </c>
      <c r="U18">
        <v>0.42299999999999999</v>
      </c>
      <c r="V18">
        <v>201</v>
      </c>
      <c r="W18">
        <v>597</v>
      </c>
      <c r="X18">
        <v>0.33700000000000002</v>
      </c>
      <c r="Y18">
        <v>455</v>
      </c>
      <c r="Z18">
        <v>659</v>
      </c>
      <c r="AA18">
        <v>0.69</v>
      </c>
      <c r="AB18">
        <v>337</v>
      </c>
      <c r="AC18">
        <v>966</v>
      </c>
      <c r="AD18">
        <v>351</v>
      </c>
      <c r="AE18">
        <v>139</v>
      </c>
      <c r="AF18">
        <v>82</v>
      </c>
      <c r="AG18">
        <v>355</v>
      </c>
      <c r="AH18">
        <v>534</v>
      </c>
    </row>
    <row r="19" spans="1:34" ht="15" x14ac:dyDescent="0.2">
      <c r="A19" s="1">
        <v>18</v>
      </c>
      <c r="B19" t="s">
        <v>23</v>
      </c>
      <c r="C19">
        <v>28</v>
      </c>
      <c r="D19">
        <v>11</v>
      </c>
      <c r="E19">
        <v>17</v>
      </c>
      <c r="F19">
        <v>0.39300000000000002</v>
      </c>
      <c r="G19">
        <v>-5.81</v>
      </c>
      <c r="H19">
        <v>-3.92</v>
      </c>
      <c r="I19">
        <v>5</v>
      </c>
      <c r="J19">
        <v>11</v>
      </c>
      <c r="K19">
        <v>7</v>
      </c>
      <c r="L19">
        <v>8</v>
      </c>
      <c r="M19">
        <v>4</v>
      </c>
      <c r="N19">
        <v>9</v>
      </c>
      <c r="O19">
        <v>2046</v>
      </c>
      <c r="P19">
        <v>2059</v>
      </c>
      <c r="R19">
        <v>1135</v>
      </c>
      <c r="S19">
        <v>734</v>
      </c>
      <c r="T19">
        <v>1656</v>
      </c>
      <c r="U19">
        <v>0.443</v>
      </c>
      <c r="V19">
        <v>183</v>
      </c>
      <c r="W19">
        <v>561</v>
      </c>
      <c r="X19">
        <v>0.32600000000000001</v>
      </c>
      <c r="Y19">
        <v>408</v>
      </c>
      <c r="Z19">
        <v>586</v>
      </c>
      <c r="AA19">
        <v>0.69599999999999995</v>
      </c>
      <c r="AB19">
        <v>247</v>
      </c>
      <c r="AC19">
        <v>996</v>
      </c>
      <c r="AD19">
        <v>375</v>
      </c>
      <c r="AE19">
        <v>197</v>
      </c>
      <c r="AF19">
        <v>109</v>
      </c>
      <c r="AG19">
        <v>360</v>
      </c>
      <c r="AH19">
        <v>483</v>
      </c>
    </row>
    <row r="20" spans="1:34" ht="15" x14ac:dyDescent="0.2">
      <c r="A20" s="1">
        <v>19</v>
      </c>
      <c r="B20" t="s">
        <v>24</v>
      </c>
      <c r="C20">
        <v>27</v>
      </c>
      <c r="D20">
        <v>16</v>
      </c>
      <c r="E20">
        <v>11</v>
      </c>
      <c r="F20">
        <v>0.59299999999999997</v>
      </c>
      <c r="G20">
        <v>8.2100000000000009</v>
      </c>
      <c r="H20">
        <v>7.91</v>
      </c>
      <c r="I20">
        <v>5</v>
      </c>
      <c r="J20">
        <v>9</v>
      </c>
      <c r="K20">
        <v>9</v>
      </c>
      <c r="L20">
        <v>4</v>
      </c>
      <c r="M20">
        <v>5</v>
      </c>
      <c r="N20">
        <v>5</v>
      </c>
      <c r="O20">
        <v>2157</v>
      </c>
      <c r="P20">
        <v>2149</v>
      </c>
      <c r="R20">
        <v>1085</v>
      </c>
      <c r="S20">
        <v>735</v>
      </c>
      <c r="T20">
        <v>1670</v>
      </c>
      <c r="U20">
        <v>0.44</v>
      </c>
      <c r="V20">
        <v>221</v>
      </c>
      <c r="W20">
        <v>632</v>
      </c>
      <c r="X20">
        <v>0.35</v>
      </c>
      <c r="Y20">
        <v>458</v>
      </c>
      <c r="Z20">
        <v>651</v>
      </c>
      <c r="AA20">
        <v>0.70399999999999996</v>
      </c>
      <c r="AB20">
        <v>348</v>
      </c>
      <c r="AC20">
        <v>1073</v>
      </c>
      <c r="AD20">
        <v>372</v>
      </c>
      <c r="AE20">
        <v>165</v>
      </c>
      <c r="AF20">
        <v>82</v>
      </c>
      <c r="AG20">
        <v>425</v>
      </c>
      <c r="AH20">
        <v>621</v>
      </c>
    </row>
    <row r="21" spans="1:34" ht="15" x14ac:dyDescent="0.2">
      <c r="A21" s="1">
        <v>20</v>
      </c>
      <c r="B21" t="s">
        <v>25</v>
      </c>
      <c r="C21">
        <v>28</v>
      </c>
      <c r="D21">
        <v>10</v>
      </c>
      <c r="E21">
        <v>18</v>
      </c>
      <c r="F21">
        <v>0.35699999999999998</v>
      </c>
      <c r="G21">
        <v>-11.23</v>
      </c>
      <c r="H21">
        <v>-1.7</v>
      </c>
      <c r="I21">
        <v>6</v>
      </c>
      <c r="J21">
        <v>8</v>
      </c>
      <c r="K21">
        <v>5</v>
      </c>
      <c r="L21">
        <v>8</v>
      </c>
      <c r="M21">
        <v>3</v>
      </c>
      <c r="N21">
        <v>10</v>
      </c>
      <c r="O21">
        <v>2171</v>
      </c>
      <c r="P21">
        <v>2360</v>
      </c>
      <c r="R21">
        <v>1135</v>
      </c>
      <c r="S21">
        <v>865</v>
      </c>
      <c r="T21">
        <v>1736</v>
      </c>
      <c r="U21">
        <v>0.498</v>
      </c>
      <c r="V21">
        <v>254</v>
      </c>
      <c r="W21">
        <v>664</v>
      </c>
      <c r="X21">
        <v>0.38300000000000001</v>
      </c>
      <c r="Y21">
        <v>376</v>
      </c>
      <c r="Z21">
        <v>518</v>
      </c>
      <c r="AA21">
        <v>0.72599999999999998</v>
      </c>
      <c r="AB21">
        <v>324</v>
      </c>
      <c r="AC21">
        <v>1037</v>
      </c>
      <c r="AD21">
        <v>444</v>
      </c>
      <c r="AE21">
        <v>154</v>
      </c>
      <c r="AF21">
        <v>80</v>
      </c>
      <c r="AG21">
        <v>387</v>
      </c>
      <c r="AH21">
        <v>585</v>
      </c>
    </row>
    <row r="22" spans="1:34" ht="15" x14ac:dyDescent="0.2">
      <c r="A22" s="1">
        <v>21</v>
      </c>
      <c r="B22" t="s">
        <v>26</v>
      </c>
      <c r="C22">
        <v>27</v>
      </c>
      <c r="D22">
        <v>17</v>
      </c>
      <c r="E22">
        <v>10</v>
      </c>
      <c r="F22">
        <v>0.63</v>
      </c>
      <c r="G22">
        <v>-0.89</v>
      </c>
      <c r="H22">
        <v>-4.12</v>
      </c>
      <c r="I22">
        <v>8</v>
      </c>
      <c r="J22">
        <v>6</v>
      </c>
      <c r="K22">
        <v>9</v>
      </c>
      <c r="L22">
        <v>5</v>
      </c>
      <c r="M22">
        <v>6</v>
      </c>
      <c r="N22">
        <v>5</v>
      </c>
      <c r="O22">
        <v>2158</v>
      </c>
      <c r="P22">
        <v>2034</v>
      </c>
      <c r="R22">
        <v>1100</v>
      </c>
      <c r="S22">
        <v>693</v>
      </c>
      <c r="T22">
        <v>1665</v>
      </c>
      <c r="U22">
        <v>0.41599999999999998</v>
      </c>
      <c r="V22">
        <v>211</v>
      </c>
      <c r="W22">
        <v>605</v>
      </c>
      <c r="X22">
        <v>0.34899999999999998</v>
      </c>
      <c r="Y22">
        <v>437</v>
      </c>
      <c r="Z22">
        <v>611</v>
      </c>
      <c r="AA22">
        <v>0.71499999999999997</v>
      </c>
      <c r="AB22">
        <v>306</v>
      </c>
      <c r="AC22">
        <v>952</v>
      </c>
      <c r="AD22">
        <v>324</v>
      </c>
      <c r="AE22">
        <v>210</v>
      </c>
      <c r="AF22">
        <v>95</v>
      </c>
      <c r="AG22">
        <v>360</v>
      </c>
      <c r="AH22">
        <v>529</v>
      </c>
    </row>
    <row r="23" spans="1:34" ht="15" x14ac:dyDescent="0.2">
      <c r="A23" s="1">
        <v>22</v>
      </c>
      <c r="B23" t="s">
        <v>27</v>
      </c>
      <c r="C23">
        <v>27</v>
      </c>
      <c r="D23">
        <v>22</v>
      </c>
      <c r="E23">
        <v>5</v>
      </c>
      <c r="F23">
        <v>0.81499999999999995</v>
      </c>
      <c r="G23">
        <v>21.04</v>
      </c>
      <c r="H23">
        <v>11.46</v>
      </c>
      <c r="I23">
        <v>9</v>
      </c>
      <c r="J23">
        <v>5</v>
      </c>
      <c r="K23">
        <v>13</v>
      </c>
      <c r="L23">
        <v>2</v>
      </c>
      <c r="M23">
        <v>5</v>
      </c>
      <c r="N23">
        <v>3</v>
      </c>
      <c r="O23">
        <v>1988</v>
      </c>
      <c r="P23">
        <v>1685</v>
      </c>
      <c r="R23">
        <v>1080</v>
      </c>
      <c r="S23">
        <v>598</v>
      </c>
      <c r="T23">
        <v>1524</v>
      </c>
      <c r="U23">
        <v>0.39200000000000002</v>
      </c>
      <c r="V23">
        <v>169</v>
      </c>
      <c r="W23">
        <v>542</v>
      </c>
      <c r="X23">
        <v>0.312</v>
      </c>
      <c r="Y23">
        <v>320</v>
      </c>
      <c r="Z23">
        <v>452</v>
      </c>
      <c r="AA23">
        <v>0.70799999999999996</v>
      </c>
      <c r="AB23">
        <v>289</v>
      </c>
      <c r="AC23">
        <v>807</v>
      </c>
      <c r="AD23">
        <v>352</v>
      </c>
      <c r="AE23">
        <v>144</v>
      </c>
      <c r="AF23">
        <v>92</v>
      </c>
      <c r="AG23">
        <v>313</v>
      </c>
      <c r="AH23">
        <v>499</v>
      </c>
    </row>
    <row r="24" spans="1:34" ht="15" x14ac:dyDescent="0.2">
      <c r="A24" s="1">
        <v>23</v>
      </c>
      <c r="B24" t="s">
        <v>28</v>
      </c>
      <c r="C24">
        <v>25</v>
      </c>
      <c r="D24">
        <v>20</v>
      </c>
      <c r="E24">
        <v>5</v>
      </c>
      <c r="F24">
        <v>0.8</v>
      </c>
      <c r="G24">
        <v>4.6500000000000004</v>
      </c>
      <c r="H24">
        <v>-2.5099999999999998</v>
      </c>
      <c r="I24">
        <v>14</v>
      </c>
      <c r="J24">
        <v>1</v>
      </c>
      <c r="K24">
        <v>10</v>
      </c>
      <c r="L24">
        <v>1</v>
      </c>
      <c r="M24">
        <v>10</v>
      </c>
      <c r="N24">
        <v>3</v>
      </c>
      <c r="O24">
        <v>1944</v>
      </c>
      <c r="P24">
        <v>1765</v>
      </c>
      <c r="R24">
        <v>1005</v>
      </c>
      <c r="S24">
        <v>626</v>
      </c>
      <c r="T24">
        <v>1461</v>
      </c>
      <c r="U24">
        <v>0.42799999999999999</v>
      </c>
      <c r="V24">
        <v>151</v>
      </c>
      <c r="W24">
        <v>480</v>
      </c>
      <c r="X24">
        <v>0.315</v>
      </c>
      <c r="Y24">
        <v>362</v>
      </c>
      <c r="Z24">
        <v>486</v>
      </c>
      <c r="AA24">
        <v>0.745</v>
      </c>
      <c r="AB24">
        <v>223</v>
      </c>
      <c r="AC24">
        <v>813</v>
      </c>
      <c r="AD24">
        <v>280</v>
      </c>
      <c r="AE24">
        <v>143</v>
      </c>
      <c r="AF24">
        <v>74</v>
      </c>
      <c r="AG24">
        <v>288</v>
      </c>
      <c r="AH24">
        <v>453</v>
      </c>
    </row>
    <row r="25" spans="1:34" ht="15" x14ac:dyDescent="0.2">
      <c r="A25" s="1">
        <v>24</v>
      </c>
      <c r="B25" t="s">
        <v>29</v>
      </c>
      <c r="C25">
        <v>27</v>
      </c>
      <c r="D25">
        <v>7</v>
      </c>
      <c r="E25">
        <v>20</v>
      </c>
      <c r="F25">
        <v>0.25900000000000001</v>
      </c>
      <c r="G25">
        <v>-18.899999999999999</v>
      </c>
      <c r="H25">
        <v>-10.220000000000001</v>
      </c>
      <c r="I25">
        <v>4</v>
      </c>
      <c r="J25">
        <v>9</v>
      </c>
      <c r="K25">
        <v>5</v>
      </c>
      <c r="L25">
        <v>7</v>
      </c>
      <c r="M25">
        <v>1</v>
      </c>
      <c r="N25">
        <v>12</v>
      </c>
      <c r="O25">
        <v>1941</v>
      </c>
      <c r="P25">
        <v>2126</v>
      </c>
      <c r="R25">
        <v>1115</v>
      </c>
      <c r="S25">
        <v>754</v>
      </c>
      <c r="T25">
        <v>1582</v>
      </c>
      <c r="U25">
        <v>0.47699999999999998</v>
      </c>
      <c r="V25">
        <v>193</v>
      </c>
      <c r="W25">
        <v>570</v>
      </c>
      <c r="X25">
        <v>0.33900000000000002</v>
      </c>
      <c r="Y25">
        <v>425</v>
      </c>
      <c r="Z25">
        <v>633</v>
      </c>
      <c r="AA25">
        <v>0.67100000000000004</v>
      </c>
      <c r="AB25">
        <v>324</v>
      </c>
      <c r="AC25">
        <v>1085</v>
      </c>
      <c r="AD25">
        <v>446</v>
      </c>
      <c r="AE25">
        <v>160</v>
      </c>
      <c r="AF25">
        <v>101</v>
      </c>
      <c r="AG25">
        <v>411</v>
      </c>
      <c r="AH25">
        <v>452</v>
      </c>
    </row>
    <row r="26" spans="1:34" ht="15" x14ac:dyDescent="0.2">
      <c r="A26" s="1">
        <v>25</v>
      </c>
      <c r="B26" t="s">
        <v>30</v>
      </c>
      <c r="C26">
        <v>29</v>
      </c>
      <c r="D26">
        <v>12</v>
      </c>
      <c r="E26">
        <v>17</v>
      </c>
      <c r="F26">
        <v>0.41399999999999998</v>
      </c>
      <c r="G26">
        <v>-10.89</v>
      </c>
      <c r="H26">
        <v>-4.66</v>
      </c>
      <c r="I26">
        <v>3</v>
      </c>
      <c r="J26">
        <v>11</v>
      </c>
      <c r="K26">
        <v>7</v>
      </c>
      <c r="L26">
        <v>6</v>
      </c>
      <c r="M26">
        <v>4</v>
      </c>
      <c r="N26">
        <v>11</v>
      </c>
      <c r="O26">
        <v>1975</v>
      </c>
      <c r="P26">
        <v>2052</v>
      </c>
      <c r="R26">
        <v>1165</v>
      </c>
      <c r="S26">
        <v>748</v>
      </c>
      <c r="T26">
        <v>1649</v>
      </c>
      <c r="U26">
        <v>0.45400000000000001</v>
      </c>
      <c r="V26">
        <v>222</v>
      </c>
      <c r="W26">
        <v>613</v>
      </c>
      <c r="X26">
        <v>0.36199999999999999</v>
      </c>
      <c r="Y26">
        <v>334</v>
      </c>
      <c r="Z26">
        <v>498</v>
      </c>
      <c r="AA26">
        <v>0.67100000000000004</v>
      </c>
      <c r="AB26">
        <v>268</v>
      </c>
      <c r="AC26">
        <v>1009</v>
      </c>
      <c r="AD26">
        <v>410</v>
      </c>
      <c r="AE26">
        <v>165</v>
      </c>
      <c r="AF26">
        <v>91</v>
      </c>
      <c r="AG26">
        <v>339</v>
      </c>
      <c r="AH26">
        <v>484</v>
      </c>
    </row>
    <row r="27" spans="1:34" ht="15" x14ac:dyDescent="0.2">
      <c r="A27" s="1">
        <v>26</v>
      </c>
      <c r="B27" t="s">
        <v>31</v>
      </c>
      <c r="C27">
        <v>25</v>
      </c>
      <c r="D27">
        <v>17</v>
      </c>
      <c r="E27">
        <v>8</v>
      </c>
      <c r="F27">
        <v>0.68</v>
      </c>
      <c r="G27">
        <v>6.1</v>
      </c>
      <c r="H27">
        <v>2.1</v>
      </c>
      <c r="I27">
        <v>10</v>
      </c>
      <c r="J27">
        <v>4</v>
      </c>
      <c r="K27">
        <v>10</v>
      </c>
      <c r="L27">
        <v>2</v>
      </c>
      <c r="M27">
        <v>6</v>
      </c>
      <c r="N27">
        <v>5</v>
      </c>
      <c r="O27">
        <v>1880</v>
      </c>
      <c r="P27">
        <v>1745</v>
      </c>
      <c r="R27">
        <v>1000</v>
      </c>
      <c r="S27">
        <v>595</v>
      </c>
      <c r="T27">
        <v>1413</v>
      </c>
      <c r="U27">
        <v>0.42099999999999999</v>
      </c>
      <c r="V27">
        <v>131</v>
      </c>
      <c r="W27">
        <v>409</v>
      </c>
      <c r="X27">
        <v>0.32</v>
      </c>
      <c r="Y27">
        <v>424</v>
      </c>
      <c r="Z27">
        <v>575</v>
      </c>
      <c r="AA27">
        <v>0.73699999999999999</v>
      </c>
      <c r="AB27">
        <v>226</v>
      </c>
      <c r="AC27">
        <v>844</v>
      </c>
      <c r="AD27">
        <v>279</v>
      </c>
      <c r="AE27">
        <v>145</v>
      </c>
      <c r="AF27">
        <v>110</v>
      </c>
      <c r="AG27">
        <v>302</v>
      </c>
      <c r="AH27">
        <v>527</v>
      </c>
    </row>
    <row r="28" spans="1:34" ht="15" x14ac:dyDescent="0.2">
      <c r="A28" s="1">
        <v>27</v>
      </c>
      <c r="B28" t="s">
        <v>32</v>
      </c>
      <c r="C28">
        <v>28</v>
      </c>
      <c r="D28">
        <v>9</v>
      </c>
      <c r="E28">
        <v>19</v>
      </c>
      <c r="F28">
        <v>0.32100000000000001</v>
      </c>
      <c r="G28">
        <v>3.43</v>
      </c>
      <c r="H28">
        <v>8</v>
      </c>
      <c r="I28">
        <v>2</v>
      </c>
      <c r="J28">
        <v>13</v>
      </c>
      <c r="K28">
        <v>8</v>
      </c>
      <c r="L28">
        <v>9</v>
      </c>
      <c r="M28">
        <v>0</v>
      </c>
      <c r="N28">
        <v>6</v>
      </c>
      <c r="O28">
        <v>2033</v>
      </c>
      <c r="P28">
        <v>2161</v>
      </c>
      <c r="R28">
        <v>1120</v>
      </c>
      <c r="S28">
        <v>746</v>
      </c>
      <c r="T28">
        <v>1624</v>
      </c>
      <c r="U28">
        <v>0.45900000000000002</v>
      </c>
      <c r="V28">
        <v>193</v>
      </c>
      <c r="W28">
        <v>565</v>
      </c>
      <c r="X28">
        <v>0.34200000000000003</v>
      </c>
      <c r="Y28">
        <v>476</v>
      </c>
      <c r="Z28">
        <v>631</v>
      </c>
      <c r="AA28">
        <v>0.754</v>
      </c>
      <c r="AB28">
        <v>231</v>
      </c>
      <c r="AC28">
        <v>969</v>
      </c>
      <c r="AD28">
        <v>440</v>
      </c>
      <c r="AE28">
        <v>219</v>
      </c>
      <c r="AF28">
        <v>111</v>
      </c>
      <c r="AG28">
        <v>346</v>
      </c>
      <c r="AH28">
        <v>473</v>
      </c>
    </row>
    <row r="29" spans="1:34" ht="15" x14ac:dyDescent="0.2">
      <c r="A29" s="1">
        <v>28</v>
      </c>
      <c r="B29" t="s">
        <v>33</v>
      </c>
      <c r="C29">
        <v>28</v>
      </c>
      <c r="D29">
        <v>16</v>
      </c>
      <c r="E29">
        <v>12</v>
      </c>
      <c r="F29">
        <v>0.57099999999999995</v>
      </c>
      <c r="G29">
        <v>-1.48</v>
      </c>
      <c r="H29">
        <v>-3.15</v>
      </c>
      <c r="I29">
        <v>11</v>
      </c>
      <c r="J29">
        <v>5</v>
      </c>
      <c r="K29">
        <v>11</v>
      </c>
      <c r="L29">
        <v>4</v>
      </c>
      <c r="M29">
        <v>5</v>
      </c>
      <c r="N29">
        <v>8</v>
      </c>
      <c r="O29">
        <v>2054</v>
      </c>
      <c r="P29">
        <v>1972</v>
      </c>
      <c r="R29">
        <v>1125</v>
      </c>
      <c r="S29">
        <v>672</v>
      </c>
      <c r="T29">
        <v>1578</v>
      </c>
      <c r="U29">
        <v>0.42599999999999999</v>
      </c>
      <c r="V29">
        <v>239</v>
      </c>
      <c r="W29">
        <v>663</v>
      </c>
      <c r="X29">
        <v>0.36</v>
      </c>
      <c r="Y29">
        <v>389</v>
      </c>
      <c r="Z29">
        <v>576</v>
      </c>
      <c r="AA29">
        <v>0.67500000000000004</v>
      </c>
      <c r="AB29">
        <v>284</v>
      </c>
      <c r="AC29">
        <v>982</v>
      </c>
      <c r="AD29">
        <v>383</v>
      </c>
      <c r="AE29">
        <v>189</v>
      </c>
      <c r="AF29">
        <v>89</v>
      </c>
      <c r="AG29">
        <v>408</v>
      </c>
      <c r="AH29">
        <v>483</v>
      </c>
    </row>
    <row r="30" spans="1:34" ht="15" x14ac:dyDescent="0.2">
      <c r="A30" s="1">
        <v>29</v>
      </c>
      <c r="B30" t="s">
        <v>34</v>
      </c>
      <c r="C30">
        <v>27</v>
      </c>
      <c r="D30">
        <v>11</v>
      </c>
      <c r="E30">
        <v>16</v>
      </c>
      <c r="F30">
        <v>0.40699999999999997</v>
      </c>
      <c r="G30">
        <v>-5.94</v>
      </c>
      <c r="H30">
        <v>-1.83</v>
      </c>
      <c r="I30">
        <v>5</v>
      </c>
      <c r="J30">
        <v>9</v>
      </c>
      <c r="K30">
        <v>9</v>
      </c>
      <c r="L30">
        <v>6</v>
      </c>
      <c r="M30">
        <v>2</v>
      </c>
      <c r="N30">
        <v>10</v>
      </c>
      <c r="O30">
        <v>2022</v>
      </c>
      <c r="P30">
        <v>2103</v>
      </c>
      <c r="R30">
        <v>1095</v>
      </c>
      <c r="S30">
        <v>751</v>
      </c>
      <c r="T30">
        <v>1590</v>
      </c>
      <c r="U30">
        <v>0.47199999999999998</v>
      </c>
      <c r="V30">
        <v>193</v>
      </c>
      <c r="W30">
        <v>547</v>
      </c>
      <c r="X30">
        <v>0.35299999999999998</v>
      </c>
      <c r="Y30">
        <v>408</v>
      </c>
      <c r="Z30">
        <v>563</v>
      </c>
      <c r="AA30">
        <v>0.72499999999999998</v>
      </c>
      <c r="AB30">
        <v>264</v>
      </c>
      <c r="AC30">
        <v>1023</v>
      </c>
      <c r="AD30">
        <v>356</v>
      </c>
      <c r="AE30">
        <v>162</v>
      </c>
      <c r="AF30">
        <v>99</v>
      </c>
      <c r="AG30">
        <v>409</v>
      </c>
      <c r="AH30">
        <v>569</v>
      </c>
    </row>
    <row r="31" spans="1:34" ht="15" x14ac:dyDescent="0.2">
      <c r="A31" s="1">
        <v>30</v>
      </c>
      <c r="B31" t="s">
        <v>35</v>
      </c>
      <c r="C31">
        <v>29</v>
      </c>
      <c r="D31">
        <v>10</v>
      </c>
      <c r="E31">
        <v>19</v>
      </c>
      <c r="F31">
        <v>0.34499999999999997</v>
      </c>
      <c r="G31">
        <v>-3.47</v>
      </c>
      <c r="H31">
        <v>3.14</v>
      </c>
      <c r="I31">
        <v>5</v>
      </c>
      <c r="J31">
        <v>11</v>
      </c>
      <c r="K31">
        <v>7</v>
      </c>
      <c r="L31">
        <v>7</v>
      </c>
      <c r="M31">
        <v>2</v>
      </c>
      <c r="N31">
        <v>10</v>
      </c>
      <c r="O31">
        <v>1881</v>
      </c>
      <c r="P31">
        <v>2051</v>
      </c>
      <c r="R31">
        <v>1165</v>
      </c>
      <c r="S31">
        <v>688</v>
      </c>
      <c r="T31">
        <v>1632</v>
      </c>
      <c r="U31">
        <v>0.42199999999999999</v>
      </c>
      <c r="V31">
        <v>219</v>
      </c>
      <c r="W31">
        <v>640</v>
      </c>
      <c r="X31">
        <v>0.34200000000000003</v>
      </c>
      <c r="Y31">
        <v>456</v>
      </c>
      <c r="Z31">
        <v>640</v>
      </c>
      <c r="AA31">
        <v>0.71299999999999997</v>
      </c>
      <c r="AB31">
        <v>316</v>
      </c>
      <c r="AC31">
        <v>1062</v>
      </c>
      <c r="AD31">
        <v>412</v>
      </c>
      <c r="AE31">
        <v>228</v>
      </c>
      <c r="AF31">
        <v>90</v>
      </c>
      <c r="AG31">
        <v>377</v>
      </c>
      <c r="AH31">
        <v>574</v>
      </c>
    </row>
    <row r="32" spans="1:34" ht="15" x14ac:dyDescent="0.2">
      <c r="A32" s="1">
        <v>31</v>
      </c>
      <c r="B32" t="s">
        <v>36</v>
      </c>
      <c r="C32">
        <v>29</v>
      </c>
      <c r="D32">
        <v>19</v>
      </c>
      <c r="E32">
        <v>10</v>
      </c>
      <c r="F32">
        <v>0.65500000000000003</v>
      </c>
      <c r="G32">
        <v>8.82</v>
      </c>
      <c r="H32">
        <v>0.95</v>
      </c>
      <c r="I32">
        <v>10</v>
      </c>
      <c r="J32">
        <v>6</v>
      </c>
      <c r="K32">
        <v>14</v>
      </c>
      <c r="L32">
        <v>3</v>
      </c>
      <c r="M32">
        <v>3</v>
      </c>
      <c r="N32">
        <v>4</v>
      </c>
      <c r="O32">
        <v>2337</v>
      </c>
      <c r="P32">
        <v>2109</v>
      </c>
      <c r="R32">
        <v>1160</v>
      </c>
      <c r="S32">
        <v>757</v>
      </c>
      <c r="T32">
        <v>1876</v>
      </c>
      <c r="U32">
        <v>0.40400000000000003</v>
      </c>
      <c r="V32">
        <v>232</v>
      </c>
      <c r="W32">
        <v>732</v>
      </c>
      <c r="X32">
        <v>0.317</v>
      </c>
      <c r="Y32">
        <v>361</v>
      </c>
      <c r="Z32">
        <v>564</v>
      </c>
      <c r="AA32">
        <v>0.64</v>
      </c>
      <c r="AB32">
        <v>305</v>
      </c>
      <c r="AC32">
        <v>1068</v>
      </c>
      <c r="AD32">
        <v>411</v>
      </c>
      <c r="AE32">
        <v>195</v>
      </c>
      <c r="AF32">
        <v>85</v>
      </c>
      <c r="AG32">
        <v>355</v>
      </c>
      <c r="AH32">
        <v>624</v>
      </c>
    </row>
    <row r="33" spans="1:34" ht="15" x14ac:dyDescent="0.2">
      <c r="A33" s="1">
        <v>32</v>
      </c>
      <c r="B33" t="s">
        <v>37</v>
      </c>
      <c r="C33">
        <v>26</v>
      </c>
      <c r="D33">
        <v>11</v>
      </c>
      <c r="E33">
        <v>15</v>
      </c>
      <c r="F33">
        <v>0.42299999999999999</v>
      </c>
      <c r="G33">
        <v>-8.23</v>
      </c>
      <c r="H33">
        <v>-3.36</v>
      </c>
      <c r="I33">
        <v>2</v>
      </c>
      <c r="J33">
        <v>8</v>
      </c>
      <c r="K33">
        <v>8</v>
      </c>
      <c r="L33">
        <v>6</v>
      </c>
      <c r="M33">
        <v>3</v>
      </c>
      <c r="N33">
        <v>7</v>
      </c>
      <c r="O33">
        <v>1971</v>
      </c>
      <c r="P33">
        <v>2026</v>
      </c>
      <c r="R33">
        <v>1040</v>
      </c>
      <c r="S33">
        <v>727</v>
      </c>
      <c r="T33">
        <v>1458</v>
      </c>
      <c r="U33">
        <v>0.499</v>
      </c>
      <c r="V33">
        <v>198</v>
      </c>
      <c r="W33">
        <v>536</v>
      </c>
      <c r="X33">
        <v>0.36899999999999999</v>
      </c>
      <c r="Y33">
        <v>374</v>
      </c>
      <c r="Z33">
        <v>517</v>
      </c>
      <c r="AA33">
        <v>0.72299999999999998</v>
      </c>
      <c r="AB33">
        <v>246</v>
      </c>
      <c r="AC33">
        <v>890</v>
      </c>
      <c r="AD33">
        <v>387</v>
      </c>
      <c r="AE33">
        <v>181</v>
      </c>
      <c r="AF33">
        <v>120</v>
      </c>
      <c r="AG33">
        <v>420</v>
      </c>
      <c r="AH33">
        <v>577</v>
      </c>
    </row>
    <row r="34" spans="1:34" ht="15" x14ac:dyDescent="0.2">
      <c r="A34" s="1">
        <v>33</v>
      </c>
      <c r="B34" t="s">
        <v>38</v>
      </c>
      <c r="C34">
        <v>29</v>
      </c>
      <c r="D34">
        <v>11</v>
      </c>
      <c r="E34">
        <v>18</v>
      </c>
      <c r="F34">
        <v>0.379</v>
      </c>
      <c r="G34">
        <v>-8.69</v>
      </c>
      <c r="H34">
        <v>-4.37</v>
      </c>
      <c r="I34">
        <v>8</v>
      </c>
      <c r="J34">
        <v>8</v>
      </c>
      <c r="K34">
        <v>8</v>
      </c>
      <c r="L34">
        <v>5</v>
      </c>
      <c r="M34">
        <v>2</v>
      </c>
      <c r="N34">
        <v>13</v>
      </c>
      <c r="O34">
        <v>2138</v>
      </c>
      <c r="P34">
        <v>2232</v>
      </c>
      <c r="R34">
        <v>1195</v>
      </c>
      <c r="S34">
        <v>767</v>
      </c>
      <c r="T34">
        <v>1717</v>
      </c>
      <c r="U34">
        <v>0.44700000000000001</v>
      </c>
      <c r="V34">
        <v>209</v>
      </c>
      <c r="W34">
        <v>645</v>
      </c>
      <c r="X34">
        <v>0.32400000000000001</v>
      </c>
      <c r="Y34">
        <v>489</v>
      </c>
      <c r="Z34">
        <v>665</v>
      </c>
      <c r="AA34">
        <v>0.73499999999999999</v>
      </c>
      <c r="AB34">
        <v>322</v>
      </c>
      <c r="AC34">
        <v>1065</v>
      </c>
      <c r="AD34">
        <v>392</v>
      </c>
      <c r="AE34">
        <v>182</v>
      </c>
      <c r="AF34">
        <v>106</v>
      </c>
      <c r="AG34">
        <v>370</v>
      </c>
      <c r="AH34">
        <v>544</v>
      </c>
    </row>
    <row r="35" spans="1:34" ht="15" x14ac:dyDescent="0.2">
      <c r="A35" s="1">
        <v>34</v>
      </c>
      <c r="B35" t="s">
        <v>39</v>
      </c>
      <c r="C35">
        <v>29</v>
      </c>
      <c r="D35">
        <v>21</v>
      </c>
      <c r="E35">
        <v>8</v>
      </c>
      <c r="F35">
        <v>0.72399999999999998</v>
      </c>
      <c r="G35">
        <v>4.62</v>
      </c>
      <c r="H35">
        <v>-2.62</v>
      </c>
      <c r="I35">
        <v>13</v>
      </c>
      <c r="J35">
        <v>3</v>
      </c>
      <c r="K35">
        <v>10</v>
      </c>
      <c r="L35">
        <v>2</v>
      </c>
      <c r="M35">
        <v>9</v>
      </c>
      <c r="N35">
        <v>6</v>
      </c>
      <c r="O35">
        <v>2184</v>
      </c>
      <c r="P35">
        <v>1974</v>
      </c>
      <c r="R35">
        <v>1160</v>
      </c>
      <c r="S35">
        <v>717</v>
      </c>
      <c r="T35">
        <v>1645</v>
      </c>
      <c r="U35">
        <v>0.436</v>
      </c>
      <c r="V35">
        <v>192</v>
      </c>
      <c r="W35">
        <v>538</v>
      </c>
      <c r="X35">
        <v>0.35699999999999998</v>
      </c>
      <c r="Y35">
        <v>348</v>
      </c>
      <c r="Z35">
        <v>524</v>
      </c>
      <c r="AA35">
        <v>0.66400000000000003</v>
      </c>
      <c r="AB35">
        <v>278</v>
      </c>
      <c r="AC35">
        <v>947</v>
      </c>
      <c r="AD35">
        <v>361</v>
      </c>
      <c r="AE35">
        <v>209</v>
      </c>
      <c r="AF35">
        <v>86</v>
      </c>
      <c r="AG35">
        <v>409</v>
      </c>
      <c r="AH35">
        <v>562</v>
      </c>
    </row>
    <row r="36" spans="1:34" ht="15" x14ac:dyDescent="0.2">
      <c r="A36" s="1">
        <v>35</v>
      </c>
      <c r="B36" t="s">
        <v>40</v>
      </c>
      <c r="C36">
        <v>27</v>
      </c>
      <c r="D36">
        <v>15</v>
      </c>
      <c r="E36">
        <v>12</v>
      </c>
      <c r="F36">
        <v>0.55600000000000005</v>
      </c>
      <c r="G36">
        <v>1.66</v>
      </c>
      <c r="H36">
        <v>-0.7</v>
      </c>
      <c r="I36">
        <v>9</v>
      </c>
      <c r="J36">
        <v>5</v>
      </c>
      <c r="K36">
        <v>7</v>
      </c>
      <c r="L36">
        <v>2</v>
      </c>
      <c r="M36">
        <v>7</v>
      </c>
      <c r="N36">
        <v>7</v>
      </c>
      <c r="O36">
        <v>2106</v>
      </c>
      <c r="P36">
        <v>1994</v>
      </c>
      <c r="R36">
        <v>1085</v>
      </c>
      <c r="S36">
        <v>669</v>
      </c>
      <c r="T36">
        <v>1624</v>
      </c>
      <c r="U36">
        <v>0.41199999999999998</v>
      </c>
      <c r="V36">
        <v>199</v>
      </c>
      <c r="W36">
        <v>577</v>
      </c>
      <c r="X36">
        <v>0.34499999999999997</v>
      </c>
      <c r="Y36">
        <v>457</v>
      </c>
      <c r="Z36">
        <v>666</v>
      </c>
      <c r="AA36">
        <v>0.68600000000000005</v>
      </c>
      <c r="AB36">
        <v>299</v>
      </c>
      <c r="AC36">
        <v>966</v>
      </c>
      <c r="AD36">
        <v>355</v>
      </c>
      <c r="AE36">
        <v>167</v>
      </c>
      <c r="AF36">
        <v>86</v>
      </c>
      <c r="AG36">
        <v>351</v>
      </c>
      <c r="AH36">
        <v>530</v>
      </c>
    </row>
    <row r="37" spans="1:34" ht="15" x14ac:dyDescent="0.2">
      <c r="A37" s="1">
        <v>36</v>
      </c>
      <c r="B37" t="s">
        <v>41</v>
      </c>
      <c r="C37">
        <v>27</v>
      </c>
      <c r="D37">
        <v>21</v>
      </c>
      <c r="E37">
        <v>6</v>
      </c>
      <c r="F37">
        <v>0.77800000000000002</v>
      </c>
      <c r="G37">
        <v>18.420000000000002</v>
      </c>
      <c r="H37">
        <v>9.57</v>
      </c>
      <c r="I37">
        <v>10</v>
      </c>
      <c r="J37">
        <v>5</v>
      </c>
      <c r="K37">
        <v>13</v>
      </c>
      <c r="L37">
        <v>2</v>
      </c>
      <c r="M37">
        <v>5</v>
      </c>
      <c r="N37">
        <v>4</v>
      </c>
      <c r="O37">
        <v>2082</v>
      </c>
      <c r="P37">
        <v>1843</v>
      </c>
      <c r="R37">
        <v>1090</v>
      </c>
      <c r="S37">
        <v>640</v>
      </c>
      <c r="T37">
        <v>1454</v>
      </c>
      <c r="U37">
        <v>0.44</v>
      </c>
      <c r="V37">
        <v>183</v>
      </c>
      <c r="W37">
        <v>545</v>
      </c>
      <c r="X37">
        <v>0.33600000000000002</v>
      </c>
      <c r="Y37">
        <v>380</v>
      </c>
      <c r="Z37">
        <v>545</v>
      </c>
      <c r="AA37">
        <v>0.69699999999999995</v>
      </c>
      <c r="AB37">
        <v>233</v>
      </c>
      <c r="AC37">
        <v>842</v>
      </c>
      <c r="AD37">
        <v>275</v>
      </c>
      <c r="AE37">
        <v>133</v>
      </c>
      <c r="AF37">
        <v>79</v>
      </c>
      <c r="AG37">
        <v>363</v>
      </c>
      <c r="AH37">
        <v>529</v>
      </c>
    </row>
    <row r="38" spans="1:34" ht="15" x14ac:dyDescent="0.2">
      <c r="A38" s="1">
        <v>37</v>
      </c>
      <c r="B38" t="s">
        <v>42</v>
      </c>
      <c r="C38">
        <v>26</v>
      </c>
      <c r="D38">
        <v>8</v>
      </c>
      <c r="E38">
        <v>18</v>
      </c>
      <c r="F38">
        <v>0.308</v>
      </c>
      <c r="G38">
        <v>-10.94</v>
      </c>
      <c r="H38">
        <v>-3.27</v>
      </c>
      <c r="I38">
        <v>3</v>
      </c>
      <c r="J38">
        <v>9</v>
      </c>
      <c r="K38">
        <v>5</v>
      </c>
      <c r="L38">
        <v>5</v>
      </c>
      <c r="M38">
        <v>3</v>
      </c>
      <c r="N38">
        <v>11</v>
      </c>
      <c r="O38">
        <v>1745</v>
      </c>
      <c r="P38">
        <v>1901</v>
      </c>
      <c r="R38">
        <v>1045</v>
      </c>
      <c r="S38">
        <v>670</v>
      </c>
      <c r="T38">
        <v>1403</v>
      </c>
      <c r="U38">
        <v>0.47799999999999998</v>
      </c>
      <c r="V38">
        <v>161</v>
      </c>
      <c r="W38">
        <v>406</v>
      </c>
      <c r="X38">
        <v>0.39700000000000002</v>
      </c>
      <c r="Y38">
        <v>400</v>
      </c>
      <c r="Z38">
        <v>554</v>
      </c>
      <c r="AA38">
        <v>0.72199999999999998</v>
      </c>
      <c r="AB38">
        <v>241</v>
      </c>
      <c r="AC38">
        <v>954</v>
      </c>
      <c r="AD38">
        <v>332</v>
      </c>
      <c r="AE38">
        <v>118</v>
      </c>
      <c r="AF38">
        <v>77</v>
      </c>
      <c r="AG38">
        <v>316</v>
      </c>
      <c r="AH38">
        <v>464</v>
      </c>
    </row>
    <row r="39" spans="1:34" ht="15" x14ac:dyDescent="0.2">
      <c r="A39" s="1">
        <v>38</v>
      </c>
      <c r="B39" t="s">
        <v>43</v>
      </c>
      <c r="C39">
        <v>26</v>
      </c>
      <c r="D39">
        <v>19</v>
      </c>
      <c r="E39">
        <v>7</v>
      </c>
      <c r="F39">
        <v>0.73099999999999998</v>
      </c>
      <c r="G39">
        <v>2.4</v>
      </c>
      <c r="H39">
        <v>-3.56</v>
      </c>
      <c r="I39">
        <v>10</v>
      </c>
      <c r="J39">
        <v>1</v>
      </c>
      <c r="K39">
        <v>10</v>
      </c>
      <c r="L39">
        <v>0</v>
      </c>
      <c r="M39">
        <v>8</v>
      </c>
      <c r="N39">
        <v>6</v>
      </c>
      <c r="O39">
        <v>1874</v>
      </c>
      <c r="P39">
        <v>1635</v>
      </c>
      <c r="R39">
        <v>1045</v>
      </c>
      <c r="S39">
        <v>517</v>
      </c>
      <c r="T39">
        <v>1361</v>
      </c>
      <c r="U39">
        <v>0.38</v>
      </c>
      <c r="V39">
        <v>182</v>
      </c>
      <c r="W39">
        <v>558</v>
      </c>
      <c r="X39">
        <v>0.32600000000000001</v>
      </c>
      <c r="Y39">
        <v>419</v>
      </c>
      <c r="Z39">
        <v>608</v>
      </c>
      <c r="AA39">
        <v>0.68899999999999995</v>
      </c>
      <c r="AB39">
        <v>268</v>
      </c>
      <c r="AC39">
        <v>869</v>
      </c>
      <c r="AD39">
        <v>293</v>
      </c>
      <c r="AE39">
        <v>149</v>
      </c>
      <c r="AF39">
        <v>82</v>
      </c>
      <c r="AG39">
        <v>445</v>
      </c>
      <c r="AH39">
        <v>507</v>
      </c>
    </row>
    <row r="40" spans="1:34" ht="15" x14ac:dyDescent="0.2">
      <c r="A40" s="1">
        <v>39</v>
      </c>
      <c r="B40" t="s">
        <v>44</v>
      </c>
      <c r="C40">
        <v>25</v>
      </c>
      <c r="D40">
        <v>13</v>
      </c>
      <c r="E40">
        <v>12</v>
      </c>
      <c r="F40">
        <v>0.52</v>
      </c>
      <c r="G40">
        <v>-8.6300000000000008</v>
      </c>
      <c r="H40">
        <v>-6.77</v>
      </c>
      <c r="I40">
        <v>7</v>
      </c>
      <c r="J40">
        <v>5</v>
      </c>
      <c r="K40">
        <v>10</v>
      </c>
      <c r="L40">
        <v>3</v>
      </c>
      <c r="M40">
        <v>3</v>
      </c>
      <c r="N40">
        <v>7</v>
      </c>
      <c r="O40">
        <v>1865</v>
      </c>
      <c r="P40">
        <v>1816</v>
      </c>
      <c r="R40">
        <v>1025</v>
      </c>
      <c r="S40">
        <v>607</v>
      </c>
      <c r="T40">
        <v>1431</v>
      </c>
      <c r="U40">
        <v>0.42399999999999999</v>
      </c>
      <c r="V40">
        <v>178</v>
      </c>
      <c r="W40">
        <v>503</v>
      </c>
      <c r="X40">
        <v>0.35399999999999998</v>
      </c>
      <c r="Y40">
        <v>424</v>
      </c>
      <c r="Z40">
        <v>584</v>
      </c>
      <c r="AA40">
        <v>0.72599999999999998</v>
      </c>
      <c r="AB40">
        <v>238</v>
      </c>
      <c r="AC40">
        <v>839</v>
      </c>
      <c r="AD40">
        <v>306</v>
      </c>
      <c r="AE40">
        <v>154</v>
      </c>
      <c r="AF40">
        <v>82</v>
      </c>
      <c r="AG40">
        <v>360</v>
      </c>
      <c r="AH40">
        <v>519</v>
      </c>
    </row>
    <row r="41" spans="1:34" ht="15" x14ac:dyDescent="0.2">
      <c r="A41" s="1">
        <v>40</v>
      </c>
      <c r="B41" t="s">
        <v>45</v>
      </c>
      <c r="C41">
        <v>25</v>
      </c>
      <c r="D41">
        <v>11</v>
      </c>
      <c r="E41">
        <v>14</v>
      </c>
      <c r="F41">
        <v>0.44</v>
      </c>
      <c r="G41">
        <v>-6.64</v>
      </c>
      <c r="H41">
        <v>-3.29</v>
      </c>
      <c r="I41">
        <v>7</v>
      </c>
      <c r="J41">
        <v>5</v>
      </c>
      <c r="K41">
        <v>7</v>
      </c>
      <c r="L41">
        <v>6</v>
      </c>
      <c r="M41">
        <v>4</v>
      </c>
      <c r="N41">
        <v>5</v>
      </c>
      <c r="O41">
        <v>1960</v>
      </c>
      <c r="P41">
        <v>2018</v>
      </c>
      <c r="R41">
        <v>1000</v>
      </c>
      <c r="S41">
        <v>704</v>
      </c>
      <c r="T41">
        <v>1562</v>
      </c>
      <c r="U41">
        <v>0.45100000000000001</v>
      </c>
      <c r="V41">
        <v>169</v>
      </c>
      <c r="W41">
        <v>456</v>
      </c>
      <c r="X41">
        <v>0.371</v>
      </c>
      <c r="Y41">
        <v>441</v>
      </c>
      <c r="Z41">
        <v>621</v>
      </c>
      <c r="AA41">
        <v>0.71</v>
      </c>
      <c r="AB41">
        <v>291</v>
      </c>
      <c r="AC41">
        <v>919</v>
      </c>
      <c r="AD41">
        <v>351</v>
      </c>
      <c r="AE41">
        <v>151</v>
      </c>
      <c r="AF41">
        <v>84</v>
      </c>
      <c r="AG41">
        <v>316</v>
      </c>
      <c r="AH41">
        <v>555</v>
      </c>
    </row>
    <row r="42" spans="1:34" ht="15" x14ac:dyDescent="0.2">
      <c r="A42" s="1">
        <v>41</v>
      </c>
      <c r="B42" t="s">
        <v>46</v>
      </c>
      <c r="C42">
        <v>27</v>
      </c>
      <c r="D42">
        <v>16</v>
      </c>
      <c r="E42">
        <v>11</v>
      </c>
      <c r="F42">
        <v>0.59299999999999997</v>
      </c>
      <c r="G42">
        <v>-5.29</v>
      </c>
      <c r="H42">
        <v>-5.53</v>
      </c>
      <c r="I42">
        <v>8</v>
      </c>
      <c r="J42">
        <v>4</v>
      </c>
      <c r="K42">
        <v>8</v>
      </c>
      <c r="L42">
        <v>0</v>
      </c>
      <c r="M42">
        <v>6</v>
      </c>
      <c r="N42">
        <v>8</v>
      </c>
      <c r="O42">
        <v>1926</v>
      </c>
      <c r="P42">
        <v>1883</v>
      </c>
      <c r="R42">
        <v>1085</v>
      </c>
      <c r="S42">
        <v>661</v>
      </c>
      <c r="T42">
        <v>1537</v>
      </c>
      <c r="U42">
        <v>0.43</v>
      </c>
      <c r="V42">
        <v>190</v>
      </c>
      <c r="W42">
        <v>577</v>
      </c>
      <c r="X42">
        <v>0.32900000000000001</v>
      </c>
      <c r="Y42">
        <v>371</v>
      </c>
      <c r="Z42">
        <v>542</v>
      </c>
      <c r="AA42">
        <v>0.68500000000000005</v>
      </c>
      <c r="AB42">
        <v>257</v>
      </c>
      <c r="AC42">
        <v>913</v>
      </c>
      <c r="AD42">
        <v>371</v>
      </c>
      <c r="AE42">
        <v>191</v>
      </c>
      <c r="AF42">
        <v>85</v>
      </c>
      <c r="AG42">
        <v>389</v>
      </c>
      <c r="AH42">
        <v>585</v>
      </c>
    </row>
    <row r="43" spans="1:34" ht="15" x14ac:dyDescent="0.2">
      <c r="A43" s="1">
        <v>42</v>
      </c>
      <c r="B43" t="s">
        <v>47</v>
      </c>
      <c r="C43">
        <v>28</v>
      </c>
      <c r="D43">
        <v>16</v>
      </c>
      <c r="E43">
        <v>12</v>
      </c>
      <c r="F43">
        <v>0.57099999999999995</v>
      </c>
      <c r="G43">
        <v>0.3</v>
      </c>
      <c r="H43">
        <v>-1.93</v>
      </c>
      <c r="I43">
        <v>9</v>
      </c>
      <c r="J43">
        <v>3</v>
      </c>
      <c r="K43">
        <v>9</v>
      </c>
      <c r="L43">
        <v>2</v>
      </c>
      <c r="M43">
        <v>7</v>
      </c>
      <c r="N43">
        <v>7</v>
      </c>
      <c r="O43">
        <v>1974</v>
      </c>
      <c r="P43">
        <v>1831</v>
      </c>
      <c r="R43">
        <v>1130</v>
      </c>
      <c r="S43">
        <v>601</v>
      </c>
      <c r="T43">
        <v>1558</v>
      </c>
      <c r="U43">
        <v>0.38600000000000001</v>
      </c>
      <c r="V43">
        <v>173</v>
      </c>
      <c r="W43">
        <v>538</v>
      </c>
      <c r="X43">
        <v>0.32200000000000001</v>
      </c>
      <c r="Y43">
        <v>456</v>
      </c>
      <c r="Z43">
        <v>639</v>
      </c>
      <c r="AA43">
        <v>0.71399999999999997</v>
      </c>
      <c r="AB43">
        <v>251</v>
      </c>
      <c r="AC43">
        <v>902</v>
      </c>
      <c r="AD43">
        <v>330</v>
      </c>
      <c r="AE43">
        <v>150</v>
      </c>
      <c r="AF43">
        <v>67</v>
      </c>
      <c r="AG43">
        <v>296</v>
      </c>
      <c r="AH43">
        <v>506</v>
      </c>
    </row>
    <row r="44" spans="1:34" ht="15" x14ac:dyDescent="0.2">
      <c r="A44" s="1">
        <v>43</v>
      </c>
      <c r="B44" t="s">
        <v>48</v>
      </c>
      <c r="C44">
        <v>25</v>
      </c>
      <c r="D44">
        <v>8</v>
      </c>
      <c r="E44">
        <v>17</v>
      </c>
      <c r="F44">
        <v>0.32</v>
      </c>
      <c r="G44">
        <v>-10.65</v>
      </c>
      <c r="H44">
        <v>-3.34</v>
      </c>
      <c r="I44">
        <v>5</v>
      </c>
      <c r="J44">
        <v>8</v>
      </c>
      <c r="K44">
        <v>5</v>
      </c>
      <c r="L44">
        <v>6</v>
      </c>
      <c r="M44">
        <v>3</v>
      </c>
      <c r="N44">
        <v>11</v>
      </c>
      <c r="O44">
        <v>1634</v>
      </c>
      <c r="P44">
        <v>1720</v>
      </c>
      <c r="R44">
        <v>1000</v>
      </c>
      <c r="S44">
        <v>591</v>
      </c>
      <c r="T44">
        <v>1428</v>
      </c>
      <c r="U44">
        <v>0.41399999999999998</v>
      </c>
      <c r="V44">
        <v>190</v>
      </c>
      <c r="W44">
        <v>570</v>
      </c>
      <c r="X44">
        <v>0.33300000000000002</v>
      </c>
      <c r="Y44">
        <v>348</v>
      </c>
      <c r="Z44">
        <v>478</v>
      </c>
      <c r="AA44">
        <v>0.72799999999999998</v>
      </c>
      <c r="AB44">
        <v>244</v>
      </c>
      <c r="AC44">
        <v>897</v>
      </c>
      <c r="AD44">
        <v>348</v>
      </c>
      <c r="AE44">
        <v>143</v>
      </c>
      <c r="AF44">
        <v>72</v>
      </c>
      <c r="AG44">
        <v>344</v>
      </c>
      <c r="AH44">
        <v>450</v>
      </c>
    </row>
    <row r="45" spans="1:34" ht="15" x14ac:dyDescent="0.2">
      <c r="A45" s="1">
        <v>44</v>
      </c>
      <c r="B45" t="s">
        <v>49</v>
      </c>
      <c r="C45">
        <v>25</v>
      </c>
      <c r="D45">
        <v>4</v>
      </c>
      <c r="E45">
        <v>21</v>
      </c>
      <c r="F45">
        <v>0.16</v>
      </c>
      <c r="G45">
        <v>-14.19</v>
      </c>
      <c r="H45">
        <v>-0.9</v>
      </c>
      <c r="I45">
        <v>2</v>
      </c>
      <c r="J45">
        <v>11</v>
      </c>
      <c r="K45">
        <v>4</v>
      </c>
      <c r="L45">
        <v>8</v>
      </c>
      <c r="M45">
        <v>0</v>
      </c>
      <c r="N45">
        <v>11</v>
      </c>
      <c r="O45">
        <v>1522</v>
      </c>
      <c r="P45">
        <v>1817</v>
      </c>
      <c r="R45">
        <v>1005</v>
      </c>
      <c r="S45">
        <v>639</v>
      </c>
      <c r="T45">
        <v>1398</v>
      </c>
      <c r="U45">
        <v>0.45700000000000002</v>
      </c>
      <c r="V45">
        <v>210</v>
      </c>
      <c r="W45">
        <v>602</v>
      </c>
      <c r="X45">
        <v>0.34899999999999998</v>
      </c>
      <c r="Y45">
        <v>329</v>
      </c>
      <c r="Z45">
        <v>478</v>
      </c>
      <c r="AA45">
        <v>0.68799999999999994</v>
      </c>
      <c r="AB45">
        <v>250</v>
      </c>
      <c r="AC45">
        <v>950</v>
      </c>
      <c r="AD45">
        <v>414</v>
      </c>
      <c r="AE45">
        <v>135</v>
      </c>
      <c r="AF45">
        <v>78</v>
      </c>
      <c r="AG45">
        <v>300</v>
      </c>
      <c r="AH45">
        <v>406</v>
      </c>
    </row>
    <row r="46" spans="1:34" ht="15" x14ac:dyDescent="0.2">
      <c r="A46" s="1">
        <v>45</v>
      </c>
      <c r="B46" t="s">
        <v>50</v>
      </c>
      <c r="C46">
        <v>26</v>
      </c>
      <c r="D46">
        <v>18</v>
      </c>
      <c r="E46">
        <v>8</v>
      </c>
      <c r="F46">
        <v>0.69199999999999995</v>
      </c>
      <c r="G46">
        <v>12.62</v>
      </c>
      <c r="H46">
        <v>5.7</v>
      </c>
      <c r="I46">
        <v>9</v>
      </c>
      <c r="J46">
        <v>5</v>
      </c>
      <c r="K46">
        <v>14</v>
      </c>
      <c r="L46">
        <v>2</v>
      </c>
      <c r="M46">
        <v>3</v>
      </c>
      <c r="N46">
        <v>4</v>
      </c>
      <c r="O46">
        <v>1809</v>
      </c>
      <c r="P46">
        <v>1629</v>
      </c>
      <c r="R46">
        <v>1060</v>
      </c>
      <c r="S46">
        <v>577</v>
      </c>
      <c r="T46">
        <v>1479</v>
      </c>
      <c r="U46">
        <v>0.39</v>
      </c>
      <c r="V46">
        <v>145</v>
      </c>
      <c r="W46">
        <v>467</v>
      </c>
      <c r="X46">
        <v>0.31</v>
      </c>
      <c r="Y46">
        <v>330</v>
      </c>
      <c r="Z46">
        <v>484</v>
      </c>
      <c r="AA46">
        <v>0.68200000000000005</v>
      </c>
      <c r="AB46">
        <v>242</v>
      </c>
      <c r="AC46">
        <v>846</v>
      </c>
      <c r="AD46">
        <v>294</v>
      </c>
      <c r="AE46">
        <v>123</v>
      </c>
      <c r="AF46">
        <v>94</v>
      </c>
      <c r="AG46">
        <v>288</v>
      </c>
      <c r="AH46">
        <v>487</v>
      </c>
    </row>
    <row r="47" spans="1:34" ht="15" x14ac:dyDescent="0.2">
      <c r="A47" s="1">
        <v>46</v>
      </c>
      <c r="B47" t="s">
        <v>51</v>
      </c>
      <c r="C47">
        <v>28</v>
      </c>
      <c r="D47">
        <v>13</v>
      </c>
      <c r="E47">
        <v>15</v>
      </c>
      <c r="F47">
        <v>0.46400000000000002</v>
      </c>
      <c r="G47">
        <v>-11.47</v>
      </c>
      <c r="H47">
        <v>-7.27</v>
      </c>
      <c r="I47">
        <v>6</v>
      </c>
      <c r="J47">
        <v>10</v>
      </c>
      <c r="K47">
        <v>7</v>
      </c>
      <c r="L47">
        <v>7</v>
      </c>
      <c r="M47">
        <v>5</v>
      </c>
      <c r="N47">
        <v>7</v>
      </c>
      <c r="O47">
        <v>2021</v>
      </c>
      <c r="P47">
        <v>2007</v>
      </c>
      <c r="R47">
        <v>1130</v>
      </c>
      <c r="S47">
        <v>694</v>
      </c>
      <c r="T47">
        <v>1554</v>
      </c>
      <c r="U47">
        <v>0.44700000000000001</v>
      </c>
      <c r="V47">
        <v>176</v>
      </c>
      <c r="W47">
        <v>518</v>
      </c>
      <c r="X47">
        <v>0.34</v>
      </c>
      <c r="Y47">
        <v>443</v>
      </c>
      <c r="Z47">
        <v>627</v>
      </c>
      <c r="AA47">
        <v>0.70699999999999996</v>
      </c>
      <c r="AB47">
        <v>265</v>
      </c>
      <c r="AC47">
        <v>948</v>
      </c>
      <c r="AD47">
        <v>360</v>
      </c>
      <c r="AE47">
        <v>201</v>
      </c>
      <c r="AF47">
        <v>64</v>
      </c>
      <c r="AG47">
        <v>346</v>
      </c>
      <c r="AH47">
        <v>496</v>
      </c>
    </row>
    <row r="48" spans="1:34" ht="15" x14ac:dyDescent="0.2">
      <c r="A48" s="1">
        <v>47</v>
      </c>
      <c r="B48" t="s">
        <v>52</v>
      </c>
      <c r="C48">
        <v>29</v>
      </c>
      <c r="D48">
        <v>17</v>
      </c>
      <c r="E48">
        <v>12</v>
      </c>
      <c r="F48">
        <v>0.58599999999999997</v>
      </c>
      <c r="G48">
        <v>-1.93</v>
      </c>
      <c r="H48">
        <v>-3.17</v>
      </c>
      <c r="I48">
        <v>10</v>
      </c>
      <c r="J48">
        <v>8</v>
      </c>
      <c r="K48">
        <v>7</v>
      </c>
      <c r="L48">
        <v>5</v>
      </c>
      <c r="M48">
        <v>9</v>
      </c>
      <c r="N48">
        <v>7</v>
      </c>
      <c r="O48">
        <v>2336</v>
      </c>
      <c r="P48">
        <v>2300</v>
      </c>
      <c r="R48">
        <v>1170</v>
      </c>
      <c r="S48">
        <v>831</v>
      </c>
      <c r="T48">
        <v>1715</v>
      </c>
      <c r="U48">
        <v>0.48499999999999999</v>
      </c>
      <c r="V48">
        <v>205</v>
      </c>
      <c r="W48">
        <v>580</v>
      </c>
      <c r="X48">
        <v>0.35299999999999998</v>
      </c>
      <c r="Y48">
        <v>433</v>
      </c>
      <c r="Z48">
        <v>581</v>
      </c>
      <c r="AA48">
        <v>0.745</v>
      </c>
      <c r="AB48">
        <v>321</v>
      </c>
      <c r="AC48">
        <v>1042</v>
      </c>
      <c r="AD48">
        <v>404</v>
      </c>
      <c r="AE48">
        <v>164</v>
      </c>
      <c r="AF48">
        <v>99</v>
      </c>
      <c r="AG48">
        <v>452</v>
      </c>
      <c r="AH48">
        <v>563</v>
      </c>
    </row>
    <row r="49" spans="1:34" ht="15" x14ac:dyDescent="0.2">
      <c r="A49" s="1">
        <v>48</v>
      </c>
      <c r="B49" t="s">
        <v>53</v>
      </c>
      <c r="C49">
        <v>28</v>
      </c>
      <c r="D49">
        <v>8</v>
      </c>
      <c r="E49">
        <v>20</v>
      </c>
      <c r="F49">
        <v>0.28599999999999998</v>
      </c>
      <c r="G49">
        <v>-11.82</v>
      </c>
      <c r="H49">
        <v>-2.78</v>
      </c>
      <c r="I49">
        <v>7</v>
      </c>
      <c r="J49">
        <v>8</v>
      </c>
      <c r="K49">
        <v>5</v>
      </c>
      <c r="L49">
        <v>5</v>
      </c>
      <c r="M49">
        <v>3</v>
      </c>
      <c r="N49">
        <v>14</v>
      </c>
      <c r="O49">
        <v>2088</v>
      </c>
      <c r="P49">
        <v>2341</v>
      </c>
      <c r="R49">
        <v>1130</v>
      </c>
      <c r="S49">
        <v>824</v>
      </c>
      <c r="T49">
        <v>1788</v>
      </c>
      <c r="U49">
        <v>0.46100000000000002</v>
      </c>
      <c r="V49">
        <v>313</v>
      </c>
      <c r="W49">
        <v>799</v>
      </c>
      <c r="X49">
        <v>0.39200000000000002</v>
      </c>
      <c r="Y49">
        <v>380</v>
      </c>
      <c r="Z49">
        <v>556</v>
      </c>
      <c r="AA49">
        <v>0.68300000000000005</v>
      </c>
      <c r="AB49">
        <v>339</v>
      </c>
      <c r="AC49">
        <v>1056</v>
      </c>
      <c r="AD49">
        <v>519</v>
      </c>
      <c r="AE49">
        <v>195</v>
      </c>
      <c r="AF49">
        <v>86</v>
      </c>
      <c r="AG49">
        <v>323</v>
      </c>
      <c r="AH49">
        <v>497</v>
      </c>
    </row>
    <row r="50" spans="1:34" ht="15" x14ac:dyDescent="0.2">
      <c r="A50" s="1">
        <v>49</v>
      </c>
      <c r="B50" t="s">
        <v>54</v>
      </c>
      <c r="C50">
        <v>27</v>
      </c>
      <c r="D50">
        <v>5</v>
      </c>
      <c r="E50">
        <v>22</v>
      </c>
      <c r="F50">
        <v>0.185</v>
      </c>
      <c r="G50">
        <v>-17.059999999999999</v>
      </c>
      <c r="H50">
        <v>-6.69</v>
      </c>
      <c r="I50">
        <v>3</v>
      </c>
      <c r="J50">
        <v>13</v>
      </c>
      <c r="K50">
        <v>2</v>
      </c>
      <c r="L50">
        <v>9</v>
      </c>
      <c r="M50">
        <v>3</v>
      </c>
      <c r="N50">
        <v>13</v>
      </c>
      <c r="O50">
        <v>1688</v>
      </c>
      <c r="P50">
        <v>1968</v>
      </c>
      <c r="R50">
        <v>1090</v>
      </c>
      <c r="S50">
        <v>697</v>
      </c>
      <c r="T50">
        <v>1481</v>
      </c>
      <c r="U50">
        <v>0.47099999999999997</v>
      </c>
      <c r="V50">
        <v>217</v>
      </c>
      <c r="W50">
        <v>563</v>
      </c>
      <c r="X50">
        <v>0.38500000000000001</v>
      </c>
      <c r="Y50">
        <v>357</v>
      </c>
      <c r="Z50">
        <v>522</v>
      </c>
      <c r="AA50">
        <v>0.68400000000000005</v>
      </c>
      <c r="AB50">
        <v>282</v>
      </c>
      <c r="AC50">
        <v>956</v>
      </c>
      <c r="AD50">
        <v>385</v>
      </c>
      <c r="AE50">
        <v>165</v>
      </c>
      <c r="AF50">
        <v>106</v>
      </c>
      <c r="AG50">
        <v>369</v>
      </c>
      <c r="AH50">
        <v>508</v>
      </c>
    </row>
    <row r="51" spans="1:34" ht="15" x14ac:dyDescent="0.2">
      <c r="A51" s="1">
        <v>50</v>
      </c>
      <c r="B51" t="s">
        <v>55</v>
      </c>
      <c r="C51">
        <v>27</v>
      </c>
      <c r="D51">
        <v>17</v>
      </c>
      <c r="E51">
        <v>10</v>
      </c>
      <c r="F51">
        <v>0.63</v>
      </c>
      <c r="G51">
        <v>9.07</v>
      </c>
      <c r="H51">
        <v>2.29</v>
      </c>
      <c r="I51">
        <v>8</v>
      </c>
      <c r="J51">
        <v>7</v>
      </c>
      <c r="K51">
        <v>12</v>
      </c>
      <c r="L51">
        <v>3</v>
      </c>
      <c r="M51">
        <v>3</v>
      </c>
      <c r="N51">
        <v>6</v>
      </c>
      <c r="O51">
        <v>1825</v>
      </c>
      <c r="P51">
        <v>1642</v>
      </c>
      <c r="R51">
        <v>1085</v>
      </c>
      <c r="S51">
        <v>587</v>
      </c>
      <c r="T51">
        <v>1637</v>
      </c>
      <c r="U51">
        <v>0.35899999999999999</v>
      </c>
      <c r="V51">
        <v>200</v>
      </c>
      <c r="W51">
        <v>653</v>
      </c>
      <c r="X51">
        <v>0.30599999999999999</v>
      </c>
      <c r="Y51">
        <v>268</v>
      </c>
      <c r="Z51">
        <v>382</v>
      </c>
      <c r="AA51">
        <v>0.70199999999999996</v>
      </c>
      <c r="AB51">
        <v>264</v>
      </c>
      <c r="AC51">
        <v>871</v>
      </c>
      <c r="AD51">
        <v>351</v>
      </c>
      <c r="AE51">
        <v>188</v>
      </c>
      <c r="AF51">
        <v>70</v>
      </c>
      <c r="AG51">
        <v>260</v>
      </c>
      <c r="AH51">
        <v>548</v>
      </c>
    </row>
    <row r="52" spans="1:34" ht="15" x14ac:dyDescent="0.2">
      <c r="A52" s="1">
        <v>51</v>
      </c>
      <c r="B52" t="s">
        <v>56</v>
      </c>
      <c r="C52">
        <v>27</v>
      </c>
      <c r="D52">
        <v>16</v>
      </c>
      <c r="E52">
        <v>11</v>
      </c>
      <c r="F52">
        <v>0.59299999999999997</v>
      </c>
      <c r="G52">
        <v>-2.76</v>
      </c>
      <c r="H52">
        <v>-2.6</v>
      </c>
      <c r="I52">
        <v>6</v>
      </c>
      <c r="J52">
        <v>8</v>
      </c>
      <c r="K52">
        <v>10</v>
      </c>
      <c r="L52">
        <v>3</v>
      </c>
      <c r="M52">
        <v>5</v>
      </c>
      <c r="N52">
        <v>6</v>
      </c>
      <c r="O52">
        <v>2427</v>
      </c>
      <c r="P52">
        <v>2318</v>
      </c>
      <c r="R52">
        <v>1090</v>
      </c>
      <c r="S52">
        <v>840</v>
      </c>
      <c r="T52">
        <v>1871</v>
      </c>
      <c r="U52">
        <v>0.44900000000000001</v>
      </c>
      <c r="V52">
        <v>227</v>
      </c>
      <c r="W52">
        <v>688</v>
      </c>
      <c r="X52">
        <v>0.33</v>
      </c>
      <c r="Y52">
        <v>411</v>
      </c>
      <c r="Z52">
        <v>577</v>
      </c>
      <c r="AA52">
        <v>0.71199999999999997</v>
      </c>
      <c r="AB52">
        <v>356</v>
      </c>
      <c r="AC52">
        <v>1141</v>
      </c>
      <c r="AD52">
        <v>373</v>
      </c>
      <c r="AE52">
        <v>163</v>
      </c>
      <c r="AF52">
        <v>88</v>
      </c>
      <c r="AG52">
        <v>353</v>
      </c>
      <c r="AH52">
        <v>570</v>
      </c>
    </row>
    <row r="53" spans="1:34" ht="15" x14ac:dyDescent="0.2">
      <c r="A53" s="1">
        <v>52</v>
      </c>
      <c r="B53" t="s">
        <v>57</v>
      </c>
      <c r="C53">
        <v>27</v>
      </c>
      <c r="D53">
        <v>10</v>
      </c>
      <c r="E53">
        <v>17</v>
      </c>
      <c r="F53">
        <v>0.37</v>
      </c>
      <c r="G53">
        <v>-11.47</v>
      </c>
      <c r="H53">
        <v>-5.01</v>
      </c>
      <c r="I53">
        <v>6</v>
      </c>
      <c r="J53">
        <v>10</v>
      </c>
      <c r="K53">
        <v>8</v>
      </c>
      <c r="L53">
        <v>6</v>
      </c>
      <c r="M53">
        <v>2</v>
      </c>
      <c r="N53">
        <v>11</v>
      </c>
      <c r="O53">
        <v>1989</v>
      </c>
      <c r="P53">
        <v>2013</v>
      </c>
      <c r="R53">
        <v>1095</v>
      </c>
      <c r="S53">
        <v>678</v>
      </c>
      <c r="T53">
        <v>1481</v>
      </c>
      <c r="U53">
        <v>0.45800000000000002</v>
      </c>
      <c r="V53">
        <v>202</v>
      </c>
      <c r="W53">
        <v>556</v>
      </c>
      <c r="X53">
        <v>0.36299999999999999</v>
      </c>
      <c r="Y53">
        <v>455</v>
      </c>
      <c r="Z53">
        <v>613</v>
      </c>
      <c r="AA53">
        <v>0.74199999999999999</v>
      </c>
      <c r="AB53">
        <v>225</v>
      </c>
      <c r="AC53">
        <v>944</v>
      </c>
      <c r="AD53">
        <v>376</v>
      </c>
      <c r="AE53">
        <v>141</v>
      </c>
      <c r="AF53">
        <v>97</v>
      </c>
      <c r="AG53">
        <v>345</v>
      </c>
      <c r="AH53">
        <v>465</v>
      </c>
    </row>
    <row r="54" spans="1:34" ht="15" x14ac:dyDescent="0.2">
      <c r="A54" s="1">
        <v>53</v>
      </c>
      <c r="B54" t="s">
        <v>58</v>
      </c>
      <c r="C54">
        <v>25</v>
      </c>
      <c r="D54">
        <v>11</v>
      </c>
      <c r="E54">
        <v>14</v>
      </c>
      <c r="F54">
        <v>0.44</v>
      </c>
      <c r="G54">
        <v>-4.76</v>
      </c>
      <c r="H54">
        <v>0.24</v>
      </c>
      <c r="I54">
        <v>5</v>
      </c>
      <c r="J54">
        <v>9</v>
      </c>
      <c r="K54">
        <v>9</v>
      </c>
      <c r="L54">
        <v>4</v>
      </c>
      <c r="M54">
        <v>2</v>
      </c>
      <c r="N54">
        <v>8</v>
      </c>
      <c r="O54">
        <v>1907</v>
      </c>
      <c r="P54">
        <v>2014</v>
      </c>
      <c r="R54">
        <v>1005</v>
      </c>
      <c r="S54">
        <v>731</v>
      </c>
      <c r="T54">
        <v>1569</v>
      </c>
      <c r="U54">
        <v>0.46600000000000003</v>
      </c>
      <c r="V54">
        <v>171</v>
      </c>
      <c r="W54">
        <v>469</v>
      </c>
      <c r="X54">
        <v>0.36499999999999999</v>
      </c>
      <c r="Y54">
        <v>381</v>
      </c>
      <c r="Z54">
        <v>531</v>
      </c>
      <c r="AA54">
        <v>0.71799999999999997</v>
      </c>
      <c r="AB54">
        <v>298</v>
      </c>
      <c r="AC54">
        <v>1013</v>
      </c>
      <c r="AD54">
        <v>335</v>
      </c>
      <c r="AE54">
        <v>163</v>
      </c>
      <c r="AF54">
        <v>82</v>
      </c>
      <c r="AG54">
        <v>351</v>
      </c>
      <c r="AH54">
        <v>469</v>
      </c>
    </row>
    <row r="55" spans="1:34" ht="15" x14ac:dyDescent="0.2">
      <c r="A55" s="1">
        <v>54</v>
      </c>
      <c r="B55" t="s">
        <v>59</v>
      </c>
      <c r="C55">
        <v>27</v>
      </c>
      <c r="D55">
        <v>19</v>
      </c>
      <c r="E55">
        <v>8</v>
      </c>
      <c r="F55">
        <v>0.70399999999999996</v>
      </c>
      <c r="G55">
        <v>3.81</v>
      </c>
      <c r="H55">
        <v>-1.27</v>
      </c>
      <c r="I55">
        <v>10</v>
      </c>
      <c r="J55">
        <v>5</v>
      </c>
      <c r="K55">
        <v>11</v>
      </c>
      <c r="L55">
        <v>2</v>
      </c>
      <c r="M55">
        <v>7</v>
      </c>
      <c r="N55">
        <v>5</v>
      </c>
      <c r="O55">
        <v>2049</v>
      </c>
      <c r="P55">
        <v>1832</v>
      </c>
      <c r="R55">
        <v>1080</v>
      </c>
      <c r="S55">
        <v>651</v>
      </c>
      <c r="T55">
        <v>1480</v>
      </c>
      <c r="U55">
        <v>0.44</v>
      </c>
      <c r="V55">
        <v>148</v>
      </c>
      <c r="W55">
        <v>440</v>
      </c>
      <c r="X55">
        <v>0.33600000000000002</v>
      </c>
      <c r="Y55">
        <v>382</v>
      </c>
      <c r="Z55">
        <v>507</v>
      </c>
      <c r="AA55">
        <v>0.753</v>
      </c>
      <c r="AB55">
        <v>294</v>
      </c>
      <c r="AC55">
        <v>899</v>
      </c>
      <c r="AD55">
        <v>320</v>
      </c>
      <c r="AE55">
        <v>168</v>
      </c>
      <c r="AF55">
        <v>85</v>
      </c>
      <c r="AG55">
        <v>414</v>
      </c>
      <c r="AH55">
        <v>539</v>
      </c>
    </row>
    <row r="56" spans="1:34" ht="15" x14ac:dyDescent="0.2">
      <c r="A56" s="1">
        <v>55</v>
      </c>
      <c r="B56" t="s">
        <v>60</v>
      </c>
      <c r="C56">
        <v>28</v>
      </c>
      <c r="D56">
        <v>6</v>
      </c>
      <c r="E56">
        <v>22</v>
      </c>
      <c r="F56">
        <v>0.214</v>
      </c>
      <c r="G56">
        <v>-16.88</v>
      </c>
      <c r="H56">
        <v>-0.24</v>
      </c>
      <c r="I56">
        <v>1</v>
      </c>
      <c r="J56">
        <v>10</v>
      </c>
      <c r="K56">
        <v>3</v>
      </c>
      <c r="L56">
        <v>6</v>
      </c>
      <c r="M56">
        <v>2</v>
      </c>
      <c r="N56">
        <v>15</v>
      </c>
      <c r="O56">
        <v>1846</v>
      </c>
      <c r="P56">
        <v>2206</v>
      </c>
      <c r="R56">
        <v>1140</v>
      </c>
      <c r="S56">
        <v>767</v>
      </c>
      <c r="T56">
        <v>1643</v>
      </c>
      <c r="U56">
        <v>0.46700000000000003</v>
      </c>
      <c r="V56">
        <v>264</v>
      </c>
      <c r="W56">
        <v>728</v>
      </c>
      <c r="X56">
        <v>0.36299999999999999</v>
      </c>
      <c r="Y56">
        <v>408</v>
      </c>
      <c r="Z56">
        <v>573</v>
      </c>
      <c r="AA56">
        <v>0.71199999999999997</v>
      </c>
      <c r="AB56">
        <v>292</v>
      </c>
      <c r="AC56">
        <v>1118</v>
      </c>
      <c r="AD56">
        <v>505</v>
      </c>
      <c r="AE56">
        <v>163</v>
      </c>
      <c r="AF56">
        <v>101</v>
      </c>
      <c r="AG56">
        <v>382</v>
      </c>
      <c r="AH56">
        <v>504</v>
      </c>
    </row>
    <row r="57" spans="1:34" ht="15" x14ac:dyDescent="0.2">
      <c r="A57" s="1">
        <v>56</v>
      </c>
      <c r="B57" t="s">
        <v>61</v>
      </c>
      <c r="C57">
        <v>27</v>
      </c>
      <c r="D57">
        <v>24</v>
      </c>
      <c r="E57">
        <v>3</v>
      </c>
      <c r="F57">
        <v>0.88900000000000001</v>
      </c>
      <c r="G57">
        <v>18.8</v>
      </c>
      <c r="H57">
        <v>3.88</v>
      </c>
      <c r="I57">
        <v>13</v>
      </c>
      <c r="J57">
        <v>1</v>
      </c>
      <c r="K57">
        <v>16</v>
      </c>
      <c r="L57">
        <v>0</v>
      </c>
      <c r="M57">
        <v>7</v>
      </c>
      <c r="N57">
        <v>2</v>
      </c>
      <c r="O57">
        <v>2047</v>
      </c>
      <c r="P57">
        <v>1644</v>
      </c>
      <c r="R57">
        <v>1090</v>
      </c>
      <c r="S57">
        <v>564</v>
      </c>
      <c r="T57">
        <v>1502</v>
      </c>
      <c r="U57">
        <v>0.375</v>
      </c>
      <c r="V57">
        <v>193</v>
      </c>
      <c r="W57">
        <v>558</v>
      </c>
      <c r="X57">
        <v>0.34599999999999997</v>
      </c>
      <c r="Y57">
        <v>323</v>
      </c>
      <c r="Z57">
        <v>437</v>
      </c>
      <c r="AA57">
        <v>0.73899999999999999</v>
      </c>
      <c r="AB57">
        <v>296</v>
      </c>
      <c r="AC57">
        <v>891</v>
      </c>
      <c r="AD57">
        <v>297</v>
      </c>
      <c r="AE57">
        <v>98</v>
      </c>
      <c r="AF57">
        <v>79</v>
      </c>
      <c r="AG57">
        <v>383</v>
      </c>
      <c r="AH57">
        <v>456</v>
      </c>
    </row>
    <row r="58" spans="1:34" ht="15" x14ac:dyDescent="0.2">
      <c r="A58" s="1">
        <v>57</v>
      </c>
      <c r="B58" t="s">
        <v>62</v>
      </c>
      <c r="C58">
        <v>28</v>
      </c>
      <c r="D58">
        <v>9</v>
      </c>
      <c r="E58">
        <v>19</v>
      </c>
      <c r="F58">
        <v>0.32100000000000001</v>
      </c>
      <c r="G58">
        <v>-13.97</v>
      </c>
      <c r="H58">
        <v>-1.73</v>
      </c>
      <c r="I58">
        <v>2</v>
      </c>
      <c r="J58">
        <v>13</v>
      </c>
      <c r="K58">
        <v>7</v>
      </c>
      <c r="L58">
        <v>7</v>
      </c>
      <c r="M58">
        <v>2</v>
      </c>
      <c r="N58">
        <v>12</v>
      </c>
      <c r="O58">
        <v>2552</v>
      </c>
      <c r="P58">
        <v>2717</v>
      </c>
      <c r="R58">
        <v>1135</v>
      </c>
      <c r="S58">
        <v>959</v>
      </c>
      <c r="T58">
        <v>1826</v>
      </c>
      <c r="U58">
        <v>0.52500000000000002</v>
      </c>
      <c r="V58">
        <v>228</v>
      </c>
      <c r="W58">
        <v>586</v>
      </c>
      <c r="X58">
        <v>0.38900000000000001</v>
      </c>
      <c r="Y58">
        <v>571</v>
      </c>
      <c r="Z58">
        <v>795</v>
      </c>
      <c r="AA58">
        <v>0.71799999999999997</v>
      </c>
      <c r="AB58">
        <v>328</v>
      </c>
      <c r="AC58">
        <v>1229</v>
      </c>
      <c r="AD58">
        <v>521</v>
      </c>
      <c r="AE58">
        <v>210</v>
      </c>
      <c r="AF58">
        <v>112</v>
      </c>
      <c r="AG58">
        <v>498</v>
      </c>
      <c r="AH58">
        <v>602</v>
      </c>
    </row>
    <row r="59" spans="1:34" ht="15" x14ac:dyDescent="0.2">
      <c r="A59" s="1">
        <v>58</v>
      </c>
      <c r="B59" t="s">
        <v>63</v>
      </c>
      <c r="C59">
        <v>26</v>
      </c>
      <c r="D59">
        <v>14</v>
      </c>
      <c r="E59">
        <v>12</v>
      </c>
      <c r="F59">
        <v>0.53800000000000003</v>
      </c>
      <c r="G59">
        <v>14.16</v>
      </c>
      <c r="H59">
        <v>10.7</v>
      </c>
      <c r="I59">
        <v>4</v>
      </c>
      <c r="J59">
        <v>10</v>
      </c>
      <c r="K59">
        <v>9</v>
      </c>
      <c r="L59">
        <v>4</v>
      </c>
      <c r="M59">
        <v>3</v>
      </c>
      <c r="N59">
        <v>6</v>
      </c>
      <c r="O59">
        <v>1948</v>
      </c>
      <c r="P59">
        <v>1858</v>
      </c>
      <c r="R59">
        <v>1045</v>
      </c>
      <c r="S59">
        <v>691</v>
      </c>
      <c r="T59">
        <v>1531</v>
      </c>
      <c r="U59">
        <v>0.45100000000000001</v>
      </c>
      <c r="V59">
        <v>202</v>
      </c>
      <c r="W59">
        <v>569</v>
      </c>
      <c r="X59">
        <v>0.35499999999999998</v>
      </c>
      <c r="Y59">
        <v>274</v>
      </c>
      <c r="Z59">
        <v>357</v>
      </c>
      <c r="AA59">
        <v>0.76800000000000002</v>
      </c>
      <c r="AB59">
        <v>292</v>
      </c>
      <c r="AC59">
        <v>924</v>
      </c>
      <c r="AD59">
        <v>345</v>
      </c>
      <c r="AE59">
        <v>137</v>
      </c>
      <c r="AF59">
        <v>84</v>
      </c>
      <c r="AG59">
        <v>372</v>
      </c>
      <c r="AH59">
        <v>494</v>
      </c>
    </row>
    <row r="60" spans="1:34" ht="15" x14ac:dyDescent="0.2">
      <c r="A60" s="1">
        <v>59</v>
      </c>
      <c r="B60" t="s">
        <v>64</v>
      </c>
      <c r="C60">
        <v>28</v>
      </c>
      <c r="D60">
        <v>8</v>
      </c>
      <c r="E60">
        <v>20</v>
      </c>
      <c r="F60">
        <v>0.28599999999999998</v>
      </c>
      <c r="G60">
        <v>-5.57</v>
      </c>
      <c r="H60">
        <v>-0.12</v>
      </c>
      <c r="I60">
        <v>4</v>
      </c>
      <c r="J60">
        <v>12</v>
      </c>
      <c r="K60">
        <v>4</v>
      </c>
      <c r="L60">
        <v>6</v>
      </c>
      <c r="M60">
        <v>2</v>
      </c>
      <c r="N60">
        <v>13</v>
      </c>
      <c r="O60">
        <v>1862</v>
      </c>
      <c r="P60">
        <v>1992</v>
      </c>
      <c r="R60">
        <v>1140</v>
      </c>
      <c r="S60">
        <v>691</v>
      </c>
      <c r="T60">
        <v>1526</v>
      </c>
      <c r="U60">
        <v>0.45300000000000001</v>
      </c>
      <c r="V60">
        <v>190</v>
      </c>
      <c r="W60">
        <v>546</v>
      </c>
      <c r="X60">
        <v>0.34799999999999998</v>
      </c>
      <c r="Y60">
        <v>420</v>
      </c>
      <c r="Z60">
        <v>620</v>
      </c>
      <c r="AA60">
        <v>0.67700000000000005</v>
      </c>
      <c r="AB60">
        <v>298</v>
      </c>
      <c r="AC60">
        <v>1037</v>
      </c>
      <c r="AD60">
        <v>412</v>
      </c>
      <c r="AE60">
        <v>143</v>
      </c>
      <c r="AF60">
        <v>91</v>
      </c>
      <c r="AG60">
        <v>439</v>
      </c>
      <c r="AH60">
        <v>507</v>
      </c>
    </row>
    <row r="61" spans="1:34" ht="15" x14ac:dyDescent="0.2">
      <c r="A61" s="1">
        <v>60</v>
      </c>
      <c r="B61" t="s">
        <v>65</v>
      </c>
      <c r="C61">
        <v>28</v>
      </c>
      <c r="D61">
        <v>14</v>
      </c>
      <c r="E61">
        <v>14</v>
      </c>
      <c r="F61">
        <v>0.5</v>
      </c>
      <c r="G61">
        <v>-3.18</v>
      </c>
      <c r="H61">
        <v>-0.18</v>
      </c>
      <c r="I61">
        <v>9</v>
      </c>
      <c r="J61">
        <v>6</v>
      </c>
      <c r="K61">
        <v>10</v>
      </c>
      <c r="L61">
        <v>5</v>
      </c>
      <c r="M61">
        <v>2</v>
      </c>
      <c r="N61">
        <v>9</v>
      </c>
      <c r="O61">
        <v>2024</v>
      </c>
      <c r="P61">
        <v>2036</v>
      </c>
      <c r="R61">
        <v>1130</v>
      </c>
      <c r="S61">
        <v>697</v>
      </c>
      <c r="T61">
        <v>1666</v>
      </c>
      <c r="U61">
        <v>0.41799999999999998</v>
      </c>
      <c r="V61">
        <v>264</v>
      </c>
      <c r="W61">
        <v>769</v>
      </c>
      <c r="X61">
        <v>0.34300000000000003</v>
      </c>
      <c r="Y61">
        <v>378</v>
      </c>
      <c r="Z61">
        <v>540</v>
      </c>
      <c r="AA61">
        <v>0.7</v>
      </c>
      <c r="AB61">
        <v>270</v>
      </c>
      <c r="AC61">
        <v>1008</v>
      </c>
      <c r="AD61">
        <v>367</v>
      </c>
      <c r="AE61">
        <v>165</v>
      </c>
      <c r="AF61">
        <v>97</v>
      </c>
      <c r="AG61">
        <v>318</v>
      </c>
      <c r="AH61">
        <v>489</v>
      </c>
    </row>
    <row r="62" spans="1:34" ht="15" x14ac:dyDescent="0.2">
      <c r="A62" s="1">
        <v>61</v>
      </c>
      <c r="B62" t="s">
        <v>66</v>
      </c>
      <c r="C62">
        <v>29</v>
      </c>
      <c r="D62">
        <v>10</v>
      </c>
      <c r="E62">
        <v>19</v>
      </c>
      <c r="F62">
        <v>0.34499999999999997</v>
      </c>
      <c r="G62">
        <v>-7.63</v>
      </c>
      <c r="H62">
        <v>-3.2</v>
      </c>
      <c r="I62">
        <v>8</v>
      </c>
      <c r="J62">
        <v>8</v>
      </c>
      <c r="K62">
        <v>4</v>
      </c>
      <c r="L62">
        <v>7</v>
      </c>
      <c r="M62">
        <v>6</v>
      </c>
      <c r="N62">
        <v>10</v>
      </c>
      <c r="O62">
        <v>1935</v>
      </c>
      <c r="P62">
        <v>2036</v>
      </c>
      <c r="R62">
        <v>1185</v>
      </c>
      <c r="S62">
        <v>699</v>
      </c>
      <c r="T62">
        <v>1571</v>
      </c>
      <c r="U62">
        <v>0.44500000000000001</v>
      </c>
      <c r="V62">
        <v>223</v>
      </c>
      <c r="W62">
        <v>611</v>
      </c>
      <c r="X62">
        <v>0.36499999999999999</v>
      </c>
      <c r="Y62">
        <v>415</v>
      </c>
      <c r="Z62">
        <v>603</v>
      </c>
      <c r="AA62">
        <v>0.68799999999999994</v>
      </c>
      <c r="AB62">
        <v>242</v>
      </c>
      <c r="AC62">
        <v>961</v>
      </c>
      <c r="AD62">
        <v>377</v>
      </c>
      <c r="AE62">
        <v>215</v>
      </c>
      <c r="AF62">
        <v>89</v>
      </c>
      <c r="AG62">
        <v>349</v>
      </c>
      <c r="AH62">
        <v>509</v>
      </c>
    </row>
    <row r="63" spans="1:34" ht="15" x14ac:dyDescent="0.2">
      <c r="A63" s="1">
        <v>62</v>
      </c>
      <c r="B63" t="s">
        <v>67</v>
      </c>
      <c r="C63">
        <v>29</v>
      </c>
      <c r="D63">
        <v>21</v>
      </c>
      <c r="E63">
        <v>8</v>
      </c>
      <c r="F63">
        <v>0.72399999999999998</v>
      </c>
      <c r="G63">
        <v>4.6399999999999997</v>
      </c>
      <c r="H63">
        <v>0.39</v>
      </c>
      <c r="I63">
        <v>12</v>
      </c>
      <c r="J63">
        <v>4</v>
      </c>
      <c r="K63">
        <v>10</v>
      </c>
      <c r="L63">
        <v>2</v>
      </c>
      <c r="M63">
        <v>10</v>
      </c>
      <c r="N63">
        <v>4</v>
      </c>
      <c r="O63">
        <v>1981</v>
      </c>
      <c r="P63">
        <v>1848</v>
      </c>
      <c r="R63">
        <v>1165</v>
      </c>
      <c r="S63">
        <v>670</v>
      </c>
      <c r="T63">
        <v>1600</v>
      </c>
      <c r="U63">
        <v>0.41899999999999998</v>
      </c>
      <c r="V63">
        <v>183</v>
      </c>
      <c r="W63">
        <v>605</v>
      </c>
      <c r="X63">
        <v>0.30199999999999999</v>
      </c>
      <c r="Y63">
        <v>325</v>
      </c>
      <c r="Z63">
        <v>488</v>
      </c>
      <c r="AA63">
        <v>0.66600000000000004</v>
      </c>
      <c r="AB63">
        <v>294</v>
      </c>
      <c r="AC63">
        <v>1031</v>
      </c>
      <c r="AD63">
        <v>324</v>
      </c>
      <c r="AE63">
        <v>101</v>
      </c>
      <c r="AF63">
        <v>101</v>
      </c>
      <c r="AG63">
        <v>373</v>
      </c>
      <c r="AH63">
        <v>558</v>
      </c>
    </row>
    <row r="64" spans="1:34" ht="15" x14ac:dyDescent="0.2">
      <c r="A64" s="1">
        <v>63</v>
      </c>
      <c r="B64" t="s">
        <v>68</v>
      </c>
      <c r="C64">
        <v>27</v>
      </c>
      <c r="D64">
        <v>18</v>
      </c>
      <c r="E64">
        <v>9</v>
      </c>
      <c r="F64">
        <v>0.66700000000000004</v>
      </c>
      <c r="G64">
        <v>6.04</v>
      </c>
      <c r="H64">
        <v>1.48</v>
      </c>
      <c r="I64">
        <v>10</v>
      </c>
      <c r="J64">
        <v>4</v>
      </c>
      <c r="K64">
        <v>12</v>
      </c>
      <c r="L64">
        <v>4</v>
      </c>
      <c r="M64">
        <v>6</v>
      </c>
      <c r="N64">
        <v>4</v>
      </c>
      <c r="O64">
        <v>1970</v>
      </c>
      <c r="P64">
        <v>1823</v>
      </c>
      <c r="R64">
        <v>1080</v>
      </c>
      <c r="S64">
        <v>637</v>
      </c>
      <c r="T64">
        <v>1593</v>
      </c>
      <c r="U64">
        <v>0.4</v>
      </c>
      <c r="V64">
        <v>196</v>
      </c>
      <c r="W64">
        <v>635</v>
      </c>
      <c r="X64">
        <v>0.309</v>
      </c>
      <c r="Y64">
        <v>353</v>
      </c>
      <c r="Z64">
        <v>519</v>
      </c>
      <c r="AA64">
        <v>0.68</v>
      </c>
      <c r="AB64">
        <v>308</v>
      </c>
      <c r="AC64">
        <v>959</v>
      </c>
      <c r="AD64">
        <v>306</v>
      </c>
      <c r="AE64">
        <v>160</v>
      </c>
      <c r="AF64">
        <v>87</v>
      </c>
      <c r="AG64">
        <v>325</v>
      </c>
      <c r="AH64">
        <v>562</v>
      </c>
    </row>
    <row r="65" spans="1:34" ht="15" x14ac:dyDescent="0.2">
      <c r="A65" s="1">
        <v>64</v>
      </c>
      <c r="B65" t="s">
        <v>69</v>
      </c>
      <c r="C65">
        <v>28</v>
      </c>
      <c r="D65">
        <v>16</v>
      </c>
      <c r="E65">
        <v>12</v>
      </c>
      <c r="F65">
        <v>0.57099999999999995</v>
      </c>
      <c r="G65">
        <v>8.92</v>
      </c>
      <c r="H65">
        <v>5.59</v>
      </c>
      <c r="I65">
        <v>6</v>
      </c>
      <c r="J65">
        <v>9</v>
      </c>
      <c r="K65">
        <v>11</v>
      </c>
      <c r="L65">
        <v>3</v>
      </c>
      <c r="M65">
        <v>4</v>
      </c>
      <c r="N65">
        <v>8</v>
      </c>
      <c r="O65">
        <v>2117</v>
      </c>
      <c r="P65">
        <v>2017</v>
      </c>
      <c r="R65">
        <v>1130</v>
      </c>
      <c r="S65">
        <v>707</v>
      </c>
      <c r="T65">
        <v>1660</v>
      </c>
      <c r="U65">
        <v>0.42599999999999999</v>
      </c>
      <c r="V65">
        <v>228</v>
      </c>
      <c r="W65">
        <v>642</v>
      </c>
      <c r="X65">
        <v>0.35499999999999998</v>
      </c>
      <c r="Y65">
        <v>375</v>
      </c>
      <c r="Z65">
        <v>519</v>
      </c>
      <c r="AA65">
        <v>0.72299999999999998</v>
      </c>
      <c r="AB65">
        <v>289</v>
      </c>
      <c r="AC65">
        <v>965</v>
      </c>
      <c r="AD65">
        <v>344</v>
      </c>
      <c r="AE65">
        <v>167</v>
      </c>
      <c r="AF65">
        <v>113</v>
      </c>
      <c r="AG65">
        <v>347</v>
      </c>
      <c r="AH65">
        <v>603</v>
      </c>
    </row>
    <row r="66" spans="1:34" ht="15" x14ac:dyDescent="0.2">
      <c r="A66" s="1">
        <v>65</v>
      </c>
      <c r="B66" t="s">
        <v>70</v>
      </c>
      <c r="C66">
        <v>23</v>
      </c>
      <c r="D66">
        <v>10</v>
      </c>
      <c r="E66">
        <v>13</v>
      </c>
      <c r="F66">
        <v>0.435</v>
      </c>
      <c r="G66">
        <v>-4.12</v>
      </c>
      <c r="H66">
        <v>-2.94</v>
      </c>
      <c r="I66">
        <v>4</v>
      </c>
      <c r="J66">
        <v>6</v>
      </c>
      <c r="K66">
        <v>6</v>
      </c>
      <c r="L66">
        <v>5</v>
      </c>
      <c r="M66">
        <v>4</v>
      </c>
      <c r="N66">
        <v>8</v>
      </c>
      <c r="O66">
        <v>1686</v>
      </c>
      <c r="P66">
        <v>1670</v>
      </c>
      <c r="R66">
        <v>930</v>
      </c>
      <c r="S66">
        <v>575</v>
      </c>
      <c r="T66">
        <v>1323</v>
      </c>
      <c r="U66">
        <v>0.435</v>
      </c>
      <c r="V66">
        <v>209</v>
      </c>
      <c r="W66">
        <v>588</v>
      </c>
      <c r="X66">
        <v>0.35499999999999998</v>
      </c>
      <c r="Y66">
        <v>311</v>
      </c>
      <c r="Z66">
        <v>463</v>
      </c>
      <c r="AA66">
        <v>0.67200000000000004</v>
      </c>
      <c r="AB66">
        <v>257</v>
      </c>
      <c r="AC66">
        <v>847</v>
      </c>
      <c r="AD66">
        <v>346</v>
      </c>
      <c r="AE66">
        <v>128</v>
      </c>
      <c r="AF66">
        <v>86</v>
      </c>
      <c r="AG66">
        <v>335</v>
      </c>
      <c r="AH66">
        <v>423</v>
      </c>
    </row>
    <row r="67" spans="1:34" ht="15" x14ac:dyDescent="0.2">
      <c r="A67" s="1">
        <v>66</v>
      </c>
      <c r="B67" t="s">
        <v>71</v>
      </c>
      <c r="C67">
        <v>26</v>
      </c>
      <c r="D67">
        <v>14</v>
      </c>
      <c r="E67">
        <v>12</v>
      </c>
      <c r="F67">
        <v>0.53800000000000003</v>
      </c>
      <c r="G67">
        <v>7.97</v>
      </c>
      <c r="H67">
        <v>6.09</v>
      </c>
      <c r="I67">
        <v>9</v>
      </c>
      <c r="J67">
        <v>5</v>
      </c>
      <c r="K67">
        <v>8</v>
      </c>
      <c r="L67">
        <v>4</v>
      </c>
      <c r="M67">
        <v>4</v>
      </c>
      <c r="N67">
        <v>6</v>
      </c>
      <c r="O67">
        <v>1758</v>
      </c>
      <c r="P67">
        <v>1700</v>
      </c>
      <c r="R67">
        <v>1050</v>
      </c>
      <c r="S67">
        <v>598</v>
      </c>
      <c r="T67">
        <v>1517</v>
      </c>
      <c r="U67">
        <v>0.39400000000000002</v>
      </c>
      <c r="V67">
        <v>200</v>
      </c>
      <c r="W67">
        <v>612</v>
      </c>
      <c r="X67">
        <v>0.32700000000000001</v>
      </c>
      <c r="Y67">
        <v>304</v>
      </c>
      <c r="Z67">
        <v>440</v>
      </c>
      <c r="AA67">
        <v>0.69099999999999995</v>
      </c>
      <c r="AB67">
        <v>292</v>
      </c>
      <c r="AC67">
        <v>907</v>
      </c>
      <c r="AD67">
        <v>325</v>
      </c>
      <c r="AE67">
        <v>161</v>
      </c>
      <c r="AF67">
        <v>78</v>
      </c>
      <c r="AG67">
        <v>287</v>
      </c>
      <c r="AH67">
        <v>419</v>
      </c>
    </row>
    <row r="68" spans="1:34" ht="15" x14ac:dyDescent="0.2">
      <c r="A68" s="1">
        <v>67</v>
      </c>
      <c r="B68" t="s">
        <v>72</v>
      </c>
      <c r="C68">
        <v>29</v>
      </c>
      <c r="D68">
        <v>8</v>
      </c>
      <c r="E68">
        <v>21</v>
      </c>
      <c r="F68">
        <v>0.27600000000000002</v>
      </c>
      <c r="G68">
        <v>-21.03</v>
      </c>
      <c r="H68">
        <v>-6.7</v>
      </c>
      <c r="I68">
        <v>7</v>
      </c>
      <c r="J68">
        <v>7</v>
      </c>
      <c r="K68">
        <v>5</v>
      </c>
      <c r="L68">
        <v>5</v>
      </c>
      <c r="M68">
        <v>2</v>
      </c>
      <c r="N68">
        <v>15</v>
      </c>
      <c r="O68">
        <v>1898</v>
      </c>
      <c r="P68">
        <v>2282</v>
      </c>
      <c r="R68">
        <v>1170</v>
      </c>
      <c r="S68">
        <v>798</v>
      </c>
      <c r="T68">
        <v>1697</v>
      </c>
      <c r="U68">
        <v>0.47</v>
      </c>
      <c r="V68">
        <v>238</v>
      </c>
      <c r="W68">
        <v>683</v>
      </c>
      <c r="X68">
        <v>0.34799999999999998</v>
      </c>
      <c r="Y68">
        <v>448</v>
      </c>
      <c r="Z68">
        <v>635</v>
      </c>
      <c r="AA68">
        <v>0.70599999999999996</v>
      </c>
      <c r="AB68">
        <v>336</v>
      </c>
      <c r="AC68">
        <v>1176</v>
      </c>
      <c r="AD68">
        <v>425</v>
      </c>
      <c r="AE68">
        <v>170</v>
      </c>
      <c r="AF68">
        <v>102</v>
      </c>
      <c r="AG68">
        <v>387</v>
      </c>
      <c r="AH68">
        <v>581</v>
      </c>
    </row>
    <row r="69" spans="1:34" ht="15" x14ac:dyDescent="0.2">
      <c r="A69" s="1">
        <v>68</v>
      </c>
      <c r="B69" t="s">
        <v>73</v>
      </c>
      <c r="C69">
        <v>25</v>
      </c>
      <c r="D69">
        <v>7</v>
      </c>
      <c r="E69">
        <v>18</v>
      </c>
      <c r="F69">
        <v>0.28000000000000003</v>
      </c>
      <c r="G69">
        <v>-7.99</v>
      </c>
      <c r="H69">
        <v>-1.29</v>
      </c>
      <c r="I69">
        <v>3</v>
      </c>
      <c r="J69">
        <v>7</v>
      </c>
      <c r="K69">
        <v>3</v>
      </c>
      <c r="L69">
        <v>6</v>
      </c>
      <c r="M69">
        <v>3</v>
      </c>
      <c r="N69">
        <v>11</v>
      </c>
      <c r="O69">
        <v>1793</v>
      </c>
      <c r="P69">
        <v>1926</v>
      </c>
      <c r="R69">
        <v>1005</v>
      </c>
      <c r="S69">
        <v>691</v>
      </c>
      <c r="T69">
        <v>1531</v>
      </c>
      <c r="U69">
        <v>0.45100000000000001</v>
      </c>
      <c r="V69">
        <v>177</v>
      </c>
      <c r="W69">
        <v>507</v>
      </c>
      <c r="X69">
        <v>0.34899999999999998</v>
      </c>
      <c r="Y69">
        <v>367</v>
      </c>
      <c r="Z69">
        <v>500</v>
      </c>
      <c r="AA69">
        <v>0.73399999999999999</v>
      </c>
      <c r="AB69">
        <v>237</v>
      </c>
      <c r="AC69">
        <v>910</v>
      </c>
      <c r="AD69">
        <v>334</v>
      </c>
      <c r="AE69">
        <v>183</v>
      </c>
      <c r="AF69">
        <v>92</v>
      </c>
      <c r="AG69">
        <v>279</v>
      </c>
      <c r="AH69">
        <v>421</v>
      </c>
    </row>
    <row r="70" spans="1:34" ht="15" x14ac:dyDescent="0.2">
      <c r="A70" s="1">
        <v>69</v>
      </c>
      <c r="B70" t="s">
        <v>74</v>
      </c>
      <c r="C70">
        <v>27</v>
      </c>
      <c r="D70">
        <v>22</v>
      </c>
      <c r="E70">
        <v>5</v>
      </c>
      <c r="F70">
        <v>0.81499999999999995</v>
      </c>
      <c r="G70">
        <v>19.53</v>
      </c>
      <c r="H70">
        <v>7.76</v>
      </c>
      <c r="I70">
        <v>9</v>
      </c>
      <c r="J70">
        <v>5</v>
      </c>
      <c r="K70">
        <v>12</v>
      </c>
      <c r="L70">
        <v>3</v>
      </c>
      <c r="M70">
        <v>7</v>
      </c>
      <c r="N70">
        <v>2</v>
      </c>
      <c r="O70">
        <v>2293</v>
      </c>
      <c r="P70">
        <v>1955</v>
      </c>
      <c r="R70">
        <v>1080</v>
      </c>
      <c r="S70">
        <v>725</v>
      </c>
      <c r="T70">
        <v>1685</v>
      </c>
      <c r="U70">
        <v>0.43</v>
      </c>
      <c r="V70">
        <v>197</v>
      </c>
      <c r="W70">
        <v>601</v>
      </c>
      <c r="X70">
        <v>0.32800000000000001</v>
      </c>
      <c r="Y70">
        <v>308</v>
      </c>
      <c r="Z70">
        <v>453</v>
      </c>
      <c r="AA70">
        <v>0.68</v>
      </c>
      <c r="AB70">
        <v>317</v>
      </c>
      <c r="AC70">
        <v>975</v>
      </c>
      <c r="AD70">
        <v>342</v>
      </c>
      <c r="AE70">
        <v>169</v>
      </c>
      <c r="AF70">
        <v>80</v>
      </c>
      <c r="AG70">
        <v>381</v>
      </c>
      <c r="AH70">
        <v>483</v>
      </c>
    </row>
    <row r="71" spans="1:34" ht="15" x14ac:dyDescent="0.2">
      <c r="A71" s="1">
        <v>70</v>
      </c>
      <c r="B71" t="s">
        <v>75</v>
      </c>
      <c r="C71">
        <v>23</v>
      </c>
      <c r="D71">
        <v>6</v>
      </c>
      <c r="E71">
        <v>17</v>
      </c>
      <c r="F71">
        <v>0.26100000000000001</v>
      </c>
      <c r="G71">
        <v>-10.3</v>
      </c>
      <c r="H71">
        <v>-3.56</v>
      </c>
      <c r="I71">
        <v>3</v>
      </c>
      <c r="J71">
        <v>7</v>
      </c>
      <c r="K71">
        <v>3</v>
      </c>
      <c r="L71">
        <v>7</v>
      </c>
      <c r="M71">
        <v>3</v>
      </c>
      <c r="N71">
        <v>10</v>
      </c>
      <c r="O71">
        <v>1527</v>
      </c>
      <c r="P71">
        <v>1682</v>
      </c>
      <c r="R71">
        <v>925</v>
      </c>
      <c r="S71">
        <v>616</v>
      </c>
      <c r="T71">
        <v>1329</v>
      </c>
      <c r="U71">
        <v>0.46400000000000002</v>
      </c>
      <c r="V71">
        <v>162</v>
      </c>
      <c r="W71">
        <v>464</v>
      </c>
      <c r="X71">
        <v>0.34899999999999998</v>
      </c>
      <c r="Y71">
        <v>288</v>
      </c>
      <c r="Z71">
        <v>414</v>
      </c>
      <c r="AA71">
        <v>0.69599999999999995</v>
      </c>
      <c r="AB71">
        <v>210</v>
      </c>
      <c r="AC71">
        <v>769</v>
      </c>
      <c r="AD71">
        <v>275</v>
      </c>
      <c r="AE71">
        <v>157</v>
      </c>
      <c r="AF71">
        <v>112</v>
      </c>
      <c r="AG71">
        <v>261</v>
      </c>
      <c r="AH71">
        <v>433</v>
      </c>
    </row>
    <row r="72" spans="1:34" ht="15" x14ac:dyDescent="0.2">
      <c r="A72" s="1">
        <v>71</v>
      </c>
      <c r="B72" t="s">
        <v>76</v>
      </c>
      <c r="C72">
        <v>25</v>
      </c>
      <c r="D72">
        <v>14</v>
      </c>
      <c r="E72">
        <v>11</v>
      </c>
      <c r="F72">
        <v>0.56000000000000005</v>
      </c>
      <c r="G72">
        <v>7.06</v>
      </c>
      <c r="H72">
        <v>3.38</v>
      </c>
      <c r="I72">
        <v>7</v>
      </c>
      <c r="J72">
        <v>7</v>
      </c>
      <c r="K72">
        <v>7</v>
      </c>
      <c r="L72">
        <v>4</v>
      </c>
      <c r="M72">
        <v>5</v>
      </c>
      <c r="N72">
        <v>5</v>
      </c>
      <c r="O72">
        <v>1851</v>
      </c>
      <c r="P72">
        <v>1759</v>
      </c>
      <c r="R72">
        <v>1000</v>
      </c>
      <c r="S72">
        <v>616</v>
      </c>
      <c r="T72">
        <v>1477</v>
      </c>
      <c r="U72">
        <v>0.41699999999999998</v>
      </c>
      <c r="V72">
        <v>186</v>
      </c>
      <c r="W72">
        <v>502</v>
      </c>
      <c r="X72">
        <v>0.371</v>
      </c>
      <c r="Y72">
        <v>341</v>
      </c>
      <c r="Z72">
        <v>481</v>
      </c>
      <c r="AA72">
        <v>0.70899999999999996</v>
      </c>
      <c r="AB72">
        <v>261</v>
      </c>
      <c r="AC72">
        <v>930</v>
      </c>
      <c r="AD72">
        <v>319</v>
      </c>
      <c r="AE72">
        <v>167</v>
      </c>
      <c r="AF72">
        <v>88</v>
      </c>
      <c r="AG72">
        <v>299</v>
      </c>
      <c r="AH72">
        <v>464</v>
      </c>
    </row>
    <row r="73" spans="1:34" ht="15" x14ac:dyDescent="0.2">
      <c r="A73" s="1">
        <v>72</v>
      </c>
      <c r="B73" t="s">
        <v>77</v>
      </c>
      <c r="C73">
        <v>26</v>
      </c>
      <c r="D73">
        <v>21</v>
      </c>
      <c r="E73">
        <v>5</v>
      </c>
      <c r="F73">
        <v>0.80800000000000005</v>
      </c>
      <c r="G73">
        <v>14.03</v>
      </c>
      <c r="H73">
        <v>3.59</v>
      </c>
      <c r="I73">
        <v>12</v>
      </c>
      <c r="J73">
        <v>2</v>
      </c>
      <c r="K73">
        <v>13</v>
      </c>
      <c r="L73">
        <v>1</v>
      </c>
      <c r="M73">
        <v>6</v>
      </c>
      <c r="N73">
        <v>2</v>
      </c>
      <c r="O73">
        <v>1971</v>
      </c>
      <c r="P73">
        <v>1678</v>
      </c>
      <c r="R73">
        <v>1040</v>
      </c>
      <c r="S73">
        <v>577</v>
      </c>
      <c r="T73">
        <v>1425</v>
      </c>
      <c r="U73">
        <v>0.40500000000000003</v>
      </c>
      <c r="V73">
        <v>178</v>
      </c>
      <c r="W73">
        <v>556</v>
      </c>
      <c r="X73">
        <v>0.32</v>
      </c>
      <c r="Y73">
        <v>346</v>
      </c>
      <c r="Z73">
        <v>488</v>
      </c>
      <c r="AA73">
        <v>0.70899999999999996</v>
      </c>
      <c r="AB73">
        <v>250</v>
      </c>
      <c r="AC73">
        <v>912</v>
      </c>
      <c r="AD73">
        <v>322</v>
      </c>
      <c r="AE73">
        <v>114</v>
      </c>
      <c r="AF73">
        <v>89</v>
      </c>
      <c r="AG73">
        <v>397</v>
      </c>
      <c r="AH73">
        <v>512</v>
      </c>
    </row>
    <row r="74" spans="1:34" ht="15" x14ac:dyDescent="0.2">
      <c r="A74" s="1">
        <v>73</v>
      </c>
      <c r="B74" t="s">
        <v>78</v>
      </c>
      <c r="C74">
        <v>29</v>
      </c>
      <c r="D74">
        <v>9</v>
      </c>
      <c r="E74">
        <v>20</v>
      </c>
      <c r="F74">
        <v>0.31</v>
      </c>
      <c r="G74">
        <v>-18.579999999999998</v>
      </c>
      <c r="H74">
        <v>-8.0299999999999994</v>
      </c>
      <c r="I74">
        <v>6</v>
      </c>
      <c r="J74">
        <v>8</v>
      </c>
      <c r="K74">
        <v>3</v>
      </c>
      <c r="L74">
        <v>5</v>
      </c>
      <c r="M74">
        <v>6</v>
      </c>
      <c r="N74">
        <v>14</v>
      </c>
      <c r="O74">
        <v>1994</v>
      </c>
      <c r="P74">
        <v>2209</v>
      </c>
      <c r="R74">
        <v>1175</v>
      </c>
      <c r="S74">
        <v>755</v>
      </c>
      <c r="T74">
        <v>1665</v>
      </c>
      <c r="U74">
        <v>0.45300000000000001</v>
      </c>
      <c r="V74">
        <v>242</v>
      </c>
      <c r="W74">
        <v>698</v>
      </c>
      <c r="X74">
        <v>0.34699999999999998</v>
      </c>
      <c r="Y74">
        <v>457</v>
      </c>
      <c r="Z74">
        <v>636</v>
      </c>
      <c r="AA74">
        <v>0.71899999999999997</v>
      </c>
      <c r="AB74">
        <v>363</v>
      </c>
      <c r="AC74">
        <v>1132</v>
      </c>
      <c r="AD74">
        <v>454</v>
      </c>
      <c r="AE74">
        <v>194</v>
      </c>
      <c r="AF74">
        <v>93</v>
      </c>
      <c r="AG74">
        <v>426</v>
      </c>
      <c r="AH74">
        <v>496</v>
      </c>
    </row>
    <row r="75" spans="1:34" ht="15" x14ac:dyDescent="0.2">
      <c r="A75" s="1">
        <v>74</v>
      </c>
      <c r="B75" t="s">
        <v>79</v>
      </c>
      <c r="C75">
        <v>29</v>
      </c>
      <c r="D75">
        <v>12</v>
      </c>
      <c r="E75">
        <v>17</v>
      </c>
      <c r="F75">
        <v>0.41399999999999998</v>
      </c>
      <c r="G75">
        <v>-10.1</v>
      </c>
      <c r="H75">
        <v>-1.73</v>
      </c>
      <c r="I75">
        <v>5</v>
      </c>
      <c r="J75">
        <v>11</v>
      </c>
      <c r="K75">
        <v>9</v>
      </c>
      <c r="L75">
        <v>5</v>
      </c>
      <c r="M75">
        <v>3</v>
      </c>
      <c r="N75">
        <v>10</v>
      </c>
      <c r="O75">
        <v>1870</v>
      </c>
      <c r="P75">
        <v>2055</v>
      </c>
      <c r="R75">
        <v>1165</v>
      </c>
      <c r="S75">
        <v>713</v>
      </c>
      <c r="T75">
        <v>1612</v>
      </c>
      <c r="U75">
        <v>0.442</v>
      </c>
      <c r="V75">
        <v>242</v>
      </c>
      <c r="W75">
        <v>680</v>
      </c>
      <c r="X75">
        <v>0.35599999999999998</v>
      </c>
      <c r="Y75">
        <v>387</v>
      </c>
      <c r="Z75">
        <v>592</v>
      </c>
      <c r="AA75">
        <v>0.65400000000000003</v>
      </c>
      <c r="AB75">
        <v>270</v>
      </c>
      <c r="AC75">
        <v>1015</v>
      </c>
      <c r="AD75">
        <v>428</v>
      </c>
      <c r="AE75">
        <v>171</v>
      </c>
      <c r="AF75">
        <v>105</v>
      </c>
      <c r="AG75">
        <v>298</v>
      </c>
      <c r="AH75">
        <v>491</v>
      </c>
    </row>
    <row r="76" spans="1:34" ht="15" x14ac:dyDescent="0.2">
      <c r="A76" s="1">
        <v>75</v>
      </c>
      <c r="B76" t="s">
        <v>80</v>
      </c>
      <c r="C76">
        <v>27</v>
      </c>
      <c r="D76">
        <v>16</v>
      </c>
      <c r="E76">
        <v>11</v>
      </c>
      <c r="F76">
        <v>0.59299999999999997</v>
      </c>
      <c r="G76">
        <v>-1.34</v>
      </c>
      <c r="H76">
        <v>-3.97</v>
      </c>
      <c r="I76">
        <v>8</v>
      </c>
      <c r="J76">
        <v>6</v>
      </c>
      <c r="K76">
        <v>8</v>
      </c>
      <c r="L76">
        <v>4</v>
      </c>
      <c r="M76">
        <v>7</v>
      </c>
      <c r="N76">
        <v>7</v>
      </c>
      <c r="O76">
        <v>2055</v>
      </c>
      <c r="P76">
        <v>1984</v>
      </c>
      <c r="R76">
        <v>1090</v>
      </c>
      <c r="S76">
        <v>666</v>
      </c>
      <c r="T76">
        <v>1523</v>
      </c>
      <c r="U76">
        <v>0.437</v>
      </c>
      <c r="V76">
        <v>204</v>
      </c>
      <c r="W76">
        <v>587</v>
      </c>
      <c r="X76">
        <v>0.34799999999999998</v>
      </c>
      <c r="Y76">
        <v>448</v>
      </c>
      <c r="Z76">
        <v>607</v>
      </c>
      <c r="AA76">
        <v>0.73799999999999999</v>
      </c>
      <c r="AB76">
        <v>231</v>
      </c>
      <c r="AC76">
        <v>835</v>
      </c>
      <c r="AD76">
        <v>305</v>
      </c>
      <c r="AE76">
        <v>180</v>
      </c>
      <c r="AF76">
        <v>95</v>
      </c>
      <c r="AG76">
        <v>294</v>
      </c>
      <c r="AH76">
        <v>524</v>
      </c>
    </row>
    <row r="77" spans="1:34" ht="15" x14ac:dyDescent="0.2">
      <c r="A77" s="1">
        <v>76</v>
      </c>
      <c r="B77" t="s">
        <v>81</v>
      </c>
      <c r="C77">
        <v>27</v>
      </c>
      <c r="D77">
        <v>8</v>
      </c>
      <c r="E77">
        <v>19</v>
      </c>
      <c r="F77">
        <v>0.29599999999999999</v>
      </c>
      <c r="G77">
        <v>2.0499999999999998</v>
      </c>
      <c r="H77">
        <v>7.5</v>
      </c>
      <c r="I77">
        <v>1</v>
      </c>
      <c r="J77">
        <v>13</v>
      </c>
      <c r="K77">
        <v>8</v>
      </c>
      <c r="L77">
        <v>8</v>
      </c>
      <c r="M77">
        <v>0</v>
      </c>
      <c r="N77">
        <v>8</v>
      </c>
      <c r="O77">
        <v>1867</v>
      </c>
      <c r="P77">
        <v>2014</v>
      </c>
      <c r="R77">
        <v>1085</v>
      </c>
      <c r="S77">
        <v>684</v>
      </c>
      <c r="T77">
        <v>1469</v>
      </c>
      <c r="U77">
        <v>0.46600000000000003</v>
      </c>
      <c r="V77">
        <v>222</v>
      </c>
      <c r="W77">
        <v>597</v>
      </c>
      <c r="X77">
        <v>0.372</v>
      </c>
      <c r="Y77">
        <v>424</v>
      </c>
      <c r="Z77">
        <v>580</v>
      </c>
      <c r="AA77">
        <v>0.73099999999999998</v>
      </c>
      <c r="AB77">
        <v>254</v>
      </c>
      <c r="AC77">
        <v>932</v>
      </c>
      <c r="AD77">
        <v>423</v>
      </c>
      <c r="AE77">
        <v>168</v>
      </c>
      <c r="AF77">
        <v>94</v>
      </c>
      <c r="AG77">
        <v>379</v>
      </c>
      <c r="AH77">
        <v>532</v>
      </c>
    </row>
    <row r="78" spans="1:34" ht="15" x14ac:dyDescent="0.2">
      <c r="A78" s="1">
        <v>77</v>
      </c>
      <c r="B78" t="s">
        <v>82</v>
      </c>
      <c r="C78">
        <v>27</v>
      </c>
      <c r="D78">
        <v>6</v>
      </c>
      <c r="E78">
        <v>21</v>
      </c>
      <c r="F78">
        <v>0.222</v>
      </c>
      <c r="G78">
        <v>-10.28</v>
      </c>
      <c r="H78">
        <v>-0.47</v>
      </c>
      <c r="I78">
        <v>4</v>
      </c>
      <c r="J78">
        <v>11</v>
      </c>
      <c r="K78">
        <v>4</v>
      </c>
      <c r="L78">
        <v>9</v>
      </c>
      <c r="M78">
        <v>2</v>
      </c>
      <c r="N78">
        <v>12</v>
      </c>
      <c r="O78">
        <v>2074</v>
      </c>
      <c r="P78">
        <v>2299</v>
      </c>
      <c r="R78">
        <v>1095</v>
      </c>
      <c r="S78">
        <v>779</v>
      </c>
      <c r="T78">
        <v>1562</v>
      </c>
      <c r="U78">
        <v>0.499</v>
      </c>
      <c r="V78">
        <v>219</v>
      </c>
      <c r="W78">
        <v>574</v>
      </c>
      <c r="X78">
        <v>0.38200000000000001</v>
      </c>
      <c r="Y78">
        <v>522</v>
      </c>
      <c r="Z78">
        <v>750</v>
      </c>
      <c r="AA78">
        <v>0.69599999999999995</v>
      </c>
      <c r="AB78">
        <v>282</v>
      </c>
      <c r="AC78">
        <v>1026</v>
      </c>
      <c r="AD78">
        <v>401</v>
      </c>
      <c r="AE78">
        <v>177</v>
      </c>
      <c r="AF78">
        <v>107</v>
      </c>
      <c r="AG78">
        <v>394</v>
      </c>
      <c r="AH78">
        <v>547</v>
      </c>
    </row>
    <row r="79" spans="1:34" ht="15" x14ac:dyDescent="0.2">
      <c r="A79" s="1">
        <v>78</v>
      </c>
      <c r="B79" t="s">
        <v>83</v>
      </c>
      <c r="C79">
        <v>28</v>
      </c>
      <c r="D79">
        <v>7</v>
      </c>
      <c r="E79">
        <v>21</v>
      </c>
      <c r="F79">
        <v>0.25</v>
      </c>
      <c r="G79">
        <v>-3.91</v>
      </c>
      <c r="H79">
        <v>2.25</v>
      </c>
      <c r="I79">
        <v>5</v>
      </c>
      <c r="J79">
        <v>11</v>
      </c>
      <c r="K79">
        <v>6</v>
      </c>
      <c r="L79">
        <v>8</v>
      </c>
      <c r="M79">
        <v>1</v>
      </c>
      <c r="N79">
        <v>10</v>
      </c>
      <c r="O79">
        <v>2011</v>
      </c>
      <c r="P79">
        <v>2161</v>
      </c>
      <c r="R79">
        <v>1135</v>
      </c>
      <c r="S79">
        <v>785</v>
      </c>
      <c r="T79">
        <v>1703</v>
      </c>
      <c r="U79">
        <v>0.46100000000000002</v>
      </c>
      <c r="V79">
        <v>242</v>
      </c>
      <c r="W79">
        <v>649</v>
      </c>
      <c r="X79">
        <v>0.373</v>
      </c>
      <c r="Y79">
        <v>349</v>
      </c>
      <c r="Z79">
        <v>514</v>
      </c>
      <c r="AA79">
        <v>0.67900000000000005</v>
      </c>
      <c r="AB79">
        <v>303</v>
      </c>
      <c r="AC79">
        <v>1061</v>
      </c>
      <c r="AD79">
        <v>394</v>
      </c>
      <c r="AE79">
        <v>191</v>
      </c>
      <c r="AF79">
        <v>119</v>
      </c>
      <c r="AG79">
        <v>348</v>
      </c>
      <c r="AH79">
        <v>471</v>
      </c>
    </row>
    <row r="80" spans="1:34" ht="15" x14ac:dyDescent="0.2">
      <c r="A80" s="1">
        <v>79</v>
      </c>
      <c r="B80" t="s">
        <v>84</v>
      </c>
      <c r="C80">
        <v>29</v>
      </c>
      <c r="D80">
        <v>9</v>
      </c>
      <c r="E80">
        <v>20</v>
      </c>
      <c r="F80">
        <v>0.31</v>
      </c>
      <c r="G80">
        <v>-6.32</v>
      </c>
      <c r="H80">
        <v>-1.96</v>
      </c>
      <c r="I80">
        <v>3</v>
      </c>
      <c r="J80">
        <v>13</v>
      </c>
      <c r="K80">
        <v>5</v>
      </c>
      <c r="L80">
        <v>7</v>
      </c>
      <c r="M80">
        <v>4</v>
      </c>
      <c r="N80">
        <v>13</v>
      </c>
      <c r="O80">
        <v>2196</v>
      </c>
      <c r="P80">
        <v>2278</v>
      </c>
      <c r="R80">
        <v>1180</v>
      </c>
      <c r="S80">
        <v>803</v>
      </c>
      <c r="T80">
        <v>1740</v>
      </c>
      <c r="U80">
        <v>0.46100000000000002</v>
      </c>
      <c r="V80">
        <v>228</v>
      </c>
      <c r="W80">
        <v>636</v>
      </c>
      <c r="X80">
        <v>0.35799999999999998</v>
      </c>
      <c r="Y80">
        <v>444</v>
      </c>
      <c r="Z80">
        <v>647</v>
      </c>
      <c r="AA80">
        <v>0.68600000000000005</v>
      </c>
      <c r="AB80">
        <v>307</v>
      </c>
      <c r="AC80">
        <v>1071</v>
      </c>
      <c r="AD80">
        <v>416</v>
      </c>
      <c r="AE80">
        <v>188</v>
      </c>
      <c r="AF80">
        <v>106</v>
      </c>
      <c r="AG80">
        <v>370</v>
      </c>
      <c r="AH80">
        <v>546</v>
      </c>
    </row>
    <row r="81" spans="1:34" ht="15" x14ac:dyDescent="0.2">
      <c r="A81" s="1">
        <v>80</v>
      </c>
      <c r="B81" t="s">
        <v>85</v>
      </c>
      <c r="C81">
        <v>27</v>
      </c>
      <c r="D81">
        <v>22</v>
      </c>
      <c r="E81">
        <v>5</v>
      </c>
      <c r="F81">
        <v>0.81499999999999995</v>
      </c>
      <c r="G81">
        <v>22.94</v>
      </c>
      <c r="H81">
        <v>9.5299999999999994</v>
      </c>
      <c r="I81">
        <v>10</v>
      </c>
      <c r="J81">
        <v>4</v>
      </c>
      <c r="K81">
        <v>14</v>
      </c>
      <c r="L81">
        <v>1</v>
      </c>
      <c r="M81">
        <v>4</v>
      </c>
      <c r="N81">
        <v>3</v>
      </c>
      <c r="O81">
        <v>2212</v>
      </c>
      <c r="P81">
        <v>1850</v>
      </c>
      <c r="R81">
        <v>1080</v>
      </c>
      <c r="S81">
        <v>690</v>
      </c>
      <c r="T81">
        <v>1598</v>
      </c>
      <c r="U81">
        <v>0.432</v>
      </c>
      <c r="V81">
        <v>138</v>
      </c>
      <c r="W81">
        <v>461</v>
      </c>
      <c r="X81">
        <v>0.29899999999999999</v>
      </c>
      <c r="Y81">
        <v>332</v>
      </c>
      <c r="Z81">
        <v>488</v>
      </c>
      <c r="AA81">
        <v>0.68</v>
      </c>
      <c r="AB81">
        <v>274</v>
      </c>
      <c r="AC81">
        <v>880</v>
      </c>
      <c r="AD81">
        <v>317</v>
      </c>
      <c r="AE81">
        <v>127</v>
      </c>
      <c r="AF81">
        <v>64</v>
      </c>
      <c r="AG81">
        <v>343</v>
      </c>
      <c r="AH81">
        <v>547</v>
      </c>
    </row>
    <row r="82" spans="1:34" ht="15" x14ac:dyDescent="0.2">
      <c r="A82" s="1">
        <v>81</v>
      </c>
      <c r="B82" t="s">
        <v>86</v>
      </c>
      <c r="C82">
        <v>27</v>
      </c>
      <c r="D82">
        <v>10</v>
      </c>
      <c r="E82">
        <v>17</v>
      </c>
      <c r="F82">
        <v>0.37</v>
      </c>
      <c r="G82">
        <v>-2.19</v>
      </c>
      <c r="H82">
        <v>1.29</v>
      </c>
      <c r="I82">
        <v>3</v>
      </c>
      <c r="J82">
        <v>11</v>
      </c>
      <c r="K82">
        <v>8</v>
      </c>
      <c r="L82">
        <v>8</v>
      </c>
      <c r="M82">
        <v>1</v>
      </c>
      <c r="N82">
        <v>8</v>
      </c>
      <c r="O82">
        <v>1934</v>
      </c>
      <c r="P82">
        <v>2028</v>
      </c>
      <c r="R82">
        <v>1080</v>
      </c>
      <c r="S82">
        <v>717</v>
      </c>
      <c r="T82">
        <v>1641</v>
      </c>
      <c r="U82">
        <v>0.437</v>
      </c>
      <c r="V82">
        <v>211</v>
      </c>
      <c r="W82">
        <v>579</v>
      </c>
      <c r="X82">
        <v>0.36399999999999999</v>
      </c>
      <c r="Y82">
        <v>383</v>
      </c>
      <c r="Z82">
        <v>540</v>
      </c>
      <c r="AA82">
        <v>0.70899999999999996</v>
      </c>
      <c r="AB82">
        <v>302</v>
      </c>
      <c r="AC82">
        <v>1047</v>
      </c>
      <c r="AD82">
        <v>437</v>
      </c>
      <c r="AE82">
        <v>159</v>
      </c>
      <c r="AF82">
        <v>129</v>
      </c>
      <c r="AG82">
        <v>342</v>
      </c>
      <c r="AH82">
        <v>513</v>
      </c>
    </row>
    <row r="83" spans="1:34" ht="15" x14ac:dyDescent="0.2">
      <c r="A83" s="1">
        <v>82</v>
      </c>
      <c r="B83" t="s">
        <v>87</v>
      </c>
      <c r="C83">
        <v>27</v>
      </c>
      <c r="D83">
        <v>12</v>
      </c>
      <c r="E83">
        <v>15</v>
      </c>
      <c r="F83">
        <v>0.44400000000000001</v>
      </c>
      <c r="G83">
        <v>-1.1399999999999999</v>
      </c>
      <c r="H83">
        <v>0.49</v>
      </c>
      <c r="I83">
        <v>4</v>
      </c>
      <c r="J83">
        <v>10</v>
      </c>
      <c r="K83">
        <v>11</v>
      </c>
      <c r="L83">
        <v>5</v>
      </c>
      <c r="M83">
        <v>0</v>
      </c>
      <c r="N83">
        <v>9</v>
      </c>
      <c r="O83">
        <v>1672</v>
      </c>
      <c r="P83">
        <v>1716</v>
      </c>
      <c r="R83">
        <v>1080</v>
      </c>
      <c r="S83">
        <v>623</v>
      </c>
      <c r="T83">
        <v>1621</v>
      </c>
      <c r="U83">
        <v>0.38400000000000001</v>
      </c>
      <c r="V83">
        <v>169</v>
      </c>
      <c r="W83">
        <v>542</v>
      </c>
      <c r="X83">
        <v>0.312</v>
      </c>
      <c r="Y83">
        <v>301</v>
      </c>
      <c r="Z83">
        <v>421</v>
      </c>
      <c r="AA83">
        <v>0.71499999999999997</v>
      </c>
      <c r="AB83">
        <v>331</v>
      </c>
      <c r="AC83">
        <v>1015</v>
      </c>
      <c r="AD83">
        <v>330</v>
      </c>
      <c r="AE83">
        <v>180</v>
      </c>
      <c r="AF83">
        <v>86</v>
      </c>
      <c r="AG83">
        <v>304</v>
      </c>
      <c r="AH83">
        <v>501</v>
      </c>
    </row>
    <row r="84" spans="1:34" ht="15" x14ac:dyDescent="0.2">
      <c r="A84" s="1">
        <v>83</v>
      </c>
      <c r="B84" t="s">
        <v>88</v>
      </c>
      <c r="C84">
        <v>28</v>
      </c>
      <c r="D84">
        <v>22</v>
      </c>
      <c r="E84">
        <v>6</v>
      </c>
      <c r="F84">
        <v>0.78600000000000003</v>
      </c>
      <c r="G84">
        <v>8.5</v>
      </c>
      <c r="H84">
        <v>-2.38</v>
      </c>
      <c r="I84">
        <v>12</v>
      </c>
      <c r="J84">
        <v>3</v>
      </c>
      <c r="K84">
        <v>12</v>
      </c>
      <c r="L84">
        <v>2</v>
      </c>
      <c r="M84">
        <v>7</v>
      </c>
      <c r="N84">
        <v>4</v>
      </c>
      <c r="O84">
        <v>2257</v>
      </c>
      <c r="P84">
        <v>1941</v>
      </c>
      <c r="R84">
        <v>1130</v>
      </c>
      <c r="S84">
        <v>648</v>
      </c>
      <c r="T84">
        <v>1553</v>
      </c>
      <c r="U84">
        <v>0.41699999999999998</v>
      </c>
      <c r="V84">
        <v>220</v>
      </c>
      <c r="W84">
        <v>623</v>
      </c>
      <c r="X84">
        <v>0.35299999999999998</v>
      </c>
      <c r="Y84">
        <v>425</v>
      </c>
      <c r="Z84">
        <v>597</v>
      </c>
      <c r="AA84">
        <v>0.71199999999999997</v>
      </c>
      <c r="AB84">
        <v>260</v>
      </c>
      <c r="AC84">
        <v>884</v>
      </c>
      <c r="AD84">
        <v>310</v>
      </c>
      <c r="AE84">
        <v>192</v>
      </c>
      <c r="AF84">
        <v>97</v>
      </c>
      <c r="AG84">
        <v>457</v>
      </c>
      <c r="AH84">
        <v>592</v>
      </c>
    </row>
    <row r="85" spans="1:34" ht="15" x14ac:dyDescent="0.2">
      <c r="A85" s="1">
        <v>84</v>
      </c>
      <c r="B85" t="s">
        <v>89</v>
      </c>
      <c r="C85">
        <v>28</v>
      </c>
      <c r="D85">
        <v>14</v>
      </c>
      <c r="E85">
        <v>14</v>
      </c>
      <c r="F85">
        <v>0.5</v>
      </c>
      <c r="G85">
        <v>-4.22</v>
      </c>
      <c r="H85">
        <v>-4.6500000000000004</v>
      </c>
      <c r="I85">
        <v>6</v>
      </c>
      <c r="J85">
        <v>9</v>
      </c>
      <c r="K85">
        <v>8</v>
      </c>
      <c r="L85">
        <v>6</v>
      </c>
      <c r="M85">
        <v>6</v>
      </c>
      <c r="N85">
        <v>8</v>
      </c>
      <c r="O85">
        <v>2110</v>
      </c>
      <c r="P85">
        <v>2005</v>
      </c>
      <c r="R85">
        <v>1155</v>
      </c>
      <c r="S85">
        <v>689</v>
      </c>
      <c r="T85">
        <v>1603</v>
      </c>
      <c r="U85">
        <v>0.43</v>
      </c>
      <c r="V85">
        <v>190</v>
      </c>
      <c r="W85">
        <v>536</v>
      </c>
      <c r="X85">
        <v>0.35399999999999998</v>
      </c>
      <c r="Y85">
        <v>437</v>
      </c>
      <c r="Z85">
        <v>620</v>
      </c>
      <c r="AA85">
        <v>0.70499999999999996</v>
      </c>
      <c r="AB85">
        <v>315</v>
      </c>
      <c r="AC85">
        <v>1084</v>
      </c>
      <c r="AD85">
        <v>361</v>
      </c>
      <c r="AE85">
        <v>163</v>
      </c>
      <c r="AF85">
        <v>88</v>
      </c>
      <c r="AG85">
        <v>449</v>
      </c>
      <c r="AH85">
        <v>508</v>
      </c>
    </row>
    <row r="86" spans="1:34" ht="15" x14ac:dyDescent="0.2">
      <c r="A86" s="1">
        <v>85</v>
      </c>
      <c r="B86" t="s">
        <v>90</v>
      </c>
      <c r="C86">
        <v>29</v>
      </c>
      <c r="D86">
        <v>10</v>
      </c>
      <c r="E86">
        <v>19</v>
      </c>
      <c r="F86">
        <v>0.34499999999999997</v>
      </c>
      <c r="G86">
        <v>-8.65</v>
      </c>
      <c r="H86">
        <v>-1.73</v>
      </c>
      <c r="I86">
        <v>3</v>
      </c>
      <c r="J86">
        <v>11</v>
      </c>
      <c r="K86">
        <v>6</v>
      </c>
      <c r="L86">
        <v>6</v>
      </c>
      <c r="M86">
        <v>3</v>
      </c>
      <c r="N86">
        <v>12</v>
      </c>
      <c r="O86">
        <v>2054</v>
      </c>
      <c r="P86">
        <v>2194</v>
      </c>
      <c r="R86">
        <v>1185</v>
      </c>
      <c r="S86">
        <v>736</v>
      </c>
      <c r="T86">
        <v>1646</v>
      </c>
      <c r="U86">
        <v>0.44700000000000001</v>
      </c>
      <c r="V86">
        <v>210</v>
      </c>
      <c r="W86">
        <v>596</v>
      </c>
      <c r="X86">
        <v>0.35199999999999998</v>
      </c>
      <c r="Y86">
        <v>512</v>
      </c>
      <c r="Z86">
        <v>704</v>
      </c>
      <c r="AA86">
        <v>0.72699999999999998</v>
      </c>
      <c r="AB86">
        <v>317</v>
      </c>
      <c r="AC86">
        <v>1075</v>
      </c>
      <c r="AD86">
        <v>406</v>
      </c>
      <c r="AE86">
        <v>214</v>
      </c>
      <c r="AF86">
        <v>93</v>
      </c>
      <c r="AG86">
        <v>399</v>
      </c>
      <c r="AH86">
        <v>560</v>
      </c>
    </row>
    <row r="87" spans="1:34" ht="15" x14ac:dyDescent="0.2">
      <c r="A87" s="1">
        <v>86</v>
      </c>
      <c r="B87" t="s">
        <v>91</v>
      </c>
      <c r="C87">
        <v>27</v>
      </c>
      <c r="D87">
        <v>13</v>
      </c>
      <c r="E87">
        <v>14</v>
      </c>
      <c r="F87">
        <v>0.48099999999999998</v>
      </c>
      <c r="G87">
        <v>-0.42</v>
      </c>
      <c r="H87">
        <v>0.84</v>
      </c>
      <c r="I87">
        <v>5</v>
      </c>
      <c r="J87">
        <v>9</v>
      </c>
      <c r="K87">
        <v>8</v>
      </c>
      <c r="L87">
        <v>5</v>
      </c>
      <c r="M87">
        <v>4</v>
      </c>
      <c r="N87">
        <v>9</v>
      </c>
      <c r="O87">
        <v>2111</v>
      </c>
      <c r="P87">
        <v>1973</v>
      </c>
      <c r="R87">
        <v>1090</v>
      </c>
      <c r="S87">
        <v>630</v>
      </c>
      <c r="T87">
        <v>1497</v>
      </c>
      <c r="U87">
        <v>0.42099999999999999</v>
      </c>
      <c r="V87">
        <v>207</v>
      </c>
      <c r="W87">
        <v>605</v>
      </c>
      <c r="X87">
        <v>0.34200000000000003</v>
      </c>
      <c r="Y87">
        <v>506</v>
      </c>
      <c r="Z87">
        <v>703</v>
      </c>
      <c r="AA87">
        <v>0.72</v>
      </c>
      <c r="AB87">
        <v>329</v>
      </c>
      <c r="AC87">
        <v>978</v>
      </c>
      <c r="AD87">
        <v>423</v>
      </c>
      <c r="AE87">
        <v>186</v>
      </c>
      <c r="AF87">
        <v>66</v>
      </c>
      <c r="AG87">
        <v>462</v>
      </c>
      <c r="AH87">
        <v>524</v>
      </c>
    </row>
    <row r="88" spans="1:34" ht="15" x14ac:dyDescent="0.2">
      <c r="A88" s="1">
        <v>87</v>
      </c>
      <c r="B88" t="s">
        <v>92</v>
      </c>
      <c r="C88">
        <v>27</v>
      </c>
      <c r="D88">
        <v>18</v>
      </c>
      <c r="E88">
        <v>9</v>
      </c>
      <c r="F88">
        <v>0.66700000000000004</v>
      </c>
      <c r="G88">
        <v>-1.82</v>
      </c>
      <c r="H88">
        <v>-2.98</v>
      </c>
      <c r="I88">
        <v>10</v>
      </c>
      <c r="J88">
        <v>4</v>
      </c>
      <c r="K88">
        <v>13</v>
      </c>
      <c r="L88">
        <v>1</v>
      </c>
      <c r="M88">
        <v>5</v>
      </c>
      <c r="N88">
        <v>8</v>
      </c>
      <c r="O88">
        <v>2130</v>
      </c>
      <c r="P88">
        <v>2051</v>
      </c>
      <c r="R88">
        <v>1130</v>
      </c>
      <c r="S88">
        <v>713</v>
      </c>
      <c r="T88">
        <v>1625</v>
      </c>
      <c r="U88">
        <v>0.439</v>
      </c>
      <c r="V88">
        <v>217</v>
      </c>
      <c r="W88">
        <v>596</v>
      </c>
      <c r="X88">
        <v>0.36399999999999999</v>
      </c>
      <c r="Y88">
        <v>408</v>
      </c>
      <c r="Z88">
        <v>564</v>
      </c>
      <c r="AA88">
        <v>0.72299999999999998</v>
      </c>
      <c r="AB88">
        <v>284</v>
      </c>
      <c r="AC88">
        <v>928</v>
      </c>
      <c r="AD88">
        <v>375</v>
      </c>
      <c r="AE88">
        <v>171</v>
      </c>
      <c r="AF88">
        <v>77</v>
      </c>
      <c r="AG88">
        <v>298</v>
      </c>
      <c r="AH88">
        <v>528</v>
      </c>
    </row>
    <row r="89" spans="1:34" ht="15" x14ac:dyDescent="0.2">
      <c r="A89" s="1">
        <v>88</v>
      </c>
      <c r="B89" t="s">
        <v>93</v>
      </c>
      <c r="C89">
        <v>29</v>
      </c>
      <c r="D89">
        <v>17</v>
      </c>
      <c r="E89">
        <v>12</v>
      </c>
      <c r="F89">
        <v>0.58599999999999997</v>
      </c>
      <c r="G89">
        <v>0.61</v>
      </c>
      <c r="H89">
        <v>-0.61</v>
      </c>
      <c r="I89">
        <v>9</v>
      </c>
      <c r="J89">
        <v>7</v>
      </c>
      <c r="K89">
        <v>9</v>
      </c>
      <c r="L89">
        <v>3</v>
      </c>
      <c r="M89">
        <v>6</v>
      </c>
      <c r="N89">
        <v>8</v>
      </c>
      <c r="O89">
        <v>2152</v>
      </c>
      <c r="P89">
        <v>2057</v>
      </c>
      <c r="R89">
        <v>1180</v>
      </c>
      <c r="S89">
        <v>754</v>
      </c>
      <c r="T89">
        <v>1797</v>
      </c>
      <c r="U89">
        <v>0.42</v>
      </c>
      <c r="V89">
        <v>221</v>
      </c>
      <c r="W89">
        <v>694</v>
      </c>
      <c r="X89">
        <v>0.318</v>
      </c>
      <c r="Y89">
        <v>328</v>
      </c>
      <c r="Z89">
        <v>467</v>
      </c>
      <c r="AA89">
        <v>0.70199999999999996</v>
      </c>
      <c r="AB89">
        <v>300</v>
      </c>
      <c r="AC89">
        <v>1075</v>
      </c>
      <c r="AD89">
        <v>317</v>
      </c>
      <c r="AE89">
        <v>179</v>
      </c>
      <c r="AF89">
        <v>90</v>
      </c>
      <c r="AG89">
        <v>327</v>
      </c>
      <c r="AH89">
        <v>527</v>
      </c>
    </row>
    <row r="90" spans="1:34" ht="15" x14ac:dyDescent="0.2">
      <c r="A90" s="1">
        <v>89</v>
      </c>
      <c r="B90" t="s">
        <v>94</v>
      </c>
      <c r="C90">
        <v>29</v>
      </c>
      <c r="D90">
        <v>14</v>
      </c>
      <c r="E90">
        <v>15</v>
      </c>
      <c r="F90">
        <v>0.48299999999999998</v>
      </c>
      <c r="G90">
        <v>1.85</v>
      </c>
      <c r="H90">
        <v>2.08</v>
      </c>
      <c r="I90">
        <v>5</v>
      </c>
      <c r="J90">
        <v>11</v>
      </c>
      <c r="K90">
        <v>12</v>
      </c>
      <c r="L90">
        <v>4</v>
      </c>
      <c r="M90">
        <v>2</v>
      </c>
      <c r="N90">
        <v>8</v>
      </c>
      <c r="O90">
        <v>1988</v>
      </c>
      <c r="P90">
        <v>1937</v>
      </c>
      <c r="R90">
        <v>1175</v>
      </c>
      <c r="S90">
        <v>651</v>
      </c>
      <c r="T90">
        <v>1553</v>
      </c>
      <c r="U90">
        <v>0.41899999999999998</v>
      </c>
      <c r="V90">
        <v>209</v>
      </c>
      <c r="W90">
        <v>627</v>
      </c>
      <c r="X90">
        <v>0.33300000000000002</v>
      </c>
      <c r="Y90">
        <v>426</v>
      </c>
      <c r="Z90">
        <v>615</v>
      </c>
      <c r="AA90">
        <v>0.69299999999999995</v>
      </c>
      <c r="AB90">
        <v>276</v>
      </c>
      <c r="AC90">
        <v>975</v>
      </c>
      <c r="AD90">
        <v>354</v>
      </c>
      <c r="AE90">
        <v>153</v>
      </c>
      <c r="AF90">
        <v>127</v>
      </c>
      <c r="AG90">
        <v>387</v>
      </c>
      <c r="AH90">
        <v>596</v>
      </c>
    </row>
    <row r="91" spans="1:34" ht="15" x14ac:dyDescent="0.2">
      <c r="A91" s="1">
        <v>90</v>
      </c>
      <c r="B91" t="s">
        <v>95</v>
      </c>
      <c r="C91">
        <v>26</v>
      </c>
      <c r="D91">
        <v>14</v>
      </c>
      <c r="E91">
        <v>12</v>
      </c>
      <c r="F91">
        <v>0.53800000000000003</v>
      </c>
      <c r="G91">
        <v>-3.74</v>
      </c>
      <c r="H91">
        <v>-3.82</v>
      </c>
      <c r="I91">
        <v>9</v>
      </c>
      <c r="J91">
        <v>8</v>
      </c>
      <c r="K91">
        <v>7</v>
      </c>
      <c r="L91">
        <v>5</v>
      </c>
      <c r="M91">
        <v>6</v>
      </c>
      <c r="N91">
        <v>7</v>
      </c>
      <c r="O91">
        <v>1920</v>
      </c>
      <c r="P91">
        <v>1918</v>
      </c>
      <c r="R91">
        <v>1050</v>
      </c>
      <c r="S91">
        <v>703</v>
      </c>
      <c r="T91">
        <v>1599</v>
      </c>
      <c r="U91">
        <v>0.44</v>
      </c>
      <c r="V91">
        <v>172</v>
      </c>
      <c r="W91">
        <v>512</v>
      </c>
      <c r="X91">
        <v>0.33600000000000002</v>
      </c>
      <c r="Y91">
        <v>340</v>
      </c>
      <c r="Z91">
        <v>510</v>
      </c>
      <c r="AA91">
        <v>0.66700000000000004</v>
      </c>
      <c r="AB91">
        <v>279</v>
      </c>
      <c r="AC91">
        <v>989</v>
      </c>
      <c r="AD91">
        <v>313</v>
      </c>
      <c r="AE91">
        <v>176</v>
      </c>
      <c r="AF91">
        <v>67</v>
      </c>
      <c r="AG91">
        <v>331</v>
      </c>
      <c r="AH91">
        <v>451</v>
      </c>
    </row>
    <row r="92" spans="1:34" ht="15" x14ac:dyDescent="0.2">
      <c r="A92" s="1">
        <v>91</v>
      </c>
      <c r="B92" t="s">
        <v>96</v>
      </c>
      <c r="C92">
        <v>27</v>
      </c>
      <c r="D92">
        <v>11</v>
      </c>
      <c r="E92">
        <v>16</v>
      </c>
      <c r="F92">
        <v>0.40699999999999997</v>
      </c>
      <c r="G92">
        <v>-8.7799999999999994</v>
      </c>
      <c r="H92">
        <v>-4.71</v>
      </c>
      <c r="I92">
        <v>9</v>
      </c>
      <c r="J92">
        <v>7</v>
      </c>
      <c r="K92">
        <v>7</v>
      </c>
      <c r="L92">
        <v>4</v>
      </c>
      <c r="M92">
        <v>3</v>
      </c>
      <c r="N92">
        <v>11</v>
      </c>
      <c r="O92">
        <v>1973</v>
      </c>
      <c r="P92">
        <v>2031</v>
      </c>
      <c r="R92">
        <v>1085</v>
      </c>
      <c r="S92">
        <v>694</v>
      </c>
      <c r="T92">
        <v>1534</v>
      </c>
      <c r="U92">
        <v>0.45200000000000001</v>
      </c>
      <c r="V92">
        <v>180</v>
      </c>
      <c r="W92">
        <v>525</v>
      </c>
      <c r="X92">
        <v>0.34300000000000003</v>
      </c>
      <c r="Y92">
        <v>463</v>
      </c>
      <c r="Z92">
        <v>665</v>
      </c>
      <c r="AA92">
        <v>0.69599999999999995</v>
      </c>
      <c r="AB92">
        <v>307</v>
      </c>
      <c r="AC92">
        <v>996</v>
      </c>
      <c r="AD92">
        <v>391</v>
      </c>
      <c r="AE92">
        <v>164</v>
      </c>
      <c r="AF92">
        <v>67</v>
      </c>
      <c r="AG92">
        <v>367</v>
      </c>
      <c r="AH92">
        <v>503</v>
      </c>
    </row>
    <row r="93" spans="1:34" ht="15" x14ac:dyDescent="0.2">
      <c r="A93" s="1">
        <v>92</v>
      </c>
      <c r="B93" t="s">
        <v>97</v>
      </c>
      <c r="C93">
        <v>27</v>
      </c>
      <c r="D93">
        <v>7</v>
      </c>
      <c r="E93">
        <v>20</v>
      </c>
      <c r="F93">
        <v>0.25900000000000001</v>
      </c>
      <c r="G93">
        <v>-19.63</v>
      </c>
      <c r="H93">
        <v>-10.51</v>
      </c>
      <c r="I93">
        <v>5</v>
      </c>
      <c r="J93">
        <v>9</v>
      </c>
      <c r="K93">
        <v>4</v>
      </c>
      <c r="L93">
        <v>9</v>
      </c>
      <c r="M93">
        <v>3</v>
      </c>
      <c r="N93">
        <v>9</v>
      </c>
      <c r="O93">
        <v>1952</v>
      </c>
      <c r="P93">
        <v>2139</v>
      </c>
      <c r="R93">
        <v>1095</v>
      </c>
      <c r="S93">
        <v>757</v>
      </c>
      <c r="T93">
        <v>1663</v>
      </c>
      <c r="U93">
        <v>0.45500000000000002</v>
      </c>
      <c r="V93">
        <v>242</v>
      </c>
      <c r="W93">
        <v>673</v>
      </c>
      <c r="X93">
        <v>0.36</v>
      </c>
      <c r="Y93">
        <v>383</v>
      </c>
      <c r="Z93">
        <v>574</v>
      </c>
      <c r="AA93">
        <v>0.66700000000000004</v>
      </c>
      <c r="AB93">
        <v>341</v>
      </c>
      <c r="AC93">
        <v>1134</v>
      </c>
      <c r="AD93">
        <v>379</v>
      </c>
      <c r="AE93">
        <v>185</v>
      </c>
      <c r="AF93">
        <v>76</v>
      </c>
      <c r="AG93">
        <v>382</v>
      </c>
      <c r="AH93">
        <v>539</v>
      </c>
    </row>
    <row r="94" spans="1:34" ht="15" x14ac:dyDescent="0.2">
      <c r="A94" s="1">
        <v>93</v>
      </c>
      <c r="B94" t="s">
        <v>98</v>
      </c>
      <c r="C94">
        <v>25</v>
      </c>
      <c r="D94">
        <v>9</v>
      </c>
      <c r="E94">
        <v>16</v>
      </c>
      <c r="F94">
        <v>0.36</v>
      </c>
      <c r="G94">
        <v>-6.55</v>
      </c>
      <c r="H94">
        <v>-2.2000000000000002</v>
      </c>
      <c r="I94">
        <v>5</v>
      </c>
      <c r="J94">
        <v>9</v>
      </c>
      <c r="K94">
        <v>4</v>
      </c>
      <c r="L94">
        <v>8</v>
      </c>
      <c r="M94">
        <v>5</v>
      </c>
      <c r="N94">
        <v>6</v>
      </c>
      <c r="O94">
        <v>1788</v>
      </c>
      <c r="P94">
        <v>1834</v>
      </c>
      <c r="R94">
        <v>1015</v>
      </c>
      <c r="S94">
        <v>663</v>
      </c>
      <c r="T94">
        <v>1494</v>
      </c>
      <c r="U94">
        <v>0.44400000000000001</v>
      </c>
      <c r="V94">
        <v>161</v>
      </c>
      <c r="W94">
        <v>442</v>
      </c>
      <c r="X94">
        <v>0.36399999999999999</v>
      </c>
      <c r="Y94">
        <v>347</v>
      </c>
      <c r="Z94">
        <v>509</v>
      </c>
      <c r="AA94">
        <v>0.68200000000000005</v>
      </c>
      <c r="AB94">
        <v>286</v>
      </c>
      <c r="AC94">
        <v>985</v>
      </c>
      <c r="AD94">
        <v>280</v>
      </c>
      <c r="AE94">
        <v>147</v>
      </c>
      <c r="AF94">
        <v>67</v>
      </c>
      <c r="AG94">
        <v>329</v>
      </c>
      <c r="AH94">
        <v>433</v>
      </c>
    </row>
    <row r="95" spans="1:34" ht="15" x14ac:dyDescent="0.2">
      <c r="A95" s="1">
        <v>94</v>
      </c>
      <c r="B95" t="s">
        <v>99</v>
      </c>
      <c r="C95">
        <v>29</v>
      </c>
      <c r="D95">
        <v>22</v>
      </c>
      <c r="E95">
        <v>7</v>
      </c>
      <c r="F95">
        <v>0.75900000000000001</v>
      </c>
      <c r="G95">
        <v>1.85</v>
      </c>
      <c r="H95">
        <v>-2.54</v>
      </c>
      <c r="I95">
        <v>11</v>
      </c>
      <c r="J95">
        <v>2</v>
      </c>
      <c r="K95">
        <v>12</v>
      </c>
      <c r="L95">
        <v>3</v>
      </c>
      <c r="M95">
        <v>10</v>
      </c>
      <c r="N95">
        <v>3</v>
      </c>
      <c r="O95">
        <v>2303</v>
      </c>
      <c r="P95">
        <v>2020</v>
      </c>
      <c r="R95">
        <v>1170</v>
      </c>
      <c r="S95">
        <v>712</v>
      </c>
      <c r="T95">
        <v>1676</v>
      </c>
      <c r="U95">
        <v>0.42499999999999999</v>
      </c>
      <c r="V95">
        <v>204</v>
      </c>
      <c r="W95">
        <v>658</v>
      </c>
      <c r="X95">
        <v>0.31</v>
      </c>
      <c r="Y95">
        <v>392</v>
      </c>
      <c r="Z95">
        <v>572</v>
      </c>
      <c r="AA95">
        <v>0.68500000000000005</v>
      </c>
      <c r="AB95">
        <v>302</v>
      </c>
      <c r="AC95">
        <v>917</v>
      </c>
      <c r="AD95">
        <v>346</v>
      </c>
      <c r="AE95">
        <v>181</v>
      </c>
      <c r="AF95">
        <v>85</v>
      </c>
      <c r="AG95">
        <v>382</v>
      </c>
      <c r="AH95">
        <v>518</v>
      </c>
    </row>
    <row r="96" spans="1:34" ht="15" x14ac:dyDescent="0.2">
      <c r="A96" s="1">
        <v>95</v>
      </c>
      <c r="B96" t="s">
        <v>100</v>
      </c>
      <c r="C96">
        <v>27</v>
      </c>
      <c r="D96">
        <v>6</v>
      </c>
      <c r="E96">
        <v>21</v>
      </c>
      <c r="F96">
        <v>0.222</v>
      </c>
      <c r="G96">
        <v>-8.64</v>
      </c>
      <c r="H96">
        <v>-3.32</v>
      </c>
      <c r="I96">
        <v>2</v>
      </c>
      <c r="J96">
        <v>12</v>
      </c>
      <c r="K96">
        <v>6</v>
      </c>
      <c r="L96">
        <v>7</v>
      </c>
      <c r="M96">
        <v>0</v>
      </c>
      <c r="N96">
        <v>12</v>
      </c>
      <c r="O96">
        <v>1900</v>
      </c>
      <c r="P96">
        <v>1997</v>
      </c>
      <c r="R96">
        <v>1110</v>
      </c>
      <c r="S96">
        <v>704</v>
      </c>
      <c r="T96">
        <v>1519</v>
      </c>
      <c r="U96">
        <v>0.46300000000000002</v>
      </c>
      <c r="V96">
        <v>192</v>
      </c>
      <c r="W96">
        <v>537</v>
      </c>
      <c r="X96">
        <v>0.35799999999999998</v>
      </c>
      <c r="Y96">
        <v>397</v>
      </c>
      <c r="Z96">
        <v>552</v>
      </c>
      <c r="AA96">
        <v>0.71899999999999997</v>
      </c>
      <c r="AB96">
        <v>243</v>
      </c>
      <c r="AC96">
        <v>876</v>
      </c>
      <c r="AD96">
        <v>365</v>
      </c>
      <c r="AE96">
        <v>182</v>
      </c>
      <c r="AF96">
        <v>108</v>
      </c>
      <c r="AG96">
        <v>318</v>
      </c>
      <c r="AH96">
        <v>436</v>
      </c>
    </row>
    <row r="97" spans="1:34" ht="15" x14ac:dyDescent="0.2">
      <c r="A97" s="1">
        <v>96</v>
      </c>
      <c r="B97" t="s">
        <v>101</v>
      </c>
      <c r="C97">
        <v>28</v>
      </c>
      <c r="D97">
        <v>22</v>
      </c>
      <c r="E97">
        <v>6</v>
      </c>
      <c r="F97">
        <v>0.78600000000000003</v>
      </c>
      <c r="G97">
        <v>21.2</v>
      </c>
      <c r="H97">
        <v>8.31</v>
      </c>
      <c r="I97">
        <v>10</v>
      </c>
      <c r="J97">
        <v>5</v>
      </c>
      <c r="K97">
        <v>16</v>
      </c>
      <c r="L97">
        <v>0</v>
      </c>
      <c r="M97">
        <v>2</v>
      </c>
      <c r="N97">
        <v>5</v>
      </c>
      <c r="O97">
        <v>2362</v>
      </c>
      <c r="P97">
        <v>2001</v>
      </c>
      <c r="R97">
        <v>1120</v>
      </c>
      <c r="S97">
        <v>683</v>
      </c>
      <c r="T97">
        <v>1674</v>
      </c>
      <c r="U97">
        <v>0.40799999999999997</v>
      </c>
      <c r="V97">
        <v>200</v>
      </c>
      <c r="W97">
        <v>600</v>
      </c>
      <c r="X97">
        <v>0.33300000000000002</v>
      </c>
      <c r="Y97">
        <v>435</v>
      </c>
      <c r="Z97">
        <v>615</v>
      </c>
      <c r="AA97">
        <v>0.70699999999999996</v>
      </c>
      <c r="AB97">
        <v>335</v>
      </c>
      <c r="AC97">
        <v>979</v>
      </c>
      <c r="AD97">
        <v>331</v>
      </c>
      <c r="AE97">
        <v>141</v>
      </c>
      <c r="AF97">
        <v>87</v>
      </c>
      <c r="AG97">
        <v>412</v>
      </c>
      <c r="AH97">
        <v>562</v>
      </c>
    </row>
    <row r="98" spans="1:34" ht="15" x14ac:dyDescent="0.2">
      <c r="A98" s="1">
        <v>97</v>
      </c>
      <c r="B98" t="s">
        <v>102</v>
      </c>
      <c r="C98">
        <v>27</v>
      </c>
      <c r="D98">
        <v>22</v>
      </c>
      <c r="E98">
        <v>5</v>
      </c>
      <c r="F98">
        <v>0.81499999999999995</v>
      </c>
      <c r="G98">
        <v>23.27</v>
      </c>
      <c r="H98">
        <v>9.6</v>
      </c>
      <c r="I98">
        <v>12</v>
      </c>
      <c r="J98">
        <v>2</v>
      </c>
      <c r="K98">
        <v>7</v>
      </c>
      <c r="L98">
        <v>1</v>
      </c>
      <c r="M98">
        <v>8</v>
      </c>
      <c r="N98">
        <v>2</v>
      </c>
      <c r="O98">
        <v>2147</v>
      </c>
      <c r="P98">
        <v>1778</v>
      </c>
      <c r="R98">
        <v>1085</v>
      </c>
      <c r="S98">
        <v>639</v>
      </c>
      <c r="T98">
        <v>1568</v>
      </c>
      <c r="U98">
        <v>0.40799999999999997</v>
      </c>
      <c r="V98">
        <v>148</v>
      </c>
      <c r="W98">
        <v>490</v>
      </c>
      <c r="X98">
        <v>0.30199999999999999</v>
      </c>
      <c r="Y98">
        <v>352</v>
      </c>
      <c r="Z98">
        <v>511</v>
      </c>
      <c r="AA98">
        <v>0.68899999999999995</v>
      </c>
      <c r="AB98">
        <v>294</v>
      </c>
      <c r="AC98">
        <v>948</v>
      </c>
      <c r="AD98">
        <v>256</v>
      </c>
      <c r="AE98">
        <v>148</v>
      </c>
      <c r="AF98">
        <v>81</v>
      </c>
      <c r="AG98">
        <v>419</v>
      </c>
      <c r="AH98">
        <v>582</v>
      </c>
    </row>
    <row r="99" spans="1:34" ht="15" x14ac:dyDescent="0.2">
      <c r="A99" s="1">
        <v>98</v>
      </c>
      <c r="B99" t="s">
        <v>103</v>
      </c>
      <c r="C99">
        <v>27</v>
      </c>
      <c r="D99">
        <v>12</v>
      </c>
      <c r="E99">
        <v>15</v>
      </c>
      <c r="F99">
        <v>0.44400000000000001</v>
      </c>
      <c r="G99">
        <v>-1.05</v>
      </c>
      <c r="H99">
        <v>1.84</v>
      </c>
      <c r="I99">
        <v>6</v>
      </c>
      <c r="J99">
        <v>8</v>
      </c>
      <c r="K99">
        <v>8</v>
      </c>
      <c r="L99">
        <v>7</v>
      </c>
      <c r="M99">
        <v>4</v>
      </c>
      <c r="N99">
        <v>7</v>
      </c>
      <c r="O99">
        <v>1781</v>
      </c>
      <c r="P99">
        <v>1830</v>
      </c>
      <c r="R99">
        <v>1095</v>
      </c>
      <c r="S99">
        <v>619</v>
      </c>
      <c r="T99">
        <v>1337</v>
      </c>
      <c r="U99">
        <v>0.46300000000000002</v>
      </c>
      <c r="V99">
        <v>191</v>
      </c>
      <c r="W99">
        <v>519</v>
      </c>
      <c r="X99">
        <v>0.36799999999999999</v>
      </c>
      <c r="Y99">
        <v>401</v>
      </c>
      <c r="Z99">
        <v>564</v>
      </c>
      <c r="AA99">
        <v>0.71099999999999997</v>
      </c>
      <c r="AB99">
        <v>246</v>
      </c>
      <c r="AC99">
        <v>971</v>
      </c>
      <c r="AD99">
        <v>412</v>
      </c>
      <c r="AE99">
        <v>177</v>
      </c>
      <c r="AF99">
        <v>101</v>
      </c>
      <c r="AG99">
        <v>485</v>
      </c>
      <c r="AH99">
        <v>445</v>
      </c>
    </row>
    <row r="100" spans="1:34" ht="15" x14ac:dyDescent="0.2">
      <c r="A100" s="1">
        <v>99</v>
      </c>
      <c r="B100" t="s">
        <v>104</v>
      </c>
      <c r="C100">
        <v>27</v>
      </c>
      <c r="D100">
        <v>16</v>
      </c>
      <c r="E100">
        <v>11</v>
      </c>
      <c r="F100">
        <v>0.59299999999999997</v>
      </c>
      <c r="G100">
        <v>3.4</v>
      </c>
      <c r="H100">
        <v>1.44</v>
      </c>
      <c r="I100">
        <v>8</v>
      </c>
      <c r="J100">
        <v>7</v>
      </c>
      <c r="K100">
        <v>12</v>
      </c>
      <c r="L100">
        <v>2</v>
      </c>
      <c r="M100">
        <v>4</v>
      </c>
      <c r="N100">
        <v>9</v>
      </c>
      <c r="O100">
        <v>2021</v>
      </c>
      <c r="P100">
        <v>1925</v>
      </c>
      <c r="R100">
        <v>1110</v>
      </c>
      <c r="S100">
        <v>626</v>
      </c>
      <c r="T100">
        <v>1505</v>
      </c>
      <c r="U100">
        <v>0.41599999999999998</v>
      </c>
      <c r="V100">
        <v>192</v>
      </c>
      <c r="W100">
        <v>581</v>
      </c>
      <c r="X100">
        <v>0.33</v>
      </c>
      <c r="Y100">
        <v>481</v>
      </c>
      <c r="Z100">
        <v>658</v>
      </c>
      <c r="AA100">
        <v>0.73099999999999998</v>
      </c>
      <c r="AB100">
        <v>261</v>
      </c>
      <c r="AC100">
        <v>940</v>
      </c>
      <c r="AD100">
        <v>338</v>
      </c>
      <c r="AE100">
        <v>164</v>
      </c>
      <c r="AF100">
        <v>79</v>
      </c>
      <c r="AG100">
        <v>402</v>
      </c>
      <c r="AH100">
        <v>571</v>
      </c>
    </row>
    <row r="101" spans="1:34" ht="15" x14ac:dyDescent="0.2">
      <c r="A101" s="1">
        <v>100</v>
      </c>
      <c r="B101" t="s">
        <v>105</v>
      </c>
      <c r="C101">
        <v>29</v>
      </c>
      <c r="D101">
        <v>20</v>
      </c>
      <c r="E101">
        <v>9</v>
      </c>
      <c r="F101">
        <v>0.69</v>
      </c>
      <c r="G101">
        <v>2.56</v>
      </c>
      <c r="H101">
        <v>-3.66</v>
      </c>
      <c r="I101">
        <v>13</v>
      </c>
      <c r="J101">
        <v>3</v>
      </c>
      <c r="K101">
        <v>10</v>
      </c>
      <c r="L101">
        <v>3</v>
      </c>
      <c r="M101">
        <v>10</v>
      </c>
      <c r="N101">
        <v>6</v>
      </c>
      <c r="O101">
        <v>2159</v>
      </c>
      <c r="P101">
        <v>1892</v>
      </c>
      <c r="R101">
        <v>1165</v>
      </c>
      <c r="S101">
        <v>661</v>
      </c>
      <c r="T101">
        <v>1593</v>
      </c>
      <c r="U101">
        <v>0.41499999999999998</v>
      </c>
      <c r="V101">
        <v>199</v>
      </c>
      <c r="W101">
        <v>644</v>
      </c>
      <c r="X101">
        <v>0.309</v>
      </c>
      <c r="Y101">
        <v>371</v>
      </c>
      <c r="Z101">
        <v>527</v>
      </c>
      <c r="AA101">
        <v>0.70399999999999996</v>
      </c>
      <c r="AB101">
        <v>269</v>
      </c>
      <c r="AC101">
        <v>937</v>
      </c>
      <c r="AD101">
        <v>344</v>
      </c>
      <c r="AE101">
        <v>165</v>
      </c>
      <c r="AF101">
        <v>63</v>
      </c>
      <c r="AG101">
        <v>402</v>
      </c>
      <c r="AH101">
        <v>518</v>
      </c>
    </row>
    <row r="102" spans="1:34" ht="15" x14ac:dyDescent="0.2">
      <c r="A102" s="1">
        <v>101</v>
      </c>
      <c r="B102" t="s">
        <v>106</v>
      </c>
      <c r="C102">
        <v>29</v>
      </c>
      <c r="D102">
        <v>16</v>
      </c>
      <c r="E102">
        <v>13</v>
      </c>
      <c r="F102">
        <v>0.55200000000000005</v>
      </c>
      <c r="G102">
        <v>-3.85</v>
      </c>
      <c r="H102">
        <v>-5.35</v>
      </c>
      <c r="I102">
        <v>9</v>
      </c>
      <c r="J102">
        <v>7</v>
      </c>
      <c r="K102">
        <v>8</v>
      </c>
      <c r="L102">
        <v>5</v>
      </c>
      <c r="M102">
        <v>7</v>
      </c>
      <c r="N102">
        <v>7</v>
      </c>
      <c r="O102">
        <v>2209</v>
      </c>
      <c r="P102">
        <v>2022</v>
      </c>
      <c r="R102">
        <v>1175</v>
      </c>
      <c r="S102">
        <v>691</v>
      </c>
      <c r="T102">
        <v>1638</v>
      </c>
      <c r="U102">
        <v>0.42199999999999999</v>
      </c>
      <c r="V102">
        <v>212</v>
      </c>
      <c r="W102">
        <v>599</v>
      </c>
      <c r="X102">
        <v>0.35399999999999998</v>
      </c>
      <c r="Y102">
        <v>428</v>
      </c>
      <c r="Z102">
        <v>634</v>
      </c>
      <c r="AA102">
        <v>0.67500000000000004</v>
      </c>
      <c r="AB102">
        <v>292</v>
      </c>
      <c r="AC102">
        <v>977</v>
      </c>
      <c r="AD102">
        <v>402</v>
      </c>
      <c r="AE102">
        <v>189</v>
      </c>
      <c r="AF102">
        <v>102</v>
      </c>
      <c r="AG102">
        <v>445</v>
      </c>
      <c r="AH102">
        <v>583</v>
      </c>
    </row>
    <row r="103" spans="1:34" ht="15" x14ac:dyDescent="0.2">
      <c r="A103" s="1">
        <v>102</v>
      </c>
      <c r="B103" t="s">
        <v>107</v>
      </c>
      <c r="C103">
        <v>27</v>
      </c>
      <c r="D103">
        <v>18</v>
      </c>
      <c r="E103">
        <v>9</v>
      </c>
      <c r="F103">
        <v>0.66700000000000004</v>
      </c>
      <c r="G103">
        <v>4.96</v>
      </c>
      <c r="H103">
        <v>0.93</v>
      </c>
      <c r="I103">
        <v>8</v>
      </c>
      <c r="J103">
        <v>6</v>
      </c>
      <c r="K103">
        <v>9</v>
      </c>
      <c r="L103">
        <v>6</v>
      </c>
      <c r="M103">
        <v>7</v>
      </c>
      <c r="N103">
        <v>2</v>
      </c>
      <c r="O103">
        <v>2052</v>
      </c>
      <c r="P103">
        <v>1922</v>
      </c>
      <c r="R103">
        <v>1100</v>
      </c>
      <c r="S103">
        <v>695</v>
      </c>
      <c r="T103">
        <v>1661</v>
      </c>
      <c r="U103">
        <v>0.41799999999999998</v>
      </c>
      <c r="V103">
        <v>206</v>
      </c>
      <c r="W103">
        <v>632</v>
      </c>
      <c r="X103">
        <v>0.32600000000000001</v>
      </c>
      <c r="Y103">
        <v>326</v>
      </c>
      <c r="Z103">
        <v>463</v>
      </c>
      <c r="AA103">
        <v>0.70399999999999996</v>
      </c>
      <c r="AB103">
        <v>260</v>
      </c>
      <c r="AC103">
        <v>887</v>
      </c>
      <c r="AD103">
        <v>365</v>
      </c>
      <c r="AE103">
        <v>162</v>
      </c>
      <c r="AF103">
        <v>105</v>
      </c>
      <c r="AG103">
        <v>287</v>
      </c>
      <c r="AH103">
        <v>531</v>
      </c>
    </row>
    <row r="104" spans="1:34" ht="15" x14ac:dyDescent="0.2">
      <c r="A104" s="1">
        <v>103</v>
      </c>
      <c r="B104" t="s">
        <v>108</v>
      </c>
      <c r="C104">
        <v>27</v>
      </c>
      <c r="D104">
        <v>14</v>
      </c>
      <c r="E104">
        <v>13</v>
      </c>
      <c r="F104">
        <v>0.51900000000000002</v>
      </c>
      <c r="G104">
        <v>2.2400000000000002</v>
      </c>
      <c r="H104">
        <v>3.06</v>
      </c>
      <c r="I104">
        <v>6</v>
      </c>
      <c r="J104">
        <v>8</v>
      </c>
      <c r="K104">
        <v>10</v>
      </c>
      <c r="L104">
        <v>3</v>
      </c>
      <c r="M104">
        <v>4</v>
      </c>
      <c r="N104">
        <v>7</v>
      </c>
      <c r="O104">
        <v>1863</v>
      </c>
      <c r="P104">
        <v>1885</v>
      </c>
      <c r="R104">
        <v>1080</v>
      </c>
      <c r="S104">
        <v>691</v>
      </c>
      <c r="T104">
        <v>1575</v>
      </c>
      <c r="U104">
        <v>0.439</v>
      </c>
      <c r="V104">
        <v>178</v>
      </c>
      <c r="W104">
        <v>487</v>
      </c>
      <c r="X104">
        <v>0.36599999999999999</v>
      </c>
      <c r="Y104">
        <v>325</v>
      </c>
      <c r="Z104">
        <v>434</v>
      </c>
      <c r="AA104">
        <v>0.749</v>
      </c>
      <c r="AB104">
        <v>246</v>
      </c>
      <c r="AC104">
        <v>876</v>
      </c>
      <c r="AD104">
        <v>387</v>
      </c>
      <c r="AE104">
        <v>191</v>
      </c>
      <c r="AF104">
        <v>94</v>
      </c>
      <c r="AG104">
        <v>279</v>
      </c>
      <c r="AH104">
        <v>506</v>
      </c>
    </row>
    <row r="105" spans="1:34" ht="15" x14ac:dyDescent="0.2">
      <c r="A105" s="1">
        <v>104</v>
      </c>
      <c r="B105" t="s">
        <v>109</v>
      </c>
      <c r="C105">
        <v>27</v>
      </c>
      <c r="D105">
        <v>14</v>
      </c>
      <c r="E105">
        <v>13</v>
      </c>
      <c r="F105">
        <v>0.51900000000000002</v>
      </c>
      <c r="G105">
        <v>13.56</v>
      </c>
      <c r="H105">
        <v>9.93</v>
      </c>
      <c r="I105">
        <v>5</v>
      </c>
      <c r="J105">
        <v>9</v>
      </c>
      <c r="K105">
        <v>9</v>
      </c>
      <c r="L105">
        <v>6</v>
      </c>
      <c r="M105">
        <v>3</v>
      </c>
      <c r="N105">
        <v>5</v>
      </c>
      <c r="O105">
        <v>2037</v>
      </c>
      <c r="P105">
        <v>1939</v>
      </c>
      <c r="R105">
        <v>1090</v>
      </c>
      <c r="S105">
        <v>672</v>
      </c>
      <c r="T105">
        <v>1601</v>
      </c>
      <c r="U105">
        <v>0.42</v>
      </c>
      <c r="V105">
        <v>169</v>
      </c>
      <c r="W105">
        <v>525</v>
      </c>
      <c r="X105">
        <v>0.32200000000000001</v>
      </c>
      <c r="Y105">
        <v>426</v>
      </c>
      <c r="Z105">
        <v>615</v>
      </c>
      <c r="AA105">
        <v>0.69299999999999995</v>
      </c>
      <c r="AB105">
        <v>306</v>
      </c>
      <c r="AC105">
        <v>945</v>
      </c>
      <c r="AD105">
        <v>341</v>
      </c>
      <c r="AE105">
        <v>177</v>
      </c>
      <c r="AF105">
        <v>86</v>
      </c>
      <c r="AG105">
        <v>347</v>
      </c>
      <c r="AH105">
        <v>569</v>
      </c>
    </row>
    <row r="106" spans="1:34" ht="15" x14ac:dyDescent="0.2">
      <c r="A106" s="1">
        <v>105</v>
      </c>
      <c r="B106" t="s">
        <v>110</v>
      </c>
      <c r="C106">
        <v>28</v>
      </c>
      <c r="D106">
        <v>17</v>
      </c>
      <c r="E106">
        <v>11</v>
      </c>
      <c r="F106">
        <v>0.60699999999999998</v>
      </c>
      <c r="G106">
        <v>-2.2599999999999998</v>
      </c>
      <c r="H106">
        <v>-2.83</v>
      </c>
      <c r="I106">
        <v>10</v>
      </c>
      <c r="J106">
        <v>5</v>
      </c>
      <c r="K106">
        <v>10</v>
      </c>
      <c r="L106">
        <v>1</v>
      </c>
      <c r="M106">
        <v>5</v>
      </c>
      <c r="N106">
        <v>9</v>
      </c>
      <c r="O106">
        <v>2180</v>
      </c>
      <c r="P106">
        <v>2068</v>
      </c>
      <c r="R106">
        <v>1125</v>
      </c>
      <c r="S106">
        <v>728</v>
      </c>
      <c r="T106">
        <v>1691</v>
      </c>
      <c r="U106">
        <v>0.43099999999999999</v>
      </c>
      <c r="V106">
        <v>229</v>
      </c>
      <c r="W106">
        <v>693</v>
      </c>
      <c r="X106">
        <v>0.33</v>
      </c>
      <c r="Y106">
        <v>383</v>
      </c>
      <c r="Z106">
        <v>574</v>
      </c>
      <c r="AA106">
        <v>0.66700000000000004</v>
      </c>
      <c r="AB106">
        <v>348</v>
      </c>
      <c r="AC106">
        <v>1111</v>
      </c>
      <c r="AD106">
        <v>369</v>
      </c>
      <c r="AE106">
        <v>138</v>
      </c>
      <c r="AF106">
        <v>90</v>
      </c>
      <c r="AG106">
        <v>384</v>
      </c>
      <c r="AH106">
        <v>549</v>
      </c>
    </row>
    <row r="107" spans="1:34" ht="15" x14ac:dyDescent="0.2">
      <c r="A107" s="1">
        <v>106</v>
      </c>
      <c r="B107" t="s">
        <v>111</v>
      </c>
      <c r="C107">
        <v>27</v>
      </c>
      <c r="D107">
        <v>17</v>
      </c>
      <c r="E107">
        <v>10</v>
      </c>
      <c r="F107">
        <v>0.63</v>
      </c>
      <c r="G107">
        <v>0.72</v>
      </c>
      <c r="H107">
        <v>-1.8</v>
      </c>
      <c r="I107">
        <v>10</v>
      </c>
      <c r="J107">
        <v>5</v>
      </c>
      <c r="K107">
        <v>9</v>
      </c>
      <c r="L107">
        <v>3</v>
      </c>
      <c r="M107">
        <v>5</v>
      </c>
      <c r="N107">
        <v>7</v>
      </c>
      <c r="O107">
        <v>2019</v>
      </c>
      <c r="P107">
        <v>1883</v>
      </c>
      <c r="R107">
        <v>1085</v>
      </c>
      <c r="S107">
        <v>618</v>
      </c>
      <c r="T107">
        <v>1512</v>
      </c>
      <c r="U107">
        <v>0.40899999999999997</v>
      </c>
      <c r="V107">
        <v>230</v>
      </c>
      <c r="W107">
        <v>701</v>
      </c>
      <c r="X107">
        <v>0.32800000000000001</v>
      </c>
      <c r="Y107">
        <v>417</v>
      </c>
      <c r="Z107">
        <v>577</v>
      </c>
      <c r="AA107">
        <v>0.72299999999999998</v>
      </c>
      <c r="AB107">
        <v>287</v>
      </c>
      <c r="AC107">
        <v>896</v>
      </c>
      <c r="AD107">
        <v>364</v>
      </c>
      <c r="AE107">
        <v>171</v>
      </c>
      <c r="AF107">
        <v>75</v>
      </c>
      <c r="AG107">
        <v>409</v>
      </c>
      <c r="AH107">
        <v>492</v>
      </c>
    </row>
    <row r="108" spans="1:34" ht="15" x14ac:dyDescent="0.2">
      <c r="A108" s="1">
        <v>107</v>
      </c>
      <c r="B108" t="s">
        <v>112</v>
      </c>
      <c r="C108">
        <v>27</v>
      </c>
      <c r="D108">
        <v>16</v>
      </c>
      <c r="E108">
        <v>11</v>
      </c>
      <c r="F108">
        <v>0.59299999999999997</v>
      </c>
      <c r="G108">
        <v>8.32</v>
      </c>
      <c r="H108">
        <v>8.43</v>
      </c>
      <c r="I108">
        <v>7</v>
      </c>
      <c r="J108">
        <v>7</v>
      </c>
      <c r="K108">
        <v>14</v>
      </c>
      <c r="L108">
        <v>3</v>
      </c>
      <c r="M108">
        <v>2</v>
      </c>
      <c r="N108">
        <v>8</v>
      </c>
      <c r="O108">
        <v>1834</v>
      </c>
      <c r="P108">
        <v>1799</v>
      </c>
      <c r="R108">
        <v>1085</v>
      </c>
      <c r="S108">
        <v>644</v>
      </c>
      <c r="T108">
        <v>1633</v>
      </c>
      <c r="U108">
        <v>0.39400000000000002</v>
      </c>
      <c r="V108">
        <v>191</v>
      </c>
      <c r="W108">
        <v>583</v>
      </c>
      <c r="X108">
        <v>0.32800000000000001</v>
      </c>
      <c r="Y108">
        <v>320</v>
      </c>
      <c r="Z108">
        <v>466</v>
      </c>
      <c r="AA108">
        <v>0.68700000000000006</v>
      </c>
      <c r="AB108">
        <v>323</v>
      </c>
      <c r="AC108">
        <v>975</v>
      </c>
      <c r="AD108">
        <v>344</v>
      </c>
      <c r="AE108">
        <v>187</v>
      </c>
      <c r="AF108">
        <v>115</v>
      </c>
      <c r="AG108">
        <v>351</v>
      </c>
      <c r="AH108">
        <v>494</v>
      </c>
    </row>
    <row r="109" spans="1:34" ht="15" x14ac:dyDescent="0.2">
      <c r="A109" s="1">
        <v>108</v>
      </c>
      <c r="B109" t="s">
        <v>113</v>
      </c>
      <c r="C109">
        <v>27</v>
      </c>
      <c r="D109">
        <v>15</v>
      </c>
      <c r="E109">
        <v>12</v>
      </c>
      <c r="F109">
        <v>0.55600000000000005</v>
      </c>
      <c r="G109">
        <v>12.6</v>
      </c>
      <c r="H109">
        <v>10.45</v>
      </c>
      <c r="I109">
        <v>6</v>
      </c>
      <c r="J109">
        <v>8</v>
      </c>
      <c r="K109">
        <v>10</v>
      </c>
      <c r="L109">
        <v>5</v>
      </c>
      <c r="M109">
        <v>4</v>
      </c>
      <c r="N109">
        <v>6</v>
      </c>
      <c r="O109">
        <v>1959</v>
      </c>
      <c r="P109">
        <v>1889</v>
      </c>
      <c r="R109">
        <v>1090</v>
      </c>
      <c r="S109">
        <v>653</v>
      </c>
      <c r="T109">
        <v>1605</v>
      </c>
      <c r="U109">
        <v>0.40699999999999997</v>
      </c>
      <c r="V109">
        <v>193</v>
      </c>
      <c r="W109">
        <v>575</v>
      </c>
      <c r="X109">
        <v>0.33600000000000002</v>
      </c>
      <c r="Y109">
        <v>390</v>
      </c>
      <c r="Z109">
        <v>566</v>
      </c>
      <c r="AA109">
        <v>0.68899999999999995</v>
      </c>
      <c r="AB109">
        <v>289</v>
      </c>
      <c r="AC109">
        <v>928</v>
      </c>
      <c r="AD109">
        <v>311</v>
      </c>
      <c r="AE109">
        <v>180</v>
      </c>
      <c r="AF109">
        <v>86</v>
      </c>
      <c r="AG109">
        <v>331</v>
      </c>
      <c r="AH109">
        <v>561</v>
      </c>
    </row>
    <row r="110" spans="1:34" ht="15" x14ac:dyDescent="0.2">
      <c r="A110" s="1">
        <v>109</v>
      </c>
      <c r="B110" t="s">
        <v>114</v>
      </c>
      <c r="C110">
        <v>28</v>
      </c>
      <c r="D110">
        <v>28</v>
      </c>
      <c r="E110">
        <v>0</v>
      </c>
      <c r="F110">
        <v>1</v>
      </c>
      <c r="G110">
        <v>25.97</v>
      </c>
      <c r="H110">
        <v>2.25</v>
      </c>
      <c r="I110">
        <v>16</v>
      </c>
      <c r="J110">
        <v>0</v>
      </c>
      <c r="K110">
        <v>15</v>
      </c>
      <c r="L110">
        <v>0</v>
      </c>
      <c r="M110">
        <v>9</v>
      </c>
      <c r="N110">
        <v>0</v>
      </c>
      <c r="O110">
        <v>2391</v>
      </c>
      <c r="P110">
        <v>1727</v>
      </c>
      <c r="R110">
        <v>1120</v>
      </c>
      <c r="S110">
        <v>634</v>
      </c>
      <c r="T110">
        <v>1716</v>
      </c>
      <c r="U110">
        <v>0.36899999999999999</v>
      </c>
      <c r="V110">
        <v>157</v>
      </c>
      <c r="W110">
        <v>534</v>
      </c>
      <c r="X110">
        <v>0.29399999999999998</v>
      </c>
      <c r="Y110">
        <v>302</v>
      </c>
      <c r="Z110">
        <v>459</v>
      </c>
      <c r="AA110">
        <v>0.65800000000000003</v>
      </c>
      <c r="AB110">
        <v>310</v>
      </c>
      <c r="AC110">
        <v>932</v>
      </c>
      <c r="AD110">
        <v>277</v>
      </c>
      <c r="AE110">
        <v>148</v>
      </c>
      <c r="AF110">
        <v>76</v>
      </c>
      <c r="AG110">
        <v>366</v>
      </c>
      <c r="AH110">
        <v>551</v>
      </c>
    </row>
    <row r="111" spans="1:34" ht="15" x14ac:dyDescent="0.2">
      <c r="A111" s="1">
        <v>110</v>
      </c>
      <c r="B111" t="s">
        <v>115</v>
      </c>
      <c r="C111">
        <v>27</v>
      </c>
      <c r="D111">
        <v>12</v>
      </c>
      <c r="E111">
        <v>15</v>
      </c>
      <c r="F111">
        <v>0.44400000000000001</v>
      </c>
      <c r="G111">
        <v>-18.559999999999999</v>
      </c>
      <c r="H111">
        <v>-9.77</v>
      </c>
      <c r="I111">
        <v>7</v>
      </c>
      <c r="J111">
        <v>7</v>
      </c>
      <c r="K111">
        <v>9</v>
      </c>
      <c r="L111">
        <v>2</v>
      </c>
      <c r="M111">
        <v>2</v>
      </c>
      <c r="N111">
        <v>11</v>
      </c>
      <c r="O111">
        <v>1905</v>
      </c>
      <c r="P111">
        <v>2005</v>
      </c>
      <c r="R111">
        <v>1100</v>
      </c>
      <c r="S111">
        <v>699</v>
      </c>
      <c r="T111">
        <v>1465</v>
      </c>
      <c r="U111">
        <v>0.47699999999999998</v>
      </c>
      <c r="V111">
        <v>204</v>
      </c>
      <c r="W111">
        <v>559</v>
      </c>
      <c r="X111">
        <v>0.36499999999999999</v>
      </c>
      <c r="Y111">
        <v>403</v>
      </c>
      <c r="Z111">
        <v>597</v>
      </c>
      <c r="AA111">
        <v>0.67500000000000004</v>
      </c>
      <c r="AB111">
        <v>296</v>
      </c>
      <c r="AC111">
        <v>1019</v>
      </c>
      <c r="AD111">
        <v>392</v>
      </c>
      <c r="AE111">
        <v>166</v>
      </c>
      <c r="AF111">
        <v>96</v>
      </c>
      <c r="AG111">
        <v>465</v>
      </c>
      <c r="AH111">
        <v>529</v>
      </c>
    </row>
    <row r="112" spans="1:34" ht="15" x14ac:dyDescent="0.2">
      <c r="A112" s="1">
        <v>111</v>
      </c>
      <c r="B112" t="s">
        <v>116</v>
      </c>
      <c r="C112">
        <v>28</v>
      </c>
      <c r="D112">
        <v>19</v>
      </c>
      <c r="E112">
        <v>9</v>
      </c>
      <c r="F112">
        <v>0.67900000000000005</v>
      </c>
      <c r="G112">
        <v>-0.75</v>
      </c>
      <c r="H112">
        <v>-3.91</v>
      </c>
      <c r="I112">
        <v>8</v>
      </c>
      <c r="J112">
        <v>3</v>
      </c>
      <c r="K112">
        <v>13</v>
      </c>
      <c r="L112">
        <v>3</v>
      </c>
      <c r="M112">
        <v>4</v>
      </c>
      <c r="N112">
        <v>6</v>
      </c>
      <c r="O112">
        <v>2058</v>
      </c>
      <c r="P112">
        <v>1915</v>
      </c>
      <c r="R112">
        <v>1130</v>
      </c>
      <c r="S112">
        <v>693</v>
      </c>
      <c r="T112">
        <v>1635</v>
      </c>
      <c r="U112">
        <v>0.42399999999999999</v>
      </c>
      <c r="V112">
        <v>186</v>
      </c>
      <c r="W112">
        <v>568</v>
      </c>
      <c r="X112">
        <v>0.32700000000000001</v>
      </c>
      <c r="Y112">
        <v>343</v>
      </c>
      <c r="Z112">
        <v>496</v>
      </c>
      <c r="AA112">
        <v>0.69199999999999995</v>
      </c>
      <c r="AB112">
        <v>282</v>
      </c>
      <c r="AC112">
        <v>1023</v>
      </c>
      <c r="AD112">
        <v>344</v>
      </c>
      <c r="AE112">
        <v>185</v>
      </c>
      <c r="AF112">
        <v>88</v>
      </c>
      <c r="AG112">
        <v>420</v>
      </c>
      <c r="AH112">
        <v>591</v>
      </c>
    </row>
    <row r="113" spans="1:34" ht="15" x14ac:dyDescent="0.2">
      <c r="A113" s="1">
        <v>112</v>
      </c>
      <c r="B113" t="s">
        <v>117</v>
      </c>
      <c r="C113">
        <v>27</v>
      </c>
      <c r="D113">
        <v>16</v>
      </c>
      <c r="E113">
        <v>11</v>
      </c>
      <c r="F113">
        <v>0.59299999999999997</v>
      </c>
      <c r="G113">
        <v>-1.25</v>
      </c>
      <c r="H113">
        <v>-1.97</v>
      </c>
      <c r="I113">
        <v>10</v>
      </c>
      <c r="J113">
        <v>5</v>
      </c>
      <c r="K113">
        <v>9</v>
      </c>
      <c r="L113">
        <v>2</v>
      </c>
      <c r="M113">
        <v>6</v>
      </c>
      <c r="N113">
        <v>8</v>
      </c>
      <c r="O113">
        <v>2165</v>
      </c>
      <c r="P113">
        <v>2063</v>
      </c>
      <c r="R113">
        <v>1095</v>
      </c>
      <c r="S113">
        <v>742</v>
      </c>
      <c r="T113">
        <v>1725</v>
      </c>
      <c r="U113">
        <v>0.43</v>
      </c>
      <c r="V113">
        <v>239</v>
      </c>
      <c r="W113">
        <v>668</v>
      </c>
      <c r="X113">
        <v>0.35799999999999998</v>
      </c>
      <c r="Y113">
        <v>340</v>
      </c>
      <c r="Z113">
        <v>523</v>
      </c>
      <c r="AA113">
        <v>0.65</v>
      </c>
      <c r="AB113">
        <v>310</v>
      </c>
      <c r="AC113">
        <v>1053</v>
      </c>
      <c r="AD113">
        <v>372</v>
      </c>
      <c r="AE113">
        <v>167</v>
      </c>
      <c r="AF113">
        <v>68</v>
      </c>
      <c r="AG113">
        <v>418</v>
      </c>
      <c r="AH113">
        <v>550</v>
      </c>
    </row>
    <row r="114" spans="1:34" ht="15" x14ac:dyDescent="0.2">
      <c r="A114" s="1">
        <v>113</v>
      </c>
      <c r="B114" t="s">
        <v>118</v>
      </c>
      <c r="C114">
        <v>26</v>
      </c>
      <c r="D114">
        <v>12</v>
      </c>
      <c r="E114">
        <v>14</v>
      </c>
      <c r="F114">
        <v>0.46200000000000002</v>
      </c>
      <c r="G114">
        <v>-12.41</v>
      </c>
      <c r="H114">
        <v>-8.99</v>
      </c>
      <c r="I114">
        <v>9</v>
      </c>
      <c r="J114">
        <v>4</v>
      </c>
      <c r="K114">
        <v>8</v>
      </c>
      <c r="L114">
        <v>4</v>
      </c>
      <c r="M114">
        <v>3</v>
      </c>
      <c r="N114">
        <v>9</v>
      </c>
      <c r="O114">
        <v>1794</v>
      </c>
      <c r="P114">
        <v>1850</v>
      </c>
      <c r="R114">
        <v>1050</v>
      </c>
      <c r="S114">
        <v>624</v>
      </c>
      <c r="T114">
        <v>1430</v>
      </c>
      <c r="U114">
        <v>0.436</v>
      </c>
      <c r="V114">
        <v>186</v>
      </c>
      <c r="W114">
        <v>516</v>
      </c>
      <c r="X114">
        <v>0.36</v>
      </c>
      <c r="Y114">
        <v>416</v>
      </c>
      <c r="Z114">
        <v>615</v>
      </c>
      <c r="AA114">
        <v>0.67600000000000005</v>
      </c>
      <c r="AB114">
        <v>244</v>
      </c>
      <c r="AC114">
        <v>892</v>
      </c>
      <c r="AD114">
        <v>282</v>
      </c>
      <c r="AE114">
        <v>149</v>
      </c>
      <c r="AF114">
        <v>75</v>
      </c>
      <c r="AG114">
        <v>371</v>
      </c>
      <c r="AH114">
        <v>482</v>
      </c>
    </row>
    <row r="115" spans="1:34" ht="15" x14ac:dyDescent="0.2">
      <c r="A115" s="1">
        <v>114</v>
      </c>
      <c r="B115" t="s">
        <v>119</v>
      </c>
      <c r="C115">
        <v>29</v>
      </c>
      <c r="D115">
        <v>8</v>
      </c>
      <c r="E115">
        <v>21</v>
      </c>
      <c r="F115">
        <v>0.27600000000000002</v>
      </c>
      <c r="G115">
        <v>-15</v>
      </c>
      <c r="H115">
        <v>-5.03</v>
      </c>
      <c r="I115">
        <v>3</v>
      </c>
      <c r="J115">
        <v>11</v>
      </c>
      <c r="K115">
        <v>5</v>
      </c>
      <c r="L115">
        <v>8</v>
      </c>
      <c r="M115">
        <v>3</v>
      </c>
      <c r="N115">
        <v>13</v>
      </c>
      <c r="O115">
        <v>1927</v>
      </c>
      <c r="P115">
        <v>2216</v>
      </c>
      <c r="R115">
        <v>1175</v>
      </c>
      <c r="S115">
        <v>786</v>
      </c>
      <c r="T115">
        <v>1745</v>
      </c>
      <c r="U115">
        <v>0.45</v>
      </c>
      <c r="V115">
        <v>225</v>
      </c>
      <c r="W115">
        <v>586</v>
      </c>
      <c r="X115">
        <v>0.38400000000000001</v>
      </c>
      <c r="Y115">
        <v>419</v>
      </c>
      <c r="Z115">
        <v>610</v>
      </c>
      <c r="AA115">
        <v>0.68700000000000006</v>
      </c>
      <c r="AB115">
        <v>364</v>
      </c>
      <c r="AC115">
        <v>1165</v>
      </c>
      <c r="AD115">
        <v>460</v>
      </c>
      <c r="AE115">
        <v>189</v>
      </c>
      <c r="AF115">
        <v>106</v>
      </c>
      <c r="AG115">
        <v>384</v>
      </c>
      <c r="AH115">
        <v>505</v>
      </c>
    </row>
    <row r="116" spans="1:34" ht="15" x14ac:dyDescent="0.2">
      <c r="A116" s="1">
        <v>115</v>
      </c>
      <c r="B116" t="s">
        <v>120</v>
      </c>
      <c r="C116">
        <v>23</v>
      </c>
      <c r="D116">
        <v>16</v>
      </c>
      <c r="E116">
        <v>7</v>
      </c>
      <c r="F116">
        <v>0.69599999999999995</v>
      </c>
      <c r="G116">
        <v>2.5099999999999998</v>
      </c>
      <c r="H116">
        <v>-2.02</v>
      </c>
      <c r="I116">
        <v>8</v>
      </c>
      <c r="J116">
        <v>2</v>
      </c>
      <c r="K116">
        <v>9</v>
      </c>
      <c r="L116">
        <v>3</v>
      </c>
      <c r="M116">
        <v>7</v>
      </c>
      <c r="N116">
        <v>3</v>
      </c>
      <c r="O116">
        <v>1646</v>
      </c>
      <c r="P116">
        <v>1499</v>
      </c>
      <c r="R116">
        <v>920</v>
      </c>
      <c r="S116">
        <v>513</v>
      </c>
      <c r="T116">
        <v>1257</v>
      </c>
      <c r="U116">
        <v>0.40799999999999997</v>
      </c>
      <c r="V116">
        <v>142</v>
      </c>
      <c r="W116">
        <v>441</v>
      </c>
      <c r="X116">
        <v>0.32200000000000001</v>
      </c>
      <c r="Y116">
        <v>331</v>
      </c>
      <c r="Z116">
        <v>488</v>
      </c>
      <c r="AA116">
        <v>0.67800000000000005</v>
      </c>
      <c r="AB116">
        <v>247</v>
      </c>
      <c r="AC116">
        <v>790</v>
      </c>
      <c r="AD116">
        <v>294</v>
      </c>
      <c r="AE116">
        <v>156</v>
      </c>
      <c r="AF116">
        <v>60</v>
      </c>
      <c r="AG116">
        <v>308</v>
      </c>
      <c r="AH116">
        <v>418</v>
      </c>
    </row>
    <row r="117" spans="1:34" ht="15" x14ac:dyDescent="0.2">
      <c r="A117" s="1">
        <v>116</v>
      </c>
      <c r="B117" t="s">
        <v>121</v>
      </c>
      <c r="C117">
        <v>26</v>
      </c>
      <c r="D117">
        <v>13</v>
      </c>
      <c r="E117">
        <v>13</v>
      </c>
      <c r="F117">
        <v>0.5</v>
      </c>
      <c r="G117">
        <v>-5.28</v>
      </c>
      <c r="H117">
        <v>-4.72</v>
      </c>
      <c r="I117">
        <v>7</v>
      </c>
      <c r="J117">
        <v>6</v>
      </c>
      <c r="K117">
        <v>10</v>
      </c>
      <c r="L117">
        <v>8</v>
      </c>
      <c r="M117">
        <v>3</v>
      </c>
      <c r="N117">
        <v>3</v>
      </c>
      <c r="O117">
        <v>1782</v>
      </c>
      <c r="P117">
        <v>1765</v>
      </c>
      <c r="R117">
        <v>1045</v>
      </c>
      <c r="S117">
        <v>620</v>
      </c>
      <c r="T117">
        <v>1393</v>
      </c>
      <c r="U117">
        <v>0.44500000000000001</v>
      </c>
      <c r="V117">
        <v>160</v>
      </c>
      <c r="W117">
        <v>460</v>
      </c>
      <c r="X117">
        <v>0.34799999999999998</v>
      </c>
      <c r="Y117">
        <v>365</v>
      </c>
      <c r="Z117">
        <v>548</v>
      </c>
      <c r="AA117">
        <v>0.66600000000000004</v>
      </c>
      <c r="AB117">
        <v>232</v>
      </c>
      <c r="AC117">
        <v>860</v>
      </c>
      <c r="AD117">
        <v>276</v>
      </c>
      <c r="AE117">
        <v>180</v>
      </c>
      <c r="AF117">
        <v>77</v>
      </c>
      <c r="AG117">
        <v>367</v>
      </c>
      <c r="AH117">
        <v>533</v>
      </c>
    </row>
    <row r="118" spans="1:34" ht="15" x14ac:dyDescent="0.2">
      <c r="A118" s="1">
        <v>117</v>
      </c>
      <c r="B118" t="s">
        <v>122</v>
      </c>
      <c r="C118">
        <v>28</v>
      </c>
      <c r="D118">
        <v>14</v>
      </c>
      <c r="E118">
        <v>14</v>
      </c>
      <c r="F118">
        <v>0.5</v>
      </c>
      <c r="G118">
        <v>-7.94</v>
      </c>
      <c r="H118">
        <v>-5.94</v>
      </c>
      <c r="I118">
        <v>8</v>
      </c>
      <c r="J118">
        <v>8</v>
      </c>
      <c r="K118">
        <v>7</v>
      </c>
      <c r="L118">
        <v>7</v>
      </c>
      <c r="M118">
        <v>7</v>
      </c>
      <c r="N118">
        <v>7</v>
      </c>
      <c r="O118">
        <v>1933</v>
      </c>
      <c r="P118">
        <v>1908</v>
      </c>
      <c r="R118">
        <v>1135</v>
      </c>
      <c r="S118">
        <v>679</v>
      </c>
      <c r="T118">
        <v>1542</v>
      </c>
      <c r="U118">
        <v>0.44</v>
      </c>
      <c r="V118">
        <v>228</v>
      </c>
      <c r="W118">
        <v>636</v>
      </c>
      <c r="X118">
        <v>0.35799999999999998</v>
      </c>
      <c r="Y118">
        <v>322</v>
      </c>
      <c r="Z118">
        <v>471</v>
      </c>
      <c r="AA118">
        <v>0.68400000000000005</v>
      </c>
      <c r="AB118">
        <v>248</v>
      </c>
      <c r="AC118">
        <v>914</v>
      </c>
      <c r="AD118">
        <v>363</v>
      </c>
      <c r="AE118">
        <v>192</v>
      </c>
      <c r="AF118">
        <v>104</v>
      </c>
      <c r="AG118">
        <v>378</v>
      </c>
      <c r="AH118">
        <v>532</v>
      </c>
    </row>
    <row r="119" spans="1:34" ht="15" x14ac:dyDescent="0.2">
      <c r="A119" s="1">
        <v>118</v>
      </c>
      <c r="B119" t="s">
        <v>123</v>
      </c>
      <c r="C119">
        <v>29</v>
      </c>
      <c r="D119">
        <v>13</v>
      </c>
      <c r="E119">
        <v>16</v>
      </c>
      <c r="F119">
        <v>0.44800000000000001</v>
      </c>
      <c r="G119">
        <v>-2.0499999999999998</v>
      </c>
      <c r="H119">
        <v>-1.05</v>
      </c>
      <c r="I119">
        <v>5</v>
      </c>
      <c r="J119">
        <v>11</v>
      </c>
      <c r="K119">
        <v>7</v>
      </c>
      <c r="L119">
        <v>7</v>
      </c>
      <c r="M119">
        <v>4</v>
      </c>
      <c r="N119">
        <v>7</v>
      </c>
      <c r="O119">
        <v>2230</v>
      </c>
      <c r="P119">
        <v>2225</v>
      </c>
      <c r="R119">
        <v>1170</v>
      </c>
      <c r="S119">
        <v>819</v>
      </c>
      <c r="T119">
        <v>1780</v>
      </c>
      <c r="U119">
        <v>0.46</v>
      </c>
      <c r="V119">
        <v>222</v>
      </c>
      <c r="W119">
        <v>602</v>
      </c>
      <c r="X119">
        <v>0.36899999999999999</v>
      </c>
      <c r="Y119">
        <v>365</v>
      </c>
      <c r="Z119">
        <v>502</v>
      </c>
      <c r="AA119">
        <v>0.72699999999999998</v>
      </c>
      <c r="AB119">
        <v>302</v>
      </c>
      <c r="AC119">
        <v>1039</v>
      </c>
      <c r="AD119">
        <v>425</v>
      </c>
      <c r="AE119">
        <v>153</v>
      </c>
      <c r="AF119">
        <v>86</v>
      </c>
      <c r="AG119">
        <v>302</v>
      </c>
      <c r="AH119">
        <v>580</v>
      </c>
    </row>
    <row r="120" spans="1:34" ht="15" x14ac:dyDescent="0.2">
      <c r="A120" s="1">
        <v>119</v>
      </c>
      <c r="B120" t="s">
        <v>124</v>
      </c>
      <c r="C120">
        <v>29</v>
      </c>
      <c r="D120">
        <v>14</v>
      </c>
      <c r="E120">
        <v>15</v>
      </c>
      <c r="F120">
        <v>0.48299999999999998</v>
      </c>
      <c r="G120">
        <v>-4.7699999999999996</v>
      </c>
      <c r="H120">
        <v>-3.15</v>
      </c>
      <c r="I120">
        <v>8</v>
      </c>
      <c r="J120">
        <v>8</v>
      </c>
      <c r="K120">
        <v>8</v>
      </c>
      <c r="L120">
        <v>4</v>
      </c>
      <c r="M120">
        <v>6</v>
      </c>
      <c r="N120">
        <v>11</v>
      </c>
      <c r="O120">
        <v>1759</v>
      </c>
      <c r="P120">
        <v>1806</v>
      </c>
      <c r="R120">
        <v>1160</v>
      </c>
      <c r="S120">
        <v>642</v>
      </c>
      <c r="T120">
        <v>1411</v>
      </c>
      <c r="U120">
        <v>0.45500000000000002</v>
      </c>
      <c r="V120">
        <v>223</v>
      </c>
      <c r="W120">
        <v>653</v>
      </c>
      <c r="X120">
        <v>0.34200000000000003</v>
      </c>
      <c r="Y120">
        <v>299</v>
      </c>
      <c r="Z120">
        <v>417</v>
      </c>
      <c r="AA120">
        <v>0.71699999999999997</v>
      </c>
      <c r="AB120">
        <v>262</v>
      </c>
      <c r="AC120">
        <v>981</v>
      </c>
      <c r="AD120">
        <v>419</v>
      </c>
      <c r="AE120">
        <v>141</v>
      </c>
      <c r="AF120">
        <v>85</v>
      </c>
      <c r="AG120">
        <v>464</v>
      </c>
      <c r="AH120">
        <v>505</v>
      </c>
    </row>
    <row r="121" spans="1:34" ht="15" x14ac:dyDescent="0.2">
      <c r="A121" s="1">
        <v>120</v>
      </c>
      <c r="B121" t="s">
        <v>125</v>
      </c>
      <c r="C121">
        <v>25</v>
      </c>
      <c r="D121">
        <v>13</v>
      </c>
      <c r="E121">
        <v>12</v>
      </c>
      <c r="F121">
        <v>0.52</v>
      </c>
      <c r="G121">
        <v>-6.81</v>
      </c>
      <c r="H121">
        <v>-2.71</v>
      </c>
      <c r="I121">
        <v>8</v>
      </c>
      <c r="J121">
        <v>6</v>
      </c>
      <c r="K121">
        <v>11</v>
      </c>
      <c r="L121">
        <v>1</v>
      </c>
      <c r="M121">
        <v>2</v>
      </c>
      <c r="N121">
        <v>11</v>
      </c>
      <c r="O121">
        <v>1972</v>
      </c>
      <c r="P121">
        <v>1938</v>
      </c>
      <c r="R121">
        <v>1000</v>
      </c>
      <c r="S121">
        <v>675</v>
      </c>
      <c r="T121">
        <v>1477</v>
      </c>
      <c r="U121">
        <v>0.45700000000000002</v>
      </c>
      <c r="V121">
        <v>186</v>
      </c>
      <c r="W121">
        <v>529</v>
      </c>
      <c r="X121">
        <v>0.35199999999999998</v>
      </c>
      <c r="Y121">
        <v>402</v>
      </c>
      <c r="Z121">
        <v>551</v>
      </c>
      <c r="AA121">
        <v>0.73</v>
      </c>
      <c r="AB121">
        <v>237</v>
      </c>
      <c r="AC121">
        <v>817</v>
      </c>
      <c r="AD121">
        <v>363</v>
      </c>
      <c r="AE121">
        <v>188</v>
      </c>
      <c r="AF121">
        <v>83</v>
      </c>
      <c r="AG121">
        <v>344</v>
      </c>
      <c r="AH121">
        <v>495</v>
      </c>
    </row>
    <row r="122" spans="1:34" ht="15" x14ac:dyDescent="0.2">
      <c r="A122" s="1">
        <v>121</v>
      </c>
      <c r="B122" t="s">
        <v>126</v>
      </c>
      <c r="C122">
        <v>27</v>
      </c>
      <c r="D122">
        <v>19</v>
      </c>
      <c r="E122">
        <v>8</v>
      </c>
      <c r="F122">
        <v>0.70399999999999996</v>
      </c>
      <c r="G122">
        <v>13.64</v>
      </c>
      <c r="H122">
        <v>2.75</v>
      </c>
      <c r="I122">
        <v>9</v>
      </c>
      <c r="J122">
        <v>5</v>
      </c>
      <c r="K122">
        <v>11</v>
      </c>
      <c r="L122">
        <v>4</v>
      </c>
      <c r="M122">
        <v>5</v>
      </c>
      <c r="N122">
        <v>4</v>
      </c>
      <c r="O122">
        <v>2035</v>
      </c>
      <c r="P122">
        <v>1740</v>
      </c>
      <c r="R122">
        <v>1085</v>
      </c>
      <c r="S122">
        <v>582</v>
      </c>
      <c r="T122">
        <v>1447</v>
      </c>
      <c r="U122">
        <v>0.40200000000000002</v>
      </c>
      <c r="V122">
        <v>188</v>
      </c>
      <c r="W122">
        <v>566</v>
      </c>
      <c r="X122">
        <v>0.33200000000000002</v>
      </c>
      <c r="Y122">
        <v>388</v>
      </c>
      <c r="Z122">
        <v>536</v>
      </c>
      <c r="AA122">
        <v>0.72399999999999998</v>
      </c>
      <c r="AB122">
        <v>292</v>
      </c>
      <c r="AC122">
        <v>926</v>
      </c>
      <c r="AD122">
        <v>305</v>
      </c>
      <c r="AE122">
        <v>132</v>
      </c>
      <c r="AF122">
        <v>76</v>
      </c>
      <c r="AG122">
        <v>386</v>
      </c>
      <c r="AH122">
        <v>500</v>
      </c>
    </row>
    <row r="123" spans="1:34" ht="15" x14ac:dyDescent="0.2">
      <c r="A123" s="1">
        <v>122</v>
      </c>
      <c r="B123" t="s">
        <v>127</v>
      </c>
      <c r="C123">
        <v>28</v>
      </c>
      <c r="D123">
        <v>7</v>
      </c>
      <c r="E123">
        <v>21</v>
      </c>
      <c r="F123">
        <v>0.25</v>
      </c>
      <c r="G123">
        <v>-16.32</v>
      </c>
      <c r="H123">
        <v>-5.78</v>
      </c>
      <c r="I123">
        <v>4</v>
      </c>
      <c r="J123">
        <v>9</v>
      </c>
      <c r="K123">
        <v>5</v>
      </c>
      <c r="L123">
        <v>5</v>
      </c>
      <c r="M123">
        <v>2</v>
      </c>
      <c r="N123">
        <v>14</v>
      </c>
      <c r="O123">
        <v>1763</v>
      </c>
      <c r="P123">
        <v>2019</v>
      </c>
      <c r="R123">
        <v>1120</v>
      </c>
      <c r="S123">
        <v>704</v>
      </c>
      <c r="T123">
        <v>1629</v>
      </c>
      <c r="U123">
        <v>0.432</v>
      </c>
      <c r="V123">
        <v>223</v>
      </c>
      <c r="W123">
        <v>615</v>
      </c>
      <c r="X123">
        <v>0.36299999999999999</v>
      </c>
      <c r="Y123">
        <v>390</v>
      </c>
      <c r="Z123">
        <v>554</v>
      </c>
      <c r="AA123">
        <v>0.70399999999999996</v>
      </c>
      <c r="AB123">
        <v>342</v>
      </c>
      <c r="AC123">
        <v>1049</v>
      </c>
      <c r="AD123">
        <v>428</v>
      </c>
      <c r="AE123">
        <v>200</v>
      </c>
      <c r="AF123">
        <v>77</v>
      </c>
      <c r="AG123">
        <v>348</v>
      </c>
      <c r="AH123">
        <v>569</v>
      </c>
    </row>
    <row r="124" spans="1:34" ht="15" x14ac:dyDescent="0.2">
      <c r="A124" s="1">
        <v>123</v>
      </c>
      <c r="B124" t="s">
        <v>128</v>
      </c>
      <c r="C124">
        <v>26</v>
      </c>
      <c r="D124">
        <v>5</v>
      </c>
      <c r="E124">
        <v>21</v>
      </c>
      <c r="F124">
        <v>0.192</v>
      </c>
      <c r="G124">
        <v>-14.16</v>
      </c>
      <c r="H124">
        <v>-2.68</v>
      </c>
      <c r="I124">
        <v>3</v>
      </c>
      <c r="J124">
        <v>11</v>
      </c>
      <c r="K124">
        <v>4</v>
      </c>
      <c r="L124">
        <v>5</v>
      </c>
      <c r="M124">
        <v>1</v>
      </c>
      <c r="N124">
        <v>14</v>
      </c>
      <c r="O124">
        <v>1806</v>
      </c>
      <c r="P124">
        <v>2063</v>
      </c>
      <c r="R124">
        <v>1050</v>
      </c>
      <c r="S124">
        <v>731</v>
      </c>
      <c r="T124">
        <v>1528</v>
      </c>
      <c r="U124">
        <v>0.47799999999999998</v>
      </c>
      <c r="V124">
        <v>245</v>
      </c>
      <c r="W124">
        <v>622</v>
      </c>
      <c r="X124">
        <v>0.39400000000000002</v>
      </c>
      <c r="Y124">
        <v>356</v>
      </c>
      <c r="Z124">
        <v>496</v>
      </c>
      <c r="AA124">
        <v>0.71799999999999997</v>
      </c>
      <c r="AB124">
        <v>262</v>
      </c>
      <c r="AC124">
        <v>961</v>
      </c>
      <c r="AD124">
        <v>389</v>
      </c>
      <c r="AE124">
        <v>180</v>
      </c>
      <c r="AF124">
        <v>84</v>
      </c>
      <c r="AG124">
        <v>347</v>
      </c>
      <c r="AH124">
        <v>496</v>
      </c>
    </row>
    <row r="125" spans="1:34" ht="15" x14ac:dyDescent="0.2">
      <c r="A125" s="1">
        <v>124</v>
      </c>
      <c r="B125" t="s">
        <v>129</v>
      </c>
      <c r="C125">
        <v>25</v>
      </c>
      <c r="D125">
        <v>13</v>
      </c>
      <c r="E125">
        <v>12</v>
      </c>
      <c r="F125">
        <v>0.52</v>
      </c>
      <c r="G125">
        <v>-5.82</v>
      </c>
      <c r="H125">
        <v>-4.95</v>
      </c>
      <c r="I125">
        <v>8</v>
      </c>
      <c r="J125">
        <v>6</v>
      </c>
      <c r="K125">
        <v>9</v>
      </c>
      <c r="L125">
        <v>3</v>
      </c>
      <c r="M125">
        <v>4</v>
      </c>
      <c r="N125">
        <v>9</v>
      </c>
      <c r="O125">
        <v>1826</v>
      </c>
      <c r="P125">
        <v>1797</v>
      </c>
      <c r="R125">
        <v>1025</v>
      </c>
      <c r="S125">
        <v>573</v>
      </c>
      <c r="T125">
        <v>1375</v>
      </c>
      <c r="U125">
        <v>0.41699999999999998</v>
      </c>
      <c r="V125">
        <v>216</v>
      </c>
      <c r="W125">
        <v>603</v>
      </c>
      <c r="X125">
        <v>0.35799999999999998</v>
      </c>
      <c r="Y125">
        <v>435</v>
      </c>
      <c r="Z125">
        <v>593</v>
      </c>
      <c r="AA125">
        <v>0.73399999999999999</v>
      </c>
      <c r="AB125">
        <v>231</v>
      </c>
      <c r="AC125">
        <v>847</v>
      </c>
      <c r="AD125">
        <v>305</v>
      </c>
      <c r="AE125">
        <v>135</v>
      </c>
      <c r="AF125">
        <v>83</v>
      </c>
      <c r="AG125">
        <v>319</v>
      </c>
      <c r="AH125">
        <v>505</v>
      </c>
    </row>
    <row r="126" spans="1:34" ht="15" x14ac:dyDescent="0.2">
      <c r="A126" s="1">
        <v>125</v>
      </c>
      <c r="B126" t="s">
        <v>130</v>
      </c>
      <c r="C126">
        <v>28</v>
      </c>
      <c r="D126">
        <v>14</v>
      </c>
      <c r="E126">
        <v>14</v>
      </c>
      <c r="F126">
        <v>0.5</v>
      </c>
      <c r="G126">
        <v>-4.83</v>
      </c>
      <c r="H126">
        <v>-3.75</v>
      </c>
      <c r="I126">
        <v>7</v>
      </c>
      <c r="J126">
        <v>8</v>
      </c>
      <c r="K126">
        <v>8</v>
      </c>
      <c r="L126">
        <v>7</v>
      </c>
      <c r="M126">
        <v>5</v>
      </c>
      <c r="N126">
        <v>6</v>
      </c>
      <c r="O126">
        <v>2163</v>
      </c>
      <c r="P126">
        <v>2117</v>
      </c>
      <c r="R126">
        <v>1135</v>
      </c>
      <c r="S126">
        <v>754</v>
      </c>
      <c r="T126">
        <v>1774</v>
      </c>
      <c r="U126">
        <v>0.42499999999999999</v>
      </c>
      <c r="V126">
        <v>186</v>
      </c>
      <c r="W126">
        <v>514</v>
      </c>
      <c r="X126">
        <v>0.36199999999999999</v>
      </c>
      <c r="Y126">
        <v>423</v>
      </c>
      <c r="Z126">
        <v>580</v>
      </c>
      <c r="AA126">
        <v>0.72899999999999998</v>
      </c>
      <c r="AB126">
        <v>318</v>
      </c>
      <c r="AC126">
        <v>987</v>
      </c>
      <c r="AD126">
        <v>392</v>
      </c>
      <c r="AE126">
        <v>214</v>
      </c>
      <c r="AF126">
        <v>110</v>
      </c>
      <c r="AG126">
        <v>363</v>
      </c>
      <c r="AH126">
        <v>585</v>
      </c>
    </row>
    <row r="127" spans="1:34" ht="15" x14ac:dyDescent="0.2">
      <c r="A127" s="1">
        <v>126</v>
      </c>
      <c r="B127" t="s">
        <v>131</v>
      </c>
      <c r="C127">
        <v>28</v>
      </c>
      <c r="D127">
        <v>23</v>
      </c>
      <c r="E127">
        <v>5</v>
      </c>
      <c r="F127">
        <v>0.82099999999999995</v>
      </c>
      <c r="G127">
        <v>10.61</v>
      </c>
      <c r="H127">
        <v>2.61</v>
      </c>
      <c r="I127">
        <v>15</v>
      </c>
      <c r="J127">
        <v>1</v>
      </c>
      <c r="K127">
        <v>14</v>
      </c>
      <c r="L127">
        <v>0</v>
      </c>
      <c r="M127">
        <v>8</v>
      </c>
      <c r="N127">
        <v>4</v>
      </c>
      <c r="O127">
        <v>1964</v>
      </c>
      <c r="P127">
        <v>1734</v>
      </c>
      <c r="R127">
        <v>1125</v>
      </c>
      <c r="S127">
        <v>585</v>
      </c>
      <c r="T127">
        <v>1551</v>
      </c>
      <c r="U127">
        <v>0.377</v>
      </c>
      <c r="V127">
        <v>202</v>
      </c>
      <c r="W127">
        <v>626</v>
      </c>
      <c r="X127">
        <v>0.32300000000000001</v>
      </c>
      <c r="Y127">
        <v>362</v>
      </c>
      <c r="Z127">
        <v>512</v>
      </c>
      <c r="AA127">
        <v>0.70699999999999996</v>
      </c>
      <c r="AB127">
        <v>289</v>
      </c>
      <c r="AC127">
        <v>957</v>
      </c>
      <c r="AD127">
        <v>317</v>
      </c>
      <c r="AE127">
        <v>170</v>
      </c>
      <c r="AF127">
        <v>69</v>
      </c>
      <c r="AG127">
        <v>368</v>
      </c>
      <c r="AH127">
        <v>475</v>
      </c>
    </row>
    <row r="128" spans="1:34" ht="15" x14ac:dyDescent="0.2">
      <c r="A128" s="1">
        <v>127</v>
      </c>
      <c r="B128" t="s">
        <v>132</v>
      </c>
      <c r="C128">
        <v>27</v>
      </c>
      <c r="D128">
        <v>15</v>
      </c>
      <c r="E128">
        <v>12</v>
      </c>
      <c r="F128">
        <v>0.55600000000000005</v>
      </c>
      <c r="G128">
        <v>9.94</v>
      </c>
      <c r="H128">
        <v>9.86</v>
      </c>
      <c r="I128">
        <v>5</v>
      </c>
      <c r="J128">
        <v>9</v>
      </c>
      <c r="K128">
        <v>10</v>
      </c>
      <c r="L128">
        <v>5</v>
      </c>
      <c r="M128">
        <v>2</v>
      </c>
      <c r="N128">
        <v>5</v>
      </c>
      <c r="O128">
        <v>1971</v>
      </c>
      <c r="P128">
        <v>1922</v>
      </c>
      <c r="R128">
        <v>1085</v>
      </c>
      <c r="S128">
        <v>689</v>
      </c>
      <c r="T128">
        <v>1570</v>
      </c>
      <c r="U128">
        <v>0.439</v>
      </c>
      <c r="V128">
        <v>199</v>
      </c>
      <c r="W128">
        <v>577</v>
      </c>
      <c r="X128">
        <v>0.34499999999999997</v>
      </c>
      <c r="Y128">
        <v>345</v>
      </c>
      <c r="Z128">
        <v>484</v>
      </c>
      <c r="AA128">
        <v>0.71299999999999997</v>
      </c>
      <c r="AB128">
        <v>250</v>
      </c>
      <c r="AC128">
        <v>896</v>
      </c>
      <c r="AD128">
        <v>319</v>
      </c>
      <c r="AE128">
        <v>145</v>
      </c>
      <c r="AF128">
        <v>87</v>
      </c>
      <c r="AG128">
        <v>338</v>
      </c>
      <c r="AH128">
        <v>524</v>
      </c>
    </row>
    <row r="129" spans="1:34" ht="15" x14ac:dyDescent="0.2">
      <c r="A129" s="1">
        <v>128</v>
      </c>
      <c r="B129" t="s">
        <v>133</v>
      </c>
      <c r="C129">
        <v>26</v>
      </c>
      <c r="D129">
        <v>11</v>
      </c>
      <c r="E129">
        <v>15</v>
      </c>
      <c r="F129">
        <v>0.42299999999999999</v>
      </c>
      <c r="G129">
        <v>-11.43</v>
      </c>
      <c r="H129">
        <v>-4.5599999999999996</v>
      </c>
      <c r="I129">
        <v>6</v>
      </c>
      <c r="J129">
        <v>9</v>
      </c>
      <c r="K129">
        <v>10</v>
      </c>
      <c r="L129">
        <v>4</v>
      </c>
      <c r="M129">
        <v>1</v>
      </c>
      <c r="N129">
        <v>11</v>
      </c>
      <c r="O129">
        <v>1991</v>
      </c>
      <c r="P129">
        <v>2087</v>
      </c>
      <c r="R129">
        <v>1045</v>
      </c>
      <c r="S129">
        <v>736</v>
      </c>
      <c r="T129">
        <v>1607</v>
      </c>
      <c r="U129">
        <v>0.45800000000000002</v>
      </c>
      <c r="V129">
        <v>145</v>
      </c>
      <c r="W129">
        <v>432</v>
      </c>
      <c r="X129">
        <v>0.33600000000000002</v>
      </c>
      <c r="Y129">
        <v>470</v>
      </c>
      <c r="Z129">
        <v>649</v>
      </c>
      <c r="AA129">
        <v>0.72399999999999998</v>
      </c>
      <c r="AB129">
        <v>309</v>
      </c>
      <c r="AC129">
        <v>1018</v>
      </c>
      <c r="AD129">
        <v>340</v>
      </c>
      <c r="AE129">
        <v>177</v>
      </c>
      <c r="AF129">
        <v>92</v>
      </c>
      <c r="AG129">
        <v>325</v>
      </c>
      <c r="AH129">
        <v>527</v>
      </c>
    </row>
    <row r="130" spans="1:34" ht="15" x14ac:dyDescent="0.2">
      <c r="A130" s="1">
        <v>129</v>
      </c>
      <c r="B130" t="s">
        <v>134</v>
      </c>
      <c r="C130">
        <v>28</v>
      </c>
      <c r="D130">
        <v>10</v>
      </c>
      <c r="E130">
        <v>18</v>
      </c>
      <c r="F130">
        <v>0.35699999999999998</v>
      </c>
      <c r="G130">
        <v>-0.77</v>
      </c>
      <c r="H130">
        <v>3.78</v>
      </c>
      <c r="I130">
        <v>4</v>
      </c>
      <c r="J130">
        <v>12</v>
      </c>
      <c r="K130">
        <v>7</v>
      </c>
      <c r="L130">
        <v>6</v>
      </c>
      <c r="M130">
        <v>3</v>
      </c>
      <c r="N130">
        <v>9</v>
      </c>
      <c r="O130">
        <v>1966</v>
      </c>
      <c r="P130">
        <v>2048</v>
      </c>
      <c r="R130">
        <v>1155</v>
      </c>
      <c r="S130">
        <v>689</v>
      </c>
      <c r="T130">
        <v>1650</v>
      </c>
      <c r="U130">
        <v>0.41799999999999998</v>
      </c>
      <c r="V130">
        <v>196</v>
      </c>
      <c r="W130">
        <v>518</v>
      </c>
      <c r="X130">
        <v>0.378</v>
      </c>
      <c r="Y130">
        <v>474</v>
      </c>
      <c r="Z130">
        <v>676</v>
      </c>
      <c r="AA130">
        <v>0.70099999999999996</v>
      </c>
      <c r="AB130">
        <v>318</v>
      </c>
      <c r="AC130">
        <v>1149</v>
      </c>
      <c r="AD130">
        <v>331</v>
      </c>
      <c r="AE130">
        <v>160</v>
      </c>
      <c r="AF130">
        <v>115</v>
      </c>
      <c r="AG130">
        <v>369</v>
      </c>
      <c r="AH130">
        <v>498</v>
      </c>
    </row>
    <row r="131" spans="1:34" ht="15" x14ac:dyDescent="0.2">
      <c r="A131" s="1">
        <v>130</v>
      </c>
      <c r="B131" t="s">
        <v>135</v>
      </c>
      <c r="C131">
        <v>27</v>
      </c>
      <c r="D131">
        <v>15</v>
      </c>
      <c r="E131">
        <v>12</v>
      </c>
      <c r="F131">
        <v>0.55600000000000005</v>
      </c>
      <c r="G131">
        <v>16.010000000000002</v>
      </c>
      <c r="H131">
        <v>7.42</v>
      </c>
      <c r="I131">
        <v>5</v>
      </c>
      <c r="J131">
        <v>9</v>
      </c>
      <c r="K131">
        <v>13</v>
      </c>
      <c r="L131">
        <v>4</v>
      </c>
      <c r="M131">
        <v>1</v>
      </c>
      <c r="N131">
        <v>6</v>
      </c>
      <c r="O131">
        <v>2169</v>
      </c>
      <c r="P131">
        <v>1937</v>
      </c>
      <c r="R131">
        <v>1105</v>
      </c>
      <c r="S131">
        <v>677</v>
      </c>
      <c r="T131">
        <v>1614</v>
      </c>
      <c r="U131">
        <v>0.41899999999999998</v>
      </c>
      <c r="V131">
        <v>178</v>
      </c>
      <c r="W131">
        <v>544</v>
      </c>
      <c r="X131">
        <v>0.32700000000000001</v>
      </c>
      <c r="Y131">
        <v>405</v>
      </c>
      <c r="Z131">
        <v>581</v>
      </c>
      <c r="AA131">
        <v>0.69699999999999995</v>
      </c>
      <c r="AB131">
        <v>290</v>
      </c>
      <c r="AC131">
        <v>857</v>
      </c>
      <c r="AD131">
        <v>311</v>
      </c>
      <c r="AE131">
        <v>167</v>
      </c>
      <c r="AF131">
        <v>112</v>
      </c>
      <c r="AG131">
        <v>308</v>
      </c>
      <c r="AH131">
        <v>530</v>
      </c>
    </row>
    <row r="132" spans="1:34" ht="15" x14ac:dyDescent="0.2">
      <c r="A132" s="1">
        <v>131</v>
      </c>
      <c r="B132" t="s">
        <v>136</v>
      </c>
      <c r="C132">
        <v>29</v>
      </c>
      <c r="D132">
        <v>18</v>
      </c>
      <c r="E132">
        <v>11</v>
      </c>
      <c r="F132">
        <v>0.621</v>
      </c>
      <c r="G132">
        <v>0.35</v>
      </c>
      <c r="H132">
        <v>-3.03</v>
      </c>
      <c r="I132">
        <v>11</v>
      </c>
      <c r="J132">
        <v>7</v>
      </c>
      <c r="K132">
        <v>7</v>
      </c>
      <c r="L132">
        <v>3</v>
      </c>
      <c r="M132">
        <v>7</v>
      </c>
      <c r="N132">
        <v>7</v>
      </c>
      <c r="O132">
        <v>2343</v>
      </c>
      <c r="P132">
        <v>2245</v>
      </c>
      <c r="R132">
        <v>1170</v>
      </c>
      <c r="S132">
        <v>795</v>
      </c>
      <c r="T132">
        <v>1834</v>
      </c>
      <c r="U132">
        <v>0.433</v>
      </c>
      <c r="V132">
        <v>238</v>
      </c>
      <c r="W132">
        <v>657</v>
      </c>
      <c r="X132">
        <v>0.36199999999999999</v>
      </c>
      <c r="Y132">
        <v>417</v>
      </c>
      <c r="Z132">
        <v>598</v>
      </c>
      <c r="AA132">
        <v>0.69699999999999995</v>
      </c>
      <c r="AB132">
        <v>350</v>
      </c>
      <c r="AC132">
        <v>1112</v>
      </c>
      <c r="AD132">
        <v>440</v>
      </c>
      <c r="AE132">
        <v>137</v>
      </c>
      <c r="AF132">
        <v>84</v>
      </c>
      <c r="AG132">
        <v>366</v>
      </c>
      <c r="AH132">
        <v>501</v>
      </c>
    </row>
    <row r="133" spans="1:34" ht="15" x14ac:dyDescent="0.2">
      <c r="A133" s="1">
        <v>132</v>
      </c>
      <c r="B133" t="s">
        <v>137</v>
      </c>
      <c r="C133">
        <v>27</v>
      </c>
      <c r="D133">
        <v>18</v>
      </c>
      <c r="E133">
        <v>9</v>
      </c>
      <c r="F133">
        <v>0.66700000000000004</v>
      </c>
      <c r="G133">
        <v>19.510000000000002</v>
      </c>
      <c r="H133">
        <v>9.8000000000000007</v>
      </c>
      <c r="I133">
        <v>10</v>
      </c>
      <c r="J133">
        <v>5</v>
      </c>
      <c r="K133">
        <v>10</v>
      </c>
      <c r="L133">
        <v>3</v>
      </c>
      <c r="M133">
        <v>4</v>
      </c>
      <c r="N133">
        <v>5</v>
      </c>
      <c r="O133">
        <v>2179</v>
      </c>
      <c r="P133">
        <v>1917</v>
      </c>
      <c r="R133">
        <v>1105</v>
      </c>
      <c r="S133">
        <v>706</v>
      </c>
      <c r="T133">
        <v>1668</v>
      </c>
      <c r="U133">
        <v>0.42299999999999999</v>
      </c>
      <c r="V133">
        <v>204</v>
      </c>
      <c r="W133">
        <v>597</v>
      </c>
      <c r="X133">
        <v>0.34200000000000003</v>
      </c>
      <c r="Y133">
        <v>301</v>
      </c>
      <c r="Z133">
        <v>433</v>
      </c>
      <c r="AA133">
        <v>0.69499999999999995</v>
      </c>
      <c r="AB133">
        <v>314</v>
      </c>
      <c r="AC133">
        <v>1046</v>
      </c>
      <c r="AD133">
        <v>359</v>
      </c>
      <c r="AE133">
        <v>124</v>
      </c>
      <c r="AF133">
        <v>92</v>
      </c>
      <c r="AG133">
        <v>409</v>
      </c>
      <c r="AH133">
        <v>447</v>
      </c>
    </row>
    <row r="134" spans="1:34" ht="15" x14ac:dyDescent="0.2">
      <c r="A134" s="1">
        <v>133</v>
      </c>
      <c r="B134" t="s">
        <v>138</v>
      </c>
      <c r="C134">
        <v>27</v>
      </c>
      <c r="D134">
        <v>14</v>
      </c>
      <c r="E134">
        <v>13</v>
      </c>
      <c r="F134">
        <v>0.51900000000000002</v>
      </c>
      <c r="G134">
        <v>9.23</v>
      </c>
      <c r="H134">
        <v>6.89</v>
      </c>
      <c r="I134">
        <v>6</v>
      </c>
      <c r="J134">
        <v>8</v>
      </c>
      <c r="K134">
        <v>12</v>
      </c>
      <c r="L134">
        <v>4</v>
      </c>
      <c r="M134">
        <v>1</v>
      </c>
      <c r="N134">
        <v>7</v>
      </c>
      <c r="O134">
        <v>2158</v>
      </c>
      <c r="P134">
        <v>2095</v>
      </c>
      <c r="R134">
        <v>1105</v>
      </c>
      <c r="S134">
        <v>768</v>
      </c>
      <c r="T134">
        <v>1757</v>
      </c>
      <c r="U134">
        <v>0.437</v>
      </c>
      <c r="V134">
        <v>225</v>
      </c>
      <c r="W134">
        <v>632</v>
      </c>
      <c r="X134">
        <v>0.35599999999999998</v>
      </c>
      <c r="Y134">
        <v>334</v>
      </c>
      <c r="Z134">
        <v>487</v>
      </c>
      <c r="AA134">
        <v>0.68600000000000005</v>
      </c>
      <c r="AB134">
        <v>350</v>
      </c>
      <c r="AC134">
        <v>1068</v>
      </c>
      <c r="AD134">
        <v>461</v>
      </c>
      <c r="AE134">
        <v>204</v>
      </c>
      <c r="AF134">
        <v>87</v>
      </c>
      <c r="AG134">
        <v>387</v>
      </c>
      <c r="AH134">
        <v>533</v>
      </c>
    </row>
    <row r="135" spans="1:34" ht="15" x14ac:dyDescent="0.2">
      <c r="A135" s="1">
        <v>134</v>
      </c>
      <c r="B135" t="s">
        <v>139</v>
      </c>
      <c r="C135">
        <v>28</v>
      </c>
      <c r="D135">
        <v>18</v>
      </c>
      <c r="E135">
        <v>10</v>
      </c>
      <c r="F135">
        <v>0.64300000000000002</v>
      </c>
      <c r="G135">
        <v>1.96</v>
      </c>
      <c r="H135">
        <v>-2.68</v>
      </c>
      <c r="I135">
        <v>7</v>
      </c>
      <c r="J135">
        <v>7</v>
      </c>
      <c r="K135">
        <v>13</v>
      </c>
      <c r="L135">
        <v>3</v>
      </c>
      <c r="M135">
        <v>5</v>
      </c>
      <c r="N135">
        <v>7</v>
      </c>
      <c r="O135">
        <v>2461</v>
      </c>
      <c r="P135">
        <v>2185</v>
      </c>
      <c r="R135">
        <v>1135</v>
      </c>
      <c r="S135">
        <v>752</v>
      </c>
      <c r="T135">
        <v>1713</v>
      </c>
      <c r="U135">
        <v>0.439</v>
      </c>
      <c r="V135">
        <v>278</v>
      </c>
      <c r="W135">
        <v>726</v>
      </c>
      <c r="X135">
        <v>0.38300000000000001</v>
      </c>
      <c r="Y135">
        <v>403</v>
      </c>
      <c r="Z135">
        <v>536</v>
      </c>
      <c r="AA135">
        <v>0.752</v>
      </c>
      <c r="AB135">
        <v>237</v>
      </c>
      <c r="AC135">
        <v>917</v>
      </c>
      <c r="AD135">
        <v>411</v>
      </c>
      <c r="AE135">
        <v>168</v>
      </c>
      <c r="AF135">
        <v>74</v>
      </c>
      <c r="AG135">
        <v>408</v>
      </c>
      <c r="AH135">
        <v>464</v>
      </c>
    </row>
    <row r="136" spans="1:34" ht="15" x14ac:dyDescent="0.2">
      <c r="A136" s="1">
        <v>135</v>
      </c>
      <c r="B136" t="s">
        <v>140</v>
      </c>
      <c r="C136">
        <v>28</v>
      </c>
      <c r="D136">
        <v>12</v>
      </c>
      <c r="E136">
        <v>16</v>
      </c>
      <c r="F136">
        <v>0.42899999999999999</v>
      </c>
      <c r="G136">
        <v>-4.05</v>
      </c>
      <c r="H136">
        <v>-1.55</v>
      </c>
      <c r="I136">
        <v>6</v>
      </c>
      <c r="J136">
        <v>8</v>
      </c>
      <c r="K136">
        <v>7</v>
      </c>
      <c r="L136">
        <v>3</v>
      </c>
      <c r="M136">
        <v>5</v>
      </c>
      <c r="N136">
        <v>13</v>
      </c>
      <c r="O136">
        <v>2194</v>
      </c>
      <c r="P136">
        <v>2196</v>
      </c>
      <c r="R136">
        <v>1130</v>
      </c>
      <c r="S136">
        <v>754</v>
      </c>
      <c r="T136">
        <v>1603</v>
      </c>
      <c r="U136">
        <v>0.47</v>
      </c>
      <c r="V136">
        <v>199</v>
      </c>
      <c r="W136">
        <v>546</v>
      </c>
      <c r="X136">
        <v>0.36399999999999999</v>
      </c>
      <c r="Y136">
        <v>489</v>
      </c>
      <c r="Z136">
        <v>647</v>
      </c>
      <c r="AA136">
        <v>0.75600000000000001</v>
      </c>
      <c r="AB136">
        <v>266</v>
      </c>
      <c r="AC136">
        <v>979</v>
      </c>
      <c r="AD136">
        <v>375</v>
      </c>
      <c r="AE136">
        <v>158</v>
      </c>
      <c r="AF136">
        <v>118</v>
      </c>
      <c r="AG136">
        <v>377</v>
      </c>
      <c r="AH136">
        <v>553</v>
      </c>
    </row>
    <row r="137" spans="1:34" ht="15" x14ac:dyDescent="0.2">
      <c r="A137" s="1">
        <v>136</v>
      </c>
      <c r="B137" t="s">
        <v>141</v>
      </c>
      <c r="C137">
        <v>27</v>
      </c>
      <c r="D137">
        <v>11</v>
      </c>
      <c r="E137">
        <v>16</v>
      </c>
      <c r="F137">
        <v>0.40699999999999997</v>
      </c>
      <c r="G137">
        <v>-14.44</v>
      </c>
      <c r="H137">
        <v>-9.11</v>
      </c>
      <c r="I137">
        <v>7</v>
      </c>
      <c r="J137">
        <v>7</v>
      </c>
      <c r="K137">
        <v>8</v>
      </c>
      <c r="L137">
        <v>4</v>
      </c>
      <c r="M137">
        <v>3</v>
      </c>
      <c r="N137">
        <v>11</v>
      </c>
      <c r="O137">
        <v>1737</v>
      </c>
      <c r="P137">
        <v>1829</v>
      </c>
      <c r="R137">
        <v>1085</v>
      </c>
      <c r="S137">
        <v>590</v>
      </c>
      <c r="T137">
        <v>1341</v>
      </c>
      <c r="U137">
        <v>0.44</v>
      </c>
      <c r="V137">
        <v>166</v>
      </c>
      <c r="W137">
        <v>493</v>
      </c>
      <c r="X137">
        <v>0.33700000000000002</v>
      </c>
      <c r="Y137">
        <v>483</v>
      </c>
      <c r="Z137">
        <v>670</v>
      </c>
      <c r="AA137">
        <v>0.72099999999999997</v>
      </c>
      <c r="AB137">
        <v>228</v>
      </c>
      <c r="AC137">
        <v>913</v>
      </c>
      <c r="AD137">
        <v>329</v>
      </c>
      <c r="AE137">
        <v>133</v>
      </c>
      <c r="AF137">
        <v>87</v>
      </c>
      <c r="AG137">
        <v>375</v>
      </c>
      <c r="AH137">
        <v>478</v>
      </c>
    </row>
    <row r="138" spans="1:34" ht="15" x14ac:dyDescent="0.2">
      <c r="A138" s="1">
        <v>137</v>
      </c>
      <c r="B138" t="s">
        <v>142</v>
      </c>
      <c r="C138">
        <v>29</v>
      </c>
      <c r="D138">
        <v>16</v>
      </c>
      <c r="E138">
        <v>13</v>
      </c>
      <c r="F138">
        <v>0.55200000000000005</v>
      </c>
      <c r="G138">
        <v>-4.2699999999999996</v>
      </c>
      <c r="H138">
        <v>-3.6</v>
      </c>
      <c r="I138">
        <v>8</v>
      </c>
      <c r="J138">
        <v>6</v>
      </c>
      <c r="K138">
        <v>5</v>
      </c>
      <c r="L138">
        <v>5</v>
      </c>
      <c r="M138">
        <v>9</v>
      </c>
      <c r="N138">
        <v>8</v>
      </c>
      <c r="O138">
        <v>2031</v>
      </c>
      <c r="P138">
        <v>2006</v>
      </c>
      <c r="R138">
        <v>1170</v>
      </c>
      <c r="S138">
        <v>683</v>
      </c>
      <c r="T138">
        <v>1618</v>
      </c>
      <c r="U138">
        <v>0.42199999999999999</v>
      </c>
      <c r="V138">
        <v>232</v>
      </c>
      <c r="W138">
        <v>591</v>
      </c>
      <c r="X138">
        <v>0.39300000000000002</v>
      </c>
      <c r="Y138">
        <v>408</v>
      </c>
      <c r="Z138">
        <v>567</v>
      </c>
      <c r="AA138">
        <v>0.72</v>
      </c>
      <c r="AB138">
        <v>278</v>
      </c>
      <c r="AC138">
        <v>936</v>
      </c>
      <c r="AD138">
        <v>336</v>
      </c>
      <c r="AE138">
        <v>171</v>
      </c>
      <c r="AF138">
        <v>85</v>
      </c>
      <c r="AG138">
        <v>328</v>
      </c>
      <c r="AH138">
        <v>537</v>
      </c>
    </row>
    <row r="139" spans="1:34" ht="15" x14ac:dyDescent="0.2">
      <c r="A139" s="1">
        <v>138</v>
      </c>
      <c r="B139" t="s">
        <v>143</v>
      </c>
      <c r="C139">
        <v>30</v>
      </c>
      <c r="D139">
        <v>17</v>
      </c>
      <c r="E139">
        <v>13</v>
      </c>
      <c r="F139">
        <v>0.56699999999999995</v>
      </c>
      <c r="G139">
        <v>-9.75</v>
      </c>
      <c r="H139">
        <v>-8.1300000000000008</v>
      </c>
      <c r="I139">
        <v>5</v>
      </c>
      <c r="J139">
        <v>8</v>
      </c>
      <c r="K139">
        <v>7</v>
      </c>
      <c r="L139">
        <v>6</v>
      </c>
      <c r="M139">
        <v>8</v>
      </c>
      <c r="N139">
        <v>7</v>
      </c>
      <c r="O139">
        <v>2338</v>
      </c>
      <c r="P139">
        <v>2249</v>
      </c>
      <c r="R139">
        <v>1205</v>
      </c>
      <c r="S139">
        <v>794</v>
      </c>
      <c r="T139">
        <v>1679</v>
      </c>
      <c r="U139">
        <v>0.47299999999999998</v>
      </c>
      <c r="V139">
        <v>249</v>
      </c>
      <c r="W139">
        <v>672</v>
      </c>
      <c r="X139">
        <v>0.371</v>
      </c>
      <c r="Y139">
        <v>412</v>
      </c>
      <c r="Z139">
        <v>608</v>
      </c>
      <c r="AA139">
        <v>0.67800000000000005</v>
      </c>
      <c r="AB139">
        <v>269</v>
      </c>
      <c r="AC139">
        <v>985</v>
      </c>
      <c r="AD139">
        <v>405</v>
      </c>
      <c r="AE139">
        <v>175</v>
      </c>
      <c r="AF139">
        <v>85</v>
      </c>
      <c r="AG139">
        <v>445</v>
      </c>
      <c r="AH139">
        <v>568</v>
      </c>
    </row>
    <row r="140" spans="1:34" ht="15" x14ac:dyDescent="0.2">
      <c r="A140" s="1">
        <v>139</v>
      </c>
      <c r="B140" t="s">
        <v>144</v>
      </c>
      <c r="C140">
        <v>29</v>
      </c>
      <c r="D140">
        <v>8</v>
      </c>
      <c r="E140">
        <v>21</v>
      </c>
      <c r="F140">
        <v>0.27600000000000002</v>
      </c>
      <c r="G140">
        <v>-5.67</v>
      </c>
      <c r="H140">
        <v>-1.1000000000000001</v>
      </c>
      <c r="I140">
        <v>6</v>
      </c>
      <c r="J140">
        <v>10</v>
      </c>
      <c r="K140">
        <v>6</v>
      </c>
      <c r="L140">
        <v>8</v>
      </c>
      <c r="M140">
        <v>2</v>
      </c>
      <c r="N140">
        <v>13</v>
      </c>
      <c r="O140">
        <v>1916</v>
      </c>
      <c r="P140">
        <v>2027</v>
      </c>
      <c r="R140">
        <v>1175</v>
      </c>
      <c r="S140">
        <v>681</v>
      </c>
      <c r="T140">
        <v>1536</v>
      </c>
      <c r="U140">
        <v>0.443</v>
      </c>
      <c r="V140">
        <v>237</v>
      </c>
      <c r="W140">
        <v>667</v>
      </c>
      <c r="X140">
        <v>0.35499999999999998</v>
      </c>
      <c r="Y140">
        <v>428</v>
      </c>
      <c r="Z140">
        <v>597</v>
      </c>
      <c r="AA140">
        <v>0.71699999999999997</v>
      </c>
      <c r="AB140">
        <v>229</v>
      </c>
      <c r="AC140">
        <v>888</v>
      </c>
      <c r="AD140">
        <v>368</v>
      </c>
      <c r="AE140">
        <v>185</v>
      </c>
      <c r="AF140">
        <v>76</v>
      </c>
      <c r="AG140">
        <v>347</v>
      </c>
      <c r="AH140">
        <v>533</v>
      </c>
    </row>
    <row r="141" spans="1:34" ht="15" x14ac:dyDescent="0.2">
      <c r="A141" s="1">
        <v>140</v>
      </c>
      <c r="B141" t="s">
        <v>145</v>
      </c>
      <c r="C141">
        <v>27</v>
      </c>
      <c r="D141">
        <v>17</v>
      </c>
      <c r="E141">
        <v>10</v>
      </c>
      <c r="F141">
        <v>0.63</v>
      </c>
      <c r="G141">
        <v>15.52</v>
      </c>
      <c r="H141">
        <v>8.81</v>
      </c>
      <c r="I141">
        <v>6</v>
      </c>
      <c r="J141">
        <v>8</v>
      </c>
      <c r="K141">
        <v>10</v>
      </c>
      <c r="L141">
        <v>4</v>
      </c>
      <c r="M141">
        <v>4</v>
      </c>
      <c r="N141">
        <v>5</v>
      </c>
      <c r="O141">
        <v>1992</v>
      </c>
      <c r="P141">
        <v>1811</v>
      </c>
      <c r="R141">
        <v>1085</v>
      </c>
      <c r="S141">
        <v>637</v>
      </c>
      <c r="T141">
        <v>1492</v>
      </c>
      <c r="U141">
        <v>0.42699999999999999</v>
      </c>
      <c r="V141">
        <v>197</v>
      </c>
      <c r="W141">
        <v>496</v>
      </c>
      <c r="X141">
        <v>0.39700000000000002</v>
      </c>
      <c r="Y141">
        <v>340</v>
      </c>
      <c r="Z141">
        <v>475</v>
      </c>
      <c r="AA141">
        <v>0.71599999999999997</v>
      </c>
      <c r="AB141">
        <v>297</v>
      </c>
      <c r="AC141">
        <v>897</v>
      </c>
      <c r="AD141">
        <v>357</v>
      </c>
      <c r="AE141">
        <v>169</v>
      </c>
      <c r="AF141">
        <v>85</v>
      </c>
      <c r="AG141">
        <v>430</v>
      </c>
      <c r="AH141">
        <v>522</v>
      </c>
    </row>
    <row r="142" spans="1:34" ht="15" x14ac:dyDescent="0.2">
      <c r="A142" s="1">
        <v>141</v>
      </c>
      <c r="B142" t="s">
        <v>146</v>
      </c>
      <c r="C142">
        <v>27</v>
      </c>
      <c r="D142">
        <v>24</v>
      </c>
      <c r="E142">
        <v>3</v>
      </c>
      <c r="F142">
        <v>0.88900000000000001</v>
      </c>
      <c r="G142">
        <v>23.24</v>
      </c>
      <c r="H142">
        <v>12.5</v>
      </c>
      <c r="I142">
        <v>12</v>
      </c>
      <c r="J142">
        <v>2</v>
      </c>
      <c r="K142">
        <v>12</v>
      </c>
      <c r="L142">
        <v>1</v>
      </c>
      <c r="M142">
        <v>8</v>
      </c>
      <c r="N142">
        <v>1</v>
      </c>
      <c r="O142">
        <v>2238</v>
      </c>
      <c r="P142">
        <v>1948</v>
      </c>
      <c r="R142">
        <v>1095</v>
      </c>
      <c r="S142">
        <v>689</v>
      </c>
      <c r="T142">
        <v>1647</v>
      </c>
      <c r="U142">
        <v>0.41799999999999998</v>
      </c>
      <c r="V142">
        <v>204</v>
      </c>
      <c r="W142">
        <v>553</v>
      </c>
      <c r="X142">
        <v>0.36899999999999999</v>
      </c>
      <c r="Y142">
        <v>366</v>
      </c>
      <c r="Z142">
        <v>524</v>
      </c>
      <c r="AA142">
        <v>0.69799999999999995</v>
      </c>
      <c r="AB142">
        <v>317</v>
      </c>
      <c r="AC142">
        <v>946</v>
      </c>
      <c r="AD142">
        <v>349</v>
      </c>
      <c r="AE142">
        <v>186</v>
      </c>
      <c r="AF142">
        <v>98</v>
      </c>
      <c r="AG142">
        <v>368</v>
      </c>
      <c r="AH142">
        <v>518</v>
      </c>
    </row>
    <row r="143" spans="1:34" ht="15" x14ac:dyDescent="0.2">
      <c r="A143" s="1">
        <v>142</v>
      </c>
      <c r="B143" t="s">
        <v>147</v>
      </c>
      <c r="C143">
        <v>29</v>
      </c>
      <c r="D143">
        <v>13</v>
      </c>
      <c r="E143">
        <v>16</v>
      </c>
      <c r="F143">
        <v>0.44800000000000001</v>
      </c>
      <c r="G143">
        <v>-7.97</v>
      </c>
      <c r="H143">
        <v>-6</v>
      </c>
      <c r="I143">
        <v>7</v>
      </c>
      <c r="J143">
        <v>6</v>
      </c>
      <c r="K143">
        <v>8</v>
      </c>
      <c r="L143">
        <v>4</v>
      </c>
      <c r="M143">
        <v>5</v>
      </c>
      <c r="N143">
        <v>12</v>
      </c>
      <c r="O143">
        <v>2185</v>
      </c>
      <c r="P143">
        <v>2219</v>
      </c>
      <c r="R143">
        <v>1160</v>
      </c>
      <c r="S143">
        <v>798</v>
      </c>
      <c r="T143">
        <v>1707</v>
      </c>
      <c r="U143">
        <v>0.46700000000000003</v>
      </c>
      <c r="V143">
        <v>200</v>
      </c>
      <c r="W143">
        <v>541</v>
      </c>
      <c r="X143">
        <v>0.37</v>
      </c>
      <c r="Y143">
        <v>423</v>
      </c>
      <c r="Z143">
        <v>632</v>
      </c>
      <c r="AA143">
        <v>0.66900000000000004</v>
      </c>
      <c r="AB143">
        <v>288</v>
      </c>
      <c r="AC143">
        <v>1000</v>
      </c>
      <c r="AD143">
        <v>346</v>
      </c>
      <c r="AE143">
        <v>196</v>
      </c>
      <c r="AF143">
        <v>88</v>
      </c>
      <c r="AG143">
        <v>357</v>
      </c>
      <c r="AH143">
        <v>525</v>
      </c>
    </row>
    <row r="144" spans="1:34" ht="15" x14ac:dyDescent="0.2">
      <c r="A144" s="1">
        <v>143</v>
      </c>
      <c r="B144" t="s">
        <v>148</v>
      </c>
      <c r="C144">
        <v>27</v>
      </c>
      <c r="D144">
        <v>15</v>
      </c>
      <c r="E144">
        <v>12</v>
      </c>
      <c r="F144">
        <v>0.55600000000000005</v>
      </c>
      <c r="G144">
        <v>0.21</v>
      </c>
      <c r="H144">
        <v>-2.76</v>
      </c>
      <c r="I144">
        <v>7</v>
      </c>
      <c r="J144">
        <v>7</v>
      </c>
      <c r="K144">
        <v>8</v>
      </c>
      <c r="L144">
        <v>5</v>
      </c>
      <c r="M144">
        <v>5</v>
      </c>
      <c r="N144">
        <v>5</v>
      </c>
      <c r="O144">
        <v>2093</v>
      </c>
      <c r="P144">
        <v>1960</v>
      </c>
      <c r="R144">
        <v>1100</v>
      </c>
      <c r="S144">
        <v>687</v>
      </c>
      <c r="T144">
        <v>1591</v>
      </c>
      <c r="U144">
        <v>0.432</v>
      </c>
      <c r="V144">
        <v>199</v>
      </c>
      <c r="W144">
        <v>574</v>
      </c>
      <c r="X144">
        <v>0.34699999999999998</v>
      </c>
      <c r="Y144">
        <v>387</v>
      </c>
      <c r="Z144">
        <v>555</v>
      </c>
      <c r="AA144">
        <v>0.69699999999999995</v>
      </c>
      <c r="AB144">
        <v>303</v>
      </c>
      <c r="AC144">
        <v>925</v>
      </c>
      <c r="AD144">
        <v>376</v>
      </c>
      <c r="AE144">
        <v>176</v>
      </c>
      <c r="AF144">
        <v>70</v>
      </c>
      <c r="AG144">
        <v>404</v>
      </c>
      <c r="AH144">
        <v>529</v>
      </c>
    </row>
    <row r="145" spans="1:34" ht="15" x14ac:dyDescent="0.2">
      <c r="A145" s="1">
        <v>144</v>
      </c>
      <c r="B145" t="s">
        <v>149</v>
      </c>
      <c r="C145">
        <v>27</v>
      </c>
      <c r="D145">
        <v>22</v>
      </c>
      <c r="E145">
        <v>5</v>
      </c>
      <c r="F145">
        <v>0.81499999999999995</v>
      </c>
      <c r="G145">
        <v>25.25</v>
      </c>
      <c r="H145">
        <v>9.65</v>
      </c>
      <c r="I145">
        <v>12</v>
      </c>
      <c r="J145">
        <v>2</v>
      </c>
      <c r="K145">
        <v>13</v>
      </c>
      <c r="L145">
        <v>2</v>
      </c>
      <c r="M145">
        <v>5</v>
      </c>
      <c r="N145">
        <v>3</v>
      </c>
      <c r="O145">
        <v>2398</v>
      </c>
      <c r="P145">
        <v>1977</v>
      </c>
      <c r="R145">
        <v>1085</v>
      </c>
      <c r="S145">
        <v>710</v>
      </c>
      <c r="T145">
        <v>1650</v>
      </c>
      <c r="U145">
        <v>0.43</v>
      </c>
      <c r="V145">
        <v>165</v>
      </c>
      <c r="W145">
        <v>528</v>
      </c>
      <c r="X145">
        <v>0.313</v>
      </c>
      <c r="Y145">
        <v>392</v>
      </c>
      <c r="Z145">
        <v>579</v>
      </c>
      <c r="AA145">
        <v>0.67700000000000005</v>
      </c>
      <c r="AB145">
        <v>283</v>
      </c>
      <c r="AC145">
        <v>953</v>
      </c>
      <c r="AD145">
        <v>305</v>
      </c>
      <c r="AE145">
        <v>131</v>
      </c>
      <c r="AF145">
        <v>84</v>
      </c>
      <c r="AG145">
        <v>417</v>
      </c>
      <c r="AH145">
        <v>634</v>
      </c>
    </row>
    <row r="146" spans="1:34" ht="15" x14ac:dyDescent="0.2">
      <c r="A146" s="1">
        <v>145</v>
      </c>
      <c r="B146" t="s">
        <v>150</v>
      </c>
      <c r="C146">
        <v>25</v>
      </c>
      <c r="D146">
        <v>14</v>
      </c>
      <c r="E146">
        <v>11</v>
      </c>
      <c r="F146">
        <v>0.56000000000000005</v>
      </c>
      <c r="G146">
        <v>3.78</v>
      </c>
      <c r="H146">
        <v>3.58</v>
      </c>
      <c r="I146">
        <v>8</v>
      </c>
      <c r="J146">
        <v>6</v>
      </c>
      <c r="K146">
        <v>10</v>
      </c>
      <c r="L146">
        <v>3</v>
      </c>
      <c r="M146">
        <v>4</v>
      </c>
      <c r="N146">
        <v>6</v>
      </c>
      <c r="O146">
        <v>1945</v>
      </c>
      <c r="P146">
        <v>1940</v>
      </c>
      <c r="R146">
        <v>1020</v>
      </c>
      <c r="S146">
        <v>691</v>
      </c>
      <c r="T146">
        <v>1459</v>
      </c>
      <c r="U146">
        <v>0.47399999999999998</v>
      </c>
      <c r="V146">
        <v>216</v>
      </c>
      <c r="W146">
        <v>547</v>
      </c>
      <c r="X146">
        <v>0.39500000000000002</v>
      </c>
      <c r="Y146">
        <v>342</v>
      </c>
      <c r="Z146">
        <v>482</v>
      </c>
      <c r="AA146">
        <v>0.71</v>
      </c>
      <c r="AB146">
        <v>232</v>
      </c>
      <c r="AC146">
        <v>824</v>
      </c>
      <c r="AD146">
        <v>370</v>
      </c>
      <c r="AE146">
        <v>154</v>
      </c>
      <c r="AF146">
        <v>71</v>
      </c>
      <c r="AG146">
        <v>313</v>
      </c>
      <c r="AH146">
        <v>460</v>
      </c>
    </row>
    <row r="147" spans="1:34" ht="15" x14ac:dyDescent="0.2">
      <c r="A147" s="1">
        <v>146</v>
      </c>
      <c r="B147" t="s">
        <v>151</v>
      </c>
      <c r="C147">
        <v>27</v>
      </c>
      <c r="D147">
        <v>8</v>
      </c>
      <c r="E147">
        <v>19</v>
      </c>
      <c r="F147">
        <v>0.29599999999999999</v>
      </c>
      <c r="G147">
        <v>-14.45</v>
      </c>
      <c r="H147">
        <v>-3.1</v>
      </c>
      <c r="I147">
        <v>4</v>
      </c>
      <c r="J147">
        <v>12</v>
      </c>
      <c r="K147">
        <v>5</v>
      </c>
      <c r="L147">
        <v>10</v>
      </c>
      <c r="M147">
        <v>3</v>
      </c>
      <c r="N147">
        <v>9</v>
      </c>
      <c r="O147">
        <v>1794</v>
      </c>
      <c r="P147">
        <v>2052</v>
      </c>
      <c r="R147">
        <v>1085</v>
      </c>
      <c r="S147">
        <v>723</v>
      </c>
      <c r="T147">
        <v>1589</v>
      </c>
      <c r="U147">
        <v>0.45500000000000002</v>
      </c>
      <c r="V147">
        <v>263</v>
      </c>
      <c r="W147">
        <v>698</v>
      </c>
      <c r="X147">
        <v>0.377</v>
      </c>
      <c r="Y147">
        <v>343</v>
      </c>
      <c r="Z147">
        <v>499</v>
      </c>
      <c r="AA147">
        <v>0.68700000000000006</v>
      </c>
      <c r="AB147">
        <v>272</v>
      </c>
      <c r="AC147">
        <v>1019</v>
      </c>
      <c r="AD147">
        <v>393</v>
      </c>
      <c r="AE147">
        <v>207</v>
      </c>
      <c r="AF147">
        <v>61</v>
      </c>
      <c r="AG147">
        <v>357</v>
      </c>
      <c r="AH147">
        <v>481</v>
      </c>
    </row>
    <row r="148" spans="1:34" ht="15" x14ac:dyDescent="0.2">
      <c r="A148" s="1">
        <v>147</v>
      </c>
      <c r="B148" t="s">
        <v>152</v>
      </c>
      <c r="C148">
        <v>27</v>
      </c>
      <c r="D148">
        <v>15</v>
      </c>
      <c r="E148">
        <v>12</v>
      </c>
      <c r="F148">
        <v>0.55600000000000005</v>
      </c>
      <c r="G148">
        <v>-7.42</v>
      </c>
      <c r="H148">
        <v>-7.38</v>
      </c>
      <c r="I148">
        <v>7</v>
      </c>
      <c r="J148">
        <v>7</v>
      </c>
      <c r="K148">
        <v>11</v>
      </c>
      <c r="L148">
        <v>2</v>
      </c>
      <c r="M148">
        <v>4</v>
      </c>
      <c r="N148">
        <v>10</v>
      </c>
      <c r="O148">
        <v>2094</v>
      </c>
      <c r="P148">
        <v>1923</v>
      </c>
      <c r="R148">
        <v>1095</v>
      </c>
      <c r="S148">
        <v>678</v>
      </c>
      <c r="T148">
        <v>1483</v>
      </c>
      <c r="U148">
        <v>0.45700000000000002</v>
      </c>
      <c r="V148">
        <v>151</v>
      </c>
      <c r="W148">
        <v>452</v>
      </c>
      <c r="X148">
        <v>0.33400000000000002</v>
      </c>
      <c r="Y148">
        <v>416</v>
      </c>
      <c r="Z148">
        <v>599</v>
      </c>
      <c r="AA148">
        <v>0.69399999999999995</v>
      </c>
      <c r="AB148">
        <v>272</v>
      </c>
      <c r="AC148">
        <v>936</v>
      </c>
      <c r="AD148">
        <v>360</v>
      </c>
      <c r="AE148">
        <v>160</v>
      </c>
      <c r="AF148">
        <v>123</v>
      </c>
      <c r="AG148">
        <v>442</v>
      </c>
      <c r="AH148">
        <v>547</v>
      </c>
    </row>
    <row r="149" spans="1:34" ht="15" x14ac:dyDescent="0.2">
      <c r="A149" s="1">
        <v>148</v>
      </c>
      <c r="B149" t="s">
        <v>153</v>
      </c>
      <c r="C149">
        <v>27</v>
      </c>
      <c r="D149">
        <v>16</v>
      </c>
      <c r="E149">
        <v>11</v>
      </c>
      <c r="F149">
        <v>0.59299999999999997</v>
      </c>
      <c r="G149">
        <v>2.0499999999999998</v>
      </c>
      <c r="H149">
        <v>-2.8</v>
      </c>
      <c r="I149">
        <v>10</v>
      </c>
      <c r="J149">
        <v>6</v>
      </c>
      <c r="K149">
        <v>9</v>
      </c>
      <c r="L149">
        <v>2</v>
      </c>
      <c r="M149">
        <v>7</v>
      </c>
      <c r="N149">
        <v>9</v>
      </c>
      <c r="O149">
        <v>2029</v>
      </c>
      <c r="P149">
        <v>1882</v>
      </c>
      <c r="R149">
        <v>1085</v>
      </c>
      <c r="S149">
        <v>677</v>
      </c>
      <c r="T149">
        <v>1566</v>
      </c>
      <c r="U149">
        <v>0.432</v>
      </c>
      <c r="V149">
        <v>205</v>
      </c>
      <c r="W149">
        <v>597</v>
      </c>
      <c r="X149">
        <v>0.34300000000000003</v>
      </c>
      <c r="Y149">
        <v>323</v>
      </c>
      <c r="Z149">
        <v>437</v>
      </c>
      <c r="AA149">
        <v>0.73899999999999999</v>
      </c>
      <c r="AB149">
        <v>217</v>
      </c>
      <c r="AC149">
        <v>840</v>
      </c>
      <c r="AD149">
        <v>358</v>
      </c>
      <c r="AE149">
        <v>181</v>
      </c>
      <c r="AF149">
        <v>71</v>
      </c>
      <c r="AG149">
        <v>348</v>
      </c>
      <c r="AH149">
        <v>477</v>
      </c>
    </row>
    <row r="150" spans="1:34" ht="15" x14ac:dyDescent="0.2">
      <c r="A150" s="1">
        <v>149</v>
      </c>
      <c r="B150" t="s">
        <v>154</v>
      </c>
      <c r="C150">
        <v>29</v>
      </c>
      <c r="D150">
        <v>18</v>
      </c>
      <c r="E150">
        <v>11</v>
      </c>
      <c r="F150">
        <v>0.621</v>
      </c>
      <c r="G150">
        <v>-4.49</v>
      </c>
      <c r="H150">
        <v>-5.34</v>
      </c>
      <c r="I150">
        <v>13</v>
      </c>
      <c r="J150">
        <v>3</v>
      </c>
      <c r="K150">
        <v>11</v>
      </c>
      <c r="L150">
        <v>5</v>
      </c>
      <c r="M150">
        <v>7</v>
      </c>
      <c r="N150">
        <v>6</v>
      </c>
      <c r="O150">
        <v>1966</v>
      </c>
      <c r="P150">
        <v>1854</v>
      </c>
      <c r="R150">
        <v>1175</v>
      </c>
      <c r="S150">
        <v>613</v>
      </c>
      <c r="T150">
        <v>1434</v>
      </c>
      <c r="U150">
        <v>0.42699999999999999</v>
      </c>
      <c r="V150">
        <v>202</v>
      </c>
      <c r="W150">
        <v>603</v>
      </c>
      <c r="X150">
        <v>0.33500000000000002</v>
      </c>
      <c r="Y150">
        <v>426</v>
      </c>
      <c r="Z150">
        <v>602</v>
      </c>
      <c r="AA150">
        <v>0.70799999999999996</v>
      </c>
      <c r="AB150">
        <v>228</v>
      </c>
      <c r="AC150">
        <v>988</v>
      </c>
      <c r="AD150">
        <v>310</v>
      </c>
      <c r="AE150">
        <v>134</v>
      </c>
      <c r="AF150">
        <v>68</v>
      </c>
      <c r="AG150">
        <v>407</v>
      </c>
      <c r="AH150">
        <v>524</v>
      </c>
    </row>
    <row r="151" spans="1:34" ht="15" x14ac:dyDescent="0.2">
      <c r="A151" s="1">
        <v>150</v>
      </c>
      <c r="B151" t="s">
        <v>155</v>
      </c>
      <c r="C151">
        <v>30</v>
      </c>
      <c r="D151">
        <v>18</v>
      </c>
      <c r="E151">
        <v>12</v>
      </c>
      <c r="F151">
        <v>0.6</v>
      </c>
      <c r="G151">
        <v>-1.59</v>
      </c>
      <c r="H151">
        <v>-3.48</v>
      </c>
      <c r="I151">
        <v>10</v>
      </c>
      <c r="J151">
        <v>3</v>
      </c>
      <c r="K151">
        <v>10</v>
      </c>
      <c r="L151">
        <v>4</v>
      </c>
      <c r="M151">
        <v>8</v>
      </c>
      <c r="N151">
        <v>6</v>
      </c>
      <c r="O151">
        <v>2537</v>
      </c>
      <c r="P151">
        <v>2331</v>
      </c>
      <c r="R151">
        <v>1205</v>
      </c>
      <c r="S151">
        <v>793</v>
      </c>
      <c r="T151">
        <v>1793</v>
      </c>
      <c r="U151">
        <v>0.442</v>
      </c>
      <c r="V151">
        <v>217</v>
      </c>
      <c r="W151">
        <v>644</v>
      </c>
      <c r="X151">
        <v>0.33700000000000002</v>
      </c>
      <c r="Y151">
        <v>528</v>
      </c>
      <c r="Z151">
        <v>758</v>
      </c>
      <c r="AA151">
        <v>0.69699999999999995</v>
      </c>
      <c r="AB151">
        <v>325</v>
      </c>
      <c r="AC151">
        <v>1062</v>
      </c>
      <c r="AD151">
        <v>388</v>
      </c>
      <c r="AE151">
        <v>206</v>
      </c>
      <c r="AF151">
        <v>97</v>
      </c>
      <c r="AG151">
        <v>459</v>
      </c>
      <c r="AH151">
        <v>677</v>
      </c>
    </row>
    <row r="152" spans="1:34" ht="15" x14ac:dyDescent="0.2">
      <c r="A152" s="1">
        <v>151</v>
      </c>
      <c r="B152" t="s">
        <v>156</v>
      </c>
      <c r="C152">
        <v>29</v>
      </c>
      <c r="D152">
        <v>13</v>
      </c>
      <c r="E152">
        <v>16</v>
      </c>
      <c r="F152">
        <v>0.44800000000000001</v>
      </c>
      <c r="G152">
        <v>-5.95</v>
      </c>
      <c r="H152">
        <v>0.56999999999999995</v>
      </c>
      <c r="I152">
        <v>8</v>
      </c>
      <c r="J152">
        <v>5</v>
      </c>
      <c r="K152">
        <v>9</v>
      </c>
      <c r="L152">
        <v>1</v>
      </c>
      <c r="M152">
        <v>3</v>
      </c>
      <c r="N152">
        <v>14</v>
      </c>
      <c r="O152">
        <v>2193</v>
      </c>
      <c r="P152">
        <v>2314</v>
      </c>
      <c r="R152">
        <v>1180</v>
      </c>
      <c r="S152">
        <v>811</v>
      </c>
      <c r="T152">
        <v>1732</v>
      </c>
      <c r="U152">
        <v>0.46800000000000003</v>
      </c>
      <c r="V152">
        <v>224</v>
      </c>
      <c r="W152">
        <v>595</v>
      </c>
      <c r="X152">
        <v>0.376</v>
      </c>
      <c r="Y152">
        <v>468</v>
      </c>
      <c r="Z152">
        <v>657</v>
      </c>
      <c r="AA152">
        <v>0.71199999999999997</v>
      </c>
      <c r="AB152">
        <v>324</v>
      </c>
      <c r="AC152">
        <v>1057</v>
      </c>
      <c r="AD152">
        <v>411</v>
      </c>
      <c r="AE152">
        <v>201</v>
      </c>
      <c r="AF152">
        <v>113</v>
      </c>
      <c r="AG152">
        <v>409</v>
      </c>
      <c r="AH152">
        <v>596</v>
      </c>
    </row>
    <row r="153" spans="1:34" ht="15" x14ac:dyDescent="0.2">
      <c r="A153" s="1">
        <v>152</v>
      </c>
      <c r="B153" t="s">
        <v>157</v>
      </c>
      <c r="C153">
        <v>29</v>
      </c>
      <c r="D153">
        <v>18</v>
      </c>
      <c r="E153">
        <v>11</v>
      </c>
      <c r="F153">
        <v>0.621</v>
      </c>
      <c r="G153">
        <v>-7.56</v>
      </c>
      <c r="H153">
        <v>-8.1</v>
      </c>
      <c r="I153">
        <v>11</v>
      </c>
      <c r="J153">
        <v>5</v>
      </c>
      <c r="K153">
        <v>8</v>
      </c>
      <c r="L153">
        <v>4</v>
      </c>
      <c r="M153">
        <v>7</v>
      </c>
      <c r="N153">
        <v>6</v>
      </c>
      <c r="O153">
        <v>2060</v>
      </c>
      <c r="P153">
        <v>2007</v>
      </c>
      <c r="R153">
        <v>1170</v>
      </c>
      <c r="S153">
        <v>691</v>
      </c>
      <c r="T153">
        <v>1621</v>
      </c>
      <c r="U153">
        <v>0.42599999999999999</v>
      </c>
      <c r="V153">
        <v>196</v>
      </c>
      <c r="W153">
        <v>561</v>
      </c>
      <c r="X153">
        <v>0.34899999999999998</v>
      </c>
      <c r="Y153">
        <v>429</v>
      </c>
      <c r="Z153">
        <v>604</v>
      </c>
      <c r="AA153">
        <v>0.71</v>
      </c>
      <c r="AB153">
        <v>301</v>
      </c>
      <c r="AC153">
        <v>961</v>
      </c>
      <c r="AD153">
        <v>352</v>
      </c>
      <c r="AE153">
        <v>178</v>
      </c>
      <c r="AF153">
        <v>113</v>
      </c>
      <c r="AG153">
        <v>401</v>
      </c>
      <c r="AH153">
        <v>583</v>
      </c>
    </row>
    <row r="154" spans="1:34" ht="15" x14ac:dyDescent="0.2">
      <c r="A154" s="1">
        <v>153</v>
      </c>
      <c r="B154" t="s">
        <v>158</v>
      </c>
      <c r="C154">
        <v>27</v>
      </c>
      <c r="D154">
        <v>6</v>
      </c>
      <c r="E154">
        <v>21</v>
      </c>
      <c r="F154">
        <v>0.222</v>
      </c>
      <c r="G154">
        <v>-20.86</v>
      </c>
      <c r="H154">
        <v>-5.14</v>
      </c>
      <c r="I154">
        <v>3</v>
      </c>
      <c r="J154">
        <v>13</v>
      </c>
      <c r="K154">
        <v>5</v>
      </c>
      <c r="L154">
        <v>8</v>
      </c>
      <c r="M154">
        <v>1</v>
      </c>
      <c r="N154">
        <v>13</v>
      </c>
      <c r="O154">
        <v>1821</v>
      </c>
      <c r="P154">
        <v>2182</v>
      </c>
      <c r="R154">
        <v>1080</v>
      </c>
      <c r="S154">
        <v>795</v>
      </c>
      <c r="T154">
        <v>1661</v>
      </c>
      <c r="U154">
        <v>0.47899999999999998</v>
      </c>
      <c r="V154">
        <v>225</v>
      </c>
      <c r="W154">
        <v>570</v>
      </c>
      <c r="X154">
        <v>0.39500000000000002</v>
      </c>
      <c r="Y154">
        <v>367</v>
      </c>
      <c r="Z154">
        <v>525</v>
      </c>
      <c r="AA154">
        <v>0.69899999999999995</v>
      </c>
      <c r="AB154">
        <v>333</v>
      </c>
      <c r="AC154">
        <v>1037</v>
      </c>
      <c r="AD154">
        <v>385</v>
      </c>
      <c r="AE154">
        <v>221</v>
      </c>
      <c r="AF154">
        <v>68</v>
      </c>
      <c r="AG154">
        <v>351</v>
      </c>
      <c r="AH154">
        <v>427</v>
      </c>
    </row>
    <row r="155" spans="1:34" ht="15" x14ac:dyDescent="0.2">
      <c r="A155" s="1">
        <v>154</v>
      </c>
      <c r="B155" t="s">
        <v>159</v>
      </c>
      <c r="C155">
        <v>27</v>
      </c>
      <c r="D155">
        <v>16</v>
      </c>
      <c r="E155">
        <v>11</v>
      </c>
      <c r="F155">
        <v>0.59299999999999997</v>
      </c>
      <c r="G155">
        <v>-0.7</v>
      </c>
      <c r="H155">
        <v>-2.94</v>
      </c>
      <c r="I155">
        <v>6</v>
      </c>
      <c r="J155">
        <v>8</v>
      </c>
      <c r="K155">
        <v>10</v>
      </c>
      <c r="L155">
        <v>4</v>
      </c>
      <c r="M155">
        <v>6</v>
      </c>
      <c r="N155">
        <v>7</v>
      </c>
      <c r="O155">
        <v>2217</v>
      </c>
      <c r="P155">
        <v>2057</v>
      </c>
      <c r="R155">
        <v>1080</v>
      </c>
      <c r="S155">
        <v>738</v>
      </c>
      <c r="T155">
        <v>1566</v>
      </c>
      <c r="U155">
        <v>0.47099999999999997</v>
      </c>
      <c r="V155">
        <v>190</v>
      </c>
      <c r="W155">
        <v>529</v>
      </c>
      <c r="X155">
        <v>0.35899999999999999</v>
      </c>
      <c r="Y155">
        <v>391</v>
      </c>
      <c r="Z155">
        <v>554</v>
      </c>
      <c r="AA155">
        <v>0.70599999999999996</v>
      </c>
      <c r="AB155">
        <v>238</v>
      </c>
      <c r="AC155">
        <v>866</v>
      </c>
      <c r="AD155">
        <v>333</v>
      </c>
      <c r="AE155">
        <v>166</v>
      </c>
      <c r="AF155">
        <v>92</v>
      </c>
      <c r="AG155">
        <v>410</v>
      </c>
      <c r="AH155">
        <v>561</v>
      </c>
    </row>
    <row r="156" spans="1:34" ht="15" x14ac:dyDescent="0.2">
      <c r="A156" s="1">
        <v>155</v>
      </c>
      <c r="B156" t="s">
        <v>160</v>
      </c>
      <c r="C156">
        <v>27</v>
      </c>
      <c r="D156">
        <v>7</v>
      </c>
      <c r="E156">
        <v>20</v>
      </c>
      <c r="F156">
        <v>0.25900000000000001</v>
      </c>
      <c r="G156">
        <v>-7.95</v>
      </c>
      <c r="H156">
        <v>-2.27</v>
      </c>
      <c r="I156">
        <v>1</v>
      </c>
      <c r="J156">
        <v>13</v>
      </c>
      <c r="K156">
        <v>6</v>
      </c>
      <c r="L156">
        <v>6</v>
      </c>
      <c r="M156">
        <v>1</v>
      </c>
      <c r="N156">
        <v>11</v>
      </c>
      <c r="O156">
        <v>1805</v>
      </c>
      <c r="P156">
        <v>1883</v>
      </c>
      <c r="R156">
        <v>1105</v>
      </c>
      <c r="S156">
        <v>665</v>
      </c>
      <c r="T156">
        <v>1543</v>
      </c>
      <c r="U156">
        <v>0.43099999999999999</v>
      </c>
      <c r="V156">
        <v>199</v>
      </c>
      <c r="W156">
        <v>557</v>
      </c>
      <c r="X156">
        <v>0.35699999999999998</v>
      </c>
      <c r="Y156">
        <v>354</v>
      </c>
      <c r="Z156">
        <v>517</v>
      </c>
      <c r="AA156">
        <v>0.68500000000000005</v>
      </c>
      <c r="AB156">
        <v>264</v>
      </c>
      <c r="AC156">
        <v>946</v>
      </c>
      <c r="AD156">
        <v>345</v>
      </c>
      <c r="AE156">
        <v>160</v>
      </c>
      <c r="AF156">
        <v>108</v>
      </c>
      <c r="AG156">
        <v>311</v>
      </c>
      <c r="AH156">
        <v>433</v>
      </c>
    </row>
    <row r="157" spans="1:34" ht="15" x14ac:dyDescent="0.2">
      <c r="A157" s="1">
        <v>156</v>
      </c>
      <c r="B157" t="s">
        <v>161</v>
      </c>
      <c r="C157">
        <v>26</v>
      </c>
      <c r="D157">
        <v>9</v>
      </c>
      <c r="E157">
        <v>17</v>
      </c>
      <c r="F157">
        <v>0.34599999999999997</v>
      </c>
      <c r="G157">
        <v>1.1599999999999999</v>
      </c>
      <c r="H157">
        <v>8.81</v>
      </c>
      <c r="I157">
        <v>1</v>
      </c>
      <c r="J157">
        <v>13</v>
      </c>
      <c r="K157">
        <v>7</v>
      </c>
      <c r="L157">
        <v>7</v>
      </c>
      <c r="M157">
        <v>1</v>
      </c>
      <c r="N157">
        <v>8</v>
      </c>
      <c r="O157">
        <v>1944</v>
      </c>
      <c r="P157">
        <v>2143</v>
      </c>
      <c r="R157">
        <v>1040</v>
      </c>
      <c r="S157">
        <v>748</v>
      </c>
      <c r="T157">
        <v>1595</v>
      </c>
      <c r="U157">
        <v>0.46899999999999997</v>
      </c>
      <c r="V157">
        <v>227</v>
      </c>
      <c r="W157">
        <v>599</v>
      </c>
      <c r="X157">
        <v>0.379</v>
      </c>
      <c r="Y157">
        <v>420</v>
      </c>
      <c r="Z157">
        <v>599</v>
      </c>
      <c r="AA157">
        <v>0.70099999999999996</v>
      </c>
      <c r="AB157">
        <v>300</v>
      </c>
      <c r="AC157">
        <v>964</v>
      </c>
      <c r="AD157">
        <v>405</v>
      </c>
      <c r="AE157">
        <v>180</v>
      </c>
      <c r="AF157">
        <v>95</v>
      </c>
      <c r="AG157">
        <v>323</v>
      </c>
      <c r="AH157">
        <v>460</v>
      </c>
    </row>
    <row r="158" spans="1:34" ht="15" x14ac:dyDescent="0.2">
      <c r="A158" s="1">
        <v>157</v>
      </c>
      <c r="B158" t="s">
        <v>162</v>
      </c>
      <c r="C158">
        <v>28</v>
      </c>
      <c r="D158">
        <v>20</v>
      </c>
      <c r="E158">
        <v>8</v>
      </c>
      <c r="F158">
        <v>0.71399999999999997</v>
      </c>
      <c r="G158">
        <v>6.06</v>
      </c>
      <c r="H158">
        <v>-3.98</v>
      </c>
      <c r="I158">
        <v>12</v>
      </c>
      <c r="J158">
        <v>3</v>
      </c>
      <c r="K158">
        <v>14</v>
      </c>
      <c r="L158">
        <v>2</v>
      </c>
      <c r="M158">
        <v>5</v>
      </c>
      <c r="N158">
        <v>6</v>
      </c>
      <c r="O158">
        <v>2152</v>
      </c>
      <c r="P158">
        <v>1833</v>
      </c>
      <c r="R158">
        <v>1125</v>
      </c>
      <c r="S158">
        <v>683</v>
      </c>
      <c r="T158">
        <v>1651</v>
      </c>
      <c r="U158">
        <v>0.41399999999999998</v>
      </c>
      <c r="V158">
        <v>178</v>
      </c>
      <c r="W158">
        <v>546</v>
      </c>
      <c r="X158">
        <v>0.32600000000000001</v>
      </c>
      <c r="Y158">
        <v>289</v>
      </c>
      <c r="Z158">
        <v>432</v>
      </c>
      <c r="AA158">
        <v>0.66900000000000004</v>
      </c>
      <c r="AB158">
        <v>268</v>
      </c>
      <c r="AC158">
        <v>964</v>
      </c>
      <c r="AD158">
        <v>388</v>
      </c>
      <c r="AE158">
        <v>160</v>
      </c>
      <c r="AF158">
        <v>86</v>
      </c>
      <c r="AG158">
        <v>395</v>
      </c>
      <c r="AH158">
        <v>490</v>
      </c>
    </row>
    <row r="159" spans="1:34" ht="15" x14ac:dyDescent="0.2">
      <c r="A159" s="1">
        <v>158</v>
      </c>
      <c r="B159" t="s">
        <v>163</v>
      </c>
      <c r="C159">
        <v>27</v>
      </c>
      <c r="D159">
        <v>22</v>
      </c>
      <c r="E159">
        <v>5</v>
      </c>
      <c r="F159">
        <v>0.81499999999999995</v>
      </c>
      <c r="G159">
        <v>24.7</v>
      </c>
      <c r="H159">
        <v>11.03</v>
      </c>
      <c r="I159">
        <v>10</v>
      </c>
      <c r="J159">
        <v>4</v>
      </c>
      <c r="K159">
        <v>14</v>
      </c>
      <c r="L159">
        <v>1</v>
      </c>
      <c r="M159">
        <v>5</v>
      </c>
      <c r="N159">
        <v>3</v>
      </c>
      <c r="O159">
        <v>2101</v>
      </c>
      <c r="P159">
        <v>1732</v>
      </c>
      <c r="R159">
        <v>1090</v>
      </c>
      <c r="S159">
        <v>590</v>
      </c>
      <c r="T159">
        <v>1500</v>
      </c>
      <c r="U159">
        <v>0.39300000000000002</v>
      </c>
      <c r="V159">
        <v>158</v>
      </c>
      <c r="W159">
        <v>524</v>
      </c>
      <c r="X159">
        <v>0.30199999999999999</v>
      </c>
      <c r="Y159">
        <v>394</v>
      </c>
      <c r="Z159">
        <v>582</v>
      </c>
      <c r="AA159">
        <v>0.67700000000000005</v>
      </c>
      <c r="AB159">
        <v>285</v>
      </c>
      <c r="AC159">
        <v>917</v>
      </c>
      <c r="AD159">
        <v>289</v>
      </c>
      <c r="AE159">
        <v>129</v>
      </c>
      <c r="AF159">
        <v>91</v>
      </c>
      <c r="AG159">
        <v>387</v>
      </c>
      <c r="AH159">
        <v>510</v>
      </c>
    </row>
    <row r="160" spans="1:34" ht="15" x14ac:dyDescent="0.2">
      <c r="A160" s="1">
        <v>159</v>
      </c>
      <c r="B160" t="s">
        <v>164</v>
      </c>
      <c r="C160">
        <v>29</v>
      </c>
      <c r="D160">
        <v>17</v>
      </c>
      <c r="E160">
        <v>12</v>
      </c>
      <c r="F160">
        <v>0.58599999999999997</v>
      </c>
      <c r="G160">
        <v>5.82</v>
      </c>
      <c r="H160">
        <v>1.52</v>
      </c>
      <c r="I160">
        <v>7</v>
      </c>
      <c r="J160">
        <v>9</v>
      </c>
      <c r="K160">
        <v>12</v>
      </c>
      <c r="L160">
        <v>3</v>
      </c>
      <c r="M160">
        <v>3</v>
      </c>
      <c r="N160">
        <v>8</v>
      </c>
      <c r="O160">
        <v>2148</v>
      </c>
      <c r="P160">
        <v>1945</v>
      </c>
      <c r="R160">
        <v>1180</v>
      </c>
      <c r="S160">
        <v>692</v>
      </c>
      <c r="T160">
        <v>1555</v>
      </c>
      <c r="U160">
        <v>0.44500000000000001</v>
      </c>
      <c r="V160">
        <v>190</v>
      </c>
      <c r="W160">
        <v>527</v>
      </c>
      <c r="X160">
        <v>0.36099999999999999</v>
      </c>
      <c r="Y160">
        <v>371</v>
      </c>
      <c r="Z160">
        <v>515</v>
      </c>
      <c r="AA160">
        <v>0.72</v>
      </c>
      <c r="AB160">
        <v>246</v>
      </c>
      <c r="AC160">
        <v>940</v>
      </c>
      <c r="AD160">
        <v>332</v>
      </c>
      <c r="AE160">
        <v>153</v>
      </c>
      <c r="AF160">
        <v>90</v>
      </c>
      <c r="AG160">
        <v>428</v>
      </c>
      <c r="AH160">
        <v>519</v>
      </c>
    </row>
    <row r="161" spans="1:34" ht="15" x14ac:dyDescent="0.2">
      <c r="A161" s="1">
        <v>160</v>
      </c>
      <c r="B161" t="s">
        <v>165</v>
      </c>
      <c r="C161">
        <v>27</v>
      </c>
      <c r="D161">
        <v>13</v>
      </c>
      <c r="E161">
        <v>14</v>
      </c>
      <c r="F161">
        <v>0.48099999999999998</v>
      </c>
      <c r="G161">
        <v>-0.13</v>
      </c>
      <c r="H161">
        <v>1.99</v>
      </c>
      <c r="I161">
        <v>6</v>
      </c>
      <c r="J161">
        <v>10</v>
      </c>
      <c r="K161">
        <v>9</v>
      </c>
      <c r="L161">
        <v>7</v>
      </c>
      <c r="M161">
        <v>4</v>
      </c>
      <c r="N161">
        <v>7</v>
      </c>
      <c r="O161">
        <v>1912</v>
      </c>
      <c r="P161">
        <v>1919</v>
      </c>
      <c r="R161">
        <v>1085</v>
      </c>
      <c r="S161">
        <v>651</v>
      </c>
      <c r="T161">
        <v>1439</v>
      </c>
      <c r="U161">
        <v>0.45200000000000001</v>
      </c>
      <c r="V161">
        <v>178</v>
      </c>
      <c r="W161">
        <v>507</v>
      </c>
      <c r="X161">
        <v>0.35099999999999998</v>
      </c>
      <c r="Y161">
        <v>439</v>
      </c>
      <c r="Z161">
        <v>614</v>
      </c>
      <c r="AA161">
        <v>0.71499999999999997</v>
      </c>
      <c r="AB161">
        <v>261</v>
      </c>
      <c r="AC161">
        <v>933</v>
      </c>
      <c r="AD161">
        <v>392</v>
      </c>
      <c r="AE161">
        <v>168</v>
      </c>
      <c r="AF161">
        <v>95</v>
      </c>
      <c r="AG161">
        <v>402</v>
      </c>
      <c r="AH161">
        <v>492</v>
      </c>
    </row>
    <row r="162" spans="1:34" ht="15" x14ac:dyDescent="0.2">
      <c r="A162" s="1">
        <v>161</v>
      </c>
      <c r="B162" t="s">
        <v>166</v>
      </c>
      <c r="C162">
        <v>27</v>
      </c>
      <c r="D162">
        <v>14</v>
      </c>
      <c r="E162">
        <v>13</v>
      </c>
      <c r="F162">
        <v>0.51900000000000002</v>
      </c>
      <c r="G162">
        <v>-6.01</v>
      </c>
      <c r="H162">
        <v>-2.59</v>
      </c>
      <c r="I162">
        <v>8</v>
      </c>
      <c r="J162">
        <v>8</v>
      </c>
      <c r="K162">
        <v>9</v>
      </c>
      <c r="L162">
        <v>3</v>
      </c>
      <c r="M162">
        <v>5</v>
      </c>
      <c r="N162">
        <v>9</v>
      </c>
      <c r="O162">
        <v>1788</v>
      </c>
      <c r="P162">
        <v>1864</v>
      </c>
      <c r="R162">
        <v>1090</v>
      </c>
      <c r="S162">
        <v>673</v>
      </c>
      <c r="T162">
        <v>1447</v>
      </c>
      <c r="U162">
        <v>0.46500000000000002</v>
      </c>
      <c r="V162">
        <v>159</v>
      </c>
      <c r="W162">
        <v>475</v>
      </c>
      <c r="X162">
        <v>0.33500000000000002</v>
      </c>
      <c r="Y162">
        <v>359</v>
      </c>
      <c r="Z162">
        <v>504</v>
      </c>
      <c r="AA162">
        <v>0.71199999999999997</v>
      </c>
      <c r="AB162">
        <v>254</v>
      </c>
      <c r="AC162">
        <v>879</v>
      </c>
      <c r="AD162">
        <v>361</v>
      </c>
      <c r="AE162">
        <v>189</v>
      </c>
      <c r="AF162">
        <v>114</v>
      </c>
      <c r="AG162">
        <v>392</v>
      </c>
      <c r="AH162">
        <v>555</v>
      </c>
    </row>
    <row r="163" spans="1:34" ht="15" x14ac:dyDescent="0.2">
      <c r="A163" s="1">
        <v>162</v>
      </c>
      <c r="B163" t="s">
        <v>167</v>
      </c>
      <c r="C163">
        <v>30</v>
      </c>
      <c r="D163">
        <v>6</v>
      </c>
      <c r="E163">
        <v>24</v>
      </c>
      <c r="F163">
        <v>0.2</v>
      </c>
      <c r="G163">
        <v>-15.15</v>
      </c>
      <c r="H163">
        <v>-3.49</v>
      </c>
      <c r="I163">
        <v>2</v>
      </c>
      <c r="J163">
        <v>13</v>
      </c>
      <c r="K163">
        <v>4</v>
      </c>
      <c r="L163">
        <v>9</v>
      </c>
      <c r="M163">
        <v>2</v>
      </c>
      <c r="N163">
        <v>13</v>
      </c>
      <c r="O163">
        <v>1956</v>
      </c>
      <c r="P163">
        <v>2243</v>
      </c>
      <c r="R163">
        <v>1200</v>
      </c>
      <c r="S163">
        <v>797</v>
      </c>
      <c r="T163">
        <v>1742</v>
      </c>
      <c r="U163">
        <v>0.45800000000000002</v>
      </c>
      <c r="V163">
        <v>223</v>
      </c>
      <c r="W163">
        <v>611</v>
      </c>
      <c r="X163">
        <v>0.36499999999999999</v>
      </c>
      <c r="Y163">
        <v>426</v>
      </c>
      <c r="Z163">
        <v>586</v>
      </c>
      <c r="AA163">
        <v>0.72699999999999998</v>
      </c>
      <c r="AB163">
        <v>288</v>
      </c>
      <c r="AC163">
        <v>1113</v>
      </c>
      <c r="AD163">
        <v>417</v>
      </c>
      <c r="AE163">
        <v>194</v>
      </c>
      <c r="AF163">
        <v>105</v>
      </c>
      <c r="AG163">
        <v>349</v>
      </c>
      <c r="AH163">
        <v>489</v>
      </c>
    </row>
    <row r="164" spans="1:34" ht="15" x14ac:dyDescent="0.2">
      <c r="A164" s="1">
        <v>163</v>
      </c>
      <c r="B164" t="s">
        <v>168</v>
      </c>
      <c r="C164">
        <v>29</v>
      </c>
      <c r="D164">
        <v>10</v>
      </c>
      <c r="E164">
        <v>19</v>
      </c>
      <c r="F164">
        <v>0.34499999999999997</v>
      </c>
      <c r="G164">
        <v>-8.82</v>
      </c>
      <c r="H164">
        <v>-2.16</v>
      </c>
      <c r="I164">
        <v>5</v>
      </c>
      <c r="J164">
        <v>13</v>
      </c>
      <c r="K164">
        <v>7</v>
      </c>
      <c r="L164">
        <v>7</v>
      </c>
      <c r="M164">
        <v>3</v>
      </c>
      <c r="N164">
        <v>11</v>
      </c>
      <c r="O164">
        <v>2058</v>
      </c>
      <c r="P164">
        <v>2251</v>
      </c>
      <c r="R164">
        <v>1185</v>
      </c>
      <c r="S164">
        <v>719</v>
      </c>
      <c r="T164">
        <v>1602</v>
      </c>
      <c r="U164">
        <v>0.44900000000000001</v>
      </c>
      <c r="V164">
        <v>204</v>
      </c>
      <c r="W164">
        <v>516</v>
      </c>
      <c r="X164">
        <v>0.39500000000000002</v>
      </c>
      <c r="Y164">
        <v>609</v>
      </c>
      <c r="Z164">
        <v>854</v>
      </c>
      <c r="AA164">
        <v>0.71299999999999997</v>
      </c>
      <c r="AB164">
        <v>299</v>
      </c>
      <c r="AC164">
        <v>1020</v>
      </c>
      <c r="AD164">
        <v>434</v>
      </c>
      <c r="AE164">
        <v>189</v>
      </c>
      <c r="AF164">
        <v>122</v>
      </c>
      <c r="AG164">
        <v>427</v>
      </c>
      <c r="AH164">
        <v>623</v>
      </c>
    </row>
    <row r="165" spans="1:34" ht="15" x14ac:dyDescent="0.2">
      <c r="A165" s="1">
        <v>164</v>
      </c>
      <c r="B165" t="s">
        <v>169</v>
      </c>
      <c r="C165">
        <v>29</v>
      </c>
      <c r="D165">
        <v>7</v>
      </c>
      <c r="E165">
        <v>22</v>
      </c>
      <c r="F165">
        <v>0.24099999999999999</v>
      </c>
      <c r="G165">
        <v>-12.65</v>
      </c>
      <c r="H165">
        <v>-2.2999999999999998</v>
      </c>
      <c r="I165">
        <v>4</v>
      </c>
      <c r="J165">
        <v>14</v>
      </c>
      <c r="K165">
        <v>4</v>
      </c>
      <c r="L165">
        <v>8</v>
      </c>
      <c r="M165">
        <v>2</v>
      </c>
      <c r="N165">
        <v>13</v>
      </c>
      <c r="O165">
        <v>1999</v>
      </c>
      <c r="P165">
        <v>2299</v>
      </c>
      <c r="R165">
        <v>1170</v>
      </c>
      <c r="S165">
        <v>798</v>
      </c>
      <c r="T165">
        <v>1725</v>
      </c>
      <c r="U165">
        <v>0.46300000000000002</v>
      </c>
      <c r="V165">
        <v>225</v>
      </c>
      <c r="W165">
        <v>593</v>
      </c>
      <c r="X165">
        <v>0.379</v>
      </c>
      <c r="Y165">
        <v>478</v>
      </c>
      <c r="Z165">
        <v>647</v>
      </c>
      <c r="AA165">
        <v>0.73899999999999999</v>
      </c>
      <c r="AB165">
        <v>329</v>
      </c>
      <c r="AC165">
        <v>1115</v>
      </c>
      <c r="AD165">
        <v>428</v>
      </c>
      <c r="AE165">
        <v>185</v>
      </c>
      <c r="AF165">
        <v>93</v>
      </c>
      <c r="AG165">
        <v>313</v>
      </c>
      <c r="AH165">
        <v>560</v>
      </c>
    </row>
    <row r="166" spans="1:34" ht="15" x14ac:dyDescent="0.2">
      <c r="A166" s="1">
        <v>165</v>
      </c>
      <c r="B166" t="s">
        <v>170</v>
      </c>
      <c r="C166">
        <v>26</v>
      </c>
      <c r="D166">
        <v>16</v>
      </c>
      <c r="E166">
        <v>10</v>
      </c>
      <c r="F166">
        <v>0.61499999999999999</v>
      </c>
      <c r="G166">
        <v>15.68</v>
      </c>
      <c r="H166">
        <v>7.91</v>
      </c>
      <c r="I166">
        <v>7</v>
      </c>
      <c r="J166">
        <v>7</v>
      </c>
      <c r="K166">
        <v>12</v>
      </c>
      <c r="L166">
        <v>3</v>
      </c>
      <c r="M166">
        <v>3</v>
      </c>
      <c r="N166">
        <v>5</v>
      </c>
      <c r="O166">
        <v>2134</v>
      </c>
      <c r="P166">
        <v>1932</v>
      </c>
      <c r="R166">
        <v>1045</v>
      </c>
      <c r="S166">
        <v>687</v>
      </c>
      <c r="T166">
        <v>1507</v>
      </c>
      <c r="U166">
        <v>0.45600000000000002</v>
      </c>
      <c r="V166">
        <v>193</v>
      </c>
      <c r="W166">
        <v>515</v>
      </c>
      <c r="X166">
        <v>0.375</v>
      </c>
      <c r="Y166">
        <v>365</v>
      </c>
      <c r="Z166">
        <v>532</v>
      </c>
      <c r="AA166">
        <v>0.68600000000000005</v>
      </c>
      <c r="AB166">
        <v>258</v>
      </c>
      <c r="AC166">
        <v>869</v>
      </c>
      <c r="AD166">
        <v>409</v>
      </c>
      <c r="AE166">
        <v>165</v>
      </c>
      <c r="AF166">
        <v>94</v>
      </c>
      <c r="AG166">
        <v>346</v>
      </c>
      <c r="AH166">
        <v>440</v>
      </c>
    </row>
    <row r="167" spans="1:34" ht="15" x14ac:dyDescent="0.2">
      <c r="A167" s="1">
        <v>166</v>
      </c>
      <c r="B167" t="s">
        <v>171</v>
      </c>
      <c r="C167">
        <v>27</v>
      </c>
      <c r="D167">
        <v>15</v>
      </c>
      <c r="E167">
        <v>12</v>
      </c>
      <c r="F167">
        <v>0.55600000000000005</v>
      </c>
      <c r="G167">
        <v>0.67</v>
      </c>
      <c r="H167">
        <v>-0.75</v>
      </c>
      <c r="I167">
        <v>8</v>
      </c>
      <c r="J167">
        <v>6</v>
      </c>
      <c r="K167">
        <v>12</v>
      </c>
      <c r="L167">
        <v>2</v>
      </c>
      <c r="M167">
        <v>3</v>
      </c>
      <c r="N167">
        <v>10</v>
      </c>
      <c r="O167">
        <v>2327</v>
      </c>
      <c r="P167">
        <v>2274</v>
      </c>
      <c r="R167">
        <v>1095</v>
      </c>
      <c r="S167">
        <v>850</v>
      </c>
      <c r="T167">
        <v>1838</v>
      </c>
      <c r="U167">
        <v>0.46200000000000002</v>
      </c>
      <c r="V167">
        <v>195</v>
      </c>
      <c r="W167">
        <v>563</v>
      </c>
      <c r="X167">
        <v>0.34599999999999997</v>
      </c>
      <c r="Y167">
        <v>379</v>
      </c>
      <c r="Z167">
        <v>583</v>
      </c>
      <c r="AA167">
        <v>0.65</v>
      </c>
      <c r="AB167">
        <v>370</v>
      </c>
      <c r="AC167">
        <v>1150</v>
      </c>
      <c r="AD167">
        <v>408</v>
      </c>
      <c r="AE167">
        <v>153</v>
      </c>
      <c r="AF167">
        <v>96</v>
      </c>
      <c r="AG167">
        <v>373</v>
      </c>
      <c r="AH167">
        <v>561</v>
      </c>
    </row>
    <row r="168" spans="1:34" ht="15" x14ac:dyDescent="0.2">
      <c r="A168" s="1">
        <v>167</v>
      </c>
      <c r="B168" t="s">
        <v>172</v>
      </c>
      <c r="C168">
        <v>27</v>
      </c>
      <c r="D168">
        <v>17</v>
      </c>
      <c r="E168">
        <v>10</v>
      </c>
      <c r="F168">
        <v>0.63</v>
      </c>
      <c r="G168">
        <v>-3.46</v>
      </c>
      <c r="H168">
        <v>-5.78</v>
      </c>
      <c r="I168">
        <v>8</v>
      </c>
      <c r="J168">
        <v>6</v>
      </c>
      <c r="K168">
        <v>9</v>
      </c>
      <c r="L168">
        <v>4</v>
      </c>
      <c r="M168">
        <v>8</v>
      </c>
      <c r="N168">
        <v>6</v>
      </c>
      <c r="O168">
        <v>2223</v>
      </c>
      <c r="P168">
        <v>2095</v>
      </c>
      <c r="R168">
        <v>1100</v>
      </c>
      <c r="S168">
        <v>734</v>
      </c>
      <c r="T168">
        <v>1614</v>
      </c>
      <c r="U168">
        <v>0.45500000000000002</v>
      </c>
      <c r="V168">
        <v>209</v>
      </c>
      <c r="W168">
        <v>596</v>
      </c>
      <c r="X168">
        <v>0.35099999999999998</v>
      </c>
      <c r="Y168">
        <v>418</v>
      </c>
      <c r="Z168">
        <v>569</v>
      </c>
      <c r="AA168">
        <v>0.73499999999999999</v>
      </c>
      <c r="AB168">
        <v>273</v>
      </c>
      <c r="AC168">
        <v>970</v>
      </c>
      <c r="AD168">
        <v>374</v>
      </c>
      <c r="AE168">
        <v>144</v>
      </c>
      <c r="AF168">
        <v>69</v>
      </c>
      <c r="AG168">
        <v>350</v>
      </c>
      <c r="AH168">
        <v>501</v>
      </c>
    </row>
    <row r="169" spans="1:34" ht="15" x14ac:dyDescent="0.2">
      <c r="A169" s="1">
        <v>168</v>
      </c>
      <c r="B169" t="s">
        <v>173</v>
      </c>
      <c r="C169">
        <v>28</v>
      </c>
      <c r="D169">
        <v>10</v>
      </c>
      <c r="E169">
        <v>18</v>
      </c>
      <c r="F169">
        <v>0.35699999999999998</v>
      </c>
      <c r="G169">
        <v>-12.31</v>
      </c>
      <c r="H169">
        <v>-5.66</v>
      </c>
      <c r="I169">
        <v>7</v>
      </c>
      <c r="J169">
        <v>6</v>
      </c>
      <c r="K169">
        <v>5</v>
      </c>
      <c r="L169">
        <v>4</v>
      </c>
      <c r="M169">
        <v>4</v>
      </c>
      <c r="N169">
        <v>13</v>
      </c>
      <c r="O169">
        <v>2031</v>
      </c>
      <c r="P169">
        <v>2166</v>
      </c>
      <c r="R169">
        <v>1140</v>
      </c>
      <c r="S169">
        <v>733</v>
      </c>
      <c r="T169">
        <v>1590</v>
      </c>
      <c r="U169">
        <v>0.46100000000000002</v>
      </c>
      <c r="V169">
        <v>230</v>
      </c>
      <c r="W169">
        <v>640</v>
      </c>
      <c r="X169">
        <v>0.35899999999999999</v>
      </c>
      <c r="Y169">
        <v>472</v>
      </c>
      <c r="Z169">
        <v>674</v>
      </c>
      <c r="AA169">
        <v>0.7</v>
      </c>
      <c r="AB169">
        <v>330</v>
      </c>
      <c r="AC169">
        <v>1084</v>
      </c>
      <c r="AD169">
        <v>419</v>
      </c>
      <c r="AE169">
        <v>160</v>
      </c>
      <c r="AF169">
        <v>99</v>
      </c>
      <c r="AG169">
        <v>418</v>
      </c>
      <c r="AH169">
        <v>528</v>
      </c>
    </row>
    <row r="170" spans="1:34" ht="15" x14ac:dyDescent="0.2">
      <c r="A170" s="1">
        <v>169</v>
      </c>
      <c r="B170" t="s">
        <v>174</v>
      </c>
      <c r="C170">
        <v>27</v>
      </c>
      <c r="D170">
        <v>22</v>
      </c>
      <c r="E170">
        <v>5</v>
      </c>
      <c r="F170">
        <v>0.81499999999999995</v>
      </c>
      <c r="G170">
        <v>14.45</v>
      </c>
      <c r="H170">
        <v>7.99</v>
      </c>
      <c r="I170">
        <v>10</v>
      </c>
      <c r="J170">
        <v>4</v>
      </c>
      <c r="K170">
        <v>12</v>
      </c>
      <c r="L170">
        <v>3</v>
      </c>
      <c r="M170">
        <v>7</v>
      </c>
      <c r="N170">
        <v>2</v>
      </c>
      <c r="O170">
        <v>2023</v>
      </c>
      <c r="P170">
        <v>1807</v>
      </c>
      <c r="R170">
        <v>1085</v>
      </c>
      <c r="S170">
        <v>638</v>
      </c>
      <c r="T170">
        <v>1576</v>
      </c>
      <c r="U170">
        <v>0.40500000000000003</v>
      </c>
      <c r="V170">
        <v>160</v>
      </c>
      <c r="W170">
        <v>504</v>
      </c>
      <c r="X170">
        <v>0.317</v>
      </c>
      <c r="Y170">
        <v>371</v>
      </c>
      <c r="Z170">
        <v>526</v>
      </c>
      <c r="AA170">
        <v>0.70499999999999996</v>
      </c>
      <c r="AB170">
        <v>317</v>
      </c>
      <c r="AC170">
        <v>952</v>
      </c>
      <c r="AD170">
        <v>294</v>
      </c>
      <c r="AE170">
        <v>171</v>
      </c>
      <c r="AF170">
        <v>97</v>
      </c>
      <c r="AG170">
        <v>349</v>
      </c>
      <c r="AH170">
        <v>551</v>
      </c>
    </row>
    <row r="171" spans="1:34" ht="15" x14ac:dyDescent="0.2">
      <c r="A171" s="1">
        <v>170</v>
      </c>
      <c r="B171" t="s">
        <v>175</v>
      </c>
      <c r="C171">
        <v>30</v>
      </c>
      <c r="D171">
        <v>11</v>
      </c>
      <c r="E171">
        <v>19</v>
      </c>
      <c r="F171">
        <v>0.36699999999999999</v>
      </c>
      <c r="G171">
        <v>-9.4</v>
      </c>
      <c r="H171">
        <v>-5.92</v>
      </c>
      <c r="I171">
        <v>5</v>
      </c>
      <c r="J171">
        <v>10</v>
      </c>
      <c r="K171">
        <v>8</v>
      </c>
      <c r="L171">
        <v>5</v>
      </c>
      <c r="M171">
        <v>2</v>
      </c>
      <c r="N171">
        <v>14</v>
      </c>
      <c r="O171">
        <v>2362</v>
      </c>
      <c r="P171">
        <v>2439</v>
      </c>
      <c r="R171">
        <v>1215</v>
      </c>
      <c r="S171">
        <v>844</v>
      </c>
      <c r="T171">
        <v>1824</v>
      </c>
      <c r="U171">
        <v>0.46300000000000002</v>
      </c>
      <c r="V171">
        <v>245</v>
      </c>
      <c r="W171">
        <v>671</v>
      </c>
      <c r="X171">
        <v>0.36499999999999999</v>
      </c>
      <c r="Y171">
        <v>506</v>
      </c>
      <c r="Z171">
        <v>687</v>
      </c>
      <c r="AA171">
        <v>0.73699999999999999</v>
      </c>
      <c r="AB171">
        <v>322</v>
      </c>
      <c r="AC171">
        <v>1045</v>
      </c>
      <c r="AD171">
        <v>464</v>
      </c>
      <c r="AE171">
        <v>264</v>
      </c>
      <c r="AF171">
        <v>80</v>
      </c>
      <c r="AG171">
        <v>403</v>
      </c>
      <c r="AH171">
        <v>565</v>
      </c>
    </row>
    <row r="172" spans="1:34" ht="15" x14ac:dyDescent="0.2">
      <c r="A172" s="1">
        <v>171</v>
      </c>
      <c r="B172" t="s">
        <v>176</v>
      </c>
      <c r="C172">
        <v>27</v>
      </c>
      <c r="D172">
        <v>13</v>
      </c>
      <c r="E172">
        <v>14</v>
      </c>
      <c r="F172">
        <v>0.48099999999999998</v>
      </c>
      <c r="G172">
        <v>2.63</v>
      </c>
      <c r="H172">
        <v>1.78</v>
      </c>
      <c r="I172">
        <v>3</v>
      </c>
      <c r="J172">
        <v>11</v>
      </c>
      <c r="K172">
        <v>10</v>
      </c>
      <c r="L172">
        <v>6</v>
      </c>
      <c r="M172">
        <v>3</v>
      </c>
      <c r="N172">
        <v>8</v>
      </c>
      <c r="O172">
        <v>1970</v>
      </c>
      <c r="P172">
        <v>1947</v>
      </c>
      <c r="R172">
        <v>1080</v>
      </c>
      <c r="S172">
        <v>633</v>
      </c>
      <c r="T172">
        <v>1561</v>
      </c>
      <c r="U172">
        <v>0.40600000000000003</v>
      </c>
      <c r="V172">
        <v>166</v>
      </c>
      <c r="W172">
        <v>498</v>
      </c>
      <c r="X172">
        <v>0.33300000000000002</v>
      </c>
      <c r="Y172">
        <v>515</v>
      </c>
      <c r="Z172">
        <v>745</v>
      </c>
      <c r="AA172">
        <v>0.69099999999999995</v>
      </c>
      <c r="AB172">
        <v>313</v>
      </c>
      <c r="AC172">
        <v>1027</v>
      </c>
      <c r="AD172">
        <v>358</v>
      </c>
      <c r="AE172">
        <v>190</v>
      </c>
      <c r="AF172">
        <v>82</v>
      </c>
      <c r="AG172">
        <v>397</v>
      </c>
      <c r="AH172">
        <v>506</v>
      </c>
    </row>
    <row r="173" spans="1:34" ht="15" x14ac:dyDescent="0.2">
      <c r="A173" s="1">
        <v>172</v>
      </c>
      <c r="B173" t="s">
        <v>177</v>
      </c>
      <c r="C173">
        <v>25</v>
      </c>
      <c r="D173">
        <v>7</v>
      </c>
      <c r="E173">
        <v>18</v>
      </c>
      <c r="F173">
        <v>0.28000000000000003</v>
      </c>
      <c r="G173">
        <v>-14.37</v>
      </c>
      <c r="H173">
        <v>-3.5</v>
      </c>
      <c r="I173">
        <v>4</v>
      </c>
      <c r="J173">
        <v>10</v>
      </c>
      <c r="K173">
        <v>4</v>
      </c>
      <c r="L173">
        <v>8</v>
      </c>
      <c r="M173">
        <v>3</v>
      </c>
      <c r="N173">
        <v>10</v>
      </c>
      <c r="O173">
        <v>1737</v>
      </c>
      <c r="P173">
        <v>1961</v>
      </c>
      <c r="R173">
        <v>1005</v>
      </c>
      <c r="S173">
        <v>684</v>
      </c>
      <c r="T173">
        <v>1520</v>
      </c>
      <c r="U173">
        <v>0.45</v>
      </c>
      <c r="V173">
        <v>167</v>
      </c>
      <c r="W173">
        <v>474</v>
      </c>
      <c r="X173">
        <v>0.35199999999999998</v>
      </c>
      <c r="Y173">
        <v>426</v>
      </c>
      <c r="Z173">
        <v>594</v>
      </c>
      <c r="AA173">
        <v>0.71699999999999997</v>
      </c>
      <c r="AB173">
        <v>325</v>
      </c>
      <c r="AC173">
        <v>1046</v>
      </c>
      <c r="AD173">
        <v>374</v>
      </c>
      <c r="AE173">
        <v>157</v>
      </c>
      <c r="AF173">
        <v>89</v>
      </c>
      <c r="AG173">
        <v>341</v>
      </c>
      <c r="AH173">
        <v>496</v>
      </c>
    </row>
    <row r="174" spans="1:34" ht="15" x14ac:dyDescent="0.2">
      <c r="A174" s="1">
        <v>173</v>
      </c>
      <c r="B174" t="s">
        <v>178</v>
      </c>
      <c r="C174">
        <v>27</v>
      </c>
      <c r="D174">
        <v>18</v>
      </c>
      <c r="E174">
        <v>9</v>
      </c>
      <c r="F174">
        <v>0.66700000000000004</v>
      </c>
      <c r="G174">
        <v>8.06</v>
      </c>
      <c r="H174">
        <v>1.84</v>
      </c>
      <c r="I174">
        <v>8</v>
      </c>
      <c r="J174">
        <v>6</v>
      </c>
      <c r="K174">
        <v>13</v>
      </c>
      <c r="L174">
        <v>3</v>
      </c>
      <c r="M174">
        <v>4</v>
      </c>
      <c r="N174">
        <v>5</v>
      </c>
      <c r="O174">
        <v>2014</v>
      </c>
      <c r="P174">
        <v>1846</v>
      </c>
      <c r="R174">
        <v>1090</v>
      </c>
      <c r="S174">
        <v>649</v>
      </c>
      <c r="T174">
        <v>1584</v>
      </c>
      <c r="U174">
        <v>0.41</v>
      </c>
      <c r="V174">
        <v>195</v>
      </c>
      <c r="W174">
        <v>604</v>
      </c>
      <c r="X174">
        <v>0.32300000000000001</v>
      </c>
      <c r="Y174">
        <v>353</v>
      </c>
      <c r="Z174">
        <v>515</v>
      </c>
      <c r="AA174">
        <v>0.68500000000000005</v>
      </c>
      <c r="AB174">
        <v>301</v>
      </c>
      <c r="AC174">
        <v>976</v>
      </c>
      <c r="AD174">
        <v>347</v>
      </c>
      <c r="AE174">
        <v>156</v>
      </c>
      <c r="AF174">
        <v>111</v>
      </c>
      <c r="AG174">
        <v>385</v>
      </c>
      <c r="AH174">
        <v>516</v>
      </c>
    </row>
    <row r="175" spans="1:34" ht="15" x14ac:dyDescent="0.2">
      <c r="A175" s="1">
        <v>174</v>
      </c>
      <c r="B175" t="s">
        <v>179</v>
      </c>
      <c r="C175">
        <v>28</v>
      </c>
      <c r="D175">
        <v>13</v>
      </c>
      <c r="E175">
        <v>15</v>
      </c>
      <c r="F175">
        <v>0.46400000000000002</v>
      </c>
      <c r="G175">
        <v>-1.05</v>
      </c>
      <c r="H175">
        <v>-0.59</v>
      </c>
      <c r="I175">
        <v>7</v>
      </c>
      <c r="J175">
        <v>8</v>
      </c>
      <c r="K175">
        <v>7</v>
      </c>
      <c r="L175">
        <v>6</v>
      </c>
      <c r="M175">
        <v>5</v>
      </c>
      <c r="N175">
        <v>7</v>
      </c>
      <c r="O175">
        <v>1985</v>
      </c>
      <c r="P175">
        <v>1906</v>
      </c>
      <c r="R175">
        <v>1135</v>
      </c>
      <c r="S175">
        <v>638</v>
      </c>
      <c r="T175">
        <v>1551</v>
      </c>
      <c r="U175">
        <v>0.41099999999999998</v>
      </c>
      <c r="V175">
        <v>241</v>
      </c>
      <c r="W175">
        <v>709</v>
      </c>
      <c r="X175">
        <v>0.34</v>
      </c>
      <c r="Y175">
        <v>389</v>
      </c>
      <c r="Z175">
        <v>519</v>
      </c>
      <c r="AA175">
        <v>0.75</v>
      </c>
      <c r="AB175">
        <v>278</v>
      </c>
      <c r="AC175">
        <v>874</v>
      </c>
      <c r="AD175">
        <v>372</v>
      </c>
      <c r="AE175">
        <v>165</v>
      </c>
      <c r="AF175">
        <v>89</v>
      </c>
      <c r="AG175">
        <v>294</v>
      </c>
      <c r="AH175">
        <v>512</v>
      </c>
    </row>
    <row r="176" spans="1:34" ht="15" x14ac:dyDescent="0.2">
      <c r="A176" s="1">
        <v>175</v>
      </c>
      <c r="B176" t="s">
        <v>180</v>
      </c>
      <c r="C176">
        <v>27</v>
      </c>
      <c r="D176">
        <v>19</v>
      </c>
      <c r="E176">
        <v>8</v>
      </c>
      <c r="F176">
        <v>0.70399999999999996</v>
      </c>
      <c r="G176">
        <v>16.45</v>
      </c>
      <c r="H176">
        <v>8.64</v>
      </c>
      <c r="I176">
        <v>9</v>
      </c>
      <c r="J176">
        <v>6</v>
      </c>
      <c r="K176">
        <v>13</v>
      </c>
      <c r="L176">
        <v>2</v>
      </c>
      <c r="M176">
        <v>3</v>
      </c>
      <c r="N176">
        <v>4</v>
      </c>
      <c r="O176">
        <v>1932</v>
      </c>
      <c r="P176">
        <v>1721</v>
      </c>
      <c r="R176">
        <v>1085</v>
      </c>
      <c r="S176">
        <v>619</v>
      </c>
      <c r="T176">
        <v>1507</v>
      </c>
      <c r="U176">
        <v>0.41099999999999998</v>
      </c>
      <c r="V176">
        <v>169</v>
      </c>
      <c r="W176">
        <v>513</v>
      </c>
      <c r="X176">
        <v>0.32900000000000001</v>
      </c>
      <c r="Y176">
        <v>314</v>
      </c>
      <c r="Z176">
        <v>425</v>
      </c>
      <c r="AA176">
        <v>0.73899999999999999</v>
      </c>
      <c r="AB176">
        <v>263</v>
      </c>
      <c r="AC176">
        <v>841</v>
      </c>
      <c r="AD176">
        <v>312</v>
      </c>
      <c r="AE176">
        <v>169</v>
      </c>
      <c r="AF176">
        <v>84</v>
      </c>
      <c r="AG176">
        <v>326</v>
      </c>
      <c r="AH176">
        <v>471</v>
      </c>
    </row>
    <row r="177" spans="1:34" ht="15" x14ac:dyDescent="0.2">
      <c r="A177" s="1">
        <v>176</v>
      </c>
      <c r="B177" t="s">
        <v>181</v>
      </c>
      <c r="C177">
        <v>27</v>
      </c>
      <c r="D177">
        <v>10</v>
      </c>
      <c r="E177">
        <v>17</v>
      </c>
      <c r="F177">
        <v>0.37</v>
      </c>
      <c r="G177">
        <v>-7.83</v>
      </c>
      <c r="H177">
        <v>-2.4300000000000002</v>
      </c>
      <c r="I177">
        <v>3</v>
      </c>
      <c r="J177">
        <v>11</v>
      </c>
      <c r="K177">
        <v>10</v>
      </c>
      <c r="L177">
        <v>6</v>
      </c>
      <c r="M177">
        <v>0</v>
      </c>
      <c r="N177">
        <v>11</v>
      </c>
      <c r="O177">
        <v>1938</v>
      </c>
      <c r="P177">
        <v>2026</v>
      </c>
      <c r="R177">
        <v>1090</v>
      </c>
      <c r="S177">
        <v>669</v>
      </c>
      <c r="T177">
        <v>1571</v>
      </c>
      <c r="U177">
        <v>0.42599999999999999</v>
      </c>
      <c r="V177">
        <v>238</v>
      </c>
      <c r="W177">
        <v>672</v>
      </c>
      <c r="X177">
        <v>0.35399999999999998</v>
      </c>
      <c r="Y177">
        <v>450</v>
      </c>
      <c r="Z177">
        <v>612</v>
      </c>
      <c r="AA177">
        <v>0.73499999999999999</v>
      </c>
      <c r="AB177">
        <v>309</v>
      </c>
      <c r="AC177">
        <v>1035</v>
      </c>
      <c r="AD177">
        <v>339</v>
      </c>
      <c r="AE177">
        <v>221</v>
      </c>
      <c r="AF177">
        <v>99</v>
      </c>
      <c r="AG177">
        <v>407</v>
      </c>
      <c r="AH177">
        <v>556</v>
      </c>
    </row>
    <row r="178" spans="1:34" ht="15" x14ac:dyDescent="0.2">
      <c r="A178" s="1">
        <v>177</v>
      </c>
      <c r="B178" t="s">
        <v>182</v>
      </c>
      <c r="C178">
        <v>27</v>
      </c>
      <c r="D178">
        <v>16</v>
      </c>
      <c r="E178">
        <v>11</v>
      </c>
      <c r="F178">
        <v>0.59299999999999997</v>
      </c>
      <c r="G178">
        <v>12.65</v>
      </c>
      <c r="H178">
        <v>10.1</v>
      </c>
      <c r="I178">
        <v>8</v>
      </c>
      <c r="J178">
        <v>6</v>
      </c>
      <c r="K178">
        <v>12</v>
      </c>
      <c r="L178">
        <v>2</v>
      </c>
      <c r="M178">
        <v>2</v>
      </c>
      <c r="N178">
        <v>5</v>
      </c>
      <c r="O178">
        <v>1929</v>
      </c>
      <c r="P178">
        <v>1860</v>
      </c>
      <c r="R178">
        <v>1085</v>
      </c>
      <c r="S178">
        <v>640</v>
      </c>
      <c r="T178">
        <v>1569</v>
      </c>
      <c r="U178">
        <v>0.40799999999999997</v>
      </c>
      <c r="V178">
        <v>180</v>
      </c>
      <c r="W178">
        <v>517</v>
      </c>
      <c r="X178">
        <v>0.34799999999999998</v>
      </c>
      <c r="Y178">
        <v>400</v>
      </c>
      <c r="Z178">
        <v>548</v>
      </c>
      <c r="AA178">
        <v>0.73</v>
      </c>
      <c r="AB178">
        <v>280</v>
      </c>
      <c r="AC178">
        <v>893</v>
      </c>
      <c r="AD178">
        <v>358</v>
      </c>
      <c r="AE178">
        <v>164</v>
      </c>
      <c r="AF178">
        <v>83</v>
      </c>
      <c r="AG178">
        <v>310</v>
      </c>
      <c r="AH178">
        <v>514</v>
      </c>
    </row>
    <row r="179" spans="1:34" ht="15" x14ac:dyDescent="0.2">
      <c r="A179" s="1">
        <v>178</v>
      </c>
      <c r="B179" t="s">
        <v>183</v>
      </c>
      <c r="C179">
        <v>27</v>
      </c>
      <c r="D179">
        <v>17</v>
      </c>
      <c r="E179">
        <v>10</v>
      </c>
      <c r="F179">
        <v>0.63</v>
      </c>
      <c r="G179">
        <v>16.88</v>
      </c>
      <c r="H179">
        <v>8.44</v>
      </c>
      <c r="I179">
        <v>7</v>
      </c>
      <c r="J179">
        <v>7</v>
      </c>
      <c r="K179">
        <v>14</v>
      </c>
      <c r="L179">
        <v>3</v>
      </c>
      <c r="M179">
        <v>1</v>
      </c>
      <c r="N179">
        <v>7</v>
      </c>
      <c r="O179">
        <v>2006</v>
      </c>
      <c r="P179">
        <v>1778</v>
      </c>
      <c r="R179">
        <v>1090</v>
      </c>
      <c r="S179">
        <v>664</v>
      </c>
      <c r="T179">
        <v>1423</v>
      </c>
      <c r="U179">
        <v>0.46700000000000003</v>
      </c>
      <c r="V179">
        <v>163</v>
      </c>
      <c r="W179">
        <v>418</v>
      </c>
      <c r="X179">
        <v>0.39</v>
      </c>
      <c r="Y179">
        <v>287</v>
      </c>
      <c r="Z179">
        <v>416</v>
      </c>
      <c r="AA179">
        <v>0.69</v>
      </c>
      <c r="AB179">
        <v>236</v>
      </c>
      <c r="AC179">
        <v>845</v>
      </c>
      <c r="AD179">
        <v>299</v>
      </c>
      <c r="AE179">
        <v>112</v>
      </c>
      <c r="AF179">
        <v>71</v>
      </c>
      <c r="AG179">
        <v>351</v>
      </c>
      <c r="AH179">
        <v>474</v>
      </c>
    </row>
    <row r="180" spans="1:34" ht="15" x14ac:dyDescent="0.2">
      <c r="A180" s="1">
        <v>179</v>
      </c>
      <c r="B180" t="s">
        <v>184</v>
      </c>
      <c r="C180">
        <v>28</v>
      </c>
      <c r="D180">
        <v>24</v>
      </c>
      <c r="E180">
        <v>4</v>
      </c>
      <c r="F180">
        <v>0.85699999999999998</v>
      </c>
      <c r="G180">
        <v>9.48</v>
      </c>
      <c r="H180">
        <v>-0.45</v>
      </c>
      <c r="I180">
        <v>14</v>
      </c>
      <c r="J180">
        <v>1</v>
      </c>
      <c r="K180">
        <v>11</v>
      </c>
      <c r="L180">
        <v>2</v>
      </c>
      <c r="M180">
        <v>10</v>
      </c>
      <c r="N180">
        <v>2</v>
      </c>
      <c r="O180">
        <v>2071</v>
      </c>
      <c r="P180">
        <v>1765</v>
      </c>
      <c r="R180">
        <v>1125</v>
      </c>
      <c r="S180">
        <v>609</v>
      </c>
      <c r="T180">
        <v>1454</v>
      </c>
      <c r="U180">
        <v>0.41899999999999998</v>
      </c>
      <c r="V180">
        <v>175</v>
      </c>
      <c r="W180">
        <v>539</v>
      </c>
      <c r="X180">
        <v>0.32500000000000001</v>
      </c>
      <c r="Y180">
        <v>372</v>
      </c>
      <c r="Z180">
        <v>532</v>
      </c>
      <c r="AA180">
        <v>0.69899999999999995</v>
      </c>
      <c r="AB180">
        <v>230</v>
      </c>
      <c r="AC180">
        <v>857</v>
      </c>
      <c r="AD180">
        <v>296</v>
      </c>
      <c r="AE180">
        <v>140</v>
      </c>
      <c r="AF180">
        <v>70</v>
      </c>
      <c r="AG180">
        <v>382</v>
      </c>
      <c r="AH180">
        <v>456</v>
      </c>
    </row>
    <row r="181" spans="1:34" ht="15" x14ac:dyDescent="0.2">
      <c r="A181" s="1">
        <v>180</v>
      </c>
      <c r="B181" t="s">
        <v>185</v>
      </c>
      <c r="C181">
        <v>28</v>
      </c>
      <c r="D181">
        <v>8</v>
      </c>
      <c r="E181">
        <v>20</v>
      </c>
      <c r="F181">
        <v>0.28599999999999998</v>
      </c>
      <c r="G181">
        <v>-8.3699999999999992</v>
      </c>
      <c r="H181">
        <v>-1.7</v>
      </c>
      <c r="I181">
        <v>4</v>
      </c>
      <c r="J181">
        <v>11</v>
      </c>
      <c r="K181">
        <v>5</v>
      </c>
      <c r="L181">
        <v>6</v>
      </c>
      <c r="M181">
        <v>2</v>
      </c>
      <c r="N181">
        <v>12</v>
      </c>
      <c r="O181">
        <v>1882</v>
      </c>
      <c r="P181">
        <v>2032</v>
      </c>
      <c r="R181">
        <v>1150</v>
      </c>
      <c r="S181">
        <v>732</v>
      </c>
      <c r="T181">
        <v>1549</v>
      </c>
      <c r="U181">
        <v>0.47299999999999998</v>
      </c>
      <c r="V181">
        <v>216</v>
      </c>
      <c r="W181">
        <v>614</v>
      </c>
      <c r="X181">
        <v>0.35199999999999998</v>
      </c>
      <c r="Y181">
        <v>352</v>
      </c>
      <c r="Z181">
        <v>506</v>
      </c>
      <c r="AA181">
        <v>0.69599999999999995</v>
      </c>
      <c r="AB181">
        <v>226</v>
      </c>
      <c r="AC181">
        <v>943</v>
      </c>
      <c r="AD181">
        <v>395</v>
      </c>
      <c r="AE181">
        <v>165</v>
      </c>
      <c r="AF181">
        <v>104</v>
      </c>
      <c r="AG181">
        <v>321</v>
      </c>
      <c r="AH181">
        <v>451</v>
      </c>
    </row>
    <row r="182" spans="1:34" ht="15" x14ac:dyDescent="0.2">
      <c r="A182" s="1">
        <v>181</v>
      </c>
      <c r="B182" t="s">
        <v>186</v>
      </c>
      <c r="C182">
        <v>27</v>
      </c>
      <c r="D182">
        <v>20</v>
      </c>
      <c r="E182">
        <v>7</v>
      </c>
      <c r="F182">
        <v>0.74099999999999999</v>
      </c>
      <c r="G182">
        <v>15.03</v>
      </c>
      <c r="H182">
        <v>8.2200000000000006</v>
      </c>
      <c r="I182">
        <v>8</v>
      </c>
      <c r="J182">
        <v>6</v>
      </c>
      <c r="K182">
        <v>15</v>
      </c>
      <c r="L182">
        <v>3</v>
      </c>
      <c r="M182">
        <v>4</v>
      </c>
      <c r="N182">
        <v>4</v>
      </c>
      <c r="O182">
        <v>2037</v>
      </c>
      <c r="P182">
        <v>1853</v>
      </c>
      <c r="R182">
        <v>1110</v>
      </c>
      <c r="S182">
        <v>670</v>
      </c>
      <c r="T182">
        <v>1689</v>
      </c>
      <c r="U182">
        <v>0.39700000000000002</v>
      </c>
      <c r="V182">
        <v>169</v>
      </c>
      <c r="W182">
        <v>559</v>
      </c>
      <c r="X182">
        <v>0.30199999999999999</v>
      </c>
      <c r="Y182">
        <v>344</v>
      </c>
      <c r="Z182">
        <v>501</v>
      </c>
      <c r="AA182">
        <v>0.68700000000000006</v>
      </c>
      <c r="AB182">
        <v>323</v>
      </c>
      <c r="AC182">
        <v>1045</v>
      </c>
      <c r="AD182">
        <v>354</v>
      </c>
      <c r="AE182">
        <v>156</v>
      </c>
      <c r="AF182">
        <v>99</v>
      </c>
      <c r="AG182">
        <v>360</v>
      </c>
      <c r="AH182">
        <v>566</v>
      </c>
    </row>
    <row r="183" spans="1:34" ht="15" x14ac:dyDescent="0.2">
      <c r="A183" s="1">
        <v>182</v>
      </c>
      <c r="B183" t="s">
        <v>187</v>
      </c>
      <c r="C183">
        <v>26</v>
      </c>
      <c r="D183">
        <v>14</v>
      </c>
      <c r="E183">
        <v>12</v>
      </c>
      <c r="F183">
        <v>0.53800000000000003</v>
      </c>
      <c r="G183">
        <v>7.86</v>
      </c>
      <c r="H183">
        <v>5.55</v>
      </c>
      <c r="I183">
        <v>5</v>
      </c>
      <c r="J183">
        <v>9</v>
      </c>
      <c r="K183">
        <v>9</v>
      </c>
      <c r="L183">
        <v>6</v>
      </c>
      <c r="M183">
        <v>2</v>
      </c>
      <c r="N183">
        <v>5</v>
      </c>
      <c r="O183">
        <v>1911</v>
      </c>
      <c r="P183">
        <v>1851</v>
      </c>
      <c r="R183">
        <v>1040</v>
      </c>
      <c r="S183">
        <v>655</v>
      </c>
      <c r="T183">
        <v>1514</v>
      </c>
      <c r="U183">
        <v>0.433</v>
      </c>
      <c r="V183">
        <v>162</v>
      </c>
      <c r="W183">
        <v>504</v>
      </c>
      <c r="X183">
        <v>0.32100000000000001</v>
      </c>
      <c r="Y183">
        <v>379</v>
      </c>
      <c r="Z183">
        <v>544</v>
      </c>
      <c r="AA183">
        <v>0.69699999999999995</v>
      </c>
      <c r="AB183">
        <v>289</v>
      </c>
      <c r="AC183">
        <v>956</v>
      </c>
      <c r="AD183">
        <v>304</v>
      </c>
      <c r="AE183">
        <v>126</v>
      </c>
      <c r="AF183">
        <v>83</v>
      </c>
      <c r="AG183">
        <v>360</v>
      </c>
      <c r="AH183">
        <v>474</v>
      </c>
    </row>
    <row r="184" spans="1:34" ht="15" x14ac:dyDescent="0.2">
      <c r="A184" s="1">
        <v>183</v>
      </c>
      <c r="B184" t="s">
        <v>188</v>
      </c>
      <c r="C184">
        <v>28</v>
      </c>
      <c r="D184">
        <v>4</v>
      </c>
      <c r="E184">
        <v>24</v>
      </c>
      <c r="F184">
        <v>0.14299999999999999</v>
      </c>
      <c r="G184">
        <v>-21.05</v>
      </c>
      <c r="H184">
        <v>-5.15</v>
      </c>
      <c r="I184">
        <v>4</v>
      </c>
      <c r="J184">
        <v>11</v>
      </c>
      <c r="K184">
        <v>2</v>
      </c>
      <c r="L184">
        <v>4</v>
      </c>
      <c r="M184">
        <v>2</v>
      </c>
      <c r="N184">
        <v>18</v>
      </c>
      <c r="O184">
        <v>1933</v>
      </c>
      <c r="P184">
        <v>2378</v>
      </c>
      <c r="R184">
        <v>1130</v>
      </c>
      <c r="S184">
        <v>837</v>
      </c>
      <c r="T184">
        <v>1682</v>
      </c>
      <c r="U184">
        <v>0.498</v>
      </c>
      <c r="V184">
        <v>262</v>
      </c>
      <c r="W184">
        <v>661</v>
      </c>
      <c r="X184">
        <v>0.39600000000000002</v>
      </c>
      <c r="Y184">
        <v>442</v>
      </c>
      <c r="Z184">
        <v>632</v>
      </c>
      <c r="AA184">
        <v>0.69899999999999995</v>
      </c>
      <c r="AB184">
        <v>321</v>
      </c>
      <c r="AC184">
        <v>1116</v>
      </c>
      <c r="AD184">
        <v>480</v>
      </c>
      <c r="AE184">
        <v>202</v>
      </c>
      <c r="AF184">
        <v>108</v>
      </c>
      <c r="AG184">
        <v>391</v>
      </c>
      <c r="AH184">
        <v>522</v>
      </c>
    </row>
    <row r="185" spans="1:34" ht="15" x14ac:dyDescent="0.2">
      <c r="A185" s="1">
        <v>184</v>
      </c>
      <c r="B185" t="s">
        <v>189</v>
      </c>
      <c r="C185">
        <v>27</v>
      </c>
      <c r="D185">
        <v>16</v>
      </c>
      <c r="E185">
        <v>11</v>
      </c>
      <c r="F185">
        <v>0.59299999999999997</v>
      </c>
      <c r="G185">
        <v>9.91</v>
      </c>
      <c r="H185">
        <v>8.2100000000000009</v>
      </c>
      <c r="I185">
        <v>7</v>
      </c>
      <c r="J185">
        <v>7</v>
      </c>
      <c r="K185">
        <v>11</v>
      </c>
      <c r="L185">
        <v>5</v>
      </c>
      <c r="M185">
        <v>3</v>
      </c>
      <c r="N185">
        <v>5</v>
      </c>
      <c r="O185">
        <v>2110</v>
      </c>
      <c r="P185">
        <v>2064</v>
      </c>
      <c r="R185">
        <v>1085</v>
      </c>
      <c r="S185">
        <v>697</v>
      </c>
      <c r="T185">
        <v>1640</v>
      </c>
      <c r="U185">
        <v>0.42499999999999999</v>
      </c>
      <c r="V185">
        <v>244</v>
      </c>
      <c r="W185">
        <v>651</v>
      </c>
      <c r="X185">
        <v>0.375</v>
      </c>
      <c r="Y185">
        <v>426</v>
      </c>
      <c r="Z185">
        <v>614</v>
      </c>
      <c r="AA185">
        <v>0.69399999999999995</v>
      </c>
      <c r="AB185">
        <v>308</v>
      </c>
      <c r="AC185">
        <v>989</v>
      </c>
      <c r="AD185">
        <v>415</v>
      </c>
      <c r="AE185">
        <v>174</v>
      </c>
      <c r="AF185">
        <v>88</v>
      </c>
      <c r="AG185">
        <v>378</v>
      </c>
      <c r="AH185">
        <v>565</v>
      </c>
    </row>
    <row r="186" spans="1:34" ht="15" x14ac:dyDescent="0.2">
      <c r="A186" s="1">
        <v>185</v>
      </c>
      <c r="B186" t="s">
        <v>190</v>
      </c>
      <c r="C186">
        <v>28</v>
      </c>
      <c r="D186">
        <v>15</v>
      </c>
      <c r="E186">
        <v>13</v>
      </c>
      <c r="F186">
        <v>0.53600000000000003</v>
      </c>
      <c r="G186">
        <v>-4.4000000000000004</v>
      </c>
      <c r="H186">
        <v>-0.44</v>
      </c>
      <c r="I186">
        <v>7</v>
      </c>
      <c r="J186">
        <v>4</v>
      </c>
      <c r="K186">
        <v>11</v>
      </c>
      <c r="L186">
        <v>5</v>
      </c>
      <c r="M186">
        <v>3</v>
      </c>
      <c r="N186">
        <v>7</v>
      </c>
      <c r="O186">
        <v>2170</v>
      </c>
      <c r="P186">
        <v>2206</v>
      </c>
      <c r="R186">
        <v>1120</v>
      </c>
      <c r="S186">
        <v>763</v>
      </c>
      <c r="T186">
        <v>1691</v>
      </c>
      <c r="U186">
        <v>0.45100000000000001</v>
      </c>
      <c r="V186">
        <v>207</v>
      </c>
      <c r="W186">
        <v>620</v>
      </c>
      <c r="X186">
        <v>0.33400000000000002</v>
      </c>
      <c r="Y186">
        <v>473</v>
      </c>
      <c r="Z186">
        <v>691</v>
      </c>
      <c r="AA186">
        <v>0.68500000000000005</v>
      </c>
      <c r="AB186">
        <v>325</v>
      </c>
      <c r="AC186">
        <v>1073</v>
      </c>
      <c r="AD186">
        <v>378</v>
      </c>
      <c r="AE186">
        <v>175</v>
      </c>
      <c r="AF186">
        <v>76</v>
      </c>
      <c r="AG186">
        <v>423</v>
      </c>
      <c r="AH186">
        <v>571</v>
      </c>
    </row>
    <row r="187" spans="1:34" ht="15" x14ac:dyDescent="0.2">
      <c r="A187" s="1">
        <v>186</v>
      </c>
      <c r="B187" t="s">
        <v>191</v>
      </c>
      <c r="C187">
        <v>29</v>
      </c>
      <c r="D187">
        <v>16</v>
      </c>
      <c r="E187">
        <v>13</v>
      </c>
      <c r="F187">
        <v>0.55200000000000005</v>
      </c>
      <c r="G187">
        <v>3.43</v>
      </c>
      <c r="H187">
        <v>0.21</v>
      </c>
      <c r="I187">
        <v>7</v>
      </c>
      <c r="J187">
        <v>9</v>
      </c>
      <c r="K187">
        <v>11</v>
      </c>
      <c r="L187">
        <v>5</v>
      </c>
      <c r="M187">
        <v>4</v>
      </c>
      <c r="N187">
        <v>7</v>
      </c>
      <c r="O187">
        <v>2135</v>
      </c>
      <c r="P187">
        <v>1972</v>
      </c>
      <c r="R187">
        <v>1185</v>
      </c>
      <c r="S187">
        <v>694</v>
      </c>
      <c r="T187">
        <v>1616</v>
      </c>
      <c r="U187">
        <v>0.42899999999999999</v>
      </c>
      <c r="V187">
        <v>191</v>
      </c>
      <c r="W187">
        <v>564</v>
      </c>
      <c r="X187">
        <v>0.33900000000000002</v>
      </c>
      <c r="Y187">
        <v>393</v>
      </c>
      <c r="Z187">
        <v>529</v>
      </c>
      <c r="AA187">
        <v>0.74299999999999999</v>
      </c>
      <c r="AB187">
        <v>235</v>
      </c>
      <c r="AC187">
        <v>900</v>
      </c>
      <c r="AD187">
        <v>379</v>
      </c>
      <c r="AE187">
        <v>167</v>
      </c>
      <c r="AF187">
        <v>75</v>
      </c>
      <c r="AG187">
        <v>339</v>
      </c>
      <c r="AH187">
        <v>545</v>
      </c>
    </row>
    <row r="188" spans="1:34" ht="15" x14ac:dyDescent="0.2">
      <c r="A188" s="1">
        <v>187</v>
      </c>
      <c r="B188" t="s">
        <v>192</v>
      </c>
      <c r="C188">
        <v>26</v>
      </c>
      <c r="D188">
        <v>7</v>
      </c>
      <c r="E188">
        <v>19</v>
      </c>
      <c r="F188">
        <v>0.26900000000000002</v>
      </c>
      <c r="G188">
        <v>2.94</v>
      </c>
      <c r="H188">
        <v>5.63</v>
      </c>
      <c r="I188">
        <v>2</v>
      </c>
      <c r="J188">
        <v>12</v>
      </c>
      <c r="K188">
        <v>6</v>
      </c>
      <c r="L188">
        <v>9</v>
      </c>
      <c r="M188">
        <v>0</v>
      </c>
      <c r="N188">
        <v>7</v>
      </c>
      <c r="O188">
        <v>1793</v>
      </c>
      <c r="P188">
        <v>1863</v>
      </c>
      <c r="R188">
        <v>1045</v>
      </c>
      <c r="S188">
        <v>632</v>
      </c>
      <c r="T188">
        <v>1505</v>
      </c>
      <c r="U188">
        <v>0.42</v>
      </c>
      <c r="V188">
        <v>194</v>
      </c>
      <c r="W188">
        <v>587</v>
      </c>
      <c r="X188">
        <v>0.33</v>
      </c>
      <c r="Y188">
        <v>405</v>
      </c>
      <c r="Z188">
        <v>595</v>
      </c>
      <c r="AA188">
        <v>0.68100000000000005</v>
      </c>
      <c r="AB188">
        <v>285</v>
      </c>
      <c r="AC188">
        <v>1014</v>
      </c>
      <c r="AD188">
        <v>324</v>
      </c>
      <c r="AE188">
        <v>138</v>
      </c>
      <c r="AF188">
        <v>119</v>
      </c>
      <c r="AG188">
        <v>354</v>
      </c>
      <c r="AH188">
        <v>550</v>
      </c>
    </row>
    <row r="189" spans="1:34" ht="15" x14ac:dyDescent="0.2">
      <c r="A189" s="1">
        <v>188</v>
      </c>
      <c r="B189" t="s">
        <v>193</v>
      </c>
      <c r="C189">
        <v>28</v>
      </c>
      <c r="D189">
        <v>23</v>
      </c>
      <c r="E189">
        <v>5</v>
      </c>
      <c r="F189">
        <v>0.82099999999999995</v>
      </c>
      <c r="G189">
        <v>5.03</v>
      </c>
      <c r="H189">
        <v>-2.62</v>
      </c>
      <c r="I189">
        <v>15</v>
      </c>
      <c r="J189">
        <v>2</v>
      </c>
      <c r="K189">
        <v>12</v>
      </c>
      <c r="L189">
        <v>1</v>
      </c>
      <c r="M189">
        <v>10</v>
      </c>
      <c r="N189">
        <v>4</v>
      </c>
      <c r="O189">
        <v>2271</v>
      </c>
      <c r="P189">
        <v>2057</v>
      </c>
      <c r="R189">
        <v>1135</v>
      </c>
      <c r="S189">
        <v>692</v>
      </c>
      <c r="T189">
        <v>1705</v>
      </c>
      <c r="U189">
        <v>0.40600000000000003</v>
      </c>
      <c r="V189">
        <v>221</v>
      </c>
      <c r="W189">
        <v>661</v>
      </c>
      <c r="X189">
        <v>0.33400000000000002</v>
      </c>
      <c r="Y189">
        <v>452</v>
      </c>
      <c r="Z189">
        <v>636</v>
      </c>
      <c r="AA189">
        <v>0.71099999999999997</v>
      </c>
      <c r="AB189">
        <v>317</v>
      </c>
      <c r="AC189">
        <v>1059</v>
      </c>
      <c r="AD189">
        <v>369</v>
      </c>
      <c r="AE189">
        <v>169</v>
      </c>
      <c r="AF189">
        <v>128</v>
      </c>
      <c r="AG189">
        <v>417</v>
      </c>
      <c r="AH189">
        <v>582</v>
      </c>
    </row>
    <row r="190" spans="1:34" ht="15" x14ac:dyDescent="0.2">
      <c r="A190" s="1">
        <v>189</v>
      </c>
      <c r="B190" t="s">
        <v>194</v>
      </c>
      <c r="C190">
        <v>28</v>
      </c>
      <c r="D190">
        <v>14</v>
      </c>
      <c r="E190">
        <v>14</v>
      </c>
      <c r="F190">
        <v>0.5</v>
      </c>
      <c r="G190">
        <v>-5.67</v>
      </c>
      <c r="H190">
        <v>-5.09</v>
      </c>
      <c r="I190">
        <v>9</v>
      </c>
      <c r="J190">
        <v>6</v>
      </c>
      <c r="K190">
        <v>11</v>
      </c>
      <c r="L190">
        <v>5</v>
      </c>
      <c r="M190">
        <v>3</v>
      </c>
      <c r="N190">
        <v>9</v>
      </c>
      <c r="O190">
        <v>2232</v>
      </c>
      <c r="P190">
        <v>2210</v>
      </c>
      <c r="R190">
        <v>1145</v>
      </c>
      <c r="S190">
        <v>711</v>
      </c>
      <c r="T190">
        <v>1573</v>
      </c>
      <c r="U190">
        <v>0.45200000000000001</v>
      </c>
      <c r="V190">
        <v>229</v>
      </c>
      <c r="W190">
        <v>609</v>
      </c>
      <c r="X190">
        <v>0.376</v>
      </c>
      <c r="Y190">
        <v>559</v>
      </c>
      <c r="Z190">
        <v>789</v>
      </c>
      <c r="AA190">
        <v>0.70799999999999996</v>
      </c>
      <c r="AB190">
        <v>275</v>
      </c>
      <c r="AC190">
        <v>1040</v>
      </c>
      <c r="AD190">
        <v>357</v>
      </c>
      <c r="AE190">
        <v>159</v>
      </c>
      <c r="AF190">
        <v>86</v>
      </c>
      <c r="AG190">
        <v>385</v>
      </c>
      <c r="AH190">
        <v>616</v>
      </c>
    </row>
    <row r="191" spans="1:34" ht="15" x14ac:dyDescent="0.2">
      <c r="A191" s="1">
        <v>190</v>
      </c>
      <c r="B191" t="s">
        <v>195</v>
      </c>
      <c r="C191">
        <v>28</v>
      </c>
      <c r="D191">
        <v>14</v>
      </c>
      <c r="E191">
        <v>14</v>
      </c>
      <c r="F191">
        <v>0.5</v>
      </c>
      <c r="G191">
        <v>-2.11</v>
      </c>
      <c r="H191">
        <v>-3.29</v>
      </c>
      <c r="I191">
        <v>9</v>
      </c>
      <c r="J191">
        <v>6</v>
      </c>
      <c r="K191">
        <v>8</v>
      </c>
      <c r="L191">
        <v>5</v>
      </c>
      <c r="M191">
        <v>5</v>
      </c>
      <c r="N191">
        <v>7</v>
      </c>
      <c r="O191">
        <v>2072</v>
      </c>
      <c r="P191">
        <v>2039</v>
      </c>
      <c r="R191">
        <v>1130</v>
      </c>
      <c r="S191">
        <v>701</v>
      </c>
      <c r="T191">
        <v>1530</v>
      </c>
      <c r="U191">
        <v>0.45800000000000002</v>
      </c>
      <c r="V191">
        <v>177</v>
      </c>
      <c r="W191">
        <v>516</v>
      </c>
      <c r="X191">
        <v>0.34300000000000003</v>
      </c>
      <c r="Y191">
        <v>460</v>
      </c>
      <c r="Z191">
        <v>665</v>
      </c>
      <c r="AA191">
        <v>0.69199999999999995</v>
      </c>
      <c r="AB191">
        <v>256</v>
      </c>
      <c r="AC191">
        <v>957</v>
      </c>
      <c r="AD191">
        <v>324</v>
      </c>
      <c r="AE191">
        <v>150</v>
      </c>
      <c r="AF191">
        <v>107</v>
      </c>
      <c r="AG191">
        <v>361</v>
      </c>
      <c r="AH191">
        <v>532</v>
      </c>
    </row>
    <row r="192" spans="1:34" ht="15" x14ac:dyDescent="0.2">
      <c r="A192" s="1">
        <v>191</v>
      </c>
      <c r="B192" t="s">
        <v>196</v>
      </c>
      <c r="C192">
        <v>27</v>
      </c>
      <c r="D192">
        <v>13</v>
      </c>
      <c r="E192">
        <v>14</v>
      </c>
      <c r="F192">
        <v>0.48099999999999998</v>
      </c>
      <c r="G192">
        <v>-2.62</v>
      </c>
      <c r="H192">
        <v>-1.06</v>
      </c>
      <c r="I192">
        <v>9</v>
      </c>
      <c r="J192">
        <v>5</v>
      </c>
      <c r="K192">
        <v>9</v>
      </c>
      <c r="L192">
        <v>3</v>
      </c>
      <c r="M192">
        <v>4</v>
      </c>
      <c r="N192">
        <v>11</v>
      </c>
      <c r="O192">
        <v>2167</v>
      </c>
      <c r="P192">
        <v>2098</v>
      </c>
      <c r="R192">
        <v>1095</v>
      </c>
      <c r="S192">
        <v>710</v>
      </c>
      <c r="T192">
        <v>1525</v>
      </c>
      <c r="U192">
        <v>0.46600000000000003</v>
      </c>
      <c r="V192">
        <v>237</v>
      </c>
      <c r="W192">
        <v>617</v>
      </c>
      <c r="X192">
        <v>0.38400000000000001</v>
      </c>
      <c r="Y192">
        <v>441</v>
      </c>
      <c r="Z192">
        <v>640</v>
      </c>
      <c r="AA192">
        <v>0.68899999999999995</v>
      </c>
      <c r="AB192">
        <v>244</v>
      </c>
      <c r="AC192">
        <v>877</v>
      </c>
      <c r="AD192">
        <v>381</v>
      </c>
      <c r="AE192">
        <v>145</v>
      </c>
      <c r="AF192">
        <v>99</v>
      </c>
      <c r="AG192">
        <v>403</v>
      </c>
      <c r="AH192">
        <v>473</v>
      </c>
    </row>
    <row r="193" spans="1:34" ht="15" x14ac:dyDescent="0.2">
      <c r="A193" s="1">
        <v>192</v>
      </c>
      <c r="B193" t="s">
        <v>197</v>
      </c>
      <c r="C193">
        <v>26</v>
      </c>
      <c r="D193">
        <v>12</v>
      </c>
      <c r="E193">
        <v>14</v>
      </c>
      <c r="F193">
        <v>0.46200000000000002</v>
      </c>
      <c r="G193">
        <v>-14.72</v>
      </c>
      <c r="H193">
        <v>-9.9600000000000009</v>
      </c>
      <c r="I193">
        <v>9</v>
      </c>
      <c r="J193">
        <v>4</v>
      </c>
      <c r="K193">
        <v>7</v>
      </c>
      <c r="L193">
        <v>5</v>
      </c>
      <c r="M193">
        <v>4</v>
      </c>
      <c r="N193">
        <v>9</v>
      </c>
      <c r="O193">
        <v>1746</v>
      </c>
      <c r="P193">
        <v>1850</v>
      </c>
      <c r="R193">
        <v>1050</v>
      </c>
      <c r="S193">
        <v>658</v>
      </c>
      <c r="T193">
        <v>1491</v>
      </c>
      <c r="U193">
        <v>0.441</v>
      </c>
      <c r="V193">
        <v>141</v>
      </c>
      <c r="W193">
        <v>501</v>
      </c>
      <c r="X193">
        <v>0.28100000000000003</v>
      </c>
      <c r="Y193">
        <v>393</v>
      </c>
      <c r="Z193">
        <v>593</v>
      </c>
      <c r="AA193">
        <v>0.66300000000000003</v>
      </c>
      <c r="AB193">
        <v>290</v>
      </c>
      <c r="AC193">
        <v>990</v>
      </c>
      <c r="AD193">
        <v>367</v>
      </c>
      <c r="AE193">
        <v>184</v>
      </c>
      <c r="AF193">
        <v>100</v>
      </c>
      <c r="AG193">
        <v>377</v>
      </c>
      <c r="AH193">
        <v>512</v>
      </c>
    </row>
    <row r="194" spans="1:34" ht="15" x14ac:dyDescent="0.2">
      <c r="A194" s="1">
        <v>193</v>
      </c>
      <c r="B194" t="s">
        <v>198</v>
      </c>
      <c r="C194">
        <v>29</v>
      </c>
      <c r="D194">
        <v>15</v>
      </c>
      <c r="E194">
        <v>14</v>
      </c>
      <c r="F194">
        <v>0.51700000000000002</v>
      </c>
      <c r="G194">
        <v>-4.33</v>
      </c>
      <c r="H194">
        <v>-2.88</v>
      </c>
      <c r="I194">
        <v>13</v>
      </c>
      <c r="J194">
        <v>3</v>
      </c>
      <c r="K194">
        <v>7</v>
      </c>
      <c r="L194">
        <v>3</v>
      </c>
      <c r="M194">
        <v>8</v>
      </c>
      <c r="N194">
        <v>11</v>
      </c>
      <c r="O194">
        <v>1966</v>
      </c>
      <c r="P194">
        <v>2008</v>
      </c>
      <c r="R194">
        <v>1165</v>
      </c>
      <c r="S194">
        <v>745</v>
      </c>
      <c r="T194">
        <v>1655</v>
      </c>
      <c r="U194">
        <v>0.45</v>
      </c>
      <c r="V194">
        <v>161</v>
      </c>
      <c r="W194">
        <v>456</v>
      </c>
      <c r="X194">
        <v>0.35299999999999998</v>
      </c>
      <c r="Y194">
        <v>357</v>
      </c>
      <c r="Z194">
        <v>533</v>
      </c>
      <c r="AA194">
        <v>0.67</v>
      </c>
      <c r="AB194">
        <v>355</v>
      </c>
      <c r="AC194">
        <v>1100</v>
      </c>
      <c r="AD194">
        <v>336</v>
      </c>
      <c r="AE194">
        <v>183</v>
      </c>
      <c r="AF194">
        <v>83</v>
      </c>
      <c r="AG194">
        <v>424</v>
      </c>
      <c r="AH194">
        <v>535</v>
      </c>
    </row>
    <row r="195" spans="1:34" ht="15" x14ac:dyDescent="0.2">
      <c r="A195" s="1">
        <v>194</v>
      </c>
      <c r="B195" t="s">
        <v>199</v>
      </c>
      <c r="C195">
        <v>28</v>
      </c>
      <c r="D195">
        <v>14</v>
      </c>
      <c r="E195">
        <v>14</v>
      </c>
      <c r="F195">
        <v>0.5</v>
      </c>
      <c r="G195">
        <v>-1.76</v>
      </c>
      <c r="H195">
        <v>-4.1100000000000003</v>
      </c>
      <c r="I195">
        <v>8</v>
      </c>
      <c r="J195">
        <v>6</v>
      </c>
      <c r="K195">
        <v>10</v>
      </c>
      <c r="L195">
        <v>4</v>
      </c>
      <c r="M195">
        <v>3</v>
      </c>
      <c r="N195">
        <v>9</v>
      </c>
      <c r="O195">
        <v>2267</v>
      </c>
      <c r="P195">
        <v>2152</v>
      </c>
      <c r="R195">
        <v>1140</v>
      </c>
      <c r="S195">
        <v>744</v>
      </c>
      <c r="T195">
        <v>1673</v>
      </c>
      <c r="U195">
        <v>0.44500000000000001</v>
      </c>
      <c r="V195">
        <v>217</v>
      </c>
      <c r="W195">
        <v>610</v>
      </c>
      <c r="X195">
        <v>0.35599999999999998</v>
      </c>
      <c r="Y195">
        <v>447</v>
      </c>
      <c r="Z195">
        <v>630</v>
      </c>
      <c r="AA195">
        <v>0.71</v>
      </c>
      <c r="AB195">
        <v>305</v>
      </c>
      <c r="AC195">
        <v>1022</v>
      </c>
      <c r="AD195">
        <v>357</v>
      </c>
      <c r="AE195">
        <v>161</v>
      </c>
      <c r="AF195">
        <v>87</v>
      </c>
      <c r="AG195">
        <v>371</v>
      </c>
      <c r="AH195">
        <v>549</v>
      </c>
    </row>
    <row r="196" spans="1:34" ht="15" x14ac:dyDescent="0.2">
      <c r="A196" s="1">
        <v>195</v>
      </c>
      <c r="B196" t="s">
        <v>200</v>
      </c>
      <c r="C196">
        <v>28</v>
      </c>
      <c r="D196">
        <v>15</v>
      </c>
      <c r="E196">
        <v>13</v>
      </c>
      <c r="F196">
        <v>0.53600000000000003</v>
      </c>
      <c r="G196">
        <v>-2.66</v>
      </c>
      <c r="H196">
        <v>-3.77</v>
      </c>
      <c r="I196">
        <v>10</v>
      </c>
      <c r="J196">
        <v>6</v>
      </c>
      <c r="K196">
        <v>10</v>
      </c>
      <c r="L196">
        <v>4</v>
      </c>
      <c r="M196">
        <v>5</v>
      </c>
      <c r="N196">
        <v>7</v>
      </c>
      <c r="O196">
        <v>1844</v>
      </c>
      <c r="P196">
        <v>1787</v>
      </c>
      <c r="R196">
        <v>1125</v>
      </c>
      <c r="S196">
        <v>619</v>
      </c>
      <c r="T196">
        <v>1369</v>
      </c>
      <c r="U196">
        <v>0.45200000000000001</v>
      </c>
      <c r="V196">
        <v>203</v>
      </c>
      <c r="W196">
        <v>560</v>
      </c>
      <c r="X196">
        <v>0.36299999999999999</v>
      </c>
      <c r="Y196">
        <v>346</v>
      </c>
      <c r="Z196">
        <v>503</v>
      </c>
      <c r="AA196">
        <v>0.68799999999999994</v>
      </c>
      <c r="AB196">
        <v>216</v>
      </c>
      <c r="AC196">
        <v>825</v>
      </c>
      <c r="AD196">
        <v>360</v>
      </c>
      <c r="AE196">
        <v>208</v>
      </c>
      <c r="AF196">
        <v>80</v>
      </c>
      <c r="AG196">
        <v>432</v>
      </c>
      <c r="AH196">
        <v>521</v>
      </c>
    </row>
    <row r="197" spans="1:34" ht="15" x14ac:dyDescent="0.2">
      <c r="A197" s="1">
        <v>196</v>
      </c>
      <c r="B197" t="s">
        <v>201</v>
      </c>
      <c r="C197">
        <v>27</v>
      </c>
      <c r="D197">
        <v>14</v>
      </c>
      <c r="E197">
        <v>13</v>
      </c>
      <c r="F197">
        <v>0.51900000000000002</v>
      </c>
      <c r="G197">
        <v>-3.38</v>
      </c>
      <c r="H197">
        <v>-0.69</v>
      </c>
      <c r="I197">
        <v>7</v>
      </c>
      <c r="J197">
        <v>7</v>
      </c>
      <c r="K197">
        <v>7</v>
      </c>
      <c r="L197">
        <v>4</v>
      </c>
      <c r="M197">
        <v>7</v>
      </c>
      <c r="N197">
        <v>9</v>
      </c>
      <c r="O197">
        <v>2254</v>
      </c>
      <c r="P197">
        <v>2277</v>
      </c>
      <c r="R197">
        <v>1095</v>
      </c>
      <c r="S197">
        <v>805</v>
      </c>
      <c r="T197">
        <v>1729</v>
      </c>
      <c r="U197">
        <v>0.46600000000000003</v>
      </c>
      <c r="V197">
        <v>250</v>
      </c>
      <c r="W197">
        <v>662</v>
      </c>
      <c r="X197">
        <v>0.378</v>
      </c>
      <c r="Y197">
        <v>417</v>
      </c>
      <c r="Z197">
        <v>566</v>
      </c>
      <c r="AA197">
        <v>0.73699999999999999</v>
      </c>
      <c r="AB197">
        <v>295</v>
      </c>
      <c r="AC197">
        <v>1029</v>
      </c>
      <c r="AD197">
        <v>435</v>
      </c>
      <c r="AE197">
        <v>184</v>
      </c>
      <c r="AF197">
        <v>112</v>
      </c>
      <c r="AG197">
        <v>399</v>
      </c>
      <c r="AH197">
        <v>583</v>
      </c>
    </row>
    <row r="198" spans="1:34" ht="15" x14ac:dyDescent="0.2">
      <c r="A198" s="1">
        <v>197</v>
      </c>
      <c r="B198" t="s">
        <v>202</v>
      </c>
      <c r="C198">
        <v>26</v>
      </c>
      <c r="D198">
        <v>12</v>
      </c>
      <c r="E198">
        <v>14</v>
      </c>
      <c r="F198">
        <v>0.46200000000000002</v>
      </c>
      <c r="G198">
        <v>9.42</v>
      </c>
      <c r="H198">
        <v>10.86</v>
      </c>
      <c r="I198">
        <v>6</v>
      </c>
      <c r="J198">
        <v>8</v>
      </c>
      <c r="K198">
        <v>8</v>
      </c>
      <c r="L198">
        <v>6</v>
      </c>
      <c r="M198">
        <v>3</v>
      </c>
      <c r="N198">
        <v>6</v>
      </c>
      <c r="O198">
        <v>1842</v>
      </c>
      <c r="P198">
        <v>1846</v>
      </c>
      <c r="R198">
        <v>1055</v>
      </c>
      <c r="S198">
        <v>660</v>
      </c>
      <c r="T198">
        <v>1518</v>
      </c>
      <c r="U198">
        <v>0.435</v>
      </c>
      <c r="V198">
        <v>197</v>
      </c>
      <c r="W198">
        <v>501</v>
      </c>
      <c r="X198">
        <v>0.39300000000000002</v>
      </c>
      <c r="Y198">
        <v>329</v>
      </c>
      <c r="Z198">
        <v>477</v>
      </c>
      <c r="AA198">
        <v>0.69</v>
      </c>
      <c r="AB198">
        <v>280</v>
      </c>
      <c r="AC198">
        <v>940</v>
      </c>
      <c r="AD198">
        <v>324</v>
      </c>
      <c r="AE198">
        <v>149</v>
      </c>
      <c r="AF198">
        <v>115</v>
      </c>
      <c r="AG198">
        <v>360</v>
      </c>
      <c r="AH198">
        <v>481</v>
      </c>
    </row>
    <row r="199" spans="1:34" ht="15" x14ac:dyDescent="0.2">
      <c r="A199" s="1">
        <v>198</v>
      </c>
      <c r="B199" t="s">
        <v>203</v>
      </c>
      <c r="C199">
        <v>27</v>
      </c>
      <c r="D199">
        <v>10</v>
      </c>
      <c r="E199">
        <v>17</v>
      </c>
      <c r="F199">
        <v>0.37</v>
      </c>
      <c r="G199">
        <v>-2.2599999999999998</v>
      </c>
      <c r="H199">
        <v>2.48</v>
      </c>
      <c r="I199">
        <v>3</v>
      </c>
      <c r="J199">
        <v>11</v>
      </c>
      <c r="K199">
        <v>8</v>
      </c>
      <c r="L199">
        <v>9</v>
      </c>
      <c r="M199">
        <v>2</v>
      </c>
      <c r="N199">
        <v>7</v>
      </c>
      <c r="O199">
        <v>1909</v>
      </c>
      <c r="P199">
        <v>2037</v>
      </c>
      <c r="R199">
        <v>1090</v>
      </c>
      <c r="S199">
        <v>750</v>
      </c>
      <c r="T199">
        <v>1651</v>
      </c>
      <c r="U199">
        <v>0.45400000000000001</v>
      </c>
      <c r="V199">
        <v>211</v>
      </c>
      <c r="W199">
        <v>571</v>
      </c>
      <c r="X199">
        <v>0.37</v>
      </c>
      <c r="Y199">
        <v>326</v>
      </c>
      <c r="Z199">
        <v>476</v>
      </c>
      <c r="AA199">
        <v>0.68500000000000005</v>
      </c>
      <c r="AB199">
        <v>267</v>
      </c>
      <c r="AC199">
        <v>1021</v>
      </c>
      <c r="AD199">
        <v>374</v>
      </c>
      <c r="AE199">
        <v>168</v>
      </c>
      <c r="AF199">
        <v>124</v>
      </c>
      <c r="AG199">
        <v>320</v>
      </c>
      <c r="AH199">
        <v>567</v>
      </c>
    </row>
    <row r="200" spans="1:34" ht="15" x14ac:dyDescent="0.2">
      <c r="A200" s="1">
        <v>199</v>
      </c>
      <c r="B200" t="s">
        <v>204</v>
      </c>
      <c r="C200">
        <v>27</v>
      </c>
      <c r="D200">
        <v>21</v>
      </c>
      <c r="E200">
        <v>6</v>
      </c>
      <c r="F200">
        <v>0.77800000000000002</v>
      </c>
      <c r="G200">
        <v>8.7899999999999991</v>
      </c>
      <c r="H200">
        <v>1.31</v>
      </c>
      <c r="I200">
        <v>10</v>
      </c>
      <c r="J200">
        <v>4</v>
      </c>
      <c r="K200">
        <v>11</v>
      </c>
      <c r="L200">
        <v>1</v>
      </c>
      <c r="M200">
        <v>6</v>
      </c>
      <c r="N200">
        <v>4</v>
      </c>
      <c r="O200">
        <v>2128</v>
      </c>
      <c r="P200">
        <v>1926</v>
      </c>
      <c r="R200">
        <v>1085</v>
      </c>
      <c r="S200">
        <v>715</v>
      </c>
      <c r="T200">
        <v>1671</v>
      </c>
      <c r="U200">
        <v>0.42799999999999999</v>
      </c>
      <c r="V200">
        <v>171</v>
      </c>
      <c r="W200">
        <v>579</v>
      </c>
      <c r="X200">
        <v>0.29499999999999998</v>
      </c>
      <c r="Y200">
        <v>325</v>
      </c>
      <c r="Z200">
        <v>470</v>
      </c>
      <c r="AA200">
        <v>0.69099999999999995</v>
      </c>
      <c r="AB200">
        <v>274</v>
      </c>
      <c r="AC200">
        <v>965</v>
      </c>
      <c r="AD200">
        <v>364</v>
      </c>
      <c r="AE200">
        <v>158</v>
      </c>
      <c r="AF200">
        <v>68</v>
      </c>
      <c r="AG200">
        <v>312</v>
      </c>
      <c r="AH200">
        <v>570</v>
      </c>
    </row>
    <row r="201" spans="1:34" ht="15" x14ac:dyDescent="0.2">
      <c r="A201" s="1">
        <v>200</v>
      </c>
      <c r="B201" t="s">
        <v>205</v>
      </c>
      <c r="C201">
        <v>28</v>
      </c>
      <c r="D201">
        <v>17</v>
      </c>
      <c r="E201">
        <v>11</v>
      </c>
      <c r="F201">
        <v>0.60699999999999998</v>
      </c>
      <c r="G201">
        <v>-2.74</v>
      </c>
      <c r="H201">
        <v>-4.1399999999999997</v>
      </c>
      <c r="I201">
        <v>8</v>
      </c>
      <c r="J201">
        <v>6</v>
      </c>
      <c r="K201">
        <v>9</v>
      </c>
      <c r="L201">
        <v>4</v>
      </c>
      <c r="M201">
        <v>8</v>
      </c>
      <c r="N201">
        <v>7</v>
      </c>
      <c r="O201">
        <v>1990</v>
      </c>
      <c r="P201">
        <v>1822</v>
      </c>
      <c r="R201">
        <v>1130</v>
      </c>
      <c r="S201">
        <v>671</v>
      </c>
      <c r="T201">
        <v>1598</v>
      </c>
      <c r="U201">
        <v>0.42</v>
      </c>
      <c r="V201">
        <v>190</v>
      </c>
      <c r="W201">
        <v>580</v>
      </c>
      <c r="X201">
        <v>0.32800000000000001</v>
      </c>
      <c r="Y201">
        <v>288</v>
      </c>
      <c r="Z201">
        <v>463</v>
      </c>
      <c r="AA201">
        <v>0.622</v>
      </c>
      <c r="AB201">
        <v>216</v>
      </c>
      <c r="AC201">
        <v>892</v>
      </c>
      <c r="AD201">
        <v>313</v>
      </c>
      <c r="AE201">
        <v>172</v>
      </c>
      <c r="AF201">
        <v>84</v>
      </c>
      <c r="AG201">
        <v>295</v>
      </c>
      <c r="AH201">
        <v>504</v>
      </c>
    </row>
    <row r="202" spans="1:34" ht="15" x14ac:dyDescent="0.2">
      <c r="A202" s="1">
        <v>201</v>
      </c>
      <c r="B202" t="s">
        <v>206</v>
      </c>
      <c r="C202">
        <v>27</v>
      </c>
      <c r="D202">
        <v>23</v>
      </c>
      <c r="E202">
        <v>4</v>
      </c>
      <c r="F202">
        <v>0.85199999999999998</v>
      </c>
      <c r="G202">
        <v>3.88</v>
      </c>
      <c r="H202">
        <v>-4.12</v>
      </c>
      <c r="I202">
        <v>9</v>
      </c>
      <c r="J202">
        <v>2</v>
      </c>
      <c r="K202">
        <v>15</v>
      </c>
      <c r="L202">
        <v>0</v>
      </c>
      <c r="M202">
        <v>8</v>
      </c>
      <c r="N202">
        <v>4</v>
      </c>
      <c r="O202">
        <v>2125</v>
      </c>
      <c r="P202">
        <v>1828</v>
      </c>
      <c r="R202">
        <v>1085</v>
      </c>
      <c r="S202">
        <v>652</v>
      </c>
      <c r="T202">
        <v>1574</v>
      </c>
      <c r="U202">
        <v>0.41399999999999998</v>
      </c>
      <c r="V202">
        <v>150</v>
      </c>
      <c r="W202">
        <v>514</v>
      </c>
      <c r="X202">
        <v>0.29199999999999998</v>
      </c>
      <c r="Y202">
        <v>374</v>
      </c>
      <c r="Z202">
        <v>553</v>
      </c>
      <c r="AA202">
        <v>0.67600000000000005</v>
      </c>
      <c r="AB202">
        <v>305</v>
      </c>
      <c r="AC202">
        <v>892</v>
      </c>
      <c r="AD202">
        <v>288</v>
      </c>
      <c r="AE202">
        <v>145</v>
      </c>
      <c r="AF202">
        <v>54</v>
      </c>
      <c r="AG202">
        <v>372</v>
      </c>
      <c r="AH202">
        <v>571</v>
      </c>
    </row>
    <row r="203" spans="1:34" ht="15" x14ac:dyDescent="0.2">
      <c r="A203" s="1">
        <v>202</v>
      </c>
      <c r="B203" t="s">
        <v>207</v>
      </c>
      <c r="C203">
        <v>27</v>
      </c>
      <c r="D203">
        <v>16</v>
      </c>
      <c r="E203">
        <v>11</v>
      </c>
      <c r="F203">
        <v>0.59299999999999997</v>
      </c>
      <c r="G203">
        <v>3.74</v>
      </c>
      <c r="H203">
        <v>1.78</v>
      </c>
      <c r="I203">
        <v>9</v>
      </c>
      <c r="J203">
        <v>6</v>
      </c>
      <c r="K203">
        <v>10</v>
      </c>
      <c r="L203">
        <v>3</v>
      </c>
      <c r="M203">
        <v>5</v>
      </c>
      <c r="N203">
        <v>6</v>
      </c>
      <c r="O203">
        <v>2032</v>
      </c>
      <c r="P203">
        <v>1979</v>
      </c>
      <c r="R203">
        <v>1085</v>
      </c>
      <c r="S203">
        <v>673</v>
      </c>
      <c r="T203">
        <v>1541</v>
      </c>
      <c r="U203">
        <v>0.437</v>
      </c>
      <c r="V203">
        <v>229</v>
      </c>
      <c r="W203">
        <v>612</v>
      </c>
      <c r="X203">
        <v>0.374</v>
      </c>
      <c r="Y203">
        <v>404</v>
      </c>
      <c r="Z203">
        <v>582</v>
      </c>
      <c r="AA203">
        <v>0.69399999999999995</v>
      </c>
      <c r="AB203">
        <v>275</v>
      </c>
      <c r="AC203">
        <v>898</v>
      </c>
      <c r="AD203">
        <v>393</v>
      </c>
      <c r="AE203">
        <v>205</v>
      </c>
      <c r="AF203">
        <v>86</v>
      </c>
      <c r="AG203">
        <v>376</v>
      </c>
      <c r="AH203">
        <v>576</v>
      </c>
    </row>
    <row r="204" spans="1:34" ht="15" x14ac:dyDescent="0.2">
      <c r="A204" s="1">
        <v>203</v>
      </c>
      <c r="B204" t="s">
        <v>208</v>
      </c>
      <c r="C204">
        <v>25</v>
      </c>
      <c r="D204">
        <v>16</v>
      </c>
      <c r="E204">
        <v>9</v>
      </c>
      <c r="F204">
        <v>0.64</v>
      </c>
      <c r="G204">
        <v>-4.2</v>
      </c>
      <c r="H204">
        <v>-4.24</v>
      </c>
      <c r="I204">
        <v>11</v>
      </c>
      <c r="J204">
        <v>3</v>
      </c>
      <c r="K204">
        <v>10</v>
      </c>
      <c r="L204">
        <v>2</v>
      </c>
      <c r="M204">
        <v>6</v>
      </c>
      <c r="N204">
        <v>7</v>
      </c>
      <c r="O204">
        <v>1826</v>
      </c>
      <c r="P204">
        <v>1745</v>
      </c>
      <c r="R204">
        <v>1015</v>
      </c>
      <c r="S204">
        <v>627</v>
      </c>
      <c r="T204">
        <v>1416</v>
      </c>
      <c r="U204">
        <v>0.443</v>
      </c>
      <c r="V204">
        <v>162</v>
      </c>
      <c r="W204">
        <v>514</v>
      </c>
      <c r="X204">
        <v>0.315</v>
      </c>
      <c r="Y204">
        <v>329</v>
      </c>
      <c r="Z204">
        <v>487</v>
      </c>
      <c r="AA204">
        <v>0.67600000000000005</v>
      </c>
      <c r="AB204">
        <v>278</v>
      </c>
      <c r="AC204">
        <v>800</v>
      </c>
      <c r="AD204">
        <v>321</v>
      </c>
      <c r="AE204">
        <v>216</v>
      </c>
      <c r="AF204">
        <v>80</v>
      </c>
      <c r="AG204">
        <v>413</v>
      </c>
      <c r="AH204">
        <v>536</v>
      </c>
    </row>
    <row r="205" spans="1:34" ht="15" x14ac:dyDescent="0.2">
      <c r="A205" s="1">
        <v>204</v>
      </c>
      <c r="B205" t="s">
        <v>209</v>
      </c>
      <c r="C205">
        <v>29</v>
      </c>
      <c r="D205">
        <v>9</v>
      </c>
      <c r="E205">
        <v>20</v>
      </c>
      <c r="F205">
        <v>0.31</v>
      </c>
      <c r="G205">
        <v>-8.07</v>
      </c>
      <c r="H205">
        <v>-4.3499999999999996</v>
      </c>
      <c r="I205">
        <v>6</v>
      </c>
      <c r="J205">
        <v>12</v>
      </c>
      <c r="K205">
        <v>5</v>
      </c>
      <c r="L205">
        <v>6</v>
      </c>
      <c r="M205">
        <v>3</v>
      </c>
      <c r="N205">
        <v>13</v>
      </c>
      <c r="O205">
        <v>2190</v>
      </c>
      <c r="P205">
        <v>2298</v>
      </c>
      <c r="R205">
        <v>1175</v>
      </c>
      <c r="S205">
        <v>823</v>
      </c>
      <c r="T205">
        <v>1864</v>
      </c>
      <c r="U205">
        <v>0.442</v>
      </c>
      <c r="V205">
        <v>230</v>
      </c>
      <c r="W205">
        <v>633</v>
      </c>
      <c r="X205">
        <v>0.36299999999999999</v>
      </c>
      <c r="Y205">
        <v>422</v>
      </c>
      <c r="Z205">
        <v>578</v>
      </c>
      <c r="AA205">
        <v>0.73</v>
      </c>
      <c r="AB205">
        <v>351</v>
      </c>
      <c r="AC205">
        <v>1122</v>
      </c>
      <c r="AD205">
        <v>453</v>
      </c>
      <c r="AE205">
        <v>173</v>
      </c>
      <c r="AF205">
        <v>118</v>
      </c>
      <c r="AG205">
        <v>330</v>
      </c>
      <c r="AH205">
        <v>563</v>
      </c>
    </row>
    <row r="206" spans="1:34" ht="15" x14ac:dyDescent="0.2">
      <c r="A206" s="1">
        <v>205</v>
      </c>
      <c r="B206" t="s">
        <v>210</v>
      </c>
      <c r="C206">
        <v>27</v>
      </c>
      <c r="D206">
        <v>12</v>
      </c>
      <c r="E206">
        <v>15</v>
      </c>
      <c r="F206">
        <v>0.44400000000000001</v>
      </c>
      <c r="G206">
        <v>-15.02</v>
      </c>
      <c r="H206">
        <v>-4.37</v>
      </c>
      <c r="I206">
        <v>5</v>
      </c>
      <c r="J206">
        <v>9</v>
      </c>
      <c r="K206">
        <v>9</v>
      </c>
      <c r="L206">
        <v>2</v>
      </c>
      <c r="M206">
        <v>3</v>
      </c>
      <c r="N206">
        <v>13</v>
      </c>
      <c r="O206">
        <v>2023</v>
      </c>
      <c r="P206">
        <v>2164</v>
      </c>
      <c r="R206">
        <v>1095</v>
      </c>
      <c r="S206">
        <v>778</v>
      </c>
      <c r="T206">
        <v>1642</v>
      </c>
      <c r="U206">
        <v>0.47399999999999998</v>
      </c>
      <c r="V206">
        <v>226</v>
      </c>
      <c r="W206">
        <v>564</v>
      </c>
      <c r="X206">
        <v>0.40100000000000002</v>
      </c>
      <c r="Y206">
        <v>382</v>
      </c>
      <c r="Z206">
        <v>563</v>
      </c>
      <c r="AA206">
        <v>0.67900000000000005</v>
      </c>
      <c r="AB206">
        <v>347</v>
      </c>
      <c r="AC206">
        <v>1084</v>
      </c>
      <c r="AD206">
        <v>441</v>
      </c>
      <c r="AE206">
        <v>172</v>
      </c>
      <c r="AF206">
        <v>101</v>
      </c>
      <c r="AG206">
        <v>419</v>
      </c>
      <c r="AH206">
        <v>538</v>
      </c>
    </row>
    <row r="207" spans="1:34" ht="15" x14ac:dyDescent="0.2">
      <c r="A207" s="1">
        <v>206</v>
      </c>
      <c r="B207" t="s">
        <v>211</v>
      </c>
      <c r="C207">
        <v>29</v>
      </c>
      <c r="D207">
        <v>10</v>
      </c>
      <c r="E207">
        <v>19</v>
      </c>
      <c r="F207">
        <v>0.34499999999999997</v>
      </c>
      <c r="G207">
        <v>-9.06</v>
      </c>
      <c r="H207">
        <v>-3.83</v>
      </c>
      <c r="I207">
        <v>2</v>
      </c>
      <c r="J207">
        <v>11</v>
      </c>
      <c r="K207">
        <v>7</v>
      </c>
      <c r="L207">
        <v>4</v>
      </c>
      <c r="M207">
        <v>2</v>
      </c>
      <c r="N207">
        <v>14</v>
      </c>
      <c r="O207">
        <v>2099</v>
      </c>
      <c r="P207">
        <v>2136</v>
      </c>
      <c r="R207">
        <v>1165</v>
      </c>
      <c r="S207">
        <v>742</v>
      </c>
      <c r="T207">
        <v>1648</v>
      </c>
      <c r="U207">
        <v>0.45</v>
      </c>
      <c r="V207">
        <v>236</v>
      </c>
      <c r="W207">
        <v>637</v>
      </c>
      <c r="X207">
        <v>0.37</v>
      </c>
      <c r="Y207">
        <v>416</v>
      </c>
      <c r="Z207">
        <v>589</v>
      </c>
      <c r="AA207">
        <v>0.70599999999999996</v>
      </c>
      <c r="AB207">
        <v>236</v>
      </c>
      <c r="AC207">
        <v>983</v>
      </c>
      <c r="AD207">
        <v>397</v>
      </c>
      <c r="AE207">
        <v>184</v>
      </c>
      <c r="AF207">
        <v>84</v>
      </c>
      <c r="AG207">
        <v>400</v>
      </c>
      <c r="AH207">
        <v>553</v>
      </c>
    </row>
    <row r="208" spans="1:34" ht="15" x14ac:dyDescent="0.2">
      <c r="A208" s="1">
        <v>207</v>
      </c>
      <c r="B208" t="s">
        <v>212</v>
      </c>
      <c r="C208">
        <v>28</v>
      </c>
      <c r="D208">
        <v>14</v>
      </c>
      <c r="E208">
        <v>14</v>
      </c>
      <c r="F208">
        <v>0.5</v>
      </c>
      <c r="G208">
        <v>-12.02</v>
      </c>
      <c r="H208">
        <v>-7.44</v>
      </c>
      <c r="I208">
        <v>11</v>
      </c>
      <c r="J208">
        <v>3</v>
      </c>
      <c r="K208">
        <v>9</v>
      </c>
      <c r="L208">
        <v>2</v>
      </c>
      <c r="M208">
        <v>5</v>
      </c>
      <c r="N208">
        <v>9</v>
      </c>
      <c r="O208">
        <v>1958</v>
      </c>
      <c r="P208">
        <v>2021</v>
      </c>
      <c r="R208">
        <v>1135</v>
      </c>
      <c r="S208">
        <v>679</v>
      </c>
      <c r="T208">
        <v>1648</v>
      </c>
      <c r="U208">
        <v>0.41199999999999998</v>
      </c>
      <c r="V208">
        <v>216</v>
      </c>
      <c r="W208">
        <v>654</v>
      </c>
      <c r="X208">
        <v>0.33</v>
      </c>
      <c r="Y208">
        <v>447</v>
      </c>
      <c r="Z208">
        <v>681</v>
      </c>
      <c r="AA208">
        <v>0.65600000000000003</v>
      </c>
      <c r="AB208">
        <v>296</v>
      </c>
      <c r="AC208">
        <v>1017</v>
      </c>
      <c r="AD208">
        <v>392</v>
      </c>
      <c r="AE208">
        <v>162</v>
      </c>
      <c r="AF208">
        <v>107</v>
      </c>
      <c r="AG208">
        <v>341</v>
      </c>
      <c r="AH208">
        <v>533</v>
      </c>
    </row>
    <row r="209" spans="1:34" ht="15" x14ac:dyDescent="0.2">
      <c r="A209" s="1">
        <v>208</v>
      </c>
      <c r="B209" t="s">
        <v>213</v>
      </c>
      <c r="C209">
        <v>29</v>
      </c>
      <c r="D209">
        <v>22</v>
      </c>
      <c r="E209">
        <v>7</v>
      </c>
      <c r="F209">
        <v>0.75900000000000001</v>
      </c>
      <c r="G209">
        <v>2.2999999999999998</v>
      </c>
      <c r="H209">
        <v>-5.22</v>
      </c>
      <c r="I209">
        <v>14</v>
      </c>
      <c r="J209">
        <v>2</v>
      </c>
      <c r="K209">
        <v>12</v>
      </c>
      <c r="L209">
        <v>1</v>
      </c>
      <c r="M209">
        <v>10</v>
      </c>
      <c r="N209">
        <v>6</v>
      </c>
      <c r="O209">
        <v>2251</v>
      </c>
      <c r="P209">
        <v>1965</v>
      </c>
      <c r="R209">
        <v>1185</v>
      </c>
      <c r="S209">
        <v>713</v>
      </c>
      <c r="T209">
        <v>1600</v>
      </c>
      <c r="U209">
        <v>0.44600000000000001</v>
      </c>
      <c r="V209">
        <v>215</v>
      </c>
      <c r="W209">
        <v>617</v>
      </c>
      <c r="X209">
        <v>0.34799999999999998</v>
      </c>
      <c r="Y209">
        <v>324</v>
      </c>
      <c r="Z209">
        <v>496</v>
      </c>
      <c r="AA209">
        <v>0.65300000000000002</v>
      </c>
      <c r="AB209">
        <v>268</v>
      </c>
      <c r="AC209">
        <v>1010</v>
      </c>
      <c r="AD209">
        <v>403</v>
      </c>
      <c r="AE209">
        <v>155</v>
      </c>
      <c r="AF209">
        <v>91</v>
      </c>
      <c r="AG209">
        <v>490</v>
      </c>
      <c r="AH209">
        <v>524</v>
      </c>
    </row>
    <row r="210" spans="1:34" ht="15" x14ac:dyDescent="0.2">
      <c r="A210" s="1">
        <v>209</v>
      </c>
      <c r="B210" t="s">
        <v>214</v>
      </c>
      <c r="C210">
        <v>28</v>
      </c>
      <c r="D210">
        <v>2</v>
      </c>
      <c r="E210">
        <v>26</v>
      </c>
      <c r="F210">
        <v>7.0999999999999994E-2</v>
      </c>
      <c r="G210">
        <v>-23.12</v>
      </c>
      <c r="H210">
        <v>-8.6199999999999992</v>
      </c>
      <c r="I210">
        <v>0</v>
      </c>
      <c r="J210">
        <v>13</v>
      </c>
      <c r="K210">
        <v>2</v>
      </c>
      <c r="L210">
        <v>8</v>
      </c>
      <c r="M210">
        <v>0</v>
      </c>
      <c r="N210">
        <v>17</v>
      </c>
      <c r="O210">
        <v>1762</v>
      </c>
      <c r="P210">
        <v>2114</v>
      </c>
      <c r="R210">
        <v>1140</v>
      </c>
      <c r="S210">
        <v>708</v>
      </c>
      <c r="T210">
        <v>1586</v>
      </c>
      <c r="U210">
        <v>0.44600000000000001</v>
      </c>
      <c r="V210">
        <v>245</v>
      </c>
      <c r="W210">
        <v>642</v>
      </c>
      <c r="X210">
        <v>0.38200000000000001</v>
      </c>
      <c r="Y210">
        <v>453</v>
      </c>
      <c r="Z210">
        <v>625</v>
      </c>
      <c r="AA210">
        <v>0.72499999999999998</v>
      </c>
      <c r="AB210">
        <v>317</v>
      </c>
      <c r="AC210">
        <v>951</v>
      </c>
      <c r="AD210">
        <v>452</v>
      </c>
      <c r="AE210">
        <v>163</v>
      </c>
      <c r="AF210">
        <v>117</v>
      </c>
      <c r="AG210">
        <v>283</v>
      </c>
      <c r="AH210">
        <v>468</v>
      </c>
    </row>
    <row r="211" spans="1:34" ht="15" x14ac:dyDescent="0.2">
      <c r="A211" s="1">
        <v>210</v>
      </c>
      <c r="B211" t="s">
        <v>215</v>
      </c>
      <c r="C211">
        <v>27</v>
      </c>
      <c r="D211">
        <v>21</v>
      </c>
      <c r="E211">
        <v>6</v>
      </c>
      <c r="F211">
        <v>0.77800000000000002</v>
      </c>
      <c r="G211">
        <v>-2.33</v>
      </c>
      <c r="H211">
        <v>-10.7</v>
      </c>
      <c r="I211">
        <v>12</v>
      </c>
      <c r="J211">
        <v>1</v>
      </c>
      <c r="K211">
        <v>10</v>
      </c>
      <c r="L211">
        <v>1</v>
      </c>
      <c r="M211">
        <v>10</v>
      </c>
      <c r="N211">
        <v>5</v>
      </c>
      <c r="O211">
        <v>2026</v>
      </c>
      <c r="P211">
        <v>1719</v>
      </c>
      <c r="R211">
        <v>1080</v>
      </c>
      <c r="S211">
        <v>626</v>
      </c>
      <c r="T211">
        <v>1596</v>
      </c>
      <c r="U211">
        <v>0.39200000000000002</v>
      </c>
      <c r="V211">
        <v>171</v>
      </c>
      <c r="W211">
        <v>574</v>
      </c>
      <c r="X211">
        <v>0.29799999999999999</v>
      </c>
      <c r="Y211">
        <v>296</v>
      </c>
      <c r="Z211">
        <v>475</v>
      </c>
      <c r="AA211">
        <v>0.623</v>
      </c>
      <c r="AB211">
        <v>338</v>
      </c>
      <c r="AC211">
        <v>975</v>
      </c>
      <c r="AD211">
        <v>293</v>
      </c>
      <c r="AE211">
        <v>124</v>
      </c>
      <c r="AF211">
        <v>78</v>
      </c>
      <c r="AG211">
        <v>375</v>
      </c>
      <c r="AH211">
        <v>486</v>
      </c>
    </row>
    <row r="212" spans="1:34" ht="15" x14ac:dyDescent="0.2">
      <c r="A212" s="1">
        <v>211</v>
      </c>
      <c r="B212" t="s">
        <v>216</v>
      </c>
      <c r="C212">
        <v>28</v>
      </c>
      <c r="D212">
        <v>20</v>
      </c>
      <c r="E212">
        <v>8</v>
      </c>
      <c r="F212">
        <v>0.71399999999999997</v>
      </c>
      <c r="G212">
        <v>0.2</v>
      </c>
      <c r="H212">
        <v>-2.48</v>
      </c>
      <c r="I212">
        <v>11</v>
      </c>
      <c r="J212">
        <v>4</v>
      </c>
      <c r="K212">
        <v>11</v>
      </c>
      <c r="L212">
        <v>4</v>
      </c>
      <c r="M212">
        <v>7</v>
      </c>
      <c r="N212">
        <v>4</v>
      </c>
      <c r="O212">
        <v>2106</v>
      </c>
      <c r="P212">
        <v>1916</v>
      </c>
      <c r="R212">
        <v>1120</v>
      </c>
      <c r="S212">
        <v>657</v>
      </c>
      <c r="T212">
        <v>1544</v>
      </c>
      <c r="U212">
        <v>0.42599999999999999</v>
      </c>
      <c r="V212">
        <v>207</v>
      </c>
      <c r="W212">
        <v>579</v>
      </c>
      <c r="X212">
        <v>0.35799999999999998</v>
      </c>
      <c r="Y212">
        <v>395</v>
      </c>
      <c r="Z212">
        <v>539</v>
      </c>
      <c r="AA212">
        <v>0.73299999999999998</v>
      </c>
      <c r="AB212">
        <v>293</v>
      </c>
      <c r="AC212">
        <v>883</v>
      </c>
      <c r="AD212">
        <v>348</v>
      </c>
      <c r="AE212">
        <v>190</v>
      </c>
      <c r="AF212">
        <v>74</v>
      </c>
      <c r="AG212">
        <v>405</v>
      </c>
      <c r="AH212">
        <v>480</v>
      </c>
    </row>
    <row r="213" spans="1:34" ht="15" x14ac:dyDescent="0.2">
      <c r="A213" s="1">
        <v>212</v>
      </c>
      <c r="B213" t="s">
        <v>217</v>
      </c>
      <c r="C213">
        <v>28</v>
      </c>
      <c r="D213">
        <v>14</v>
      </c>
      <c r="E213">
        <v>14</v>
      </c>
      <c r="F213">
        <v>0.5</v>
      </c>
      <c r="G213">
        <v>7.11</v>
      </c>
      <c r="H213">
        <v>8.2899999999999991</v>
      </c>
      <c r="I213">
        <v>3</v>
      </c>
      <c r="J213">
        <v>12</v>
      </c>
      <c r="K213">
        <v>11</v>
      </c>
      <c r="L213">
        <v>6</v>
      </c>
      <c r="M213">
        <v>1</v>
      </c>
      <c r="N213">
        <v>7</v>
      </c>
      <c r="O213">
        <v>2222</v>
      </c>
      <c r="P213">
        <v>2255</v>
      </c>
      <c r="R213">
        <v>1130</v>
      </c>
      <c r="S213">
        <v>811</v>
      </c>
      <c r="T213">
        <v>1804</v>
      </c>
      <c r="U213">
        <v>0.45</v>
      </c>
      <c r="V213">
        <v>239</v>
      </c>
      <c r="W213">
        <v>661</v>
      </c>
      <c r="X213">
        <v>0.36199999999999999</v>
      </c>
      <c r="Y213">
        <v>394</v>
      </c>
      <c r="Z213">
        <v>542</v>
      </c>
      <c r="AA213">
        <v>0.72699999999999998</v>
      </c>
      <c r="AB213">
        <v>337</v>
      </c>
      <c r="AC213">
        <v>1017</v>
      </c>
      <c r="AD213">
        <v>401</v>
      </c>
      <c r="AE213">
        <v>184</v>
      </c>
      <c r="AF213">
        <v>75</v>
      </c>
      <c r="AG213">
        <v>323</v>
      </c>
      <c r="AH213">
        <v>519</v>
      </c>
    </row>
    <row r="214" spans="1:34" ht="15" x14ac:dyDescent="0.2">
      <c r="A214" s="1">
        <v>213</v>
      </c>
      <c r="B214" t="s">
        <v>218</v>
      </c>
      <c r="C214">
        <v>29</v>
      </c>
      <c r="D214">
        <v>24</v>
      </c>
      <c r="E214">
        <v>5</v>
      </c>
      <c r="F214">
        <v>0.82799999999999996</v>
      </c>
      <c r="G214">
        <v>8.17</v>
      </c>
      <c r="H214">
        <v>-0.94</v>
      </c>
      <c r="I214">
        <v>13</v>
      </c>
      <c r="J214">
        <v>3</v>
      </c>
      <c r="K214">
        <v>11</v>
      </c>
      <c r="L214">
        <v>1</v>
      </c>
      <c r="M214">
        <v>11</v>
      </c>
      <c r="N214">
        <v>3</v>
      </c>
      <c r="O214">
        <v>2465</v>
      </c>
      <c r="P214">
        <v>2160</v>
      </c>
      <c r="R214">
        <v>1165</v>
      </c>
      <c r="S214">
        <v>774</v>
      </c>
      <c r="T214">
        <v>1635</v>
      </c>
      <c r="U214">
        <v>0.47299999999999998</v>
      </c>
      <c r="V214">
        <v>153</v>
      </c>
      <c r="W214">
        <v>457</v>
      </c>
      <c r="X214">
        <v>0.33500000000000002</v>
      </c>
      <c r="Y214">
        <v>459</v>
      </c>
      <c r="Z214">
        <v>636</v>
      </c>
      <c r="AA214">
        <v>0.72199999999999998</v>
      </c>
      <c r="AB214">
        <v>274</v>
      </c>
      <c r="AC214">
        <v>996</v>
      </c>
      <c r="AD214">
        <v>364</v>
      </c>
      <c r="AE214">
        <v>142</v>
      </c>
      <c r="AF214">
        <v>78</v>
      </c>
      <c r="AG214">
        <v>436</v>
      </c>
      <c r="AH214">
        <v>535</v>
      </c>
    </row>
    <row r="215" spans="1:34" ht="15" x14ac:dyDescent="0.2">
      <c r="A215" s="1">
        <v>214</v>
      </c>
      <c r="B215" t="s">
        <v>219</v>
      </c>
      <c r="C215">
        <v>28</v>
      </c>
      <c r="D215">
        <v>23</v>
      </c>
      <c r="E215">
        <v>5</v>
      </c>
      <c r="F215">
        <v>0.82099999999999995</v>
      </c>
      <c r="G215">
        <v>25.36</v>
      </c>
      <c r="H215">
        <v>10.47</v>
      </c>
      <c r="I215">
        <v>11</v>
      </c>
      <c r="J215">
        <v>3</v>
      </c>
      <c r="K215">
        <v>14</v>
      </c>
      <c r="L215">
        <v>0</v>
      </c>
      <c r="M215">
        <v>5</v>
      </c>
      <c r="N215">
        <v>4</v>
      </c>
      <c r="O215">
        <v>2434</v>
      </c>
      <c r="P215">
        <v>1989</v>
      </c>
      <c r="R215">
        <v>1125</v>
      </c>
      <c r="S215">
        <v>705</v>
      </c>
      <c r="T215">
        <v>1688</v>
      </c>
      <c r="U215">
        <v>0.41799999999999998</v>
      </c>
      <c r="V215">
        <v>230</v>
      </c>
      <c r="W215">
        <v>674</v>
      </c>
      <c r="X215">
        <v>0.34100000000000003</v>
      </c>
      <c r="Y215">
        <v>349</v>
      </c>
      <c r="Z215">
        <v>489</v>
      </c>
      <c r="AA215">
        <v>0.71399999999999997</v>
      </c>
      <c r="AB215">
        <v>256</v>
      </c>
      <c r="AC215">
        <v>859</v>
      </c>
      <c r="AD215">
        <v>332</v>
      </c>
      <c r="AE215">
        <v>171</v>
      </c>
      <c r="AF215">
        <v>119</v>
      </c>
      <c r="AG215">
        <v>398</v>
      </c>
      <c r="AH215">
        <v>553</v>
      </c>
    </row>
    <row r="216" spans="1:34" ht="15" x14ac:dyDescent="0.2">
      <c r="A216" s="1">
        <v>215</v>
      </c>
      <c r="B216" t="s">
        <v>220</v>
      </c>
      <c r="C216">
        <v>27</v>
      </c>
      <c r="D216">
        <v>18</v>
      </c>
      <c r="E216">
        <v>9</v>
      </c>
      <c r="F216">
        <v>0.66700000000000004</v>
      </c>
      <c r="G216">
        <v>0.24</v>
      </c>
      <c r="H216">
        <v>-2.08</v>
      </c>
      <c r="I216">
        <v>10</v>
      </c>
      <c r="J216">
        <v>4</v>
      </c>
      <c r="K216">
        <v>11</v>
      </c>
      <c r="L216">
        <v>2</v>
      </c>
      <c r="M216">
        <v>6</v>
      </c>
      <c r="N216">
        <v>6</v>
      </c>
      <c r="O216">
        <v>2013</v>
      </c>
      <c r="P216">
        <v>1894</v>
      </c>
      <c r="R216">
        <v>1095</v>
      </c>
      <c r="S216">
        <v>665</v>
      </c>
      <c r="T216">
        <v>1581</v>
      </c>
      <c r="U216">
        <v>0.42099999999999999</v>
      </c>
      <c r="V216">
        <v>218</v>
      </c>
      <c r="W216">
        <v>581</v>
      </c>
      <c r="X216">
        <v>0.375</v>
      </c>
      <c r="Y216">
        <v>344</v>
      </c>
      <c r="Z216">
        <v>487</v>
      </c>
      <c r="AA216">
        <v>0.70599999999999996</v>
      </c>
      <c r="AB216">
        <v>276</v>
      </c>
      <c r="AC216">
        <v>942</v>
      </c>
      <c r="AD216">
        <v>360</v>
      </c>
      <c r="AE216">
        <v>156</v>
      </c>
      <c r="AF216">
        <v>77</v>
      </c>
      <c r="AG216">
        <v>335</v>
      </c>
      <c r="AH216">
        <v>519</v>
      </c>
    </row>
    <row r="217" spans="1:34" ht="15" x14ac:dyDescent="0.2">
      <c r="A217" s="1">
        <v>216</v>
      </c>
      <c r="B217" t="s">
        <v>221</v>
      </c>
      <c r="C217">
        <v>25</v>
      </c>
      <c r="D217">
        <v>17</v>
      </c>
      <c r="E217">
        <v>8</v>
      </c>
      <c r="F217">
        <v>0.68</v>
      </c>
      <c r="G217">
        <v>-2.0099999999999998</v>
      </c>
      <c r="H217">
        <v>-5.78</v>
      </c>
      <c r="I217">
        <v>12</v>
      </c>
      <c r="J217">
        <v>3</v>
      </c>
      <c r="K217">
        <v>10</v>
      </c>
      <c r="L217">
        <v>1</v>
      </c>
      <c r="M217">
        <v>6</v>
      </c>
      <c r="N217">
        <v>6</v>
      </c>
      <c r="O217">
        <v>2020</v>
      </c>
      <c r="P217">
        <v>1821</v>
      </c>
      <c r="R217">
        <v>1010</v>
      </c>
      <c r="S217">
        <v>637</v>
      </c>
      <c r="T217">
        <v>1444</v>
      </c>
      <c r="U217">
        <v>0.441</v>
      </c>
      <c r="V217">
        <v>172</v>
      </c>
      <c r="W217">
        <v>479</v>
      </c>
      <c r="X217">
        <v>0.35899999999999999</v>
      </c>
      <c r="Y217">
        <v>375</v>
      </c>
      <c r="Z217">
        <v>551</v>
      </c>
      <c r="AA217">
        <v>0.68100000000000005</v>
      </c>
      <c r="AB217">
        <v>239</v>
      </c>
      <c r="AC217">
        <v>855</v>
      </c>
      <c r="AD217">
        <v>284</v>
      </c>
      <c r="AE217">
        <v>157</v>
      </c>
      <c r="AF217">
        <v>59</v>
      </c>
      <c r="AG217">
        <v>376</v>
      </c>
      <c r="AH217">
        <v>509</v>
      </c>
    </row>
    <row r="218" spans="1:34" ht="15" x14ac:dyDescent="0.2">
      <c r="A218" s="1">
        <v>217</v>
      </c>
      <c r="B218" t="s">
        <v>222</v>
      </c>
      <c r="C218">
        <v>30</v>
      </c>
      <c r="D218">
        <v>12</v>
      </c>
      <c r="E218">
        <v>18</v>
      </c>
      <c r="F218">
        <v>0.4</v>
      </c>
      <c r="G218">
        <v>-7.77</v>
      </c>
      <c r="H218">
        <v>-0.8</v>
      </c>
      <c r="I218">
        <v>7</v>
      </c>
      <c r="J218">
        <v>6</v>
      </c>
      <c r="K218">
        <v>8</v>
      </c>
      <c r="L218">
        <v>5</v>
      </c>
      <c r="M218">
        <v>3</v>
      </c>
      <c r="N218">
        <v>12</v>
      </c>
      <c r="O218">
        <v>2335</v>
      </c>
      <c r="P218">
        <v>2369</v>
      </c>
      <c r="R218">
        <v>1200</v>
      </c>
      <c r="S218">
        <v>848</v>
      </c>
      <c r="T218">
        <v>1897</v>
      </c>
      <c r="U218">
        <v>0.44700000000000001</v>
      </c>
      <c r="V218">
        <v>224</v>
      </c>
      <c r="W218">
        <v>623</v>
      </c>
      <c r="X218">
        <v>0.36</v>
      </c>
      <c r="Y218">
        <v>449</v>
      </c>
      <c r="Z218">
        <v>650</v>
      </c>
      <c r="AA218">
        <v>0.69099999999999995</v>
      </c>
      <c r="AB218">
        <v>365</v>
      </c>
      <c r="AC218">
        <v>1087</v>
      </c>
      <c r="AD218">
        <v>453</v>
      </c>
      <c r="AE218">
        <v>243</v>
      </c>
      <c r="AF218">
        <v>99</v>
      </c>
      <c r="AG218">
        <v>367</v>
      </c>
      <c r="AH218">
        <v>584</v>
      </c>
    </row>
    <row r="219" spans="1:34" ht="15" x14ac:dyDescent="0.2">
      <c r="A219" s="1">
        <v>218</v>
      </c>
      <c r="B219" t="s">
        <v>223</v>
      </c>
      <c r="C219">
        <v>26</v>
      </c>
      <c r="D219">
        <v>8</v>
      </c>
      <c r="E219">
        <v>18</v>
      </c>
      <c r="F219">
        <v>0.308</v>
      </c>
      <c r="G219">
        <v>-9.68</v>
      </c>
      <c r="H219">
        <v>-2.81</v>
      </c>
      <c r="I219">
        <v>2</v>
      </c>
      <c r="J219">
        <v>12</v>
      </c>
      <c r="K219">
        <v>7</v>
      </c>
      <c r="L219">
        <v>9</v>
      </c>
      <c r="M219">
        <v>1</v>
      </c>
      <c r="N219">
        <v>9</v>
      </c>
      <c r="O219">
        <v>1788</v>
      </c>
      <c r="P219">
        <v>1917</v>
      </c>
      <c r="R219">
        <v>1045</v>
      </c>
      <c r="S219">
        <v>660</v>
      </c>
      <c r="T219">
        <v>1552</v>
      </c>
      <c r="U219">
        <v>0.42499999999999999</v>
      </c>
      <c r="V219">
        <v>197</v>
      </c>
      <c r="W219">
        <v>580</v>
      </c>
      <c r="X219">
        <v>0.34</v>
      </c>
      <c r="Y219">
        <v>400</v>
      </c>
      <c r="Z219">
        <v>539</v>
      </c>
      <c r="AA219">
        <v>0.74199999999999999</v>
      </c>
      <c r="AB219">
        <v>296</v>
      </c>
      <c r="AC219">
        <v>990</v>
      </c>
      <c r="AD219">
        <v>345</v>
      </c>
      <c r="AE219">
        <v>180</v>
      </c>
      <c r="AF219">
        <v>86</v>
      </c>
      <c r="AG219">
        <v>347</v>
      </c>
      <c r="AH219">
        <v>492</v>
      </c>
    </row>
    <row r="220" spans="1:34" ht="15" x14ac:dyDescent="0.2">
      <c r="A220" s="1">
        <v>219</v>
      </c>
      <c r="B220" t="s">
        <v>224</v>
      </c>
      <c r="C220">
        <v>28</v>
      </c>
      <c r="D220">
        <v>14</v>
      </c>
      <c r="E220">
        <v>14</v>
      </c>
      <c r="F220">
        <v>0.5</v>
      </c>
      <c r="G220">
        <v>0.37</v>
      </c>
      <c r="H220">
        <v>-1.06</v>
      </c>
      <c r="I220">
        <v>7</v>
      </c>
      <c r="J220">
        <v>9</v>
      </c>
      <c r="K220">
        <v>7</v>
      </c>
      <c r="L220">
        <v>4</v>
      </c>
      <c r="M220">
        <v>6</v>
      </c>
      <c r="N220">
        <v>9</v>
      </c>
      <c r="O220">
        <v>2010</v>
      </c>
      <c r="P220">
        <v>1970</v>
      </c>
      <c r="R220">
        <v>1125</v>
      </c>
      <c r="S220">
        <v>716</v>
      </c>
      <c r="T220">
        <v>1578</v>
      </c>
      <c r="U220">
        <v>0.45400000000000001</v>
      </c>
      <c r="V220">
        <v>207</v>
      </c>
      <c r="W220">
        <v>575</v>
      </c>
      <c r="X220">
        <v>0.36</v>
      </c>
      <c r="Y220">
        <v>331</v>
      </c>
      <c r="Z220">
        <v>480</v>
      </c>
      <c r="AA220">
        <v>0.69</v>
      </c>
      <c r="AB220">
        <v>248</v>
      </c>
      <c r="AC220">
        <v>921</v>
      </c>
      <c r="AD220">
        <v>372</v>
      </c>
      <c r="AE220">
        <v>162</v>
      </c>
      <c r="AF220">
        <v>96</v>
      </c>
      <c r="AG220">
        <v>329</v>
      </c>
      <c r="AH220">
        <v>517</v>
      </c>
    </row>
    <row r="221" spans="1:34" ht="15" x14ac:dyDescent="0.2">
      <c r="A221" s="1">
        <v>220</v>
      </c>
      <c r="B221" t="s">
        <v>225</v>
      </c>
      <c r="C221">
        <v>27</v>
      </c>
      <c r="D221">
        <v>7</v>
      </c>
      <c r="E221">
        <v>20</v>
      </c>
      <c r="F221">
        <v>0.25900000000000001</v>
      </c>
      <c r="G221">
        <v>-14.7</v>
      </c>
      <c r="H221">
        <v>-5.5</v>
      </c>
      <c r="I221">
        <v>4</v>
      </c>
      <c r="J221">
        <v>10</v>
      </c>
      <c r="K221">
        <v>4</v>
      </c>
      <c r="L221">
        <v>6</v>
      </c>
      <c r="M221">
        <v>1</v>
      </c>
      <c r="N221">
        <v>11</v>
      </c>
      <c r="O221">
        <v>1854</v>
      </c>
      <c r="P221">
        <v>2065</v>
      </c>
      <c r="R221">
        <v>1085</v>
      </c>
      <c r="S221">
        <v>751</v>
      </c>
      <c r="T221">
        <v>1639</v>
      </c>
      <c r="U221">
        <v>0.45800000000000002</v>
      </c>
      <c r="V221">
        <v>213</v>
      </c>
      <c r="W221">
        <v>637</v>
      </c>
      <c r="X221">
        <v>0.33400000000000002</v>
      </c>
      <c r="Y221">
        <v>350</v>
      </c>
      <c r="Z221">
        <v>512</v>
      </c>
      <c r="AA221">
        <v>0.68400000000000005</v>
      </c>
      <c r="AB221">
        <v>264</v>
      </c>
      <c r="AC221">
        <v>998</v>
      </c>
      <c r="AD221">
        <v>391</v>
      </c>
      <c r="AE221">
        <v>181</v>
      </c>
      <c r="AF221">
        <v>93</v>
      </c>
      <c r="AG221">
        <v>327</v>
      </c>
      <c r="AH221">
        <v>527</v>
      </c>
    </row>
    <row r="222" spans="1:34" ht="15" x14ac:dyDescent="0.2">
      <c r="A222" s="1">
        <v>221</v>
      </c>
      <c r="B222" t="s">
        <v>226</v>
      </c>
      <c r="C222">
        <v>26</v>
      </c>
      <c r="D222">
        <v>9</v>
      </c>
      <c r="E222">
        <v>17</v>
      </c>
      <c r="F222">
        <v>0.34599999999999997</v>
      </c>
      <c r="G222">
        <v>-9.48</v>
      </c>
      <c r="H222">
        <v>-3.65</v>
      </c>
      <c r="I222">
        <v>5</v>
      </c>
      <c r="J222">
        <v>10</v>
      </c>
      <c r="K222">
        <v>4</v>
      </c>
      <c r="L222">
        <v>5</v>
      </c>
      <c r="M222">
        <v>4</v>
      </c>
      <c r="N222">
        <v>11</v>
      </c>
      <c r="O222">
        <v>1837</v>
      </c>
      <c r="P222">
        <v>1932</v>
      </c>
      <c r="R222">
        <v>1045</v>
      </c>
      <c r="S222">
        <v>678</v>
      </c>
      <c r="T222">
        <v>1503</v>
      </c>
      <c r="U222">
        <v>0.45100000000000001</v>
      </c>
      <c r="V222">
        <v>211</v>
      </c>
      <c r="W222">
        <v>585</v>
      </c>
      <c r="X222">
        <v>0.36099999999999999</v>
      </c>
      <c r="Y222">
        <v>365</v>
      </c>
      <c r="Z222">
        <v>516</v>
      </c>
      <c r="AA222">
        <v>0.70699999999999996</v>
      </c>
      <c r="AB222">
        <v>225</v>
      </c>
      <c r="AC222">
        <v>945</v>
      </c>
      <c r="AD222">
        <v>324</v>
      </c>
      <c r="AE222">
        <v>156</v>
      </c>
      <c r="AF222">
        <v>97</v>
      </c>
      <c r="AG222">
        <v>336</v>
      </c>
      <c r="AH222">
        <v>515</v>
      </c>
    </row>
    <row r="223" spans="1:34" ht="15" x14ac:dyDescent="0.2">
      <c r="A223" s="1">
        <v>222</v>
      </c>
      <c r="B223" t="s">
        <v>227</v>
      </c>
      <c r="C223">
        <v>27</v>
      </c>
      <c r="D223">
        <v>14</v>
      </c>
      <c r="E223">
        <v>13</v>
      </c>
      <c r="F223">
        <v>0.51900000000000002</v>
      </c>
      <c r="G223">
        <v>-2.69</v>
      </c>
      <c r="H223">
        <v>-1.82</v>
      </c>
      <c r="I223">
        <v>6</v>
      </c>
      <c r="J223">
        <v>8</v>
      </c>
      <c r="K223">
        <v>9</v>
      </c>
      <c r="L223">
        <v>7</v>
      </c>
      <c r="M223">
        <v>5</v>
      </c>
      <c r="N223">
        <v>6</v>
      </c>
      <c r="O223">
        <v>1946</v>
      </c>
      <c r="P223">
        <v>1882</v>
      </c>
      <c r="R223">
        <v>1110</v>
      </c>
      <c r="S223">
        <v>652</v>
      </c>
      <c r="T223">
        <v>1513</v>
      </c>
      <c r="U223">
        <v>0.43099999999999999</v>
      </c>
      <c r="V223">
        <v>212</v>
      </c>
      <c r="W223">
        <v>621</v>
      </c>
      <c r="X223">
        <v>0.34100000000000003</v>
      </c>
      <c r="Y223">
        <v>366</v>
      </c>
      <c r="Z223">
        <v>553</v>
      </c>
      <c r="AA223">
        <v>0.66200000000000003</v>
      </c>
      <c r="AB223">
        <v>270</v>
      </c>
      <c r="AC223">
        <v>950</v>
      </c>
      <c r="AD223">
        <v>367</v>
      </c>
      <c r="AE223">
        <v>158</v>
      </c>
      <c r="AF223">
        <v>81</v>
      </c>
      <c r="AG223">
        <v>422</v>
      </c>
      <c r="AH223">
        <v>563</v>
      </c>
    </row>
    <row r="224" spans="1:34" ht="15" x14ac:dyDescent="0.2">
      <c r="A224" s="1">
        <v>223</v>
      </c>
      <c r="B224" t="s">
        <v>228</v>
      </c>
      <c r="C224">
        <v>27</v>
      </c>
      <c r="D224">
        <v>14</v>
      </c>
      <c r="E224">
        <v>13</v>
      </c>
      <c r="F224">
        <v>0.51900000000000002</v>
      </c>
      <c r="G224">
        <v>2.5099999999999998</v>
      </c>
      <c r="H224">
        <v>5.48</v>
      </c>
      <c r="I224">
        <v>9</v>
      </c>
      <c r="J224">
        <v>7</v>
      </c>
      <c r="K224">
        <v>9</v>
      </c>
      <c r="L224">
        <v>3</v>
      </c>
      <c r="M224">
        <v>3</v>
      </c>
      <c r="N224">
        <v>8</v>
      </c>
      <c r="O224">
        <v>1689</v>
      </c>
      <c r="P224">
        <v>1729</v>
      </c>
      <c r="R224">
        <v>1095</v>
      </c>
      <c r="S224">
        <v>627</v>
      </c>
      <c r="T224">
        <v>1481</v>
      </c>
      <c r="U224">
        <v>0.42299999999999999</v>
      </c>
      <c r="V224">
        <v>205</v>
      </c>
      <c r="W224">
        <v>579</v>
      </c>
      <c r="X224">
        <v>0.35399999999999998</v>
      </c>
      <c r="Y224">
        <v>270</v>
      </c>
      <c r="Z224">
        <v>359</v>
      </c>
      <c r="AA224">
        <v>0.752</v>
      </c>
      <c r="AB224">
        <v>247</v>
      </c>
      <c r="AC224">
        <v>986</v>
      </c>
      <c r="AD224">
        <v>329</v>
      </c>
      <c r="AE224">
        <v>158</v>
      </c>
      <c r="AF224">
        <v>63</v>
      </c>
      <c r="AG224">
        <v>377</v>
      </c>
      <c r="AH224">
        <v>503</v>
      </c>
    </row>
    <row r="225" spans="1:34" ht="15" x14ac:dyDescent="0.2">
      <c r="A225" s="1">
        <v>224</v>
      </c>
      <c r="B225" t="s">
        <v>229</v>
      </c>
      <c r="C225">
        <v>28</v>
      </c>
      <c r="D225">
        <v>18</v>
      </c>
      <c r="E225">
        <v>10</v>
      </c>
      <c r="F225">
        <v>0.64300000000000002</v>
      </c>
      <c r="G225">
        <v>-1.05</v>
      </c>
      <c r="H225">
        <v>-3.24</v>
      </c>
      <c r="I225">
        <v>9</v>
      </c>
      <c r="J225">
        <v>6</v>
      </c>
      <c r="K225">
        <v>9</v>
      </c>
      <c r="L225">
        <v>2</v>
      </c>
      <c r="M225">
        <v>8</v>
      </c>
      <c r="N225">
        <v>7</v>
      </c>
      <c r="O225">
        <v>2109</v>
      </c>
      <c r="P225">
        <v>1988</v>
      </c>
      <c r="R225">
        <v>1120</v>
      </c>
      <c r="S225">
        <v>729</v>
      </c>
      <c r="T225">
        <v>1656</v>
      </c>
      <c r="U225">
        <v>0.44</v>
      </c>
      <c r="V225">
        <v>174</v>
      </c>
      <c r="W225">
        <v>541</v>
      </c>
      <c r="X225">
        <v>0.32200000000000001</v>
      </c>
      <c r="Y225">
        <v>356</v>
      </c>
      <c r="Z225">
        <v>512</v>
      </c>
      <c r="AA225">
        <v>0.69499999999999995</v>
      </c>
      <c r="AB225">
        <v>255</v>
      </c>
      <c r="AC225">
        <v>923</v>
      </c>
      <c r="AD225">
        <v>327</v>
      </c>
      <c r="AE225">
        <v>167</v>
      </c>
      <c r="AF225">
        <v>126</v>
      </c>
      <c r="AG225">
        <v>345</v>
      </c>
      <c r="AH225">
        <v>518</v>
      </c>
    </row>
    <row r="226" spans="1:34" ht="15" x14ac:dyDescent="0.2">
      <c r="A226" s="1">
        <v>225</v>
      </c>
      <c r="B226" t="s">
        <v>230</v>
      </c>
      <c r="C226">
        <v>25</v>
      </c>
      <c r="D226">
        <v>10</v>
      </c>
      <c r="E226">
        <v>15</v>
      </c>
      <c r="F226">
        <v>0.4</v>
      </c>
      <c r="G226">
        <v>-12.61</v>
      </c>
      <c r="H226">
        <v>-5.52</v>
      </c>
      <c r="I226">
        <v>4</v>
      </c>
      <c r="J226">
        <v>10</v>
      </c>
      <c r="K226">
        <v>5</v>
      </c>
      <c r="L226">
        <v>5</v>
      </c>
      <c r="M226">
        <v>4</v>
      </c>
      <c r="N226">
        <v>10</v>
      </c>
      <c r="O226">
        <v>1884</v>
      </c>
      <c r="P226">
        <v>1981</v>
      </c>
      <c r="R226">
        <v>1010</v>
      </c>
      <c r="S226">
        <v>703</v>
      </c>
      <c r="T226">
        <v>1488</v>
      </c>
      <c r="U226">
        <v>0.47199999999999998</v>
      </c>
      <c r="V226">
        <v>201</v>
      </c>
      <c r="W226">
        <v>524</v>
      </c>
      <c r="X226">
        <v>0.38400000000000001</v>
      </c>
      <c r="Y226">
        <v>374</v>
      </c>
      <c r="Z226">
        <v>569</v>
      </c>
      <c r="AA226">
        <v>0.65700000000000003</v>
      </c>
      <c r="AB226">
        <v>278</v>
      </c>
      <c r="AC226">
        <v>920</v>
      </c>
      <c r="AD226">
        <v>414</v>
      </c>
      <c r="AE226">
        <v>173</v>
      </c>
      <c r="AF226">
        <v>86</v>
      </c>
      <c r="AG226">
        <v>381</v>
      </c>
      <c r="AH226">
        <v>542</v>
      </c>
    </row>
    <row r="227" spans="1:34" ht="15" x14ac:dyDescent="0.2">
      <c r="A227" s="1">
        <v>226</v>
      </c>
      <c r="B227" t="s">
        <v>231</v>
      </c>
      <c r="C227">
        <v>27</v>
      </c>
      <c r="D227">
        <v>20</v>
      </c>
      <c r="E227">
        <v>7</v>
      </c>
      <c r="F227">
        <v>0.74099999999999999</v>
      </c>
      <c r="G227">
        <v>14.99</v>
      </c>
      <c r="H227">
        <v>6.77</v>
      </c>
      <c r="I227">
        <v>9</v>
      </c>
      <c r="J227">
        <v>5</v>
      </c>
      <c r="K227">
        <v>13</v>
      </c>
      <c r="L227">
        <v>3</v>
      </c>
      <c r="M227">
        <v>5</v>
      </c>
      <c r="N227">
        <v>3</v>
      </c>
      <c r="O227">
        <v>1970</v>
      </c>
      <c r="P227">
        <v>1748</v>
      </c>
      <c r="R227">
        <v>1080</v>
      </c>
      <c r="S227">
        <v>606</v>
      </c>
      <c r="T227">
        <v>1535</v>
      </c>
      <c r="U227">
        <v>0.39500000000000002</v>
      </c>
      <c r="V227">
        <v>167</v>
      </c>
      <c r="W227">
        <v>509</v>
      </c>
      <c r="X227">
        <v>0.32800000000000001</v>
      </c>
      <c r="Y227">
        <v>369</v>
      </c>
      <c r="Z227">
        <v>557</v>
      </c>
      <c r="AA227">
        <v>0.66200000000000003</v>
      </c>
      <c r="AB227">
        <v>316</v>
      </c>
      <c r="AC227">
        <v>980</v>
      </c>
      <c r="AD227">
        <v>321</v>
      </c>
      <c r="AE227">
        <v>153</v>
      </c>
      <c r="AF227">
        <v>103</v>
      </c>
      <c r="AG227">
        <v>331</v>
      </c>
      <c r="AH227">
        <v>491</v>
      </c>
    </row>
    <row r="228" spans="1:34" ht="15" x14ac:dyDescent="0.2">
      <c r="A228" s="1">
        <v>227</v>
      </c>
      <c r="B228" t="s">
        <v>232</v>
      </c>
      <c r="C228">
        <v>28</v>
      </c>
      <c r="D228">
        <v>21</v>
      </c>
      <c r="E228">
        <v>7</v>
      </c>
      <c r="F228">
        <v>0.75</v>
      </c>
      <c r="G228">
        <v>18.87</v>
      </c>
      <c r="H228">
        <v>9.0500000000000007</v>
      </c>
      <c r="I228">
        <v>10</v>
      </c>
      <c r="J228">
        <v>5</v>
      </c>
      <c r="K228">
        <v>14</v>
      </c>
      <c r="L228">
        <v>2</v>
      </c>
      <c r="M228">
        <v>5</v>
      </c>
      <c r="N228">
        <v>3</v>
      </c>
      <c r="O228">
        <v>2225</v>
      </c>
      <c r="P228">
        <v>1950</v>
      </c>
      <c r="R228">
        <v>1125</v>
      </c>
      <c r="S228">
        <v>708</v>
      </c>
      <c r="T228">
        <v>1665</v>
      </c>
      <c r="U228">
        <v>0.42499999999999999</v>
      </c>
      <c r="V228">
        <v>196</v>
      </c>
      <c r="W228">
        <v>588</v>
      </c>
      <c r="X228">
        <v>0.33300000000000002</v>
      </c>
      <c r="Y228">
        <v>338</v>
      </c>
      <c r="Z228">
        <v>461</v>
      </c>
      <c r="AA228">
        <v>0.73299999999999998</v>
      </c>
      <c r="AB228">
        <v>314</v>
      </c>
      <c r="AC228">
        <v>989</v>
      </c>
      <c r="AD228">
        <v>373</v>
      </c>
      <c r="AE228">
        <v>153</v>
      </c>
      <c r="AF228">
        <v>119</v>
      </c>
      <c r="AG228">
        <v>353</v>
      </c>
      <c r="AH228">
        <v>450</v>
      </c>
    </row>
    <row r="229" spans="1:34" ht="15" x14ac:dyDescent="0.2">
      <c r="A229" s="1">
        <v>228</v>
      </c>
      <c r="B229" t="s">
        <v>233</v>
      </c>
      <c r="C229">
        <v>28</v>
      </c>
      <c r="D229">
        <v>21</v>
      </c>
      <c r="E229">
        <v>7</v>
      </c>
      <c r="F229">
        <v>0.75</v>
      </c>
      <c r="G229">
        <v>3.83</v>
      </c>
      <c r="H229">
        <v>-3.01</v>
      </c>
      <c r="I229">
        <v>11</v>
      </c>
      <c r="J229">
        <v>4</v>
      </c>
      <c r="K229">
        <v>12</v>
      </c>
      <c r="L229">
        <v>4</v>
      </c>
      <c r="M229">
        <v>8</v>
      </c>
      <c r="N229">
        <v>2</v>
      </c>
      <c r="O229">
        <v>2190</v>
      </c>
      <c r="P229">
        <v>1963</v>
      </c>
      <c r="R229">
        <v>1125</v>
      </c>
      <c r="S229">
        <v>711</v>
      </c>
      <c r="T229">
        <v>1772</v>
      </c>
      <c r="U229">
        <v>0.40100000000000002</v>
      </c>
      <c r="V229">
        <v>183</v>
      </c>
      <c r="W229">
        <v>575</v>
      </c>
      <c r="X229">
        <v>0.318</v>
      </c>
      <c r="Y229">
        <v>358</v>
      </c>
      <c r="Z229">
        <v>517</v>
      </c>
      <c r="AA229">
        <v>0.69199999999999995</v>
      </c>
      <c r="AB229">
        <v>323</v>
      </c>
      <c r="AC229">
        <v>1037</v>
      </c>
      <c r="AD229">
        <v>366</v>
      </c>
      <c r="AE229">
        <v>183</v>
      </c>
      <c r="AF229">
        <v>87</v>
      </c>
      <c r="AG229">
        <v>412</v>
      </c>
      <c r="AH229">
        <v>559</v>
      </c>
    </row>
    <row r="230" spans="1:34" ht="15" x14ac:dyDescent="0.2">
      <c r="A230" s="1">
        <v>229</v>
      </c>
      <c r="B230" t="s">
        <v>234</v>
      </c>
      <c r="C230">
        <v>28</v>
      </c>
      <c r="D230">
        <v>15</v>
      </c>
      <c r="E230">
        <v>13</v>
      </c>
      <c r="F230">
        <v>0.53600000000000003</v>
      </c>
      <c r="G230">
        <v>10.96</v>
      </c>
      <c r="H230">
        <v>7.42</v>
      </c>
      <c r="I230">
        <v>5</v>
      </c>
      <c r="J230">
        <v>10</v>
      </c>
      <c r="K230">
        <v>12</v>
      </c>
      <c r="L230">
        <v>5</v>
      </c>
      <c r="M230">
        <v>3</v>
      </c>
      <c r="N230">
        <v>7</v>
      </c>
      <c r="O230">
        <v>2026</v>
      </c>
      <c r="P230">
        <v>1927</v>
      </c>
      <c r="R230">
        <v>1125</v>
      </c>
      <c r="S230">
        <v>686</v>
      </c>
      <c r="T230">
        <v>1670</v>
      </c>
      <c r="U230">
        <v>0.41099999999999998</v>
      </c>
      <c r="V230">
        <v>235</v>
      </c>
      <c r="W230">
        <v>673</v>
      </c>
      <c r="X230">
        <v>0.34899999999999998</v>
      </c>
      <c r="Y230">
        <v>320</v>
      </c>
      <c r="Z230">
        <v>485</v>
      </c>
      <c r="AA230">
        <v>0.66</v>
      </c>
      <c r="AB230">
        <v>316</v>
      </c>
      <c r="AC230">
        <v>991</v>
      </c>
      <c r="AD230">
        <v>367</v>
      </c>
      <c r="AE230">
        <v>137</v>
      </c>
      <c r="AF230">
        <v>82</v>
      </c>
      <c r="AG230">
        <v>344</v>
      </c>
      <c r="AH230">
        <v>535</v>
      </c>
    </row>
    <row r="231" spans="1:34" ht="15" x14ac:dyDescent="0.2">
      <c r="A231" s="1">
        <v>230</v>
      </c>
      <c r="B231" t="s">
        <v>235</v>
      </c>
      <c r="C231">
        <v>25</v>
      </c>
      <c r="D231">
        <v>17</v>
      </c>
      <c r="E231">
        <v>8</v>
      </c>
      <c r="F231">
        <v>0.68</v>
      </c>
      <c r="G231">
        <v>4.8</v>
      </c>
      <c r="H231">
        <v>-2.33</v>
      </c>
      <c r="I231">
        <v>9</v>
      </c>
      <c r="J231">
        <v>5</v>
      </c>
      <c r="K231">
        <v>11</v>
      </c>
      <c r="L231">
        <v>3</v>
      </c>
      <c r="M231">
        <v>6</v>
      </c>
      <c r="N231">
        <v>5</v>
      </c>
      <c r="O231">
        <v>1960</v>
      </c>
      <c r="P231">
        <v>1762</v>
      </c>
      <c r="R231">
        <v>1000</v>
      </c>
      <c r="S231">
        <v>625</v>
      </c>
      <c r="T231">
        <v>1518</v>
      </c>
      <c r="U231">
        <v>0.41199999999999998</v>
      </c>
      <c r="V231">
        <v>177</v>
      </c>
      <c r="W231">
        <v>544</v>
      </c>
      <c r="X231">
        <v>0.32500000000000001</v>
      </c>
      <c r="Y231">
        <v>335</v>
      </c>
      <c r="Z231">
        <v>493</v>
      </c>
      <c r="AA231">
        <v>0.68</v>
      </c>
      <c r="AB231">
        <v>279</v>
      </c>
      <c r="AC231">
        <v>940</v>
      </c>
      <c r="AD231">
        <v>266</v>
      </c>
      <c r="AE231">
        <v>150</v>
      </c>
      <c r="AF231">
        <v>70</v>
      </c>
      <c r="AG231">
        <v>338</v>
      </c>
      <c r="AH231">
        <v>506</v>
      </c>
    </row>
    <row r="232" spans="1:34" ht="15" x14ac:dyDescent="0.2">
      <c r="A232" s="1">
        <v>231</v>
      </c>
      <c r="B232" t="s">
        <v>236</v>
      </c>
      <c r="C232">
        <v>27</v>
      </c>
      <c r="D232">
        <v>18</v>
      </c>
      <c r="E232">
        <v>9</v>
      </c>
      <c r="F232">
        <v>0.66700000000000004</v>
      </c>
      <c r="G232">
        <v>19.13</v>
      </c>
      <c r="H232">
        <v>10.98</v>
      </c>
      <c r="I232">
        <v>7</v>
      </c>
      <c r="J232">
        <v>7</v>
      </c>
      <c r="K232">
        <v>10</v>
      </c>
      <c r="L232">
        <v>4</v>
      </c>
      <c r="M232">
        <v>6</v>
      </c>
      <c r="N232">
        <v>4</v>
      </c>
      <c r="O232">
        <v>2326</v>
      </c>
      <c r="P232">
        <v>2098</v>
      </c>
      <c r="R232">
        <v>1080</v>
      </c>
      <c r="S232">
        <v>712</v>
      </c>
      <c r="T232">
        <v>1514</v>
      </c>
      <c r="U232">
        <v>0.47</v>
      </c>
      <c r="V232">
        <v>172</v>
      </c>
      <c r="W232">
        <v>497</v>
      </c>
      <c r="X232">
        <v>0.34599999999999997</v>
      </c>
      <c r="Y232">
        <v>502</v>
      </c>
      <c r="Z232">
        <v>702</v>
      </c>
      <c r="AA232">
        <v>0.71499999999999997</v>
      </c>
      <c r="AB232">
        <v>295</v>
      </c>
      <c r="AC232">
        <v>897</v>
      </c>
      <c r="AD232">
        <v>352</v>
      </c>
      <c r="AE232">
        <v>174</v>
      </c>
      <c r="AF232">
        <v>116</v>
      </c>
      <c r="AG232">
        <v>429</v>
      </c>
      <c r="AH232">
        <v>583</v>
      </c>
    </row>
    <row r="233" spans="1:34" ht="15" x14ac:dyDescent="0.2">
      <c r="A233" s="1">
        <v>232</v>
      </c>
      <c r="B233" t="s">
        <v>237</v>
      </c>
      <c r="C233">
        <v>26</v>
      </c>
      <c r="D233">
        <v>9</v>
      </c>
      <c r="E233">
        <v>17</v>
      </c>
      <c r="F233">
        <v>0.34599999999999997</v>
      </c>
      <c r="G233">
        <v>10.59</v>
      </c>
      <c r="H233">
        <v>12.02</v>
      </c>
      <c r="I233">
        <v>3</v>
      </c>
      <c r="J233">
        <v>11</v>
      </c>
      <c r="K233">
        <v>6</v>
      </c>
      <c r="L233">
        <v>7</v>
      </c>
      <c r="M233">
        <v>1</v>
      </c>
      <c r="N233">
        <v>7</v>
      </c>
      <c r="O233">
        <v>1928</v>
      </c>
      <c r="P233">
        <v>1965</v>
      </c>
      <c r="R233">
        <v>1065</v>
      </c>
      <c r="S233">
        <v>684</v>
      </c>
      <c r="T233">
        <v>1586</v>
      </c>
      <c r="U233">
        <v>0.43099999999999999</v>
      </c>
      <c r="V233">
        <v>225</v>
      </c>
      <c r="W233">
        <v>611</v>
      </c>
      <c r="X233">
        <v>0.36799999999999999</v>
      </c>
      <c r="Y233">
        <v>372</v>
      </c>
      <c r="Z233">
        <v>537</v>
      </c>
      <c r="AA233">
        <v>0.69299999999999995</v>
      </c>
      <c r="AB233">
        <v>293</v>
      </c>
      <c r="AC233">
        <v>963</v>
      </c>
      <c r="AD233">
        <v>347</v>
      </c>
      <c r="AE233">
        <v>197</v>
      </c>
      <c r="AF233">
        <v>120</v>
      </c>
      <c r="AG233">
        <v>352</v>
      </c>
      <c r="AH233">
        <v>489</v>
      </c>
    </row>
    <row r="234" spans="1:34" ht="15" x14ac:dyDescent="0.2">
      <c r="A234" s="1">
        <v>233</v>
      </c>
      <c r="B234" t="s">
        <v>238</v>
      </c>
      <c r="C234">
        <v>26</v>
      </c>
      <c r="D234">
        <v>16</v>
      </c>
      <c r="E234">
        <v>10</v>
      </c>
      <c r="F234">
        <v>0.61499999999999999</v>
      </c>
      <c r="G234">
        <v>2.87</v>
      </c>
      <c r="H234">
        <v>-0.4</v>
      </c>
      <c r="I234">
        <v>9</v>
      </c>
      <c r="J234">
        <v>5</v>
      </c>
      <c r="K234">
        <v>9</v>
      </c>
      <c r="L234">
        <v>4</v>
      </c>
      <c r="M234">
        <v>6</v>
      </c>
      <c r="N234">
        <v>4</v>
      </c>
      <c r="O234">
        <v>1665</v>
      </c>
      <c r="P234">
        <v>1580</v>
      </c>
      <c r="R234">
        <v>1050</v>
      </c>
      <c r="S234">
        <v>531</v>
      </c>
      <c r="T234">
        <v>1322</v>
      </c>
      <c r="U234">
        <v>0.40200000000000002</v>
      </c>
      <c r="V234">
        <v>167</v>
      </c>
      <c r="W234">
        <v>488</v>
      </c>
      <c r="X234">
        <v>0.34200000000000003</v>
      </c>
      <c r="Y234">
        <v>351</v>
      </c>
      <c r="Z234">
        <v>514</v>
      </c>
      <c r="AA234">
        <v>0.68300000000000005</v>
      </c>
      <c r="AB234">
        <v>226</v>
      </c>
      <c r="AC234">
        <v>845</v>
      </c>
      <c r="AD234">
        <v>257</v>
      </c>
      <c r="AE234">
        <v>134</v>
      </c>
      <c r="AF234">
        <v>85</v>
      </c>
      <c r="AG234">
        <v>342</v>
      </c>
      <c r="AH234">
        <v>489</v>
      </c>
    </row>
    <row r="235" spans="1:34" ht="15" x14ac:dyDescent="0.2">
      <c r="A235" s="1">
        <v>234</v>
      </c>
      <c r="B235" t="s">
        <v>239</v>
      </c>
      <c r="C235">
        <v>29</v>
      </c>
      <c r="D235">
        <v>8</v>
      </c>
      <c r="E235">
        <v>21</v>
      </c>
      <c r="F235">
        <v>0.27600000000000002</v>
      </c>
      <c r="G235">
        <v>-5.23</v>
      </c>
      <c r="H235">
        <v>1.7</v>
      </c>
      <c r="I235">
        <v>4</v>
      </c>
      <c r="J235">
        <v>11</v>
      </c>
      <c r="K235">
        <v>7</v>
      </c>
      <c r="L235">
        <v>5</v>
      </c>
      <c r="M235">
        <v>1</v>
      </c>
      <c r="N235">
        <v>13</v>
      </c>
      <c r="O235">
        <v>2172</v>
      </c>
      <c r="P235">
        <v>2316</v>
      </c>
      <c r="R235">
        <v>1170</v>
      </c>
      <c r="S235">
        <v>828</v>
      </c>
      <c r="T235">
        <v>1765</v>
      </c>
      <c r="U235">
        <v>0.46899999999999997</v>
      </c>
      <c r="V235">
        <v>267</v>
      </c>
      <c r="W235">
        <v>668</v>
      </c>
      <c r="X235">
        <v>0.4</v>
      </c>
      <c r="Y235">
        <v>393</v>
      </c>
      <c r="Z235">
        <v>556</v>
      </c>
      <c r="AA235">
        <v>0.70699999999999996</v>
      </c>
      <c r="AB235">
        <v>294</v>
      </c>
      <c r="AC235">
        <v>1064</v>
      </c>
      <c r="AD235">
        <v>460</v>
      </c>
      <c r="AE235">
        <v>200</v>
      </c>
      <c r="AF235">
        <v>90</v>
      </c>
      <c r="AG235">
        <v>350</v>
      </c>
      <c r="AH235">
        <v>509</v>
      </c>
    </row>
    <row r="236" spans="1:34" ht="15" x14ac:dyDescent="0.2">
      <c r="A236" s="1">
        <v>235</v>
      </c>
      <c r="B236" t="s">
        <v>240</v>
      </c>
      <c r="C236">
        <v>28</v>
      </c>
      <c r="D236">
        <v>5</v>
      </c>
      <c r="E236">
        <v>23</v>
      </c>
      <c r="F236">
        <v>0.17899999999999999</v>
      </c>
      <c r="G236">
        <v>-4.5</v>
      </c>
      <c r="H236">
        <v>4.9800000000000004</v>
      </c>
      <c r="I236">
        <v>1</v>
      </c>
      <c r="J236">
        <v>14</v>
      </c>
      <c r="K236">
        <v>5</v>
      </c>
      <c r="L236">
        <v>10</v>
      </c>
      <c r="M236">
        <v>0</v>
      </c>
      <c r="N236">
        <v>11</v>
      </c>
      <c r="O236">
        <v>1788</v>
      </c>
      <c r="P236">
        <v>2019</v>
      </c>
      <c r="R236">
        <v>1125</v>
      </c>
      <c r="S236">
        <v>686</v>
      </c>
      <c r="T236">
        <v>1565</v>
      </c>
      <c r="U236">
        <v>0.438</v>
      </c>
      <c r="V236">
        <v>214</v>
      </c>
      <c r="W236">
        <v>586</v>
      </c>
      <c r="X236">
        <v>0.36499999999999999</v>
      </c>
      <c r="Y236">
        <v>433</v>
      </c>
      <c r="Z236">
        <v>620</v>
      </c>
      <c r="AA236">
        <v>0.69799999999999995</v>
      </c>
      <c r="AB236">
        <v>312</v>
      </c>
      <c r="AC236">
        <v>983</v>
      </c>
      <c r="AD236">
        <v>382</v>
      </c>
      <c r="AE236">
        <v>228</v>
      </c>
      <c r="AF236">
        <v>83</v>
      </c>
      <c r="AG236">
        <v>334</v>
      </c>
      <c r="AH236">
        <v>510</v>
      </c>
    </row>
    <row r="237" spans="1:34" ht="15" x14ac:dyDescent="0.2">
      <c r="A237" s="1">
        <v>236</v>
      </c>
      <c r="B237" t="s">
        <v>241</v>
      </c>
      <c r="C237">
        <v>28</v>
      </c>
      <c r="D237">
        <v>24</v>
      </c>
      <c r="E237">
        <v>4</v>
      </c>
      <c r="F237">
        <v>0.85699999999999998</v>
      </c>
      <c r="G237">
        <v>21.76</v>
      </c>
      <c r="H237">
        <v>7.51</v>
      </c>
      <c r="I237">
        <v>13</v>
      </c>
      <c r="J237">
        <v>2</v>
      </c>
      <c r="K237">
        <v>17</v>
      </c>
      <c r="L237">
        <v>0</v>
      </c>
      <c r="M237">
        <v>4</v>
      </c>
      <c r="N237">
        <v>3</v>
      </c>
      <c r="O237">
        <v>2233</v>
      </c>
      <c r="P237">
        <v>1809</v>
      </c>
      <c r="R237">
        <v>1125</v>
      </c>
      <c r="S237">
        <v>660</v>
      </c>
      <c r="T237">
        <v>1668</v>
      </c>
      <c r="U237">
        <v>0.39600000000000002</v>
      </c>
      <c r="V237">
        <v>189</v>
      </c>
      <c r="W237">
        <v>624</v>
      </c>
      <c r="X237">
        <v>0.30299999999999999</v>
      </c>
      <c r="Y237">
        <v>300</v>
      </c>
      <c r="Z237">
        <v>422</v>
      </c>
      <c r="AA237">
        <v>0.71099999999999997</v>
      </c>
      <c r="AB237">
        <v>303</v>
      </c>
      <c r="AC237">
        <v>904</v>
      </c>
      <c r="AD237">
        <v>315</v>
      </c>
      <c r="AE237">
        <v>147</v>
      </c>
      <c r="AF237">
        <v>99</v>
      </c>
      <c r="AG237">
        <v>395</v>
      </c>
      <c r="AH237">
        <v>536</v>
      </c>
    </row>
    <row r="238" spans="1:34" ht="15" x14ac:dyDescent="0.2">
      <c r="A238" s="1">
        <v>237</v>
      </c>
      <c r="B238" t="s">
        <v>242</v>
      </c>
      <c r="C238">
        <v>29</v>
      </c>
      <c r="D238">
        <v>10</v>
      </c>
      <c r="E238">
        <v>19</v>
      </c>
      <c r="F238">
        <v>0.34499999999999997</v>
      </c>
      <c r="G238">
        <v>-4.41</v>
      </c>
      <c r="H238">
        <v>2.16</v>
      </c>
      <c r="I238">
        <v>4</v>
      </c>
      <c r="J238">
        <v>12</v>
      </c>
      <c r="K238">
        <v>8</v>
      </c>
      <c r="L238">
        <v>7</v>
      </c>
      <c r="M238">
        <v>2</v>
      </c>
      <c r="N238">
        <v>11</v>
      </c>
      <c r="O238">
        <v>1933</v>
      </c>
      <c r="P238">
        <v>2069</v>
      </c>
      <c r="R238">
        <v>1165</v>
      </c>
      <c r="S238">
        <v>700</v>
      </c>
      <c r="T238">
        <v>1573</v>
      </c>
      <c r="U238">
        <v>0.44500000000000001</v>
      </c>
      <c r="V238">
        <v>226</v>
      </c>
      <c r="W238">
        <v>653</v>
      </c>
      <c r="X238">
        <v>0.34599999999999997</v>
      </c>
      <c r="Y238">
        <v>443</v>
      </c>
      <c r="Z238">
        <v>642</v>
      </c>
      <c r="AA238">
        <v>0.69</v>
      </c>
      <c r="AB238">
        <v>236</v>
      </c>
      <c r="AC238">
        <v>1029</v>
      </c>
      <c r="AD238">
        <v>425</v>
      </c>
      <c r="AE238">
        <v>143</v>
      </c>
      <c r="AF238">
        <v>127</v>
      </c>
      <c r="AG238">
        <v>341</v>
      </c>
      <c r="AH238">
        <v>568</v>
      </c>
    </row>
    <row r="239" spans="1:34" ht="15" x14ac:dyDescent="0.2">
      <c r="A239" s="1">
        <v>238</v>
      </c>
      <c r="B239" t="s">
        <v>243</v>
      </c>
      <c r="C239">
        <v>27</v>
      </c>
      <c r="D239">
        <v>14</v>
      </c>
      <c r="E239">
        <v>13</v>
      </c>
      <c r="F239">
        <v>0.51900000000000002</v>
      </c>
      <c r="G239">
        <v>9.15</v>
      </c>
      <c r="H239">
        <v>8.74</v>
      </c>
      <c r="I239">
        <v>6</v>
      </c>
      <c r="J239">
        <v>8</v>
      </c>
      <c r="K239">
        <v>9</v>
      </c>
      <c r="L239">
        <v>5</v>
      </c>
      <c r="M239">
        <v>3</v>
      </c>
      <c r="N239">
        <v>5</v>
      </c>
      <c r="O239">
        <v>1950</v>
      </c>
      <c r="P239">
        <v>1939</v>
      </c>
      <c r="R239">
        <v>1095</v>
      </c>
      <c r="S239">
        <v>694</v>
      </c>
      <c r="T239">
        <v>1618</v>
      </c>
      <c r="U239">
        <v>0.42899999999999999</v>
      </c>
      <c r="V239">
        <v>190</v>
      </c>
      <c r="W239">
        <v>544</v>
      </c>
      <c r="X239">
        <v>0.34899999999999998</v>
      </c>
      <c r="Y239">
        <v>361</v>
      </c>
      <c r="Z239">
        <v>509</v>
      </c>
      <c r="AA239">
        <v>0.70899999999999996</v>
      </c>
      <c r="AB239">
        <v>302</v>
      </c>
      <c r="AC239">
        <v>1034</v>
      </c>
      <c r="AD239">
        <v>342</v>
      </c>
      <c r="AE239">
        <v>184</v>
      </c>
      <c r="AF239">
        <v>102</v>
      </c>
      <c r="AG239">
        <v>414</v>
      </c>
      <c r="AH239">
        <v>504</v>
      </c>
    </row>
    <row r="240" spans="1:34" ht="15" x14ac:dyDescent="0.2">
      <c r="A240" s="1">
        <v>239</v>
      </c>
      <c r="B240" t="s">
        <v>244</v>
      </c>
      <c r="C240">
        <v>23</v>
      </c>
      <c r="D240">
        <v>11</v>
      </c>
      <c r="E240">
        <v>12</v>
      </c>
      <c r="F240">
        <v>0.47799999999999998</v>
      </c>
      <c r="G240">
        <v>0.85</v>
      </c>
      <c r="H240">
        <v>-0.5</v>
      </c>
      <c r="I240">
        <v>4</v>
      </c>
      <c r="J240">
        <v>6</v>
      </c>
      <c r="K240">
        <v>5</v>
      </c>
      <c r="L240">
        <v>5</v>
      </c>
      <c r="M240">
        <v>6</v>
      </c>
      <c r="N240">
        <v>7</v>
      </c>
      <c r="O240">
        <v>1579</v>
      </c>
      <c r="P240">
        <v>1548</v>
      </c>
      <c r="R240">
        <v>920</v>
      </c>
      <c r="S240">
        <v>522</v>
      </c>
      <c r="T240">
        <v>1269</v>
      </c>
      <c r="U240">
        <v>0.41099999999999998</v>
      </c>
      <c r="V240">
        <v>179</v>
      </c>
      <c r="W240">
        <v>505</v>
      </c>
      <c r="X240">
        <v>0.35399999999999998</v>
      </c>
      <c r="Y240">
        <v>325</v>
      </c>
      <c r="Z240">
        <v>447</v>
      </c>
      <c r="AA240">
        <v>0.72699999999999998</v>
      </c>
      <c r="AB240">
        <v>244</v>
      </c>
      <c r="AC240">
        <v>818</v>
      </c>
      <c r="AD240">
        <v>290</v>
      </c>
      <c r="AE240">
        <v>137</v>
      </c>
      <c r="AF240">
        <v>67</v>
      </c>
      <c r="AG240">
        <v>321</v>
      </c>
      <c r="AH240">
        <v>381</v>
      </c>
    </row>
    <row r="241" spans="1:34" ht="15" x14ac:dyDescent="0.2">
      <c r="A241" s="1">
        <v>240</v>
      </c>
      <c r="B241" t="s">
        <v>245</v>
      </c>
      <c r="C241">
        <v>28</v>
      </c>
      <c r="D241">
        <v>9</v>
      </c>
      <c r="E241">
        <v>19</v>
      </c>
      <c r="F241">
        <v>0.32100000000000001</v>
      </c>
      <c r="G241">
        <v>-9.4600000000000009</v>
      </c>
      <c r="H241">
        <v>2.06</v>
      </c>
      <c r="I241">
        <v>5</v>
      </c>
      <c r="J241">
        <v>11</v>
      </c>
      <c r="K241">
        <v>7</v>
      </c>
      <c r="L241">
        <v>5</v>
      </c>
      <c r="M241">
        <v>1</v>
      </c>
      <c r="N241">
        <v>12</v>
      </c>
      <c r="O241">
        <v>1942</v>
      </c>
      <c r="P241">
        <v>2247</v>
      </c>
      <c r="R241">
        <v>1120</v>
      </c>
      <c r="S241">
        <v>822</v>
      </c>
      <c r="T241">
        <v>1697</v>
      </c>
      <c r="U241">
        <v>0.48399999999999999</v>
      </c>
      <c r="V241">
        <v>262</v>
      </c>
      <c r="W241">
        <v>629</v>
      </c>
      <c r="X241">
        <v>0.41699999999999998</v>
      </c>
      <c r="Y241">
        <v>341</v>
      </c>
      <c r="Z241">
        <v>483</v>
      </c>
      <c r="AA241">
        <v>0.70599999999999996</v>
      </c>
      <c r="AB241">
        <v>267</v>
      </c>
      <c r="AC241">
        <v>1006</v>
      </c>
      <c r="AD241">
        <v>452</v>
      </c>
      <c r="AE241">
        <v>180</v>
      </c>
      <c r="AF241">
        <v>109</v>
      </c>
      <c r="AG241">
        <v>306</v>
      </c>
      <c r="AH241">
        <v>503</v>
      </c>
    </row>
    <row r="242" spans="1:34" ht="15" x14ac:dyDescent="0.2">
      <c r="A242" s="1">
        <v>241</v>
      </c>
      <c r="B242" t="s">
        <v>246</v>
      </c>
      <c r="C242">
        <v>27</v>
      </c>
      <c r="D242">
        <v>15</v>
      </c>
      <c r="E242">
        <v>12</v>
      </c>
      <c r="F242">
        <v>0.55600000000000005</v>
      </c>
      <c r="G242">
        <v>11.05</v>
      </c>
      <c r="H242">
        <v>10.83</v>
      </c>
      <c r="I242">
        <v>4</v>
      </c>
      <c r="J242">
        <v>10</v>
      </c>
      <c r="K242">
        <v>11</v>
      </c>
      <c r="L242">
        <v>5</v>
      </c>
      <c r="M242">
        <v>2</v>
      </c>
      <c r="N242">
        <v>5</v>
      </c>
      <c r="O242">
        <v>2060</v>
      </c>
      <c r="P242">
        <v>2054</v>
      </c>
      <c r="R242">
        <v>1100</v>
      </c>
      <c r="S242">
        <v>758</v>
      </c>
      <c r="T242">
        <v>1672</v>
      </c>
      <c r="U242">
        <v>0.45300000000000001</v>
      </c>
      <c r="V242">
        <v>219</v>
      </c>
      <c r="W242">
        <v>619</v>
      </c>
      <c r="X242">
        <v>0.35399999999999998</v>
      </c>
      <c r="Y242">
        <v>319</v>
      </c>
      <c r="Z242">
        <v>447</v>
      </c>
      <c r="AA242">
        <v>0.71399999999999997</v>
      </c>
      <c r="AB242">
        <v>282</v>
      </c>
      <c r="AC242">
        <v>918</v>
      </c>
      <c r="AD242">
        <v>409</v>
      </c>
      <c r="AE242">
        <v>137</v>
      </c>
      <c r="AF242">
        <v>99</v>
      </c>
      <c r="AG242">
        <v>269</v>
      </c>
      <c r="AH242">
        <v>517</v>
      </c>
    </row>
    <row r="243" spans="1:34" ht="15" x14ac:dyDescent="0.2">
      <c r="A243" s="1">
        <v>242</v>
      </c>
      <c r="B243" t="s">
        <v>247</v>
      </c>
      <c r="C243">
        <v>25</v>
      </c>
      <c r="D243">
        <v>12</v>
      </c>
      <c r="E243">
        <v>13</v>
      </c>
      <c r="F243">
        <v>0.48</v>
      </c>
      <c r="G243">
        <v>-6.04</v>
      </c>
      <c r="H243">
        <v>-5.63</v>
      </c>
      <c r="I243">
        <v>5</v>
      </c>
      <c r="J243">
        <v>9</v>
      </c>
      <c r="K243">
        <v>8</v>
      </c>
      <c r="L243">
        <v>3</v>
      </c>
      <c r="M243">
        <v>4</v>
      </c>
      <c r="N243">
        <v>10</v>
      </c>
      <c r="O243">
        <v>2159</v>
      </c>
      <c r="P243">
        <v>2046</v>
      </c>
      <c r="R243">
        <v>1040</v>
      </c>
      <c r="S243">
        <v>727</v>
      </c>
      <c r="T243">
        <v>1523</v>
      </c>
      <c r="U243">
        <v>0.47699999999999998</v>
      </c>
      <c r="V243">
        <v>232</v>
      </c>
      <c r="W243">
        <v>628</v>
      </c>
      <c r="X243">
        <v>0.36899999999999999</v>
      </c>
      <c r="Y243">
        <v>360</v>
      </c>
      <c r="Z243">
        <v>506</v>
      </c>
      <c r="AA243">
        <v>0.71099999999999997</v>
      </c>
      <c r="AB243">
        <v>255</v>
      </c>
      <c r="AC243">
        <v>936</v>
      </c>
      <c r="AD243">
        <v>407</v>
      </c>
      <c r="AE243">
        <v>142</v>
      </c>
      <c r="AF243">
        <v>66</v>
      </c>
      <c r="AG243">
        <v>413</v>
      </c>
      <c r="AH243">
        <v>493</v>
      </c>
    </row>
    <row r="244" spans="1:34" ht="15" x14ac:dyDescent="0.2">
      <c r="A244" s="1">
        <v>243</v>
      </c>
      <c r="B244" t="s">
        <v>248</v>
      </c>
      <c r="C244">
        <v>29</v>
      </c>
      <c r="D244">
        <v>10</v>
      </c>
      <c r="E244">
        <v>19</v>
      </c>
      <c r="F244">
        <v>0.34499999999999997</v>
      </c>
      <c r="G244">
        <v>-5.12</v>
      </c>
      <c r="H244">
        <v>2.74</v>
      </c>
      <c r="I244">
        <v>2</v>
      </c>
      <c r="J244">
        <v>14</v>
      </c>
      <c r="K244">
        <v>4</v>
      </c>
      <c r="L244">
        <v>9</v>
      </c>
      <c r="M244">
        <v>2</v>
      </c>
      <c r="N244">
        <v>8</v>
      </c>
      <c r="O244">
        <v>1937</v>
      </c>
      <c r="P244">
        <v>2065</v>
      </c>
      <c r="R244">
        <v>1175</v>
      </c>
      <c r="S244">
        <v>734</v>
      </c>
      <c r="T244">
        <v>1744</v>
      </c>
      <c r="U244">
        <v>0.42099999999999999</v>
      </c>
      <c r="V244">
        <v>242</v>
      </c>
      <c r="W244">
        <v>693</v>
      </c>
      <c r="X244">
        <v>0.34899999999999998</v>
      </c>
      <c r="Y244">
        <v>355</v>
      </c>
      <c r="Z244">
        <v>514</v>
      </c>
      <c r="AA244">
        <v>0.69099999999999995</v>
      </c>
      <c r="AB244">
        <v>327</v>
      </c>
      <c r="AC244">
        <v>1068</v>
      </c>
      <c r="AD244">
        <v>391</v>
      </c>
      <c r="AE244">
        <v>174</v>
      </c>
      <c r="AF244">
        <v>113</v>
      </c>
      <c r="AG244">
        <v>332</v>
      </c>
      <c r="AH244">
        <v>562</v>
      </c>
    </row>
    <row r="245" spans="1:34" ht="15" x14ac:dyDescent="0.2">
      <c r="A245" s="1">
        <v>244</v>
      </c>
      <c r="B245" t="s">
        <v>249</v>
      </c>
      <c r="C245">
        <v>28</v>
      </c>
      <c r="D245">
        <v>10</v>
      </c>
      <c r="E245">
        <v>18</v>
      </c>
      <c r="F245">
        <v>0.35699999999999998</v>
      </c>
      <c r="G245">
        <v>-14.09</v>
      </c>
      <c r="H245">
        <v>-6.33</v>
      </c>
      <c r="I245">
        <v>7</v>
      </c>
      <c r="J245">
        <v>7</v>
      </c>
      <c r="K245">
        <v>7</v>
      </c>
      <c r="L245">
        <v>2</v>
      </c>
      <c r="M245">
        <v>2</v>
      </c>
      <c r="N245">
        <v>16</v>
      </c>
      <c r="O245">
        <v>1912</v>
      </c>
      <c r="P245">
        <v>2069</v>
      </c>
      <c r="R245">
        <v>1130</v>
      </c>
      <c r="S245">
        <v>690</v>
      </c>
      <c r="T245">
        <v>1508</v>
      </c>
      <c r="U245">
        <v>0.45800000000000002</v>
      </c>
      <c r="V245">
        <v>183</v>
      </c>
      <c r="W245">
        <v>535</v>
      </c>
      <c r="X245">
        <v>0.34200000000000003</v>
      </c>
      <c r="Y245">
        <v>506</v>
      </c>
      <c r="Z245">
        <v>745</v>
      </c>
      <c r="AA245">
        <v>0.67900000000000005</v>
      </c>
      <c r="AB245">
        <v>324</v>
      </c>
      <c r="AC245">
        <v>1068</v>
      </c>
      <c r="AD245">
        <v>369</v>
      </c>
      <c r="AE245">
        <v>160</v>
      </c>
      <c r="AF245">
        <v>110</v>
      </c>
      <c r="AG245">
        <v>429</v>
      </c>
      <c r="AH245">
        <v>485</v>
      </c>
    </row>
    <row r="246" spans="1:34" ht="15" x14ac:dyDescent="0.2">
      <c r="A246" s="1">
        <v>245</v>
      </c>
      <c r="B246" t="s">
        <v>250</v>
      </c>
      <c r="C246">
        <v>27</v>
      </c>
      <c r="D246">
        <v>5</v>
      </c>
      <c r="E246">
        <v>22</v>
      </c>
      <c r="F246">
        <v>0.185</v>
      </c>
      <c r="G246">
        <v>-22.92</v>
      </c>
      <c r="H246">
        <v>-5.44</v>
      </c>
      <c r="I246">
        <v>1</v>
      </c>
      <c r="J246">
        <v>15</v>
      </c>
      <c r="K246">
        <v>5</v>
      </c>
      <c r="L246">
        <v>7</v>
      </c>
      <c r="M246">
        <v>0</v>
      </c>
      <c r="N246">
        <v>15</v>
      </c>
      <c r="O246">
        <v>1661</v>
      </c>
      <c r="P246">
        <v>2012</v>
      </c>
      <c r="R246">
        <v>1085</v>
      </c>
      <c r="S246">
        <v>689</v>
      </c>
      <c r="T246">
        <v>1516</v>
      </c>
      <c r="U246">
        <v>0.45400000000000001</v>
      </c>
      <c r="V246">
        <v>255</v>
      </c>
      <c r="W246">
        <v>662</v>
      </c>
      <c r="X246">
        <v>0.38500000000000001</v>
      </c>
      <c r="Y246">
        <v>379</v>
      </c>
      <c r="Z246">
        <v>541</v>
      </c>
      <c r="AA246">
        <v>0.70099999999999996</v>
      </c>
      <c r="AB246">
        <v>290</v>
      </c>
      <c r="AC246">
        <v>950</v>
      </c>
      <c r="AD246">
        <v>388</v>
      </c>
      <c r="AE246">
        <v>227</v>
      </c>
      <c r="AF246">
        <v>94</v>
      </c>
      <c r="AG246">
        <v>317</v>
      </c>
      <c r="AH246">
        <v>464</v>
      </c>
    </row>
    <row r="247" spans="1:34" ht="15" x14ac:dyDescent="0.2">
      <c r="A247" s="1">
        <v>246</v>
      </c>
      <c r="B247" t="s">
        <v>251</v>
      </c>
      <c r="C247">
        <v>23</v>
      </c>
      <c r="D247">
        <v>17</v>
      </c>
      <c r="E247">
        <v>6</v>
      </c>
      <c r="F247">
        <v>0.73899999999999999</v>
      </c>
      <c r="G247">
        <v>5.33</v>
      </c>
      <c r="H247">
        <v>-1.54</v>
      </c>
      <c r="I247">
        <v>10</v>
      </c>
      <c r="J247">
        <v>0</v>
      </c>
      <c r="K247">
        <v>8</v>
      </c>
      <c r="L247">
        <v>1</v>
      </c>
      <c r="M247">
        <v>8</v>
      </c>
      <c r="N247">
        <v>4</v>
      </c>
      <c r="O247">
        <v>1651</v>
      </c>
      <c r="P247">
        <v>1438</v>
      </c>
      <c r="R247">
        <v>920</v>
      </c>
      <c r="S247">
        <v>506</v>
      </c>
      <c r="T247">
        <v>1205</v>
      </c>
      <c r="U247">
        <v>0.42</v>
      </c>
      <c r="V247">
        <v>149</v>
      </c>
      <c r="W247">
        <v>451</v>
      </c>
      <c r="X247">
        <v>0.33</v>
      </c>
      <c r="Y247">
        <v>277</v>
      </c>
      <c r="Z247">
        <v>405</v>
      </c>
      <c r="AA247">
        <v>0.68400000000000005</v>
      </c>
      <c r="AB247">
        <v>179</v>
      </c>
      <c r="AC247">
        <v>766</v>
      </c>
      <c r="AD247">
        <v>242</v>
      </c>
      <c r="AE247">
        <v>109</v>
      </c>
      <c r="AF247">
        <v>59</v>
      </c>
      <c r="AG247">
        <v>304</v>
      </c>
      <c r="AH247">
        <v>366</v>
      </c>
    </row>
    <row r="248" spans="1:34" ht="15" x14ac:dyDescent="0.2">
      <c r="A248" s="1">
        <v>247</v>
      </c>
      <c r="B248" t="s">
        <v>252</v>
      </c>
      <c r="C248">
        <v>27</v>
      </c>
      <c r="D248">
        <v>16</v>
      </c>
      <c r="E248">
        <v>11</v>
      </c>
      <c r="F248">
        <v>0.59299999999999997</v>
      </c>
      <c r="G248">
        <v>11.38</v>
      </c>
      <c r="H248">
        <v>7.6</v>
      </c>
      <c r="I248">
        <v>6</v>
      </c>
      <c r="J248">
        <v>8</v>
      </c>
      <c r="K248">
        <v>13</v>
      </c>
      <c r="L248">
        <v>3</v>
      </c>
      <c r="M248">
        <v>2</v>
      </c>
      <c r="N248">
        <v>7</v>
      </c>
      <c r="O248">
        <v>1890</v>
      </c>
      <c r="P248">
        <v>1788</v>
      </c>
      <c r="R248">
        <v>1085</v>
      </c>
      <c r="S248">
        <v>666</v>
      </c>
      <c r="T248">
        <v>1509</v>
      </c>
      <c r="U248">
        <v>0.441</v>
      </c>
      <c r="V248">
        <v>171</v>
      </c>
      <c r="W248">
        <v>520</v>
      </c>
      <c r="X248">
        <v>0.32900000000000001</v>
      </c>
      <c r="Y248">
        <v>285</v>
      </c>
      <c r="Z248">
        <v>424</v>
      </c>
      <c r="AA248">
        <v>0.67200000000000004</v>
      </c>
      <c r="AB248">
        <v>266</v>
      </c>
      <c r="AC248">
        <v>943</v>
      </c>
      <c r="AD248">
        <v>333</v>
      </c>
      <c r="AE248">
        <v>168</v>
      </c>
      <c r="AF248">
        <v>80</v>
      </c>
      <c r="AG248">
        <v>376</v>
      </c>
      <c r="AH248">
        <v>500</v>
      </c>
    </row>
    <row r="249" spans="1:34" ht="15" x14ac:dyDescent="0.2">
      <c r="A249" s="1">
        <v>248</v>
      </c>
      <c r="B249" t="s">
        <v>253</v>
      </c>
      <c r="C249">
        <v>27</v>
      </c>
      <c r="D249">
        <v>22</v>
      </c>
      <c r="E249">
        <v>5</v>
      </c>
      <c r="F249">
        <v>0.81499999999999995</v>
      </c>
      <c r="G249">
        <v>22.53</v>
      </c>
      <c r="H249">
        <v>7.27</v>
      </c>
      <c r="I249">
        <v>11</v>
      </c>
      <c r="J249">
        <v>3</v>
      </c>
      <c r="K249">
        <v>14</v>
      </c>
      <c r="L249">
        <v>2</v>
      </c>
      <c r="M249">
        <v>4</v>
      </c>
      <c r="N249">
        <v>3</v>
      </c>
      <c r="O249">
        <v>2195</v>
      </c>
      <c r="P249">
        <v>1783</v>
      </c>
      <c r="R249">
        <v>1085</v>
      </c>
      <c r="S249">
        <v>673</v>
      </c>
      <c r="T249">
        <v>1658</v>
      </c>
      <c r="U249">
        <v>0.40600000000000003</v>
      </c>
      <c r="V249">
        <v>179</v>
      </c>
      <c r="W249">
        <v>540</v>
      </c>
      <c r="X249">
        <v>0.33100000000000002</v>
      </c>
      <c r="Y249">
        <v>258</v>
      </c>
      <c r="Z249">
        <v>370</v>
      </c>
      <c r="AA249">
        <v>0.69699999999999995</v>
      </c>
      <c r="AB249">
        <v>240</v>
      </c>
      <c r="AC249">
        <v>825</v>
      </c>
      <c r="AD249">
        <v>342</v>
      </c>
      <c r="AE249">
        <v>176</v>
      </c>
      <c r="AF249">
        <v>83</v>
      </c>
      <c r="AG249">
        <v>325</v>
      </c>
      <c r="AH249">
        <v>528</v>
      </c>
    </row>
    <row r="250" spans="1:34" ht="15" x14ac:dyDescent="0.2">
      <c r="A250" s="1">
        <v>249</v>
      </c>
      <c r="B250" t="s">
        <v>254</v>
      </c>
      <c r="C250">
        <v>28</v>
      </c>
      <c r="D250">
        <v>10</v>
      </c>
      <c r="E250">
        <v>18</v>
      </c>
      <c r="F250">
        <v>0.35699999999999998</v>
      </c>
      <c r="G250">
        <v>-7.98</v>
      </c>
      <c r="H250">
        <v>-2.38</v>
      </c>
      <c r="I250">
        <v>7</v>
      </c>
      <c r="J250">
        <v>11</v>
      </c>
      <c r="K250">
        <v>6</v>
      </c>
      <c r="L250">
        <v>7</v>
      </c>
      <c r="M250">
        <v>3</v>
      </c>
      <c r="N250">
        <v>9</v>
      </c>
      <c r="O250">
        <v>2152</v>
      </c>
      <c r="P250">
        <v>2309</v>
      </c>
      <c r="R250">
        <v>1130</v>
      </c>
      <c r="S250">
        <v>804</v>
      </c>
      <c r="T250">
        <v>1742</v>
      </c>
      <c r="U250">
        <v>0.46200000000000002</v>
      </c>
      <c r="V250">
        <v>221</v>
      </c>
      <c r="W250">
        <v>577</v>
      </c>
      <c r="X250">
        <v>0.38300000000000001</v>
      </c>
      <c r="Y250">
        <v>480</v>
      </c>
      <c r="Z250">
        <v>663</v>
      </c>
      <c r="AA250">
        <v>0.72399999999999998</v>
      </c>
      <c r="AB250">
        <v>304</v>
      </c>
      <c r="AC250">
        <v>1064</v>
      </c>
      <c r="AD250">
        <v>453</v>
      </c>
      <c r="AE250">
        <v>211</v>
      </c>
      <c r="AF250">
        <v>98</v>
      </c>
      <c r="AG250">
        <v>361</v>
      </c>
      <c r="AH250">
        <v>556</v>
      </c>
    </row>
    <row r="251" spans="1:34" ht="15" x14ac:dyDescent="0.2">
      <c r="A251" s="1">
        <v>250</v>
      </c>
      <c r="B251" t="s">
        <v>255</v>
      </c>
      <c r="C251">
        <v>28</v>
      </c>
      <c r="D251">
        <v>12</v>
      </c>
      <c r="E251">
        <v>16</v>
      </c>
      <c r="F251">
        <v>0.42899999999999999</v>
      </c>
      <c r="G251">
        <v>-10.18</v>
      </c>
      <c r="H251">
        <v>-2.87</v>
      </c>
      <c r="I251">
        <v>7</v>
      </c>
      <c r="J251">
        <v>9</v>
      </c>
      <c r="K251">
        <v>7</v>
      </c>
      <c r="L251">
        <v>5</v>
      </c>
      <c r="M251">
        <v>4</v>
      </c>
      <c r="N251">
        <v>10</v>
      </c>
      <c r="O251">
        <v>1867</v>
      </c>
      <c r="P251">
        <v>2011</v>
      </c>
      <c r="R251">
        <v>1140</v>
      </c>
      <c r="S251">
        <v>744</v>
      </c>
      <c r="T251">
        <v>1638</v>
      </c>
      <c r="U251">
        <v>0.45400000000000001</v>
      </c>
      <c r="V251">
        <v>187</v>
      </c>
      <c r="W251">
        <v>518</v>
      </c>
      <c r="X251">
        <v>0.36099999999999999</v>
      </c>
      <c r="Y251">
        <v>336</v>
      </c>
      <c r="Z251">
        <v>491</v>
      </c>
      <c r="AA251">
        <v>0.68400000000000005</v>
      </c>
      <c r="AB251">
        <v>266</v>
      </c>
      <c r="AC251">
        <v>923</v>
      </c>
      <c r="AD251">
        <v>346</v>
      </c>
      <c r="AE251">
        <v>203</v>
      </c>
      <c r="AF251">
        <v>107</v>
      </c>
      <c r="AG251">
        <v>298</v>
      </c>
      <c r="AH251">
        <v>441</v>
      </c>
    </row>
    <row r="252" spans="1:34" ht="15" x14ac:dyDescent="0.2">
      <c r="A252" s="1">
        <v>251</v>
      </c>
      <c r="B252" t="s">
        <v>256</v>
      </c>
      <c r="C252">
        <v>26</v>
      </c>
      <c r="D252">
        <v>17</v>
      </c>
      <c r="E252">
        <v>9</v>
      </c>
      <c r="F252">
        <v>0.65400000000000003</v>
      </c>
      <c r="G252">
        <v>11.31</v>
      </c>
      <c r="H252">
        <v>3.81</v>
      </c>
      <c r="I252">
        <v>9</v>
      </c>
      <c r="J252">
        <v>5</v>
      </c>
      <c r="K252">
        <v>11</v>
      </c>
      <c r="L252">
        <v>3</v>
      </c>
      <c r="M252">
        <v>5</v>
      </c>
      <c r="N252">
        <v>5</v>
      </c>
      <c r="O252">
        <v>1916</v>
      </c>
      <c r="P252">
        <v>1721</v>
      </c>
      <c r="R252">
        <v>1040</v>
      </c>
      <c r="S252">
        <v>565</v>
      </c>
      <c r="T252">
        <v>1367</v>
      </c>
      <c r="U252">
        <v>0.41299999999999998</v>
      </c>
      <c r="V252">
        <v>126</v>
      </c>
      <c r="W252">
        <v>414</v>
      </c>
      <c r="X252">
        <v>0.30399999999999999</v>
      </c>
      <c r="Y252">
        <v>465</v>
      </c>
      <c r="Z252">
        <v>653</v>
      </c>
      <c r="AA252">
        <v>0.71199999999999997</v>
      </c>
      <c r="AB252">
        <v>274</v>
      </c>
      <c r="AC252">
        <v>908</v>
      </c>
      <c r="AD252">
        <v>267</v>
      </c>
      <c r="AE252">
        <v>145</v>
      </c>
      <c r="AF252">
        <v>87</v>
      </c>
      <c r="AG252">
        <v>359</v>
      </c>
      <c r="AH252">
        <v>525</v>
      </c>
    </row>
    <row r="253" spans="1:34" ht="15" x14ac:dyDescent="0.2">
      <c r="A253" s="1">
        <v>252</v>
      </c>
      <c r="B253" t="s">
        <v>257</v>
      </c>
      <c r="C253">
        <v>27</v>
      </c>
      <c r="D253">
        <v>18</v>
      </c>
      <c r="E253">
        <v>9</v>
      </c>
      <c r="F253">
        <v>0.66700000000000004</v>
      </c>
      <c r="G253">
        <v>1.96</v>
      </c>
      <c r="H253">
        <v>-3.96</v>
      </c>
      <c r="I253">
        <v>8</v>
      </c>
      <c r="J253">
        <v>6</v>
      </c>
      <c r="K253">
        <v>10</v>
      </c>
      <c r="L253">
        <v>5</v>
      </c>
      <c r="M253">
        <v>8</v>
      </c>
      <c r="N253">
        <v>4</v>
      </c>
      <c r="O253">
        <v>2206</v>
      </c>
      <c r="P253">
        <v>2009</v>
      </c>
      <c r="R253">
        <v>1090</v>
      </c>
      <c r="S253">
        <v>711</v>
      </c>
      <c r="T253">
        <v>1640</v>
      </c>
      <c r="U253">
        <v>0.434</v>
      </c>
      <c r="V253">
        <v>163</v>
      </c>
      <c r="W253">
        <v>500</v>
      </c>
      <c r="X253">
        <v>0.32600000000000001</v>
      </c>
      <c r="Y253">
        <v>424</v>
      </c>
      <c r="Z253">
        <v>607</v>
      </c>
      <c r="AA253">
        <v>0.69899999999999995</v>
      </c>
      <c r="AB253">
        <v>265</v>
      </c>
      <c r="AC253">
        <v>915</v>
      </c>
      <c r="AD253">
        <v>341</v>
      </c>
      <c r="AE253">
        <v>198</v>
      </c>
      <c r="AF253">
        <v>78</v>
      </c>
      <c r="AG253">
        <v>363</v>
      </c>
      <c r="AH253">
        <v>577</v>
      </c>
    </row>
    <row r="254" spans="1:34" ht="15" x14ac:dyDescent="0.2">
      <c r="A254" s="1">
        <v>253</v>
      </c>
      <c r="B254" t="s">
        <v>258</v>
      </c>
      <c r="C254">
        <v>26</v>
      </c>
      <c r="D254">
        <v>15</v>
      </c>
      <c r="E254">
        <v>11</v>
      </c>
      <c r="F254">
        <v>0.57699999999999996</v>
      </c>
      <c r="G254">
        <v>4.93</v>
      </c>
      <c r="H254">
        <v>3.43</v>
      </c>
      <c r="I254">
        <v>9</v>
      </c>
      <c r="J254">
        <v>5</v>
      </c>
      <c r="K254">
        <v>9</v>
      </c>
      <c r="L254">
        <v>5</v>
      </c>
      <c r="M254">
        <v>5</v>
      </c>
      <c r="N254">
        <v>5</v>
      </c>
      <c r="O254">
        <v>1922</v>
      </c>
      <c r="P254">
        <v>1883</v>
      </c>
      <c r="R254">
        <v>1045</v>
      </c>
      <c r="S254">
        <v>646</v>
      </c>
      <c r="T254">
        <v>1500</v>
      </c>
      <c r="U254">
        <v>0.43099999999999999</v>
      </c>
      <c r="V254">
        <v>160</v>
      </c>
      <c r="W254">
        <v>520</v>
      </c>
      <c r="X254">
        <v>0.308</v>
      </c>
      <c r="Y254">
        <v>431</v>
      </c>
      <c r="Z254">
        <v>594</v>
      </c>
      <c r="AA254">
        <v>0.72599999999999998</v>
      </c>
      <c r="AB254">
        <v>286</v>
      </c>
      <c r="AC254">
        <v>985</v>
      </c>
      <c r="AD254">
        <v>322</v>
      </c>
      <c r="AE254">
        <v>162</v>
      </c>
      <c r="AF254">
        <v>77</v>
      </c>
      <c r="AG254">
        <v>374</v>
      </c>
      <c r="AH254">
        <v>488</v>
      </c>
    </row>
    <row r="255" spans="1:34" ht="15" x14ac:dyDescent="0.2">
      <c r="A255" s="1">
        <v>254</v>
      </c>
      <c r="B255" t="s">
        <v>259</v>
      </c>
      <c r="C255">
        <v>29</v>
      </c>
      <c r="D255">
        <v>15</v>
      </c>
      <c r="E255">
        <v>14</v>
      </c>
      <c r="F255">
        <v>0.51700000000000002</v>
      </c>
      <c r="G255">
        <v>-5.15</v>
      </c>
      <c r="H255">
        <v>-4.7</v>
      </c>
      <c r="I255">
        <v>8</v>
      </c>
      <c r="J255">
        <v>10</v>
      </c>
      <c r="K255">
        <v>6</v>
      </c>
      <c r="L255">
        <v>5</v>
      </c>
      <c r="M255">
        <v>8</v>
      </c>
      <c r="N255">
        <v>9</v>
      </c>
      <c r="O255">
        <v>2167</v>
      </c>
      <c r="P255">
        <v>2180</v>
      </c>
      <c r="R255">
        <v>1165</v>
      </c>
      <c r="S255">
        <v>754</v>
      </c>
      <c r="T255">
        <v>1769</v>
      </c>
      <c r="U255">
        <v>0.42599999999999999</v>
      </c>
      <c r="V255">
        <v>214</v>
      </c>
      <c r="W255">
        <v>646</v>
      </c>
      <c r="X255">
        <v>0.33100000000000002</v>
      </c>
      <c r="Y255">
        <v>458</v>
      </c>
      <c r="Z255">
        <v>628</v>
      </c>
      <c r="AA255">
        <v>0.72899999999999998</v>
      </c>
      <c r="AB255">
        <v>305</v>
      </c>
      <c r="AC255">
        <v>1072</v>
      </c>
      <c r="AD255">
        <v>398</v>
      </c>
      <c r="AE255">
        <v>205</v>
      </c>
      <c r="AF255">
        <v>102</v>
      </c>
      <c r="AG255">
        <v>394</v>
      </c>
      <c r="AH255">
        <v>576</v>
      </c>
    </row>
    <row r="256" spans="1:34" ht="15" x14ac:dyDescent="0.2">
      <c r="A256" s="1">
        <v>255</v>
      </c>
      <c r="B256" t="s">
        <v>260</v>
      </c>
      <c r="C256">
        <v>29</v>
      </c>
      <c r="D256">
        <v>11</v>
      </c>
      <c r="E256">
        <v>18</v>
      </c>
      <c r="F256">
        <v>0.379</v>
      </c>
      <c r="G256">
        <v>-8.25</v>
      </c>
      <c r="H256">
        <v>-4.3600000000000003</v>
      </c>
      <c r="I256">
        <v>7</v>
      </c>
      <c r="J256">
        <v>9</v>
      </c>
      <c r="K256">
        <v>4</v>
      </c>
      <c r="L256">
        <v>7</v>
      </c>
      <c r="M256">
        <v>5</v>
      </c>
      <c r="N256">
        <v>11</v>
      </c>
      <c r="O256">
        <v>1834</v>
      </c>
      <c r="P256">
        <v>1947</v>
      </c>
      <c r="R256">
        <v>1165</v>
      </c>
      <c r="S256">
        <v>670</v>
      </c>
      <c r="T256">
        <v>1550</v>
      </c>
      <c r="U256">
        <v>0.432</v>
      </c>
      <c r="V256">
        <v>144</v>
      </c>
      <c r="W256">
        <v>491</v>
      </c>
      <c r="X256">
        <v>0.29299999999999998</v>
      </c>
      <c r="Y256">
        <v>463</v>
      </c>
      <c r="Z256">
        <v>670</v>
      </c>
      <c r="AA256">
        <v>0.69099999999999995</v>
      </c>
      <c r="AB256">
        <v>312</v>
      </c>
      <c r="AC256">
        <v>1075</v>
      </c>
      <c r="AD256">
        <v>344</v>
      </c>
      <c r="AE256">
        <v>190</v>
      </c>
      <c r="AF256">
        <v>114</v>
      </c>
      <c r="AG256">
        <v>482</v>
      </c>
      <c r="AH256">
        <v>607</v>
      </c>
    </row>
    <row r="257" spans="1:34" ht="15" x14ac:dyDescent="0.2">
      <c r="A257" s="1">
        <v>256</v>
      </c>
      <c r="B257" t="s">
        <v>261</v>
      </c>
      <c r="C257">
        <v>28</v>
      </c>
      <c r="D257">
        <v>13</v>
      </c>
      <c r="E257">
        <v>15</v>
      </c>
      <c r="F257">
        <v>0.46400000000000002</v>
      </c>
      <c r="G257">
        <v>4</v>
      </c>
      <c r="H257">
        <v>5.74</v>
      </c>
      <c r="I257">
        <v>2</v>
      </c>
      <c r="J257">
        <v>13</v>
      </c>
      <c r="K257">
        <v>9</v>
      </c>
      <c r="L257">
        <v>4</v>
      </c>
      <c r="M257">
        <v>3</v>
      </c>
      <c r="N257">
        <v>10</v>
      </c>
      <c r="O257">
        <v>1851</v>
      </c>
      <c r="P257">
        <v>1869</v>
      </c>
      <c r="R257">
        <v>1125</v>
      </c>
      <c r="S257">
        <v>656</v>
      </c>
      <c r="T257">
        <v>1617</v>
      </c>
      <c r="U257">
        <v>0.40600000000000003</v>
      </c>
      <c r="V257">
        <v>191</v>
      </c>
      <c r="W257">
        <v>593</v>
      </c>
      <c r="X257">
        <v>0.32200000000000001</v>
      </c>
      <c r="Y257">
        <v>366</v>
      </c>
      <c r="Z257">
        <v>503</v>
      </c>
      <c r="AA257">
        <v>0.72799999999999998</v>
      </c>
      <c r="AB257">
        <v>306</v>
      </c>
      <c r="AC257">
        <v>988</v>
      </c>
      <c r="AD257">
        <v>371</v>
      </c>
      <c r="AE257">
        <v>194</v>
      </c>
      <c r="AF257">
        <v>147</v>
      </c>
      <c r="AG257">
        <v>374</v>
      </c>
      <c r="AH257">
        <v>531</v>
      </c>
    </row>
    <row r="258" spans="1:34" ht="15" x14ac:dyDescent="0.2">
      <c r="A258" s="1">
        <v>257</v>
      </c>
      <c r="B258" t="s">
        <v>262</v>
      </c>
      <c r="C258">
        <v>25</v>
      </c>
      <c r="D258">
        <v>10</v>
      </c>
      <c r="E258">
        <v>15</v>
      </c>
      <c r="F258">
        <v>0.4</v>
      </c>
      <c r="G258">
        <v>-10.49</v>
      </c>
      <c r="H258">
        <v>-3.93</v>
      </c>
      <c r="I258">
        <v>7</v>
      </c>
      <c r="J258">
        <v>7</v>
      </c>
      <c r="K258">
        <v>7</v>
      </c>
      <c r="L258">
        <v>4</v>
      </c>
      <c r="M258">
        <v>3</v>
      </c>
      <c r="N258">
        <v>9</v>
      </c>
      <c r="O258">
        <v>1764</v>
      </c>
      <c r="P258">
        <v>1866</v>
      </c>
      <c r="R258">
        <v>1020</v>
      </c>
      <c r="S258">
        <v>673</v>
      </c>
      <c r="T258">
        <v>1492</v>
      </c>
      <c r="U258">
        <v>0.45100000000000001</v>
      </c>
      <c r="V258">
        <v>185</v>
      </c>
      <c r="W258">
        <v>480</v>
      </c>
      <c r="X258">
        <v>0.38500000000000001</v>
      </c>
      <c r="Y258">
        <v>335</v>
      </c>
      <c r="Z258">
        <v>465</v>
      </c>
      <c r="AA258">
        <v>0.72</v>
      </c>
      <c r="AB258">
        <v>239</v>
      </c>
      <c r="AC258">
        <v>887</v>
      </c>
      <c r="AD258">
        <v>355</v>
      </c>
      <c r="AE258">
        <v>139</v>
      </c>
      <c r="AF258">
        <v>77</v>
      </c>
      <c r="AG258">
        <v>261</v>
      </c>
      <c r="AH258">
        <v>475</v>
      </c>
    </row>
    <row r="259" spans="1:34" ht="15" x14ac:dyDescent="0.2">
      <c r="A259" s="1">
        <v>258</v>
      </c>
      <c r="B259" t="s">
        <v>263</v>
      </c>
      <c r="C259">
        <v>29</v>
      </c>
      <c r="D259">
        <v>13</v>
      </c>
      <c r="E259">
        <v>16</v>
      </c>
      <c r="F259">
        <v>0.44800000000000001</v>
      </c>
      <c r="G259">
        <v>-10.3</v>
      </c>
      <c r="H259">
        <v>-7.16</v>
      </c>
      <c r="I259">
        <v>8</v>
      </c>
      <c r="J259">
        <v>8</v>
      </c>
      <c r="K259">
        <v>6</v>
      </c>
      <c r="L259">
        <v>8</v>
      </c>
      <c r="M259">
        <v>6</v>
      </c>
      <c r="N259">
        <v>7</v>
      </c>
      <c r="O259">
        <v>2117</v>
      </c>
      <c r="P259">
        <v>2208</v>
      </c>
      <c r="R259">
        <v>1185</v>
      </c>
      <c r="S259">
        <v>793</v>
      </c>
      <c r="T259">
        <v>1732</v>
      </c>
      <c r="U259">
        <v>0.45800000000000002</v>
      </c>
      <c r="V259">
        <v>227</v>
      </c>
      <c r="W259">
        <v>615</v>
      </c>
      <c r="X259">
        <v>0.36899999999999999</v>
      </c>
      <c r="Y259">
        <v>395</v>
      </c>
      <c r="Z259">
        <v>565</v>
      </c>
      <c r="AA259">
        <v>0.69899999999999995</v>
      </c>
      <c r="AB259">
        <v>285</v>
      </c>
      <c r="AC259">
        <v>1012</v>
      </c>
      <c r="AD259">
        <v>365</v>
      </c>
      <c r="AE259">
        <v>238</v>
      </c>
      <c r="AF259">
        <v>119</v>
      </c>
      <c r="AG259">
        <v>409</v>
      </c>
      <c r="AH259">
        <v>586</v>
      </c>
    </row>
    <row r="260" spans="1:34" ht="15" x14ac:dyDescent="0.2">
      <c r="A260" s="1">
        <v>259</v>
      </c>
      <c r="B260" t="s">
        <v>264</v>
      </c>
      <c r="C260">
        <v>27</v>
      </c>
      <c r="D260">
        <v>12</v>
      </c>
      <c r="E260">
        <v>15</v>
      </c>
      <c r="F260">
        <v>0.44400000000000001</v>
      </c>
      <c r="G260">
        <v>-8.49</v>
      </c>
      <c r="H260">
        <v>-7.03</v>
      </c>
      <c r="I260">
        <v>9</v>
      </c>
      <c r="J260">
        <v>7</v>
      </c>
      <c r="K260">
        <v>5</v>
      </c>
      <c r="L260">
        <v>6</v>
      </c>
      <c r="M260">
        <v>7</v>
      </c>
      <c r="N260">
        <v>9</v>
      </c>
      <c r="O260">
        <v>2045</v>
      </c>
      <c r="P260">
        <v>2023</v>
      </c>
      <c r="R260">
        <v>1095</v>
      </c>
      <c r="S260">
        <v>742</v>
      </c>
      <c r="T260">
        <v>1693</v>
      </c>
      <c r="U260">
        <v>0.438</v>
      </c>
      <c r="V260">
        <v>256</v>
      </c>
      <c r="W260">
        <v>668</v>
      </c>
      <c r="X260">
        <v>0.38300000000000001</v>
      </c>
      <c r="Y260">
        <v>283</v>
      </c>
      <c r="Z260">
        <v>401</v>
      </c>
      <c r="AA260">
        <v>0.70599999999999996</v>
      </c>
      <c r="AB260">
        <v>319</v>
      </c>
      <c r="AC260">
        <v>982</v>
      </c>
      <c r="AD260">
        <v>402</v>
      </c>
      <c r="AE260">
        <v>176</v>
      </c>
      <c r="AF260">
        <v>98</v>
      </c>
      <c r="AG260">
        <v>375</v>
      </c>
      <c r="AH260">
        <v>463</v>
      </c>
    </row>
    <row r="261" spans="1:34" ht="15" x14ac:dyDescent="0.2">
      <c r="A261" s="1">
        <v>260</v>
      </c>
      <c r="B261" t="s">
        <v>265</v>
      </c>
      <c r="C261">
        <v>26</v>
      </c>
      <c r="D261">
        <v>10</v>
      </c>
      <c r="E261">
        <v>16</v>
      </c>
      <c r="F261">
        <v>0.38500000000000001</v>
      </c>
      <c r="G261">
        <v>1.57</v>
      </c>
      <c r="H261">
        <v>4.6399999999999997</v>
      </c>
      <c r="I261">
        <v>3</v>
      </c>
      <c r="J261">
        <v>11</v>
      </c>
      <c r="K261">
        <v>6</v>
      </c>
      <c r="L261">
        <v>6</v>
      </c>
      <c r="M261">
        <v>3</v>
      </c>
      <c r="N261">
        <v>8</v>
      </c>
      <c r="O261">
        <v>1843</v>
      </c>
      <c r="P261">
        <v>1923</v>
      </c>
      <c r="R261">
        <v>1050</v>
      </c>
      <c r="S261">
        <v>667</v>
      </c>
      <c r="T261">
        <v>1524</v>
      </c>
      <c r="U261">
        <v>0.438</v>
      </c>
      <c r="V261">
        <v>251</v>
      </c>
      <c r="W261">
        <v>691</v>
      </c>
      <c r="X261">
        <v>0.36299999999999999</v>
      </c>
      <c r="Y261">
        <v>338</v>
      </c>
      <c r="Z261">
        <v>467</v>
      </c>
      <c r="AA261">
        <v>0.72399999999999998</v>
      </c>
      <c r="AB261">
        <v>239</v>
      </c>
      <c r="AC261">
        <v>928</v>
      </c>
      <c r="AD261">
        <v>384</v>
      </c>
      <c r="AE261">
        <v>144</v>
      </c>
      <c r="AF261">
        <v>68</v>
      </c>
      <c r="AG261">
        <v>328</v>
      </c>
      <c r="AH261">
        <v>530</v>
      </c>
    </row>
    <row r="262" spans="1:34" ht="15" x14ac:dyDescent="0.2">
      <c r="A262" s="1">
        <v>261</v>
      </c>
      <c r="B262" t="s">
        <v>266</v>
      </c>
      <c r="C262">
        <v>27</v>
      </c>
      <c r="D262">
        <v>9</v>
      </c>
      <c r="E262">
        <v>18</v>
      </c>
      <c r="F262">
        <v>0.33300000000000002</v>
      </c>
      <c r="G262">
        <v>-7.08</v>
      </c>
      <c r="H262">
        <v>2.1</v>
      </c>
      <c r="I262">
        <v>4</v>
      </c>
      <c r="J262">
        <v>10</v>
      </c>
      <c r="K262">
        <v>8</v>
      </c>
      <c r="L262">
        <v>8</v>
      </c>
      <c r="M262">
        <v>1</v>
      </c>
      <c r="N262">
        <v>8</v>
      </c>
      <c r="O262">
        <v>1665</v>
      </c>
      <c r="P262">
        <v>1913</v>
      </c>
      <c r="R262">
        <v>1090</v>
      </c>
      <c r="S262">
        <v>661</v>
      </c>
      <c r="T262">
        <v>1464</v>
      </c>
      <c r="U262">
        <v>0.45200000000000001</v>
      </c>
      <c r="V262">
        <v>201</v>
      </c>
      <c r="W262">
        <v>547</v>
      </c>
      <c r="X262">
        <v>0.36699999999999999</v>
      </c>
      <c r="Y262">
        <v>390</v>
      </c>
      <c r="Z262">
        <v>563</v>
      </c>
      <c r="AA262">
        <v>0.69299999999999995</v>
      </c>
      <c r="AB262">
        <v>249</v>
      </c>
      <c r="AC262">
        <v>970</v>
      </c>
      <c r="AD262">
        <v>423</v>
      </c>
      <c r="AE262">
        <v>166</v>
      </c>
      <c r="AF262">
        <v>109</v>
      </c>
      <c r="AG262">
        <v>305</v>
      </c>
      <c r="AH262">
        <v>502</v>
      </c>
    </row>
    <row r="263" spans="1:34" ht="15" x14ac:dyDescent="0.2">
      <c r="A263" s="1">
        <v>262</v>
      </c>
      <c r="B263" t="s">
        <v>267</v>
      </c>
      <c r="C263">
        <v>27</v>
      </c>
      <c r="D263">
        <v>24</v>
      </c>
      <c r="E263">
        <v>3</v>
      </c>
      <c r="F263">
        <v>0.88900000000000001</v>
      </c>
      <c r="G263">
        <v>16.77</v>
      </c>
      <c r="H263">
        <v>1.33</v>
      </c>
      <c r="I263">
        <v>14</v>
      </c>
      <c r="J263">
        <v>2</v>
      </c>
      <c r="K263">
        <v>14</v>
      </c>
      <c r="L263">
        <v>2</v>
      </c>
      <c r="M263">
        <v>9</v>
      </c>
      <c r="N263">
        <v>1</v>
      </c>
      <c r="O263">
        <v>1938</v>
      </c>
      <c r="P263">
        <v>1521</v>
      </c>
      <c r="R263">
        <v>1080</v>
      </c>
      <c r="S263">
        <v>582</v>
      </c>
      <c r="T263">
        <v>1406</v>
      </c>
      <c r="U263">
        <v>0.41399999999999998</v>
      </c>
      <c r="V263">
        <v>118</v>
      </c>
      <c r="W263">
        <v>394</v>
      </c>
      <c r="X263">
        <v>0.29899999999999999</v>
      </c>
      <c r="Y263">
        <v>239</v>
      </c>
      <c r="Z263">
        <v>353</v>
      </c>
      <c r="AA263">
        <v>0.67700000000000005</v>
      </c>
      <c r="AB263">
        <v>190</v>
      </c>
      <c r="AC263">
        <v>703</v>
      </c>
      <c r="AD263">
        <v>246</v>
      </c>
      <c r="AE263">
        <v>145</v>
      </c>
      <c r="AF263">
        <v>62</v>
      </c>
      <c r="AG263">
        <v>255</v>
      </c>
      <c r="AH263">
        <v>433</v>
      </c>
    </row>
    <row r="264" spans="1:34" ht="15" x14ac:dyDescent="0.2">
      <c r="A264" s="1">
        <v>263</v>
      </c>
      <c r="B264" t="s">
        <v>268</v>
      </c>
      <c r="C264">
        <v>28</v>
      </c>
      <c r="D264">
        <v>16</v>
      </c>
      <c r="E264">
        <v>12</v>
      </c>
      <c r="F264">
        <v>0.57099999999999995</v>
      </c>
      <c r="G264">
        <v>1.28</v>
      </c>
      <c r="H264">
        <v>-3.58</v>
      </c>
      <c r="I264">
        <v>12</v>
      </c>
      <c r="J264">
        <v>6</v>
      </c>
      <c r="K264">
        <v>8</v>
      </c>
      <c r="L264">
        <v>5</v>
      </c>
      <c r="M264">
        <v>6</v>
      </c>
      <c r="N264">
        <v>7</v>
      </c>
      <c r="O264">
        <v>1865</v>
      </c>
      <c r="P264">
        <v>1729</v>
      </c>
      <c r="R264">
        <v>1130</v>
      </c>
      <c r="S264">
        <v>619</v>
      </c>
      <c r="T264">
        <v>1475</v>
      </c>
      <c r="U264">
        <v>0.42</v>
      </c>
      <c r="V264">
        <v>197</v>
      </c>
      <c r="W264">
        <v>605</v>
      </c>
      <c r="X264">
        <v>0.32600000000000001</v>
      </c>
      <c r="Y264">
        <v>294</v>
      </c>
      <c r="Z264">
        <v>434</v>
      </c>
      <c r="AA264">
        <v>0.67700000000000005</v>
      </c>
      <c r="AB264">
        <v>242</v>
      </c>
      <c r="AC264">
        <v>926</v>
      </c>
      <c r="AD264">
        <v>322</v>
      </c>
      <c r="AE264">
        <v>135</v>
      </c>
      <c r="AF264">
        <v>87</v>
      </c>
      <c r="AG264">
        <v>375</v>
      </c>
      <c r="AH264">
        <v>508</v>
      </c>
    </row>
    <row r="265" spans="1:34" ht="15" x14ac:dyDescent="0.2">
      <c r="A265" s="1">
        <v>264</v>
      </c>
      <c r="B265" t="s">
        <v>269</v>
      </c>
      <c r="C265">
        <v>28</v>
      </c>
      <c r="D265">
        <v>18</v>
      </c>
      <c r="E265">
        <v>10</v>
      </c>
      <c r="F265">
        <v>0.64300000000000002</v>
      </c>
      <c r="G265">
        <v>-6.48</v>
      </c>
      <c r="H265">
        <v>-5.23</v>
      </c>
      <c r="I265">
        <v>9</v>
      </c>
      <c r="J265">
        <v>6</v>
      </c>
      <c r="K265">
        <v>13</v>
      </c>
      <c r="L265">
        <v>1</v>
      </c>
      <c r="M265">
        <v>5</v>
      </c>
      <c r="N265">
        <v>8</v>
      </c>
      <c r="O265">
        <v>2107</v>
      </c>
      <c r="P265">
        <v>1999</v>
      </c>
      <c r="R265">
        <v>1125</v>
      </c>
      <c r="S265">
        <v>639</v>
      </c>
      <c r="T265">
        <v>1521</v>
      </c>
      <c r="U265">
        <v>0.42</v>
      </c>
      <c r="V265">
        <v>202</v>
      </c>
      <c r="W265">
        <v>594</v>
      </c>
      <c r="X265">
        <v>0.34</v>
      </c>
      <c r="Y265">
        <v>519</v>
      </c>
      <c r="Z265">
        <v>716</v>
      </c>
      <c r="AA265">
        <v>0.72499999999999998</v>
      </c>
      <c r="AB265">
        <v>254</v>
      </c>
      <c r="AC265">
        <v>964</v>
      </c>
      <c r="AD265">
        <v>358</v>
      </c>
      <c r="AE265">
        <v>183</v>
      </c>
      <c r="AF265">
        <v>103</v>
      </c>
      <c r="AG265">
        <v>469</v>
      </c>
      <c r="AH265">
        <v>586</v>
      </c>
    </row>
    <row r="266" spans="1:34" ht="15" x14ac:dyDescent="0.2">
      <c r="A266" s="1">
        <v>265</v>
      </c>
      <c r="B266" t="s">
        <v>270</v>
      </c>
      <c r="C266">
        <v>28</v>
      </c>
      <c r="D266">
        <v>16</v>
      </c>
      <c r="E266">
        <v>12</v>
      </c>
      <c r="F266">
        <v>0.57099999999999995</v>
      </c>
      <c r="G266">
        <v>-0.91</v>
      </c>
      <c r="H266">
        <v>-3.38</v>
      </c>
      <c r="I266">
        <v>7</v>
      </c>
      <c r="J266">
        <v>8</v>
      </c>
      <c r="K266">
        <v>8</v>
      </c>
      <c r="L266">
        <v>5</v>
      </c>
      <c r="M266">
        <v>8</v>
      </c>
      <c r="N266">
        <v>7</v>
      </c>
      <c r="O266">
        <v>2233</v>
      </c>
      <c r="P266">
        <v>2130</v>
      </c>
      <c r="R266">
        <v>1165</v>
      </c>
      <c r="S266">
        <v>756</v>
      </c>
      <c r="T266">
        <v>1737</v>
      </c>
      <c r="U266">
        <v>0.435</v>
      </c>
      <c r="V266">
        <v>228</v>
      </c>
      <c r="W266">
        <v>681</v>
      </c>
      <c r="X266">
        <v>0.33500000000000002</v>
      </c>
      <c r="Y266">
        <v>390</v>
      </c>
      <c r="Z266">
        <v>553</v>
      </c>
      <c r="AA266">
        <v>0.70499999999999996</v>
      </c>
      <c r="AB266">
        <v>328</v>
      </c>
      <c r="AC266">
        <v>996</v>
      </c>
      <c r="AD266">
        <v>470</v>
      </c>
      <c r="AE266">
        <v>184</v>
      </c>
      <c r="AF266">
        <v>102</v>
      </c>
      <c r="AG266">
        <v>370</v>
      </c>
      <c r="AH266">
        <v>581</v>
      </c>
    </row>
    <row r="267" spans="1:34" ht="15" x14ac:dyDescent="0.2">
      <c r="A267" s="1">
        <v>266</v>
      </c>
      <c r="B267" t="s">
        <v>271</v>
      </c>
      <c r="C267">
        <v>26</v>
      </c>
      <c r="D267">
        <v>16</v>
      </c>
      <c r="E267">
        <v>10</v>
      </c>
      <c r="F267">
        <v>0.61499999999999999</v>
      </c>
      <c r="G267">
        <v>7.56</v>
      </c>
      <c r="H267">
        <v>1.44</v>
      </c>
      <c r="I267">
        <v>8</v>
      </c>
      <c r="J267">
        <v>6</v>
      </c>
      <c r="K267">
        <v>9</v>
      </c>
      <c r="L267">
        <v>3</v>
      </c>
      <c r="M267">
        <v>3</v>
      </c>
      <c r="N267">
        <v>7</v>
      </c>
      <c r="O267">
        <v>1828</v>
      </c>
      <c r="P267">
        <v>1652</v>
      </c>
      <c r="R267">
        <v>1040</v>
      </c>
      <c r="S267">
        <v>581</v>
      </c>
      <c r="T267">
        <v>1482</v>
      </c>
      <c r="U267">
        <v>0.39200000000000002</v>
      </c>
      <c r="V267">
        <v>180</v>
      </c>
      <c r="W267">
        <v>541</v>
      </c>
      <c r="X267">
        <v>0.33300000000000002</v>
      </c>
      <c r="Y267">
        <v>310</v>
      </c>
      <c r="Z267">
        <v>443</v>
      </c>
      <c r="AA267">
        <v>0.7</v>
      </c>
      <c r="AB267">
        <v>276</v>
      </c>
      <c r="AC267">
        <v>911</v>
      </c>
      <c r="AD267">
        <v>300</v>
      </c>
      <c r="AE267">
        <v>133</v>
      </c>
      <c r="AF267">
        <v>92</v>
      </c>
      <c r="AG267">
        <v>343</v>
      </c>
      <c r="AH267">
        <v>488</v>
      </c>
    </row>
    <row r="268" spans="1:34" ht="15" x14ac:dyDescent="0.2">
      <c r="A268" s="1">
        <v>267</v>
      </c>
      <c r="B268" t="s">
        <v>272</v>
      </c>
      <c r="C268">
        <v>28</v>
      </c>
      <c r="D268">
        <v>12</v>
      </c>
      <c r="E268">
        <v>16</v>
      </c>
      <c r="F268">
        <v>0.42899999999999999</v>
      </c>
      <c r="G268">
        <v>-4.42</v>
      </c>
      <c r="H268">
        <v>0.81</v>
      </c>
      <c r="I268">
        <v>5</v>
      </c>
      <c r="J268">
        <v>11</v>
      </c>
      <c r="K268">
        <v>6</v>
      </c>
      <c r="L268">
        <v>9</v>
      </c>
      <c r="M268">
        <v>6</v>
      </c>
      <c r="N268">
        <v>7</v>
      </c>
      <c r="O268">
        <v>1847</v>
      </c>
      <c r="P268">
        <v>1972</v>
      </c>
      <c r="R268">
        <v>1145</v>
      </c>
      <c r="S268">
        <v>702</v>
      </c>
      <c r="T268">
        <v>1558</v>
      </c>
      <c r="U268">
        <v>0.45100000000000001</v>
      </c>
      <c r="V268">
        <v>198</v>
      </c>
      <c r="W268">
        <v>568</v>
      </c>
      <c r="X268">
        <v>0.34899999999999998</v>
      </c>
      <c r="Y268">
        <v>370</v>
      </c>
      <c r="Z268">
        <v>549</v>
      </c>
      <c r="AA268">
        <v>0.67400000000000004</v>
      </c>
      <c r="AB268">
        <v>236</v>
      </c>
      <c r="AC268">
        <v>950</v>
      </c>
      <c r="AD268">
        <v>335</v>
      </c>
      <c r="AE268">
        <v>136</v>
      </c>
      <c r="AF268">
        <v>101</v>
      </c>
      <c r="AG268">
        <v>283</v>
      </c>
      <c r="AH268">
        <v>525</v>
      </c>
    </row>
    <row r="269" spans="1:34" ht="15" x14ac:dyDescent="0.2">
      <c r="A269" s="1">
        <v>268</v>
      </c>
      <c r="B269" t="s">
        <v>273</v>
      </c>
      <c r="C269">
        <v>29</v>
      </c>
      <c r="D269">
        <v>19</v>
      </c>
      <c r="E269">
        <v>10</v>
      </c>
      <c r="F269">
        <v>0.65500000000000003</v>
      </c>
      <c r="G269">
        <v>5.25</v>
      </c>
      <c r="H269">
        <v>1.1399999999999999</v>
      </c>
      <c r="I269">
        <v>9</v>
      </c>
      <c r="J269">
        <v>7</v>
      </c>
      <c r="K269">
        <v>12</v>
      </c>
      <c r="L269">
        <v>4</v>
      </c>
      <c r="M269">
        <v>4</v>
      </c>
      <c r="N269">
        <v>5</v>
      </c>
      <c r="O269">
        <v>2090</v>
      </c>
      <c r="P269">
        <v>1943</v>
      </c>
      <c r="R269">
        <v>1160</v>
      </c>
      <c r="S269">
        <v>702</v>
      </c>
      <c r="T269">
        <v>1652</v>
      </c>
      <c r="U269">
        <v>0.42499999999999999</v>
      </c>
      <c r="V269">
        <v>181</v>
      </c>
      <c r="W269">
        <v>548</v>
      </c>
      <c r="X269">
        <v>0.33</v>
      </c>
      <c r="Y269">
        <v>358</v>
      </c>
      <c r="Z269">
        <v>529</v>
      </c>
      <c r="AA269">
        <v>0.67700000000000005</v>
      </c>
      <c r="AB269">
        <v>287</v>
      </c>
      <c r="AC269">
        <v>1021</v>
      </c>
      <c r="AD269">
        <v>323</v>
      </c>
      <c r="AE269">
        <v>148</v>
      </c>
      <c r="AF269">
        <v>114</v>
      </c>
      <c r="AG269">
        <v>392</v>
      </c>
      <c r="AH269">
        <v>484</v>
      </c>
    </row>
    <row r="270" spans="1:34" ht="15" x14ac:dyDescent="0.2">
      <c r="A270" s="1">
        <v>269</v>
      </c>
      <c r="B270" t="s">
        <v>274</v>
      </c>
      <c r="C270">
        <v>25</v>
      </c>
      <c r="D270">
        <v>14</v>
      </c>
      <c r="E270">
        <v>11</v>
      </c>
      <c r="F270">
        <v>0.56000000000000005</v>
      </c>
      <c r="G270">
        <v>-1.4</v>
      </c>
      <c r="H270">
        <v>1.29</v>
      </c>
      <c r="I270">
        <v>7</v>
      </c>
      <c r="J270">
        <v>7</v>
      </c>
      <c r="K270">
        <v>9</v>
      </c>
      <c r="L270">
        <v>5</v>
      </c>
      <c r="M270">
        <v>5</v>
      </c>
      <c r="N270">
        <v>6</v>
      </c>
      <c r="O270">
        <v>1849</v>
      </c>
      <c r="P270">
        <v>1833</v>
      </c>
      <c r="R270">
        <v>1005</v>
      </c>
      <c r="S270">
        <v>636</v>
      </c>
      <c r="T270">
        <v>1413</v>
      </c>
      <c r="U270">
        <v>0.45</v>
      </c>
      <c r="V270">
        <v>152</v>
      </c>
      <c r="W270">
        <v>453</v>
      </c>
      <c r="X270">
        <v>0.33600000000000002</v>
      </c>
      <c r="Y270">
        <v>409</v>
      </c>
      <c r="Z270">
        <v>554</v>
      </c>
      <c r="AA270">
        <v>0.73799999999999999</v>
      </c>
      <c r="AB270">
        <v>221</v>
      </c>
      <c r="AC270">
        <v>867</v>
      </c>
      <c r="AD270">
        <v>311</v>
      </c>
      <c r="AE270">
        <v>151</v>
      </c>
      <c r="AF270">
        <v>73</v>
      </c>
      <c r="AG270">
        <v>364</v>
      </c>
      <c r="AH270">
        <v>492</v>
      </c>
    </row>
    <row r="271" spans="1:34" ht="15" x14ac:dyDescent="0.2">
      <c r="A271" s="1">
        <v>270</v>
      </c>
      <c r="B271" t="s">
        <v>275</v>
      </c>
      <c r="C271">
        <v>29</v>
      </c>
      <c r="D271">
        <v>15</v>
      </c>
      <c r="E271">
        <v>14</v>
      </c>
      <c r="F271">
        <v>0.51700000000000002</v>
      </c>
      <c r="G271">
        <v>2.58</v>
      </c>
      <c r="H271">
        <v>1.3</v>
      </c>
      <c r="I271">
        <v>9</v>
      </c>
      <c r="J271">
        <v>7</v>
      </c>
      <c r="K271">
        <v>10</v>
      </c>
      <c r="L271">
        <v>6</v>
      </c>
      <c r="M271">
        <v>5</v>
      </c>
      <c r="N271">
        <v>6</v>
      </c>
      <c r="O271">
        <v>1935</v>
      </c>
      <c r="P271">
        <v>1874</v>
      </c>
      <c r="R271">
        <v>1180</v>
      </c>
      <c r="S271">
        <v>667</v>
      </c>
      <c r="T271">
        <v>1511</v>
      </c>
      <c r="U271">
        <v>0.441</v>
      </c>
      <c r="V271">
        <v>190</v>
      </c>
      <c r="W271">
        <v>506</v>
      </c>
      <c r="X271">
        <v>0.375</v>
      </c>
      <c r="Y271">
        <v>350</v>
      </c>
      <c r="Z271">
        <v>514</v>
      </c>
      <c r="AA271">
        <v>0.68100000000000005</v>
      </c>
      <c r="AB271">
        <v>229</v>
      </c>
      <c r="AC271">
        <v>979</v>
      </c>
      <c r="AD271">
        <v>375</v>
      </c>
      <c r="AE271">
        <v>111</v>
      </c>
      <c r="AF271">
        <v>79</v>
      </c>
      <c r="AG271">
        <v>358</v>
      </c>
      <c r="AH271">
        <v>476</v>
      </c>
    </row>
    <row r="272" spans="1:34" ht="15" x14ac:dyDescent="0.2">
      <c r="A272" s="1">
        <v>271</v>
      </c>
      <c r="B272" t="s">
        <v>276</v>
      </c>
      <c r="C272">
        <v>26</v>
      </c>
      <c r="D272">
        <v>10</v>
      </c>
      <c r="E272">
        <v>16</v>
      </c>
      <c r="F272">
        <v>0.38500000000000001</v>
      </c>
      <c r="G272">
        <v>-16.829999999999998</v>
      </c>
      <c r="H272">
        <v>-7.16</v>
      </c>
      <c r="I272">
        <v>7</v>
      </c>
      <c r="J272">
        <v>6</v>
      </c>
      <c r="K272">
        <v>6</v>
      </c>
      <c r="L272">
        <v>3</v>
      </c>
      <c r="M272">
        <v>4</v>
      </c>
      <c r="N272">
        <v>10</v>
      </c>
      <c r="O272">
        <v>2206</v>
      </c>
      <c r="P272">
        <v>2413</v>
      </c>
      <c r="R272">
        <v>1045</v>
      </c>
      <c r="S272">
        <v>866</v>
      </c>
      <c r="T272">
        <v>1901</v>
      </c>
      <c r="U272">
        <v>0.45600000000000002</v>
      </c>
      <c r="V272">
        <v>286</v>
      </c>
      <c r="W272">
        <v>832</v>
      </c>
      <c r="X272">
        <v>0.34399999999999997</v>
      </c>
      <c r="Y272">
        <v>395</v>
      </c>
      <c r="Z272">
        <v>595</v>
      </c>
      <c r="AA272">
        <v>0.66400000000000003</v>
      </c>
      <c r="AB272">
        <v>407</v>
      </c>
      <c r="AC272">
        <v>1272</v>
      </c>
      <c r="AD272">
        <v>531</v>
      </c>
      <c r="AE272">
        <v>165</v>
      </c>
      <c r="AF272">
        <v>118</v>
      </c>
      <c r="AG272">
        <v>416</v>
      </c>
      <c r="AH272">
        <v>526</v>
      </c>
    </row>
    <row r="273" spans="1:34" ht="15" x14ac:dyDescent="0.2">
      <c r="A273" s="1">
        <v>272</v>
      </c>
      <c r="B273" t="s">
        <v>277</v>
      </c>
      <c r="C273">
        <v>26</v>
      </c>
      <c r="D273">
        <v>12</v>
      </c>
      <c r="E273">
        <v>14</v>
      </c>
      <c r="F273">
        <v>0.46200000000000002</v>
      </c>
      <c r="G273">
        <v>-7.61</v>
      </c>
      <c r="H273">
        <v>-4.3099999999999996</v>
      </c>
      <c r="I273">
        <v>4</v>
      </c>
      <c r="J273">
        <v>7</v>
      </c>
      <c r="K273">
        <v>9</v>
      </c>
      <c r="L273">
        <v>7</v>
      </c>
      <c r="M273">
        <v>2</v>
      </c>
      <c r="N273">
        <v>7</v>
      </c>
      <c r="O273">
        <v>1845</v>
      </c>
      <c r="P273">
        <v>1852</v>
      </c>
      <c r="R273">
        <v>1065</v>
      </c>
      <c r="S273">
        <v>636</v>
      </c>
      <c r="T273">
        <v>1587</v>
      </c>
      <c r="U273">
        <v>0.40100000000000002</v>
      </c>
      <c r="V273">
        <v>213</v>
      </c>
      <c r="W273">
        <v>665</v>
      </c>
      <c r="X273">
        <v>0.32</v>
      </c>
      <c r="Y273">
        <v>367</v>
      </c>
      <c r="Z273">
        <v>509</v>
      </c>
      <c r="AA273">
        <v>0.72099999999999997</v>
      </c>
      <c r="AB273">
        <v>300</v>
      </c>
      <c r="AC273">
        <v>984</v>
      </c>
      <c r="AD273">
        <v>409</v>
      </c>
      <c r="AE273">
        <v>191</v>
      </c>
      <c r="AF273">
        <v>89</v>
      </c>
      <c r="AG273">
        <v>358</v>
      </c>
      <c r="AH273">
        <v>513</v>
      </c>
    </row>
    <row r="274" spans="1:34" ht="15" x14ac:dyDescent="0.2">
      <c r="A274" s="1">
        <v>273</v>
      </c>
      <c r="B274" t="s">
        <v>278</v>
      </c>
      <c r="C274">
        <v>26</v>
      </c>
      <c r="D274">
        <v>16</v>
      </c>
      <c r="E274">
        <v>10</v>
      </c>
      <c r="F274">
        <v>0.61499999999999999</v>
      </c>
      <c r="G274">
        <v>11.65</v>
      </c>
      <c r="H274">
        <v>8.69</v>
      </c>
      <c r="I274">
        <v>6</v>
      </c>
      <c r="J274">
        <v>8</v>
      </c>
      <c r="K274">
        <v>10</v>
      </c>
      <c r="L274">
        <v>2</v>
      </c>
      <c r="M274">
        <v>2</v>
      </c>
      <c r="N274">
        <v>6</v>
      </c>
      <c r="O274">
        <v>1926</v>
      </c>
      <c r="P274">
        <v>1849</v>
      </c>
      <c r="R274">
        <v>1055</v>
      </c>
      <c r="S274">
        <v>643</v>
      </c>
      <c r="T274">
        <v>1501</v>
      </c>
      <c r="U274">
        <v>0.42799999999999999</v>
      </c>
      <c r="V274">
        <v>169</v>
      </c>
      <c r="W274">
        <v>498</v>
      </c>
      <c r="X274">
        <v>0.33900000000000002</v>
      </c>
      <c r="Y274">
        <v>394</v>
      </c>
      <c r="Z274">
        <v>553</v>
      </c>
      <c r="AA274">
        <v>0.71199999999999997</v>
      </c>
      <c r="AB274">
        <v>243</v>
      </c>
      <c r="AC274">
        <v>880</v>
      </c>
      <c r="AD274">
        <v>319</v>
      </c>
      <c r="AE274">
        <v>183</v>
      </c>
      <c r="AF274">
        <v>87</v>
      </c>
      <c r="AG274">
        <v>319</v>
      </c>
      <c r="AH274">
        <v>514</v>
      </c>
    </row>
    <row r="275" spans="1:34" ht="15" x14ac:dyDescent="0.2">
      <c r="A275" s="1">
        <v>274</v>
      </c>
      <c r="B275" t="s">
        <v>279</v>
      </c>
      <c r="C275">
        <v>29</v>
      </c>
      <c r="D275">
        <v>14</v>
      </c>
      <c r="E275">
        <v>15</v>
      </c>
      <c r="F275">
        <v>0.48299999999999998</v>
      </c>
      <c r="G275">
        <v>-2.76</v>
      </c>
      <c r="H275">
        <v>-2.1</v>
      </c>
      <c r="I275">
        <v>11</v>
      </c>
      <c r="J275">
        <v>7</v>
      </c>
      <c r="K275">
        <v>9</v>
      </c>
      <c r="L275">
        <v>4</v>
      </c>
      <c r="M275">
        <v>5</v>
      </c>
      <c r="N275">
        <v>11</v>
      </c>
      <c r="O275">
        <v>2143</v>
      </c>
      <c r="P275">
        <v>2162</v>
      </c>
      <c r="R275">
        <v>1160</v>
      </c>
      <c r="S275">
        <v>769</v>
      </c>
      <c r="T275">
        <v>1722</v>
      </c>
      <c r="U275">
        <v>0.44700000000000001</v>
      </c>
      <c r="V275">
        <v>184</v>
      </c>
      <c r="W275">
        <v>548</v>
      </c>
      <c r="X275">
        <v>0.33600000000000002</v>
      </c>
      <c r="Y275">
        <v>440</v>
      </c>
      <c r="Z275">
        <v>619</v>
      </c>
      <c r="AA275">
        <v>0.71099999999999997</v>
      </c>
      <c r="AB275">
        <v>314</v>
      </c>
      <c r="AC275">
        <v>992</v>
      </c>
      <c r="AD275">
        <v>374</v>
      </c>
      <c r="AE275">
        <v>180</v>
      </c>
      <c r="AF275">
        <v>110</v>
      </c>
      <c r="AG275">
        <v>357</v>
      </c>
      <c r="AH275">
        <v>601</v>
      </c>
    </row>
    <row r="276" spans="1:34" ht="15" x14ac:dyDescent="0.2">
      <c r="A276" s="1">
        <v>275</v>
      </c>
      <c r="B276" t="s">
        <v>280</v>
      </c>
      <c r="C276">
        <v>27</v>
      </c>
      <c r="D276">
        <v>13</v>
      </c>
      <c r="E276">
        <v>14</v>
      </c>
      <c r="F276">
        <v>0.48099999999999998</v>
      </c>
      <c r="G276">
        <v>-5.16</v>
      </c>
      <c r="H276">
        <v>-2.84</v>
      </c>
      <c r="I276">
        <v>6</v>
      </c>
      <c r="J276">
        <v>8</v>
      </c>
      <c r="K276">
        <v>9</v>
      </c>
      <c r="L276">
        <v>5</v>
      </c>
      <c r="M276">
        <v>4</v>
      </c>
      <c r="N276">
        <v>8</v>
      </c>
      <c r="O276">
        <v>1950</v>
      </c>
      <c r="P276">
        <v>1934</v>
      </c>
      <c r="R276">
        <v>1100</v>
      </c>
      <c r="S276">
        <v>661</v>
      </c>
      <c r="T276">
        <v>1536</v>
      </c>
      <c r="U276">
        <v>0.43</v>
      </c>
      <c r="V276">
        <v>187</v>
      </c>
      <c r="W276">
        <v>583</v>
      </c>
      <c r="X276">
        <v>0.32100000000000001</v>
      </c>
      <c r="Y276">
        <v>425</v>
      </c>
      <c r="Z276">
        <v>611</v>
      </c>
      <c r="AA276">
        <v>0.69599999999999995</v>
      </c>
      <c r="AB276">
        <v>296</v>
      </c>
      <c r="AC276">
        <v>1028</v>
      </c>
      <c r="AD276">
        <v>344</v>
      </c>
      <c r="AE276">
        <v>150</v>
      </c>
      <c r="AF276">
        <v>82</v>
      </c>
      <c r="AG276">
        <v>438</v>
      </c>
      <c r="AH276">
        <v>552</v>
      </c>
    </row>
    <row r="277" spans="1:34" ht="15" x14ac:dyDescent="0.2">
      <c r="A277" s="1">
        <v>276</v>
      </c>
      <c r="B277" t="s">
        <v>281</v>
      </c>
      <c r="C277">
        <v>27</v>
      </c>
      <c r="D277">
        <v>9</v>
      </c>
      <c r="E277">
        <v>18</v>
      </c>
      <c r="F277">
        <v>0.33300000000000002</v>
      </c>
      <c r="G277">
        <v>-18.21</v>
      </c>
      <c r="H277">
        <v>-4.45</v>
      </c>
      <c r="I277">
        <v>6</v>
      </c>
      <c r="J277">
        <v>8</v>
      </c>
      <c r="K277">
        <v>5</v>
      </c>
      <c r="L277">
        <v>4</v>
      </c>
      <c r="M277">
        <v>4</v>
      </c>
      <c r="N277">
        <v>13</v>
      </c>
      <c r="O277">
        <v>1834</v>
      </c>
      <c r="P277">
        <v>2156</v>
      </c>
      <c r="R277">
        <v>1080</v>
      </c>
      <c r="S277">
        <v>769</v>
      </c>
      <c r="T277">
        <v>1589</v>
      </c>
      <c r="U277">
        <v>0.48399999999999999</v>
      </c>
      <c r="V277">
        <v>191</v>
      </c>
      <c r="W277">
        <v>559</v>
      </c>
      <c r="X277">
        <v>0.34200000000000003</v>
      </c>
      <c r="Y277">
        <v>427</v>
      </c>
      <c r="Z277">
        <v>588</v>
      </c>
      <c r="AA277">
        <v>0.72599999999999998</v>
      </c>
      <c r="AB277">
        <v>321</v>
      </c>
      <c r="AC277">
        <v>1029</v>
      </c>
      <c r="AD277">
        <v>395</v>
      </c>
      <c r="AE277">
        <v>120</v>
      </c>
      <c r="AF277">
        <v>98</v>
      </c>
      <c r="AG277">
        <v>329</v>
      </c>
      <c r="AH277">
        <v>456</v>
      </c>
    </row>
    <row r="278" spans="1:34" ht="15" x14ac:dyDescent="0.2">
      <c r="A278" s="1">
        <v>277</v>
      </c>
      <c r="B278" t="s">
        <v>282</v>
      </c>
      <c r="C278">
        <v>30</v>
      </c>
      <c r="D278">
        <v>17</v>
      </c>
      <c r="E278">
        <v>13</v>
      </c>
      <c r="F278">
        <v>0.56699999999999995</v>
      </c>
      <c r="G278">
        <v>-6.67</v>
      </c>
      <c r="H278">
        <v>-4.9400000000000004</v>
      </c>
      <c r="I278">
        <v>7</v>
      </c>
      <c r="J278">
        <v>6</v>
      </c>
      <c r="K278">
        <v>8</v>
      </c>
      <c r="L278">
        <v>6</v>
      </c>
      <c r="M278">
        <v>7</v>
      </c>
      <c r="N278">
        <v>7</v>
      </c>
      <c r="O278">
        <v>2353</v>
      </c>
      <c r="P278">
        <v>2283</v>
      </c>
      <c r="R278">
        <v>1215</v>
      </c>
      <c r="S278">
        <v>826</v>
      </c>
      <c r="T278">
        <v>1911</v>
      </c>
      <c r="U278">
        <v>0.432</v>
      </c>
      <c r="V278">
        <v>238</v>
      </c>
      <c r="W278">
        <v>725</v>
      </c>
      <c r="X278">
        <v>0.32800000000000001</v>
      </c>
      <c r="Y278">
        <v>393</v>
      </c>
      <c r="Z278">
        <v>537</v>
      </c>
      <c r="AA278">
        <v>0.73199999999999998</v>
      </c>
      <c r="AB278">
        <v>340</v>
      </c>
      <c r="AC278">
        <v>1097</v>
      </c>
      <c r="AD278">
        <v>464</v>
      </c>
      <c r="AE278">
        <v>180</v>
      </c>
      <c r="AF278">
        <v>55</v>
      </c>
      <c r="AG278">
        <v>333</v>
      </c>
      <c r="AH278">
        <v>546</v>
      </c>
    </row>
    <row r="279" spans="1:34" ht="15" x14ac:dyDescent="0.2">
      <c r="A279" s="1">
        <v>278</v>
      </c>
      <c r="B279" t="s">
        <v>283</v>
      </c>
      <c r="C279">
        <v>27</v>
      </c>
      <c r="D279">
        <v>20</v>
      </c>
      <c r="E279">
        <v>7</v>
      </c>
      <c r="F279">
        <v>0.74099999999999999</v>
      </c>
      <c r="G279">
        <v>16.11</v>
      </c>
      <c r="H279">
        <v>7.92</v>
      </c>
      <c r="I279">
        <v>10</v>
      </c>
      <c r="J279">
        <v>4</v>
      </c>
      <c r="K279">
        <v>13</v>
      </c>
      <c r="L279">
        <v>3</v>
      </c>
      <c r="M279">
        <v>6</v>
      </c>
      <c r="N279">
        <v>3</v>
      </c>
      <c r="O279">
        <v>1972</v>
      </c>
      <c r="P279">
        <v>1731</v>
      </c>
      <c r="R279">
        <v>1105</v>
      </c>
      <c r="S279">
        <v>562</v>
      </c>
      <c r="T279">
        <v>1425</v>
      </c>
      <c r="U279">
        <v>0.39400000000000002</v>
      </c>
      <c r="V279">
        <v>138</v>
      </c>
      <c r="W279">
        <v>484</v>
      </c>
      <c r="X279">
        <v>0.28499999999999998</v>
      </c>
      <c r="Y279">
        <v>469</v>
      </c>
      <c r="Z279">
        <v>667</v>
      </c>
      <c r="AA279">
        <v>0.70299999999999996</v>
      </c>
      <c r="AB279">
        <v>295</v>
      </c>
      <c r="AC279">
        <v>955</v>
      </c>
      <c r="AD279">
        <v>253</v>
      </c>
      <c r="AE279">
        <v>169</v>
      </c>
      <c r="AF279">
        <v>95</v>
      </c>
      <c r="AG279">
        <v>467</v>
      </c>
      <c r="AH279">
        <v>558</v>
      </c>
    </row>
    <row r="280" spans="1:34" ht="15" x14ac:dyDescent="0.2">
      <c r="A280" s="1">
        <v>279</v>
      </c>
      <c r="B280" t="s">
        <v>284</v>
      </c>
      <c r="C280">
        <v>30</v>
      </c>
      <c r="D280">
        <v>14</v>
      </c>
      <c r="E280">
        <v>16</v>
      </c>
      <c r="F280">
        <v>0.46700000000000003</v>
      </c>
      <c r="G280">
        <v>-3.54</v>
      </c>
      <c r="H280">
        <v>-0.94</v>
      </c>
      <c r="I280">
        <v>7</v>
      </c>
      <c r="J280">
        <v>8</v>
      </c>
      <c r="K280">
        <v>10</v>
      </c>
      <c r="L280">
        <v>3</v>
      </c>
      <c r="M280">
        <v>3</v>
      </c>
      <c r="N280">
        <v>12</v>
      </c>
      <c r="O280">
        <v>2313</v>
      </c>
      <c r="P280">
        <v>2346</v>
      </c>
      <c r="R280">
        <v>1215</v>
      </c>
      <c r="S280">
        <v>832</v>
      </c>
      <c r="T280">
        <v>1835</v>
      </c>
      <c r="U280">
        <v>0.45300000000000001</v>
      </c>
      <c r="V280">
        <v>335</v>
      </c>
      <c r="W280">
        <v>890</v>
      </c>
      <c r="X280">
        <v>0.376</v>
      </c>
      <c r="Y280">
        <v>347</v>
      </c>
      <c r="Z280">
        <v>466</v>
      </c>
      <c r="AA280">
        <v>0.745</v>
      </c>
      <c r="AB280">
        <v>302</v>
      </c>
      <c r="AC280">
        <v>1022</v>
      </c>
      <c r="AD280">
        <v>465</v>
      </c>
      <c r="AE280">
        <v>199</v>
      </c>
      <c r="AF280">
        <v>88</v>
      </c>
      <c r="AG280">
        <v>351</v>
      </c>
      <c r="AH280">
        <v>631</v>
      </c>
    </row>
    <row r="281" spans="1:34" ht="15" x14ac:dyDescent="0.2">
      <c r="A281" s="1">
        <v>280</v>
      </c>
      <c r="B281" t="s">
        <v>285</v>
      </c>
      <c r="C281">
        <v>29</v>
      </c>
      <c r="D281">
        <v>19</v>
      </c>
      <c r="E281">
        <v>10</v>
      </c>
      <c r="F281">
        <v>0.65500000000000003</v>
      </c>
      <c r="G281">
        <v>0.27</v>
      </c>
      <c r="H281">
        <v>-1.25</v>
      </c>
      <c r="I281">
        <v>10</v>
      </c>
      <c r="J281">
        <v>4</v>
      </c>
      <c r="K281">
        <v>13</v>
      </c>
      <c r="L281">
        <v>1</v>
      </c>
      <c r="M281">
        <v>5</v>
      </c>
      <c r="N281">
        <v>6</v>
      </c>
      <c r="O281">
        <v>2231</v>
      </c>
      <c r="P281">
        <v>2117</v>
      </c>
      <c r="R281">
        <v>1160</v>
      </c>
      <c r="S281">
        <v>745</v>
      </c>
      <c r="T281">
        <v>1727</v>
      </c>
      <c r="U281">
        <v>0.43099999999999999</v>
      </c>
      <c r="V281">
        <v>231</v>
      </c>
      <c r="W281">
        <v>630</v>
      </c>
      <c r="X281">
        <v>0.36699999999999999</v>
      </c>
      <c r="Y281">
        <v>396</v>
      </c>
      <c r="Z281">
        <v>539</v>
      </c>
      <c r="AA281">
        <v>0.73499999999999999</v>
      </c>
      <c r="AB281">
        <v>280</v>
      </c>
      <c r="AC281">
        <v>1045</v>
      </c>
      <c r="AD281">
        <v>365</v>
      </c>
      <c r="AE281">
        <v>152</v>
      </c>
      <c r="AF281">
        <v>111</v>
      </c>
      <c r="AG281">
        <v>400</v>
      </c>
      <c r="AH281">
        <v>584</v>
      </c>
    </row>
    <row r="282" spans="1:34" ht="15" x14ac:dyDescent="0.2">
      <c r="A282" s="1">
        <v>281</v>
      </c>
      <c r="B282" t="s">
        <v>286</v>
      </c>
      <c r="C282">
        <v>26</v>
      </c>
      <c r="D282">
        <v>7</v>
      </c>
      <c r="E282">
        <v>19</v>
      </c>
      <c r="F282">
        <v>0.26900000000000002</v>
      </c>
      <c r="G282">
        <v>-7.46</v>
      </c>
      <c r="H282">
        <v>2.16</v>
      </c>
      <c r="I282">
        <v>1</v>
      </c>
      <c r="J282">
        <v>14</v>
      </c>
      <c r="K282">
        <v>6</v>
      </c>
      <c r="L282">
        <v>9</v>
      </c>
      <c r="M282">
        <v>1</v>
      </c>
      <c r="N282">
        <v>10</v>
      </c>
      <c r="O282">
        <v>1695</v>
      </c>
      <c r="P282">
        <v>1945</v>
      </c>
      <c r="R282">
        <v>1045</v>
      </c>
      <c r="S282">
        <v>649</v>
      </c>
      <c r="T282">
        <v>1496</v>
      </c>
      <c r="U282">
        <v>0.434</v>
      </c>
      <c r="V282">
        <v>245</v>
      </c>
      <c r="W282">
        <v>624</v>
      </c>
      <c r="X282">
        <v>0.39300000000000002</v>
      </c>
      <c r="Y282">
        <v>402</v>
      </c>
      <c r="Z282">
        <v>598</v>
      </c>
      <c r="AA282">
        <v>0.67200000000000004</v>
      </c>
      <c r="AB282">
        <v>328</v>
      </c>
      <c r="AC282">
        <v>965</v>
      </c>
      <c r="AD282">
        <v>425</v>
      </c>
      <c r="AE282">
        <v>208</v>
      </c>
      <c r="AF282">
        <v>116</v>
      </c>
      <c r="AG282">
        <v>346</v>
      </c>
      <c r="AH282">
        <v>456</v>
      </c>
    </row>
    <row r="283" spans="1:34" ht="15" x14ac:dyDescent="0.2">
      <c r="A283" s="1">
        <v>282</v>
      </c>
      <c r="B283" t="s">
        <v>287</v>
      </c>
      <c r="C283">
        <v>29</v>
      </c>
      <c r="D283">
        <v>13</v>
      </c>
      <c r="E283">
        <v>16</v>
      </c>
      <c r="F283">
        <v>0.44800000000000001</v>
      </c>
      <c r="G283">
        <v>-5.23</v>
      </c>
      <c r="H283">
        <v>-3.97</v>
      </c>
      <c r="I283">
        <v>8</v>
      </c>
      <c r="J283">
        <v>6</v>
      </c>
      <c r="K283">
        <v>9</v>
      </c>
      <c r="L283">
        <v>3</v>
      </c>
      <c r="M283">
        <v>4</v>
      </c>
      <c r="N283">
        <v>11</v>
      </c>
      <c r="O283">
        <v>2170</v>
      </c>
      <c r="P283">
        <v>2158</v>
      </c>
      <c r="R283">
        <v>1165</v>
      </c>
      <c r="S283">
        <v>753</v>
      </c>
      <c r="T283">
        <v>1570</v>
      </c>
      <c r="U283">
        <v>0.48</v>
      </c>
      <c r="V283">
        <v>225</v>
      </c>
      <c r="W283">
        <v>621</v>
      </c>
      <c r="X283">
        <v>0.36199999999999999</v>
      </c>
      <c r="Y283">
        <v>427</v>
      </c>
      <c r="Z283">
        <v>609</v>
      </c>
      <c r="AA283">
        <v>0.70099999999999996</v>
      </c>
      <c r="AB283">
        <v>271</v>
      </c>
      <c r="AC283">
        <v>1006</v>
      </c>
      <c r="AD283">
        <v>418</v>
      </c>
      <c r="AE283">
        <v>138</v>
      </c>
      <c r="AF283">
        <v>83</v>
      </c>
      <c r="AG283">
        <v>453</v>
      </c>
      <c r="AH283">
        <v>537</v>
      </c>
    </row>
    <row r="284" spans="1:34" ht="15" x14ac:dyDescent="0.2">
      <c r="A284" s="1">
        <v>283</v>
      </c>
      <c r="B284" t="s">
        <v>288</v>
      </c>
      <c r="C284">
        <v>28</v>
      </c>
      <c r="D284">
        <v>14</v>
      </c>
      <c r="E284">
        <v>14</v>
      </c>
      <c r="F284">
        <v>0.5</v>
      </c>
      <c r="G284">
        <v>-6.7</v>
      </c>
      <c r="H284">
        <v>-7.43</v>
      </c>
      <c r="I284">
        <v>7</v>
      </c>
      <c r="J284">
        <v>8</v>
      </c>
      <c r="K284">
        <v>10</v>
      </c>
      <c r="L284">
        <v>3</v>
      </c>
      <c r="M284">
        <v>4</v>
      </c>
      <c r="N284">
        <v>11</v>
      </c>
      <c r="O284">
        <v>1982</v>
      </c>
      <c r="P284">
        <v>1900</v>
      </c>
      <c r="R284">
        <v>1120</v>
      </c>
      <c r="S284">
        <v>660</v>
      </c>
      <c r="T284">
        <v>1540</v>
      </c>
      <c r="U284">
        <v>0.42899999999999999</v>
      </c>
      <c r="V284">
        <v>169</v>
      </c>
      <c r="W284">
        <v>502</v>
      </c>
      <c r="X284">
        <v>0.33700000000000002</v>
      </c>
      <c r="Y284">
        <v>411</v>
      </c>
      <c r="Z284">
        <v>595</v>
      </c>
      <c r="AA284">
        <v>0.69099999999999995</v>
      </c>
      <c r="AB284">
        <v>283</v>
      </c>
      <c r="AC284">
        <v>905</v>
      </c>
      <c r="AD284">
        <v>322</v>
      </c>
      <c r="AE284">
        <v>174</v>
      </c>
      <c r="AF284">
        <v>111</v>
      </c>
      <c r="AG284">
        <v>426</v>
      </c>
      <c r="AH284">
        <v>587</v>
      </c>
    </row>
    <row r="285" spans="1:34" ht="15" x14ac:dyDescent="0.2">
      <c r="A285" s="1">
        <v>284</v>
      </c>
      <c r="B285" t="s">
        <v>289</v>
      </c>
      <c r="C285">
        <v>27</v>
      </c>
      <c r="D285">
        <v>21</v>
      </c>
      <c r="E285">
        <v>6</v>
      </c>
      <c r="F285">
        <v>0.77800000000000002</v>
      </c>
      <c r="G285">
        <v>10.88</v>
      </c>
      <c r="H285">
        <v>5.18</v>
      </c>
      <c r="I285">
        <v>8</v>
      </c>
      <c r="J285">
        <v>6</v>
      </c>
      <c r="K285">
        <v>12</v>
      </c>
      <c r="L285">
        <v>3</v>
      </c>
      <c r="M285">
        <v>6</v>
      </c>
      <c r="N285">
        <v>3</v>
      </c>
      <c r="O285">
        <v>2125</v>
      </c>
      <c r="P285">
        <v>1971</v>
      </c>
      <c r="R285">
        <v>1085</v>
      </c>
      <c r="S285">
        <v>729</v>
      </c>
      <c r="T285">
        <v>1719</v>
      </c>
      <c r="U285">
        <v>0.42399999999999999</v>
      </c>
      <c r="V285">
        <v>225</v>
      </c>
      <c r="W285">
        <v>628</v>
      </c>
      <c r="X285">
        <v>0.35799999999999998</v>
      </c>
      <c r="Y285">
        <v>288</v>
      </c>
      <c r="Z285">
        <v>409</v>
      </c>
      <c r="AA285">
        <v>0.70399999999999996</v>
      </c>
      <c r="AB285">
        <v>320</v>
      </c>
      <c r="AC285">
        <v>988</v>
      </c>
      <c r="AD285">
        <v>381</v>
      </c>
      <c r="AE285">
        <v>154</v>
      </c>
      <c r="AF285">
        <v>93</v>
      </c>
      <c r="AG285">
        <v>349</v>
      </c>
      <c r="AH285">
        <v>520</v>
      </c>
    </row>
    <row r="286" spans="1:34" ht="15" x14ac:dyDescent="0.2">
      <c r="A286" s="1">
        <v>285</v>
      </c>
      <c r="B286" t="s">
        <v>290</v>
      </c>
      <c r="C286">
        <v>29</v>
      </c>
      <c r="D286">
        <v>5</v>
      </c>
      <c r="E286">
        <v>24</v>
      </c>
      <c r="F286">
        <v>0.17199999999999999</v>
      </c>
      <c r="G286">
        <v>-12.81</v>
      </c>
      <c r="H286">
        <v>-2.81</v>
      </c>
      <c r="I286">
        <v>0</v>
      </c>
      <c r="J286">
        <v>15</v>
      </c>
      <c r="K286">
        <v>2</v>
      </c>
      <c r="L286">
        <v>10</v>
      </c>
      <c r="M286">
        <v>2</v>
      </c>
      <c r="N286">
        <v>13</v>
      </c>
      <c r="O286">
        <v>1966</v>
      </c>
      <c r="P286">
        <v>2223</v>
      </c>
      <c r="R286">
        <v>1170</v>
      </c>
      <c r="S286">
        <v>770</v>
      </c>
      <c r="T286">
        <v>1638</v>
      </c>
      <c r="U286">
        <v>0.47</v>
      </c>
      <c r="V286">
        <v>173</v>
      </c>
      <c r="W286">
        <v>520</v>
      </c>
      <c r="X286">
        <v>0.33300000000000002</v>
      </c>
      <c r="Y286">
        <v>510</v>
      </c>
      <c r="Z286">
        <v>698</v>
      </c>
      <c r="AA286">
        <v>0.73099999999999998</v>
      </c>
      <c r="AB286">
        <v>271</v>
      </c>
      <c r="AC286">
        <v>1019</v>
      </c>
      <c r="AD286">
        <v>434</v>
      </c>
      <c r="AE286">
        <v>185</v>
      </c>
      <c r="AF286">
        <v>104</v>
      </c>
      <c r="AG286">
        <v>378</v>
      </c>
      <c r="AH286">
        <v>638</v>
      </c>
    </row>
    <row r="287" spans="1:34" ht="15" x14ac:dyDescent="0.2">
      <c r="A287" s="1">
        <v>286</v>
      </c>
      <c r="B287" t="s">
        <v>291</v>
      </c>
      <c r="C287">
        <v>29</v>
      </c>
      <c r="D287">
        <v>15</v>
      </c>
      <c r="E287">
        <v>14</v>
      </c>
      <c r="F287">
        <v>0.51700000000000002</v>
      </c>
      <c r="G287">
        <v>0.9</v>
      </c>
      <c r="H287">
        <v>2.33</v>
      </c>
      <c r="I287">
        <v>8</v>
      </c>
      <c r="J287">
        <v>8</v>
      </c>
      <c r="K287">
        <v>10</v>
      </c>
      <c r="L287">
        <v>6</v>
      </c>
      <c r="M287">
        <v>5</v>
      </c>
      <c r="N287">
        <v>8</v>
      </c>
      <c r="O287">
        <v>2037</v>
      </c>
      <c r="P287">
        <v>2056</v>
      </c>
      <c r="R287">
        <v>1180</v>
      </c>
      <c r="S287">
        <v>728</v>
      </c>
      <c r="T287">
        <v>1588</v>
      </c>
      <c r="U287">
        <v>0.45800000000000002</v>
      </c>
      <c r="V287">
        <v>227</v>
      </c>
      <c r="W287">
        <v>568</v>
      </c>
      <c r="X287">
        <v>0.4</v>
      </c>
      <c r="Y287">
        <v>373</v>
      </c>
      <c r="Z287">
        <v>569</v>
      </c>
      <c r="AA287">
        <v>0.65600000000000003</v>
      </c>
      <c r="AB287">
        <v>296</v>
      </c>
      <c r="AC287">
        <v>1010</v>
      </c>
      <c r="AD287">
        <v>366</v>
      </c>
      <c r="AE287">
        <v>146</v>
      </c>
      <c r="AF287">
        <v>97</v>
      </c>
      <c r="AG287">
        <v>403</v>
      </c>
      <c r="AH287">
        <v>548</v>
      </c>
    </row>
    <row r="288" spans="1:34" ht="15" x14ac:dyDescent="0.2">
      <c r="A288" s="1">
        <v>287</v>
      </c>
      <c r="B288" t="s">
        <v>292</v>
      </c>
      <c r="C288">
        <v>28</v>
      </c>
      <c r="D288">
        <v>24</v>
      </c>
      <c r="E288">
        <v>4</v>
      </c>
      <c r="F288">
        <v>0.85699999999999998</v>
      </c>
      <c r="G288">
        <v>17.98</v>
      </c>
      <c r="H288">
        <v>3.77</v>
      </c>
      <c r="I288">
        <v>14</v>
      </c>
      <c r="J288">
        <v>1</v>
      </c>
      <c r="K288">
        <v>16</v>
      </c>
      <c r="L288">
        <v>0</v>
      </c>
      <c r="M288">
        <v>7</v>
      </c>
      <c r="N288">
        <v>3</v>
      </c>
      <c r="O288">
        <v>2047</v>
      </c>
      <c r="P288">
        <v>1649</v>
      </c>
      <c r="R288">
        <v>1120</v>
      </c>
      <c r="S288">
        <v>592</v>
      </c>
      <c r="T288">
        <v>1529</v>
      </c>
      <c r="U288">
        <v>0.38700000000000001</v>
      </c>
      <c r="V288">
        <v>228</v>
      </c>
      <c r="W288">
        <v>692</v>
      </c>
      <c r="X288">
        <v>0.32900000000000001</v>
      </c>
      <c r="Y288">
        <v>237</v>
      </c>
      <c r="Z288">
        <v>356</v>
      </c>
      <c r="AA288">
        <v>0.66600000000000004</v>
      </c>
      <c r="AB288">
        <v>246</v>
      </c>
      <c r="AC288">
        <v>804</v>
      </c>
      <c r="AD288">
        <v>341</v>
      </c>
      <c r="AE288">
        <v>142</v>
      </c>
      <c r="AF288">
        <v>86</v>
      </c>
      <c r="AG288">
        <v>341</v>
      </c>
      <c r="AH288">
        <v>503</v>
      </c>
    </row>
    <row r="289" spans="1:34" ht="15" x14ac:dyDescent="0.2">
      <c r="A289" s="1">
        <v>288</v>
      </c>
      <c r="B289" t="s">
        <v>293</v>
      </c>
      <c r="C289">
        <v>27</v>
      </c>
      <c r="D289">
        <v>8</v>
      </c>
      <c r="E289">
        <v>19</v>
      </c>
      <c r="F289">
        <v>0.29599999999999999</v>
      </c>
      <c r="G289">
        <v>-14.22</v>
      </c>
      <c r="H289">
        <v>-2.58</v>
      </c>
      <c r="I289">
        <v>5</v>
      </c>
      <c r="J289">
        <v>10</v>
      </c>
      <c r="K289">
        <v>8</v>
      </c>
      <c r="L289">
        <v>6</v>
      </c>
      <c r="M289">
        <v>0</v>
      </c>
      <c r="N289">
        <v>10</v>
      </c>
      <c r="O289">
        <v>1665</v>
      </c>
      <c r="P289">
        <v>1935</v>
      </c>
      <c r="R289">
        <v>1095</v>
      </c>
      <c r="S289">
        <v>676</v>
      </c>
      <c r="T289">
        <v>1531</v>
      </c>
      <c r="U289">
        <v>0.442</v>
      </c>
      <c r="V289">
        <v>246</v>
      </c>
      <c r="W289">
        <v>657</v>
      </c>
      <c r="X289">
        <v>0.374</v>
      </c>
      <c r="Y289">
        <v>337</v>
      </c>
      <c r="Z289">
        <v>493</v>
      </c>
      <c r="AA289">
        <v>0.68400000000000005</v>
      </c>
      <c r="AB289">
        <v>237</v>
      </c>
      <c r="AC289">
        <v>989</v>
      </c>
      <c r="AD289">
        <v>406</v>
      </c>
      <c r="AE289">
        <v>163</v>
      </c>
      <c r="AF289">
        <v>106</v>
      </c>
      <c r="AG289">
        <v>317</v>
      </c>
      <c r="AH289">
        <v>474</v>
      </c>
    </row>
    <row r="290" spans="1:34" ht="15" x14ac:dyDescent="0.2">
      <c r="A290" s="1">
        <v>289</v>
      </c>
      <c r="B290" t="s">
        <v>294</v>
      </c>
      <c r="C290">
        <v>27</v>
      </c>
      <c r="D290">
        <v>5</v>
      </c>
      <c r="E290">
        <v>22</v>
      </c>
      <c r="F290">
        <v>0.185</v>
      </c>
      <c r="G290">
        <v>-15.34</v>
      </c>
      <c r="H290">
        <v>-5.0199999999999996</v>
      </c>
      <c r="I290">
        <v>3</v>
      </c>
      <c r="J290">
        <v>11</v>
      </c>
      <c r="K290">
        <v>3</v>
      </c>
      <c r="L290">
        <v>8</v>
      </c>
      <c r="M290">
        <v>2</v>
      </c>
      <c r="N290">
        <v>12</v>
      </c>
      <c r="O290">
        <v>2068</v>
      </c>
      <c r="P290">
        <v>2265</v>
      </c>
      <c r="R290">
        <v>1080</v>
      </c>
      <c r="S290">
        <v>744</v>
      </c>
      <c r="T290">
        <v>1568</v>
      </c>
      <c r="U290">
        <v>0.47399999999999998</v>
      </c>
      <c r="V290">
        <v>223</v>
      </c>
      <c r="W290">
        <v>591</v>
      </c>
      <c r="X290">
        <v>0.377</v>
      </c>
      <c r="Y290">
        <v>554</v>
      </c>
      <c r="Z290">
        <v>782</v>
      </c>
      <c r="AA290">
        <v>0.70799999999999996</v>
      </c>
      <c r="AB290">
        <v>270</v>
      </c>
      <c r="AC290">
        <v>997</v>
      </c>
      <c r="AD290">
        <v>404</v>
      </c>
      <c r="AE290">
        <v>163</v>
      </c>
      <c r="AF290">
        <v>118</v>
      </c>
      <c r="AG290">
        <v>342</v>
      </c>
      <c r="AH290">
        <v>602</v>
      </c>
    </row>
    <row r="291" spans="1:34" ht="15" x14ac:dyDescent="0.2">
      <c r="A291" s="1">
        <v>290</v>
      </c>
      <c r="B291" t="s">
        <v>295</v>
      </c>
      <c r="C291">
        <v>28</v>
      </c>
      <c r="D291">
        <v>14</v>
      </c>
      <c r="E291">
        <v>14</v>
      </c>
      <c r="F291">
        <v>0.5</v>
      </c>
      <c r="G291">
        <v>-12.95</v>
      </c>
      <c r="H291">
        <v>-11.03</v>
      </c>
      <c r="I291">
        <v>10</v>
      </c>
      <c r="J291">
        <v>5</v>
      </c>
      <c r="K291">
        <v>9</v>
      </c>
      <c r="L291">
        <v>3</v>
      </c>
      <c r="M291">
        <v>4</v>
      </c>
      <c r="N291">
        <v>11</v>
      </c>
      <c r="O291">
        <v>2032</v>
      </c>
      <c r="P291">
        <v>2037</v>
      </c>
      <c r="R291">
        <v>1125</v>
      </c>
      <c r="S291">
        <v>720</v>
      </c>
      <c r="T291">
        <v>1702</v>
      </c>
      <c r="U291">
        <v>0.42299999999999999</v>
      </c>
      <c r="V291">
        <v>165</v>
      </c>
      <c r="W291">
        <v>548</v>
      </c>
      <c r="X291">
        <v>0.30099999999999999</v>
      </c>
      <c r="Y291">
        <v>430</v>
      </c>
      <c r="Z291">
        <v>649</v>
      </c>
      <c r="AA291">
        <v>0.66300000000000003</v>
      </c>
      <c r="AB291">
        <v>373</v>
      </c>
      <c r="AC291">
        <v>1036</v>
      </c>
      <c r="AD291">
        <v>317</v>
      </c>
      <c r="AE291">
        <v>156</v>
      </c>
      <c r="AF291">
        <v>117</v>
      </c>
      <c r="AG291">
        <v>342</v>
      </c>
      <c r="AH291">
        <v>529</v>
      </c>
    </row>
    <row r="292" spans="1:34" ht="15" x14ac:dyDescent="0.2">
      <c r="A292" s="1">
        <v>291</v>
      </c>
      <c r="B292" t="s">
        <v>296</v>
      </c>
      <c r="C292">
        <v>26</v>
      </c>
      <c r="D292">
        <v>16</v>
      </c>
      <c r="E292">
        <v>10</v>
      </c>
      <c r="F292">
        <v>0.61499999999999999</v>
      </c>
      <c r="G292">
        <v>6.7</v>
      </c>
      <c r="H292">
        <v>1.59</v>
      </c>
      <c r="I292">
        <v>8</v>
      </c>
      <c r="J292">
        <v>6</v>
      </c>
      <c r="K292">
        <v>9</v>
      </c>
      <c r="L292">
        <v>4</v>
      </c>
      <c r="M292">
        <v>4</v>
      </c>
      <c r="N292">
        <v>4</v>
      </c>
      <c r="O292">
        <v>2037</v>
      </c>
      <c r="P292">
        <v>1904</v>
      </c>
      <c r="R292">
        <v>1050</v>
      </c>
      <c r="S292">
        <v>635</v>
      </c>
      <c r="T292">
        <v>1473</v>
      </c>
      <c r="U292">
        <v>0.43099999999999999</v>
      </c>
      <c r="V292">
        <v>209</v>
      </c>
      <c r="W292">
        <v>569</v>
      </c>
      <c r="X292">
        <v>0.36699999999999999</v>
      </c>
      <c r="Y292">
        <v>425</v>
      </c>
      <c r="Z292">
        <v>602</v>
      </c>
      <c r="AA292">
        <v>0.70599999999999996</v>
      </c>
      <c r="AB292">
        <v>288</v>
      </c>
      <c r="AC292">
        <v>883</v>
      </c>
      <c r="AD292">
        <v>367</v>
      </c>
      <c r="AE292">
        <v>140</v>
      </c>
      <c r="AF292">
        <v>91</v>
      </c>
      <c r="AG292">
        <v>378</v>
      </c>
      <c r="AH292">
        <v>530</v>
      </c>
    </row>
    <row r="293" spans="1:34" ht="15" x14ac:dyDescent="0.2">
      <c r="A293" s="1">
        <v>292</v>
      </c>
      <c r="B293" t="s">
        <v>297</v>
      </c>
      <c r="C293">
        <v>29</v>
      </c>
      <c r="D293">
        <v>4</v>
      </c>
      <c r="E293">
        <v>25</v>
      </c>
      <c r="F293">
        <v>0.13800000000000001</v>
      </c>
      <c r="G293">
        <v>-18.600000000000001</v>
      </c>
      <c r="H293">
        <v>-5.85</v>
      </c>
      <c r="I293">
        <v>2</v>
      </c>
      <c r="J293">
        <v>14</v>
      </c>
      <c r="K293">
        <v>3</v>
      </c>
      <c r="L293">
        <v>10</v>
      </c>
      <c r="M293">
        <v>0</v>
      </c>
      <c r="N293">
        <v>14</v>
      </c>
      <c r="O293">
        <v>1806</v>
      </c>
      <c r="P293">
        <v>2145</v>
      </c>
      <c r="R293">
        <v>1170</v>
      </c>
      <c r="S293">
        <v>741</v>
      </c>
      <c r="T293">
        <v>1562</v>
      </c>
      <c r="U293">
        <v>0.47399999999999998</v>
      </c>
      <c r="V293">
        <v>153</v>
      </c>
      <c r="W293">
        <v>426</v>
      </c>
      <c r="X293">
        <v>0.35899999999999999</v>
      </c>
      <c r="Y293">
        <v>510</v>
      </c>
      <c r="Z293">
        <v>747</v>
      </c>
      <c r="AA293">
        <v>0.68300000000000005</v>
      </c>
      <c r="AB293">
        <v>324</v>
      </c>
      <c r="AC293">
        <v>1220</v>
      </c>
      <c r="AD293">
        <v>349</v>
      </c>
      <c r="AE293">
        <v>155</v>
      </c>
      <c r="AF293">
        <v>101</v>
      </c>
      <c r="AG293">
        <v>408</v>
      </c>
      <c r="AH293">
        <v>547</v>
      </c>
    </row>
    <row r="294" spans="1:34" ht="15" x14ac:dyDescent="0.2">
      <c r="A294" s="1">
        <v>293</v>
      </c>
      <c r="B294" t="s">
        <v>298</v>
      </c>
      <c r="C294">
        <v>27</v>
      </c>
      <c r="D294">
        <v>12</v>
      </c>
      <c r="E294">
        <v>15</v>
      </c>
      <c r="F294">
        <v>0.44400000000000001</v>
      </c>
      <c r="G294">
        <v>8.1199999999999992</v>
      </c>
      <c r="H294">
        <v>7.49</v>
      </c>
      <c r="I294">
        <v>6</v>
      </c>
      <c r="J294">
        <v>8</v>
      </c>
      <c r="K294">
        <v>8</v>
      </c>
      <c r="L294">
        <v>4</v>
      </c>
      <c r="M294">
        <v>4</v>
      </c>
      <c r="N294">
        <v>7</v>
      </c>
      <c r="O294">
        <v>2093</v>
      </c>
      <c r="P294">
        <v>2076</v>
      </c>
      <c r="R294">
        <v>1080</v>
      </c>
      <c r="S294">
        <v>722</v>
      </c>
      <c r="T294">
        <v>1611</v>
      </c>
      <c r="U294">
        <v>0.44800000000000001</v>
      </c>
      <c r="V294">
        <v>198</v>
      </c>
      <c r="W294">
        <v>542</v>
      </c>
      <c r="X294">
        <v>0.36499999999999999</v>
      </c>
      <c r="Y294">
        <v>434</v>
      </c>
      <c r="Z294">
        <v>619</v>
      </c>
      <c r="AA294">
        <v>0.70099999999999996</v>
      </c>
      <c r="AB294">
        <v>333</v>
      </c>
      <c r="AC294">
        <v>1043</v>
      </c>
      <c r="AD294">
        <v>389</v>
      </c>
      <c r="AE294">
        <v>173</v>
      </c>
      <c r="AF294">
        <v>92</v>
      </c>
      <c r="AG294">
        <v>411</v>
      </c>
      <c r="AH294">
        <v>558</v>
      </c>
    </row>
    <row r="295" spans="1:34" ht="15" x14ac:dyDescent="0.2">
      <c r="A295" s="1">
        <v>294</v>
      </c>
      <c r="B295" t="s">
        <v>299</v>
      </c>
      <c r="C295">
        <v>26</v>
      </c>
      <c r="D295">
        <v>13</v>
      </c>
      <c r="E295">
        <v>13</v>
      </c>
      <c r="F295">
        <v>0.5</v>
      </c>
      <c r="G295">
        <v>7.3</v>
      </c>
      <c r="H295">
        <v>8.9</v>
      </c>
      <c r="I295">
        <v>5</v>
      </c>
      <c r="J295">
        <v>9</v>
      </c>
      <c r="K295">
        <v>9</v>
      </c>
      <c r="L295">
        <v>4</v>
      </c>
      <c r="M295">
        <v>1</v>
      </c>
      <c r="N295">
        <v>8</v>
      </c>
      <c r="O295">
        <v>1791</v>
      </c>
      <c r="P295">
        <v>1807</v>
      </c>
      <c r="R295">
        <v>1040</v>
      </c>
      <c r="S295">
        <v>608</v>
      </c>
      <c r="T295">
        <v>1408</v>
      </c>
      <c r="U295">
        <v>0.432</v>
      </c>
      <c r="V295">
        <v>212</v>
      </c>
      <c r="W295">
        <v>569</v>
      </c>
      <c r="X295">
        <v>0.373</v>
      </c>
      <c r="Y295">
        <v>379</v>
      </c>
      <c r="Z295">
        <v>542</v>
      </c>
      <c r="AA295">
        <v>0.69899999999999995</v>
      </c>
      <c r="AB295">
        <v>227</v>
      </c>
      <c r="AC295">
        <v>874</v>
      </c>
      <c r="AD295">
        <v>362</v>
      </c>
      <c r="AE295">
        <v>154</v>
      </c>
      <c r="AF295">
        <v>99</v>
      </c>
      <c r="AG295">
        <v>386</v>
      </c>
      <c r="AH295">
        <v>512</v>
      </c>
    </row>
    <row r="296" spans="1:34" ht="15" x14ac:dyDescent="0.2">
      <c r="A296" s="1">
        <v>295</v>
      </c>
      <c r="B296" t="s">
        <v>300</v>
      </c>
      <c r="C296">
        <v>26</v>
      </c>
      <c r="D296">
        <v>15</v>
      </c>
      <c r="E296">
        <v>11</v>
      </c>
      <c r="F296">
        <v>0.57699999999999996</v>
      </c>
      <c r="G296">
        <v>-5.73</v>
      </c>
      <c r="H296">
        <v>-5.13</v>
      </c>
      <c r="I296">
        <v>10</v>
      </c>
      <c r="J296">
        <v>4</v>
      </c>
      <c r="K296">
        <v>11</v>
      </c>
      <c r="L296">
        <v>1</v>
      </c>
      <c r="M296">
        <v>3</v>
      </c>
      <c r="N296">
        <v>8</v>
      </c>
      <c r="O296">
        <v>1809</v>
      </c>
      <c r="P296">
        <v>1767</v>
      </c>
      <c r="R296">
        <v>1045</v>
      </c>
      <c r="S296">
        <v>599</v>
      </c>
      <c r="T296">
        <v>1321</v>
      </c>
      <c r="U296">
        <v>0.45300000000000001</v>
      </c>
      <c r="V296">
        <v>159</v>
      </c>
      <c r="W296">
        <v>440</v>
      </c>
      <c r="X296">
        <v>0.36099999999999999</v>
      </c>
      <c r="Y296">
        <v>410</v>
      </c>
      <c r="Z296">
        <v>601</v>
      </c>
      <c r="AA296">
        <v>0.68200000000000005</v>
      </c>
      <c r="AB296">
        <v>232</v>
      </c>
      <c r="AC296">
        <v>792</v>
      </c>
      <c r="AD296">
        <v>309</v>
      </c>
      <c r="AE296">
        <v>188</v>
      </c>
      <c r="AF296">
        <v>84</v>
      </c>
      <c r="AG296">
        <v>447</v>
      </c>
      <c r="AH296">
        <v>535</v>
      </c>
    </row>
    <row r="297" spans="1:34" ht="15" x14ac:dyDescent="0.2">
      <c r="A297" s="1">
        <v>296</v>
      </c>
      <c r="B297" t="s">
        <v>301</v>
      </c>
      <c r="C297">
        <v>30</v>
      </c>
      <c r="D297">
        <v>11</v>
      </c>
      <c r="E297">
        <v>19</v>
      </c>
      <c r="F297">
        <v>0.36699999999999999</v>
      </c>
      <c r="G297">
        <v>-13.73</v>
      </c>
      <c r="H297">
        <v>-5.81</v>
      </c>
      <c r="I297">
        <v>3</v>
      </c>
      <c r="J297">
        <v>10</v>
      </c>
      <c r="K297">
        <v>7</v>
      </c>
      <c r="L297">
        <v>7</v>
      </c>
      <c r="M297">
        <v>4</v>
      </c>
      <c r="N297">
        <v>11</v>
      </c>
      <c r="O297">
        <v>2344</v>
      </c>
      <c r="P297">
        <v>2487</v>
      </c>
      <c r="R297">
        <v>1205</v>
      </c>
      <c r="S297">
        <v>903</v>
      </c>
      <c r="T297">
        <v>1990</v>
      </c>
      <c r="U297">
        <v>0.45400000000000001</v>
      </c>
      <c r="V297">
        <v>249</v>
      </c>
      <c r="W297">
        <v>712</v>
      </c>
      <c r="X297">
        <v>0.35</v>
      </c>
      <c r="Y297">
        <v>432</v>
      </c>
      <c r="Z297">
        <v>621</v>
      </c>
      <c r="AA297">
        <v>0.69599999999999995</v>
      </c>
      <c r="AB297">
        <v>367</v>
      </c>
      <c r="AC297">
        <v>1283</v>
      </c>
      <c r="AD297">
        <v>457</v>
      </c>
      <c r="AE297">
        <v>157</v>
      </c>
      <c r="AF297">
        <v>114</v>
      </c>
      <c r="AG297">
        <v>351</v>
      </c>
      <c r="AH297">
        <v>576</v>
      </c>
    </row>
    <row r="298" spans="1:34" ht="15" x14ac:dyDescent="0.2">
      <c r="A298" s="1">
        <v>297</v>
      </c>
      <c r="B298" t="s">
        <v>302</v>
      </c>
      <c r="C298">
        <v>27</v>
      </c>
      <c r="D298">
        <v>17</v>
      </c>
      <c r="E298">
        <v>10</v>
      </c>
      <c r="F298">
        <v>0.63</v>
      </c>
      <c r="G298">
        <v>-3.37</v>
      </c>
      <c r="H298">
        <v>-4.78</v>
      </c>
      <c r="I298">
        <v>12</v>
      </c>
      <c r="J298">
        <v>2</v>
      </c>
      <c r="K298">
        <v>9</v>
      </c>
      <c r="L298">
        <v>5</v>
      </c>
      <c r="M298">
        <v>7</v>
      </c>
      <c r="N298">
        <v>5</v>
      </c>
      <c r="O298">
        <v>1917</v>
      </c>
      <c r="P298">
        <v>1879</v>
      </c>
      <c r="R298">
        <v>1080</v>
      </c>
      <c r="S298">
        <v>644</v>
      </c>
      <c r="T298">
        <v>1445</v>
      </c>
      <c r="U298">
        <v>0.44600000000000001</v>
      </c>
      <c r="V298">
        <v>196</v>
      </c>
      <c r="W298">
        <v>518</v>
      </c>
      <c r="X298">
        <v>0.378</v>
      </c>
      <c r="Y298">
        <v>395</v>
      </c>
      <c r="Z298">
        <v>571</v>
      </c>
      <c r="AA298">
        <v>0.69199999999999995</v>
      </c>
      <c r="AB298">
        <v>252</v>
      </c>
      <c r="AC298">
        <v>964</v>
      </c>
      <c r="AD298">
        <v>303</v>
      </c>
      <c r="AE298">
        <v>114</v>
      </c>
      <c r="AF298">
        <v>62</v>
      </c>
      <c r="AG298">
        <v>357</v>
      </c>
      <c r="AH298">
        <v>537</v>
      </c>
    </row>
    <row r="299" spans="1:34" ht="15" x14ac:dyDescent="0.2">
      <c r="A299" s="1">
        <v>298</v>
      </c>
      <c r="B299" t="s">
        <v>303</v>
      </c>
      <c r="C299">
        <v>28</v>
      </c>
      <c r="D299">
        <v>16</v>
      </c>
      <c r="E299">
        <v>12</v>
      </c>
      <c r="F299">
        <v>0.57099999999999995</v>
      </c>
      <c r="G299">
        <v>14.33</v>
      </c>
      <c r="H299">
        <v>8.51</v>
      </c>
      <c r="I299">
        <v>8</v>
      </c>
      <c r="J299">
        <v>7</v>
      </c>
      <c r="K299">
        <v>14</v>
      </c>
      <c r="L299">
        <v>3</v>
      </c>
      <c r="M299">
        <v>2</v>
      </c>
      <c r="N299">
        <v>7</v>
      </c>
      <c r="O299">
        <v>2131</v>
      </c>
      <c r="P299">
        <v>1968</v>
      </c>
      <c r="R299">
        <v>1130</v>
      </c>
      <c r="S299">
        <v>700</v>
      </c>
      <c r="T299">
        <v>1651</v>
      </c>
      <c r="U299">
        <v>0.42399999999999999</v>
      </c>
      <c r="V299">
        <v>240</v>
      </c>
      <c r="W299">
        <v>704</v>
      </c>
      <c r="X299">
        <v>0.34100000000000003</v>
      </c>
      <c r="Y299">
        <v>328</v>
      </c>
      <c r="Z299">
        <v>500</v>
      </c>
      <c r="AA299">
        <v>0.65600000000000003</v>
      </c>
      <c r="AB299">
        <v>359</v>
      </c>
      <c r="AC299">
        <v>1014</v>
      </c>
      <c r="AD299">
        <v>481</v>
      </c>
      <c r="AE299">
        <v>167</v>
      </c>
      <c r="AF299">
        <v>75</v>
      </c>
      <c r="AG299">
        <v>382</v>
      </c>
      <c r="AH299">
        <v>502</v>
      </c>
    </row>
    <row r="300" spans="1:34" ht="15" x14ac:dyDescent="0.2">
      <c r="A300" s="1">
        <v>299</v>
      </c>
      <c r="B300" t="s">
        <v>304</v>
      </c>
      <c r="C300">
        <v>28</v>
      </c>
      <c r="D300">
        <v>14</v>
      </c>
      <c r="E300">
        <v>14</v>
      </c>
      <c r="F300">
        <v>0.5</v>
      </c>
      <c r="G300">
        <v>5.91</v>
      </c>
      <c r="H300">
        <v>6.52</v>
      </c>
      <c r="I300">
        <v>5</v>
      </c>
      <c r="J300">
        <v>10</v>
      </c>
      <c r="K300">
        <v>8</v>
      </c>
      <c r="L300">
        <v>6</v>
      </c>
      <c r="M300">
        <v>3</v>
      </c>
      <c r="N300">
        <v>8</v>
      </c>
      <c r="O300">
        <v>1973</v>
      </c>
      <c r="P300">
        <v>1990</v>
      </c>
      <c r="R300">
        <v>1125</v>
      </c>
      <c r="S300">
        <v>704</v>
      </c>
      <c r="T300">
        <v>1626</v>
      </c>
      <c r="U300">
        <v>0.433</v>
      </c>
      <c r="V300">
        <v>197</v>
      </c>
      <c r="W300">
        <v>570</v>
      </c>
      <c r="X300">
        <v>0.34599999999999997</v>
      </c>
      <c r="Y300">
        <v>385</v>
      </c>
      <c r="Z300">
        <v>522</v>
      </c>
      <c r="AA300">
        <v>0.73799999999999999</v>
      </c>
      <c r="AB300">
        <v>309</v>
      </c>
      <c r="AC300">
        <v>1039</v>
      </c>
      <c r="AD300">
        <v>396</v>
      </c>
      <c r="AE300">
        <v>149</v>
      </c>
      <c r="AF300">
        <v>108</v>
      </c>
      <c r="AG300">
        <v>349</v>
      </c>
      <c r="AH300">
        <v>440</v>
      </c>
    </row>
    <row r="301" spans="1:34" ht="15" x14ac:dyDescent="0.2">
      <c r="A301" s="1">
        <v>300</v>
      </c>
      <c r="B301" t="s">
        <v>305</v>
      </c>
      <c r="C301">
        <v>29</v>
      </c>
      <c r="D301">
        <v>18</v>
      </c>
      <c r="E301">
        <v>11</v>
      </c>
      <c r="F301">
        <v>0.621</v>
      </c>
      <c r="G301">
        <v>-4.21</v>
      </c>
      <c r="H301">
        <v>-3.66</v>
      </c>
      <c r="I301">
        <v>8</v>
      </c>
      <c r="J301">
        <v>6</v>
      </c>
      <c r="K301">
        <v>11</v>
      </c>
      <c r="L301">
        <v>2</v>
      </c>
      <c r="M301">
        <v>7</v>
      </c>
      <c r="N301">
        <v>9</v>
      </c>
      <c r="O301">
        <v>2261</v>
      </c>
      <c r="P301">
        <v>2201</v>
      </c>
      <c r="R301">
        <v>1175</v>
      </c>
      <c r="S301">
        <v>776</v>
      </c>
      <c r="T301">
        <v>1749</v>
      </c>
      <c r="U301">
        <v>0.44400000000000001</v>
      </c>
      <c r="V301">
        <v>268</v>
      </c>
      <c r="W301">
        <v>759</v>
      </c>
      <c r="X301">
        <v>0.35299999999999998</v>
      </c>
      <c r="Y301">
        <v>381</v>
      </c>
      <c r="Z301">
        <v>533</v>
      </c>
      <c r="AA301">
        <v>0.71499999999999997</v>
      </c>
      <c r="AB301">
        <v>332</v>
      </c>
      <c r="AC301">
        <v>950</v>
      </c>
      <c r="AD301">
        <v>461</v>
      </c>
      <c r="AE301">
        <v>190</v>
      </c>
      <c r="AF301">
        <v>78</v>
      </c>
      <c r="AG301">
        <v>403</v>
      </c>
      <c r="AH301">
        <v>527</v>
      </c>
    </row>
    <row r="302" spans="1:34" ht="15" x14ac:dyDescent="0.2">
      <c r="A302" s="1">
        <v>301</v>
      </c>
      <c r="B302" t="s">
        <v>306</v>
      </c>
      <c r="C302">
        <v>28</v>
      </c>
      <c r="D302">
        <v>17</v>
      </c>
      <c r="E302">
        <v>11</v>
      </c>
      <c r="F302">
        <v>0.60699999999999998</v>
      </c>
      <c r="G302">
        <v>-1.1399999999999999</v>
      </c>
      <c r="H302">
        <v>-2.95</v>
      </c>
      <c r="I302">
        <v>8</v>
      </c>
      <c r="J302">
        <v>7</v>
      </c>
      <c r="K302">
        <v>7</v>
      </c>
      <c r="L302">
        <v>5</v>
      </c>
      <c r="M302">
        <v>8</v>
      </c>
      <c r="N302">
        <v>6</v>
      </c>
      <c r="O302">
        <v>1996</v>
      </c>
      <c r="P302">
        <v>1886</v>
      </c>
      <c r="R302">
        <v>1135</v>
      </c>
      <c r="S302">
        <v>596</v>
      </c>
      <c r="T302">
        <v>1462</v>
      </c>
      <c r="U302">
        <v>0.40799999999999997</v>
      </c>
      <c r="V302">
        <v>230</v>
      </c>
      <c r="W302">
        <v>655</v>
      </c>
      <c r="X302">
        <v>0.35099999999999998</v>
      </c>
      <c r="Y302">
        <v>464</v>
      </c>
      <c r="Z302">
        <v>679</v>
      </c>
      <c r="AA302">
        <v>0.68300000000000005</v>
      </c>
      <c r="AB302">
        <v>272</v>
      </c>
      <c r="AC302">
        <v>919</v>
      </c>
      <c r="AD302">
        <v>356</v>
      </c>
      <c r="AE302">
        <v>156</v>
      </c>
      <c r="AF302">
        <v>82</v>
      </c>
      <c r="AG302">
        <v>444</v>
      </c>
      <c r="AH302">
        <v>600</v>
      </c>
    </row>
    <row r="303" spans="1:34" ht="15" x14ac:dyDescent="0.2">
      <c r="A303" s="1">
        <v>302</v>
      </c>
      <c r="B303" t="s">
        <v>307</v>
      </c>
      <c r="C303">
        <v>29</v>
      </c>
      <c r="D303">
        <v>12</v>
      </c>
      <c r="E303">
        <v>17</v>
      </c>
      <c r="F303">
        <v>0.41399999999999998</v>
      </c>
      <c r="G303">
        <v>-7.11</v>
      </c>
      <c r="H303">
        <v>-3.66</v>
      </c>
      <c r="I303">
        <v>8</v>
      </c>
      <c r="J303">
        <v>6</v>
      </c>
      <c r="K303">
        <v>7</v>
      </c>
      <c r="L303">
        <v>8</v>
      </c>
      <c r="M303">
        <v>5</v>
      </c>
      <c r="N303">
        <v>9</v>
      </c>
      <c r="O303">
        <v>2094</v>
      </c>
      <c r="P303">
        <v>2107</v>
      </c>
      <c r="R303">
        <v>1170</v>
      </c>
      <c r="S303">
        <v>708</v>
      </c>
      <c r="T303">
        <v>1626</v>
      </c>
      <c r="U303">
        <v>0.435</v>
      </c>
      <c r="V303">
        <v>226</v>
      </c>
      <c r="W303">
        <v>663</v>
      </c>
      <c r="X303">
        <v>0.34100000000000003</v>
      </c>
      <c r="Y303">
        <v>465</v>
      </c>
      <c r="Z303">
        <v>630</v>
      </c>
      <c r="AA303">
        <v>0.73799999999999999</v>
      </c>
      <c r="AB303">
        <v>306</v>
      </c>
      <c r="AC303">
        <v>1045</v>
      </c>
      <c r="AD303">
        <v>425</v>
      </c>
      <c r="AE303">
        <v>166</v>
      </c>
      <c r="AF303">
        <v>97</v>
      </c>
      <c r="AG303">
        <v>436</v>
      </c>
      <c r="AH303">
        <v>585</v>
      </c>
    </row>
    <row r="304" spans="1:34" ht="15" x14ac:dyDescent="0.2">
      <c r="A304" s="1">
        <v>303</v>
      </c>
      <c r="B304" t="s">
        <v>308</v>
      </c>
      <c r="C304">
        <v>27</v>
      </c>
      <c r="D304">
        <v>15</v>
      </c>
      <c r="E304">
        <v>12</v>
      </c>
      <c r="F304">
        <v>0.55600000000000005</v>
      </c>
      <c r="G304">
        <v>13.63</v>
      </c>
      <c r="H304">
        <v>10.59</v>
      </c>
      <c r="I304">
        <v>7</v>
      </c>
      <c r="J304">
        <v>7</v>
      </c>
      <c r="K304">
        <v>10</v>
      </c>
      <c r="L304">
        <v>5</v>
      </c>
      <c r="M304">
        <v>4</v>
      </c>
      <c r="N304">
        <v>5</v>
      </c>
      <c r="O304">
        <v>2074</v>
      </c>
      <c r="P304">
        <v>1981</v>
      </c>
      <c r="R304">
        <v>1085</v>
      </c>
      <c r="S304">
        <v>667</v>
      </c>
      <c r="T304">
        <v>1564</v>
      </c>
      <c r="U304">
        <v>0.42599999999999999</v>
      </c>
      <c r="V304">
        <v>184</v>
      </c>
      <c r="W304">
        <v>527</v>
      </c>
      <c r="X304">
        <v>0.34899999999999998</v>
      </c>
      <c r="Y304">
        <v>463</v>
      </c>
      <c r="Z304">
        <v>668</v>
      </c>
      <c r="AA304">
        <v>0.69299999999999995</v>
      </c>
      <c r="AB304">
        <v>319</v>
      </c>
      <c r="AC304">
        <v>1002</v>
      </c>
      <c r="AD304">
        <v>324</v>
      </c>
      <c r="AE304">
        <v>162</v>
      </c>
      <c r="AF304">
        <v>94</v>
      </c>
      <c r="AG304">
        <v>388</v>
      </c>
      <c r="AH304">
        <v>581</v>
      </c>
    </row>
    <row r="305" spans="1:34" ht="15" x14ac:dyDescent="0.2">
      <c r="A305" s="1">
        <v>304</v>
      </c>
      <c r="B305" t="s">
        <v>309</v>
      </c>
      <c r="C305">
        <v>25</v>
      </c>
      <c r="D305">
        <v>16</v>
      </c>
      <c r="E305">
        <v>9</v>
      </c>
      <c r="F305">
        <v>0.64</v>
      </c>
      <c r="G305">
        <v>-5.53</v>
      </c>
      <c r="H305">
        <v>-5.71</v>
      </c>
      <c r="I305">
        <v>9</v>
      </c>
      <c r="J305">
        <v>5</v>
      </c>
      <c r="K305">
        <v>11</v>
      </c>
      <c r="L305">
        <v>1</v>
      </c>
      <c r="M305">
        <v>5</v>
      </c>
      <c r="N305">
        <v>8</v>
      </c>
      <c r="O305">
        <v>1895</v>
      </c>
      <c r="P305">
        <v>1843</v>
      </c>
      <c r="R305">
        <v>1010</v>
      </c>
      <c r="S305">
        <v>628</v>
      </c>
      <c r="T305">
        <v>1420</v>
      </c>
      <c r="U305">
        <v>0.442</v>
      </c>
      <c r="V305">
        <v>203</v>
      </c>
      <c r="W305">
        <v>577</v>
      </c>
      <c r="X305">
        <v>0.35199999999999998</v>
      </c>
      <c r="Y305">
        <v>384</v>
      </c>
      <c r="Z305">
        <v>551</v>
      </c>
      <c r="AA305">
        <v>0.69699999999999995</v>
      </c>
      <c r="AB305">
        <v>293</v>
      </c>
      <c r="AC305">
        <v>878</v>
      </c>
      <c r="AD305">
        <v>349</v>
      </c>
      <c r="AE305">
        <v>192</v>
      </c>
      <c r="AF305">
        <v>69</v>
      </c>
      <c r="AG305">
        <v>401</v>
      </c>
      <c r="AH305">
        <v>530</v>
      </c>
    </row>
    <row r="306" spans="1:34" ht="15" x14ac:dyDescent="0.2">
      <c r="A306" s="1">
        <v>305</v>
      </c>
      <c r="B306" t="s">
        <v>310</v>
      </c>
      <c r="C306">
        <v>26</v>
      </c>
      <c r="D306">
        <v>14</v>
      </c>
      <c r="E306">
        <v>12</v>
      </c>
      <c r="F306">
        <v>0.53800000000000003</v>
      </c>
      <c r="G306">
        <v>10.79</v>
      </c>
      <c r="H306">
        <v>7.09</v>
      </c>
      <c r="I306">
        <v>6</v>
      </c>
      <c r="J306">
        <v>8</v>
      </c>
      <c r="K306">
        <v>10</v>
      </c>
      <c r="L306">
        <v>4</v>
      </c>
      <c r="M306">
        <v>2</v>
      </c>
      <c r="N306">
        <v>6</v>
      </c>
      <c r="O306">
        <v>1879</v>
      </c>
      <c r="P306">
        <v>1783</v>
      </c>
      <c r="R306">
        <v>1040</v>
      </c>
      <c r="S306">
        <v>626</v>
      </c>
      <c r="T306">
        <v>1533</v>
      </c>
      <c r="U306">
        <v>0.40799999999999997</v>
      </c>
      <c r="V306">
        <v>214</v>
      </c>
      <c r="W306">
        <v>588</v>
      </c>
      <c r="X306">
        <v>0.36399999999999999</v>
      </c>
      <c r="Y306">
        <v>317</v>
      </c>
      <c r="Z306">
        <v>433</v>
      </c>
      <c r="AA306">
        <v>0.73199999999999998</v>
      </c>
      <c r="AB306">
        <v>296</v>
      </c>
      <c r="AC306">
        <v>854</v>
      </c>
      <c r="AD306">
        <v>367</v>
      </c>
      <c r="AE306">
        <v>172</v>
      </c>
      <c r="AF306">
        <v>86</v>
      </c>
      <c r="AG306">
        <v>316</v>
      </c>
      <c r="AH306">
        <v>456</v>
      </c>
    </row>
    <row r="307" spans="1:34" ht="15" x14ac:dyDescent="0.2">
      <c r="A307" s="1">
        <v>306</v>
      </c>
      <c r="B307" t="s">
        <v>311</v>
      </c>
      <c r="C307">
        <v>27</v>
      </c>
      <c r="D307">
        <v>21</v>
      </c>
      <c r="E307">
        <v>6</v>
      </c>
      <c r="F307">
        <v>0.77800000000000002</v>
      </c>
      <c r="G307">
        <v>5.88</v>
      </c>
      <c r="H307">
        <v>-0.6</v>
      </c>
      <c r="I307">
        <v>11</v>
      </c>
      <c r="J307">
        <v>3</v>
      </c>
      <c r="K307">
        <v>11</v>
      </c>
      <c r="L307">
        <v>0</v>
      </c>
      <c r="M307">
        <v>9</v>
      </c>
      <c r="N307">
        <v>6</v>
      </c>
      <c r="O307">
        <v>2095</v>
      </c>
      <c r="P307">
        <v>1862</v>
      </c>
      <c r="R307">
        <v>1080</v>
      </c>
      <c r="S307">
        <v>636</v>
      </c>
      <c r="T307">
        <v>1535</v>
      </c>
      <c r="U307">
        <v>0.41399999999999998</v>
      </c>
      <c r="V307">
        <v>223</v>
      </c>
      <c r="W307">
        <v>710</v>
      </c>
      <c r="X307">
        <v>0.314</v>
      </c>
      <c r="Y307">
        <v>367</v>
      </c>
      <c r="Z307">
        <v>566</v>
      </c>
      <c r="AA307">
        <v>0.64800000000000002</v>
      </c>
      <c r="AB307">
        <v>293</v>
      </c>
      <c r="AC307">
        <v>937</v>
      </c>
      <c r="AD307">
        <v>342</v>
      </c>
      <c r="AE307">
        <v>173</v>
      </c>
      <c r="AF307">
        <v>90</v>
      </c>
      <c r="AG307">
        <v>401</v>
      </c>
      <c r="AH307">
        <v>520</v>
      </c>
    </row>
    <row r="308" spans="1:34" ht="15" x14ac:dyDescent="0.2">
      <c r="A308" s="1">
        <v>307</v>
      </c>
      <c r="B308" t="s">
        <v>312</v>
      </c>
      <c r="C308">
        <v>27</v>
      </c>
      <c r="D308">
        <v>17</v>
      </c>
      <c r="E308">
        <v>10</v>
      </c>
      <c r="F308">
        <v>0.63</v>
      </c>
      <c r="G308">
        <v>14.9</v>
      </c>
      <c r="H308">
        <v>9.94</v>
      </c>
      <c r="I308">
        <v>6</v>
      </c>
      <c r="J308">
        <v>8</v>
      </c>
      <c r="K308">
        <v>13</v>
      </c>
      <c r="L308">
        <v>4</v>
      </c>
      <c r="M308">
        <v>3</v>
      </c>
      <c r="N308">
        <v>6</v>
      </c>
      <c r="O308">
        <v>2012</v>
      </c>
      <c r="P308">
        <v>1865</v>
      </c>
      <c r="R308">
        <v>1085</v>
      </c>
      <c r="S308">
        <v>684</v>
      </c>
      <c r="T308">
        <v>1543</v>
      </c>
      <c r="U308">
        <v>0.443</v>
      </c>
      <c r="V308">
        <v>181</v>
      </c>
      <c r="W308">
        <v>508</v>
      </c>
      <c r="X308">
        <v>0.35599999999999998</v>
      </c>
      <c r="Y308">
        <v>316</v>
      </c>
      <c r="Z308">
        <v>453</v>
      </c>
      <c r="AA308">
        <v>0.69799999999999995</v>
      </c>
      <c r="AB308">
        <v>276</v>
      </c>
      <c r="AC308">
        <v>860</v>
      </c>
      <c r="AD308">
        <v>405</v>
      </c>
      <c r="AE308">
        <v>160</v>
      </c>
      <c r="AF308">
        <v>91</v>
      </c>
      <c r="AG308">
        <v>370</v>
      </c>
      <c r="AH308">
        <v>497</v>
      </c>
    </row>
    <row r="309" spans="1:34" ht="15" x14ac:dyDescent="0.2">
      <c r="A309" s="1">
        <v>308</v>
      </c>
      <c r="B309" t="s">
        <v>313</v>
      </c>
      <c r="C309">
        <v>26</v>
      </c>
      <c r="D309">
        <v>11</v>
      </c>
      <c r="E309">
        <v>15</v>
      </c>
      <c r="F309">
        <v>0.42299999999999999</v>
      </c>
      <c r="G309">
        <v>-3.79</v>
      </c>
      <c r="H309">
        <v>-2.67</v>
      </c>
      <c r="I309">
        <v>9</v>
      </c>
      <c r="J309">
        <v>5</v>
      </c>
      <c r="K309">
        <v>7</v>
      </c>
      <c r="L309">
        <v>7</v>
      </c>
      <c r="M309">
        <v>3</v>
      </c>
      <c r="N309">
        <v>6</v>
      </c>
      <c r="O309">
        <v>1790</v>
      </c>
      <c r="P309">
        <v>1784</v>
      </c>
      <c r="R309">
        <v>1060</v>
      </c>
      <c r="S309">
        <v>601</v>
      </c>
      <c r="T309">
        <v>1428</v>
      </c>
      <c r="U309">
        <v>0.42099999999999999</v>
      </c>
      <c r="V309">
        <v>200</v>
      </c>
      <c r="W309">
        <v>600</v>
      </c>
      <c r="X309">
        <v>0.33300000000000002</v>
      </c>
      <c r="Y309">
        <v>382</v>
      </c>
      <c r="Z309">
        <v>564</v>
      </c>
      <c r="AA309">
        <v>0.67700000000000005</v>
      </c>
      <c r="AB309">
        <v>227</v>
      </c>
      <c r="AC309">
        <v>896</v>
      </c>
      <c r="AD309">
        <v>348</v>
      </c>
      <c r="AE309">
        <v>141</v>
      </c>
      <c r="AF309">
        <v>55</v>
      </c>
      <c r="AG309">
        <v>334</v>
      </c>
      <c r="AH309">
        <v>488</v>
      </c>
    </row>
    <row r="310" spans="1:34" ht="15" x14ac:dyDescent="0.2">
      <c r="A310" s="1">
        <v>309</v>
      </c>
      <c r="B310" t="s">
        <v>314</v>
      </c>
      <c r="C310">
        <v>28</v>
      </c>
      <c r="D310">
        <v>10</v>
      </c>
      <c r="E310">
        <v>18</v>
      </c>
      <c r="F310">
        <v>0.35699999999999998</v>
      </c>
      <c r="G310">
        <v>-10.82</v>
      </c>
      <c r="H310">
        <v>-4.18</v>
      </c>
      <c r="I310">
        <v>2</v>
      </c>
      <c r="J310">
        <v>9</v>
      </c>
      <c r="K310">
        <v>7</v>
      </c>
      <c r="L310">
        <v>5</v>
      </c>
      <c r="M310">
        <v>1</v>
      </c>
      <c r="N310">
        <v>13</v>
      </c>
      <c r="O310">
        <v>2201</v>
      </c>
      <c r="P310">
        <v>2302</v>
      </c>
      <c r="R310">
        <v>1140</v>
      </c>
      <c r="S310">
        <v>771</v>
      </c>
      <c r="T310">
        <v>1656</v>
      </c>
      <c r="U310">
        <v>0.46600000000000003</v>
      </c>
      <c r="V310">
        <v>205</v>
      </c>
      <c r="W310">
        <v>571</v>
      </c>
      <c r="X310">
        <v>0.35899999999999999</v>
      </c>
      <c r="Y310">
        <v>555</v>
      </c>
      <c r="Z310">
        <v>831</v>
      </c>
      <c r="AA310">
        <v>0.66800000000000004</v>
      </c>
      <c r="AB310">
        <v>328</v>
      </c>
      <c r="AC310">
        <v>1100</v>
      </c>
      <c r="AD310">
        <v>464</v>
      </c>
      <c r="AE310">
        <v>208</v>
      </c>
      <c r="AF310">
        <v>75</v>
      </c>
      <c r="AG310">
        <v>454</v>
      </c>
      <c r="AH310">
        <v>537</v>
      </c>
    </row>
    <row r="311" spans="1:34" ht="15" x14ac:dyDescent="0.2">
      <c r="A311" s="1">
        <v>310</v>
      </c>
      <c r="B311" t="s">
        <v>315</v>
      </c>
      <c r="C311">
        <v>27</v>
      </c>
      <c r="D311">
        <v>11</v>
      </c>
      <c r="E311">
        <v>16</v>
      </c>
      <c r="F311">
        <v>0.40699999999999997</v>
      </c>
      <c r="G311">
        <v>-8.7899999999999991</v>
      </c>
      <c r="H311">
        <v>-3.35</v>
      </c>
      <c r="I311">
        <v>6</v>
      </c>
      <c r="J311">
        <v>8</v>
      </c>
      <c r="K311">
        <v>10</v>
      </c>
      <c r="L311">
        <v>2</v>
      </c>
      <c r="M311">
        <v>1</v>
      </c>
      <c r="N311">
        <v>14</v>
      </c>
      <c r="O311">
        <v>1769</v>
      </c>
      <c r="P311">
        <v>1882</v>
      </c>
      <c r="R311">
        <v>1080</v>
      </c>
      <c r="S311">
        <v>648</v>
      </c>
      <c r="T311">
        <v>1496</v>
      </c>
      <c r="U311">
        <v>0.433</v>
      </c>
      <c r="V311">
        <v>202</v>
      </c>
      <c r="W311">
        <v>584</v>
      </c>
      <c r="X311">
        <v>0.34599999999999997</v>
      </c>
      <c r="Y311">
        <v>384</v>
      </c>
      <c r="Z311">
        <v>573</v>
      </c>
      <c r="AA311">
        <v>0.67</v>
      </c>
      <c r="AB311">
        <v>216</v>
      </c>
      <c r="AC311">
        <v>955</v>
      </c>
      <c r="AD311">
        <v>354</v>
      </c>
      <c r="AE311">
        <v>166</v>
      </c>
      <c r="AF311">
        <v>105</v>
      </c>
      <c r="AG311">
        <v>341</v>
      </c>
      <c r="AH311">
        <v>515</v>
      </c>
    </row>
    <row r="312" spans="1:34" ht="15" x14ac:dyDescent="0.2">
      <c r="A312" s="1">
        <v>311</v>
      </c>
      <c r="B312" t="s">
        <v>316</v>
      </c>
      <c r="C312">
        <v>27</v>
      </c>
      <c r="D312">
        <v>16</v>
      </c>
      <c r="E312">
        <v>11</v>
      </c>
      <c r="F312">
        <v>0.59299999999999997</v>
      </c>
      <c r="G312">
        <v>-5.24</v>
      </c>
      <c r="H312">
        <v>-6.09</v>
      </c>
      <c r="I312">
        <v>12</v>
      </c>
      <c r="J312">
        <v>2</v>
      </c>
      <c r="K312">
        <v>6</v>
      </c>
      <c r="L312">
        <v>0</v>
      </c>
      <c r="M312">
        <v>9</v>
      </c>
      <c r="N312">
        <v>11</v>
      </c>
      <c r="O312">
        <v>1991</v>
      </c>
      <c r="P312">
        <v>1968</v>
      </c>
      <c r="R312">
        <v>1085</v>
      </c>
      <c r="S312">
        <v>727</v>
      </c>
      <c r="T312">
        <v>1607</v>
      </c>
      <c r="U312">
        <v>0.45200000000000001</v>
      </c>
      <c r="V312">
        <v>157</v>
      </c>
      <c r="W312">
        <v>473</v>
      </c>
      <c r="X312">
        <v>0.33200000000000002</v>
      </c>
      <c r="Y312">
        <v>355</v>
      </c>
      <c r="Z312">
        <v>509</v>
      </c>
      <c r="AA312">
        <v>0.69699999999999995</v>
      </c>
      <c r="AB312">
        <v>324</v>
      </c>
      <c r="AC312">
        <v>992</v>
      </c>
      <c r="AD312">
        <v>365</v>
      </c>
      <c r="AE312">
        <v>142</v>
      </c>
      <c r="AF312">
        <v>99</v>
      </c>
      <c r="AG312">
        <v>368</v>
      </c>
      <c r="AH312">
        <v>574</v>
      </c>
    </row>
    <row r="313" spans="1:34" ht="15" x14ac:dyDescent="0.2">
      <c r="A313" s="1">
        <v>312</v>
      </c>
      <c r="B313" t="s">
        <v>317</v>
      </c>
      <c r="C313">
        <v>26</v>
      </c>
      <c r="D313">
        <v>15</v>
      </c>
      <c r="E313">
        <v>11</v>
      </c>
      <c r="F313">
        <v>0.57699999999999996</v>
      </c>
      <c r="G313">
        <v>-4.3</v>
      </c>
      <c r="H313">
        <v>-4.46</v>
      </c>
      <c r="I313">
        <v>8</v>
      </c>
      <c r="J313">
        <v>6</v>
      </c>
      <c r="K313">
        <v>9</v>
      </c>
      <c r="L313">
        <v>3</v>
      </c>
      <c r="M313">
        <v>4</v>
      </c>
      <c r="N313">
        <v>7</v>
      </c>
      <c r="O313">
        <v>1723</v>
      </c>
      <c r="P313">
        <v>1638</v>
      </c>
      <c r="R313">
        <v>1050</v>
      </c>
      <c r="S313">
        <v>563</v>
      </c>
      <c r="T313">
        <v>1359</v>
      </c>
      <c r="U313">
        <v>0.41399999999999998</v>
      </c>
      <c r="V313">
        <v>161</v>
      </c>
      <c r="W313">
        <v>492</v>
      </c>
      <c r="X313">
        <v>0.32700000000000001</v>
      </c>
      <c r="Y313">
        <v>351</v>
      </c>
      <c r="Z313">
        <v>493</v>
      </c>
      <c r="AA313">
        <v>0.71199999999999997</v>
      </c>
      <c r="AB313">
        <v>250</v>
      </c>
      <c r="AC313">
        <v>890</v>
      </c>
      <c r="AD313">
        <v>273</v>
      </c>
      <c r="AE313">
        <v>140</v>
      </c>
      <c r="AF313">
        <v>101</v>
      </c>
      <c r="AG313">
        <v>366</v>
      </c>
      <c r="AH313">
        <v>481</v>
      </c>
    </row>
    <row r="314" spans="1:34" ht="15" x14ac:dyDescent="0.2">
      <c r="A314" s="1">
        <v>313</v>
      </c>
      <c r="B314" t="s">
        <v>318</v>
      </c>
      <c r="C314">
        <v>28</v>
      </c>
      <c r="D314">
        <v>17</v>
      </c>
      <c r="E314">
        <v>11</v>
      </c>
      <c r="F314">
        <v>0.60699999999999998</v>
      </c>
      <c r="G314">
        <v>15.31</v>
      </c>
      <c r="H314">
        <v>7.13</v>
      </c>
      <c r="I314">
        <v>5</v>
      </c>
      <c r="J314">
        <v>10</v>
      </c>
      <c r="K314">
        <v>15</v>
      </c>
      <c r="L314">
        <v>2</v>
      </c>
      <c r="M314">
        <v>1</v>
      </c>
      <c r="N314">
        <v>7</v>
      </c>
      <c r="O314">
        <v>2116</v>
      </c>
      <c r="P314">
        <v>1887</v>
      </c>
      <c r="R314">
        <v>1140</v>
      </c>
      <c r="S314">
        <v>642</v>
      </c>
      <c r="T314">
        <v>1487</v>
      </c>
      <c r="U314">
        <v>0.432</v>
      </c>
      <c r="V314">
        <v>230</v>
      </c>
      <c r="W314">
        <v>635</v>
      </c>
      <c r="X314">
        <v>0.36199999999999999</v>
      </c>
      <c r="Y314">
        <v>373</v>
      </c>
      <c r="Z314">
        <v>531</v>
      </c>
      <c r="AA314">
        <v>0.70199999999999996</v>
      </c>
      <c r="AB314">
        <v>233</v>
      </c>
      <c r="AC314">
        <v>829</v>
      </c>
      <c r="AD314">
        <v>315</v>
      </c>
      <c r="AE314">
        <v>142</v>
      </c>
      <c r="AF314">
        <v>69</v>
      </c>
      <c r="AG314">
        <v>386</v>
      </c>
      <c r="AH314">
        <v>559</v>
      </c>
    </row>
    <row r="315" spans="1:34" ht="15" x14ac:dyDescent="0.2">
      <c r="A315" s="1">
        <v>314</v>
      </c>
      <c r="B315" t="s">
        <v>319</v>
      </c>
      <c r="C315">
        <v>28</v>
      </c>
      <c r="D315">
        <v>10</v>
      </c>
      <c r="E315">
        <v>18</v>
      </c>
      <c r="F315">
        <v>0.35699999999999998</v>
      </c>
      <c r="G315">
        <v>10.75</v>
      </c>
      <c r="H315">
        <v>11.68</v>
      </c>
      <c r="I315">
        <v>4</v>
      </c>
      <c r="J315">
        <v>11</v>
      </c>
      <c r="K315">
        <v>10</v>
      </c>
      <c r="L315">
        <v>5</v>
      </c>
      <c r="M315">
        <v>0</v>
      </c>
      <c r="N315">
        <v>9</v>
      </c>
      <c r="O315">
        <v>1913</v>
      </c>
      <c r="P315">
        <v>1939</v>
      </c>
      <c r="R315">
        <v>1120</v>
      </c>
      <c r="S315">
        <v>698</v>
      </c>
      <c r="T315">
        <v>1650</v>
      </c>
      <c r="U315">
        <v>0.42299999999999999</v>
      </c>
      <c r="V315">
        <v>187</v>
      </c>
      <c r="W315">
        <v>585</v>
      </c>
      <c r="X315">
        <v>0.32</v>
      </c>
      <c r="Y315">
        <v>356</v>
      </c>
      <c r="Z315">
        <v>493</v>
      </c>
      <c r="AA315">
        <v>0.72199999999999998</v>
      </c>
      <c r="AB315">
        <v>308</v>
      </c>
      <c r="AC315">
        <v>995</v>
      </c>
      <c r="AD315">
        <v>330</v>
      </c>
      <c r="AE315">
        <v>189</v>
      </c>
      <c r="AF315">
        <v>93</v>
      </c>
      <c r="AG315">
        <v>358</v>
      </c>
      <c r="AH315">
        <v>527</v>
      </c>
    </row>
    <row r="316" spans="1:34" ht="15" x14ac:dyDescent="0.2">
      <c r="A316" s="1">
        <v>315</v>
      </c>
      <c r="B316" t="s">
        <v>320</v>
      </c>
      <c r="C316">
        <v>27</v>
      </c>
      <c r="D316">
        <v>14</v>
      </c>
      <c r="E316">
        <v>13</v>
      </c>
      <c r="F316">
        <v>0.51900000000000002</v>
      </c>
      <c r="G316">
        <v>1.32</v>
      </c>
      <c r="H316">
        <v>-0.45</v>
      </c>
      <c r="I316">
        <v>7</v>
      </c>
      <c r="J316">
        <v>7</v>
      </c>
      <c r="K316">
        <v>10</v>
      </c>
      <c r="L316">
        <v>2</v>
      </c>
      <c r="M316">
        <v>3</v>
      </c>
      <c r="N316">
        <v>9</v>
      </c>
      <c r="O316">
        <v>2186</v>
      </c>
      <c r="P316">
        <v>2100</v>
      </c>
      <c r="R316">
        <v>1125</v>
      </c>
      <c r="S316">
        <v>807</v>
      </c>
      <c r="T316">
        <v>1719</v>
      </c>
      <c r="U316">
        <v>0.46899999999999997</v>
      </c>
      <c r="V316">
        <v>160</v>
      </c>
      <c r="W316">
        <v>492</v>
      </c>
      <c r="X316">
        <v>0.32500000000000001</v>
      </c>
      <c r="Y316">
        <v>326</v>
      </c>
      <c r="Z316">
        <v>476</v>
      </c>
      <c r="AA316">
        <v>0.68500000000000005</v>
      </c>
      <c r="AB316">
        <v>270</v>
      </c>
      <c r="AC316">
        <v>906</v>
      </c>
      <c r="AD316">
        <v>357</v>
      </c>
      <c r="AE316">
        <v>189</v>
      </c>
      <c r="AF316">
        <v>101</v>
      </c>
      <c r="AG316">
        <v>287</v>
      </c>
      <c r="AH316">
        <v>569</v>
      </c>
    </row>
    <row r="317" spans="1:34" ht="15" x14ac:dyDescent="0.2">
      <c r="A317" s="1">
        <v>316</v>
      </c>
      <c r="B317" t="s">
        <v>321</v>
      </c>
      <c r="C317">
        <v>29</v>
      </c>
      <c r="D317">
        <v>19</v>
      </c>
      <c r="E317">
        <v>10</v>
      </c>
      <c r="F317">
        <v>0.65500000000000003</v>
      </c>
      <c r="G317">
        <v>1.83</v>
      </c>
      <c r="H317">
        <v>-1.35</v>
      </c>
      <c r="I317">
        <v>11</v>
      </c>
      <c r="J317">
        <v>5</v>
      </c>
      <c r="K317">
        <v>12</v>
      </c>
      <c r="L317">
        <v>3</v>
      </c>
      <c r="M317">
        <v>6</v>
      </c>
      <c r="N317">
        <v>6</v>
      </c>
      <c r="O317">
        <v>2149</v>
      </c>
      <c r="P317">
        <v>1998</v>
      </c>
      <c r="R317">
        <v>1175</v>
      </c>
      <c r="S317">
        <v>655</v>
      </c>
      <c r="T317">
        <v>1569</v>
      </c>
      <c r="U317">
        <v>0.41699999999999998</v>
      </c>
      <c r="V317">
        <v>214</v>
      </c>
      <c r="W317">
        <v>622</v>
      </c>
      <c r="X317">
        <v>0.34399999999999997</v>
      </c>
      <c r="Y317">
        <v>472</v>
      </c>
      <c r="Z317">
        <v>697</v>
      </c>
      <c r="AA317">
        <v>0.67700000000000005</v>
      </c>
      <c r="AB317">
        <v>258</v>
      </c>
      <c r="AC317">
        <v>923</v>
      </c>
      <c r="AD317">
        <v>330</v>
      </c>
      <c r="AE317">
        <v>158</v>
      </c>
      <c r="AF317">
        <v>117</v>
      </c>
      <c r="AG317">
        <v>385</v>
      </c>
      <c r="AH317">
        <v>611</v>
      </c>
    </row>
    <row r="318" spans="1:34" ht="15" x14ac:dyDescent="0.2">
      <c r="A318" s="1">
        <v>317</v>
      </c>
      <c r="B318" t="s">
        <v>322</v>
      </c>
      <c r="C318">
        <v>28</v>
      </c>
      <c r="D318">
        <v>16</v>
      </c>
      <c r="E318">
        <v>12</v>
      </c>
      <c r="F318">
        <v>0.57099999999999995</v>
      </c>
      <c r="G318">
        <v>-1.35</v>
      </c>
      <c r="H318">
        <v>-4.16</v>
      </c>
      <c r="I318">
        <v>8</v>
      </c>
      <c r="J318">
        <v>6</v>
      </c>
      <c r="K318">
        <v>7</v>
      </c>
      <c r="L318">
        <v>4</v>
      </c>
      <c r="M318">
        <v>5</v>
      </c>
      <c r="N318">
        <v>8</v>
      </c>
      <c r="O318">
        <v>2253</v>
      </c>
      <c r="P318">
        <v>2059</v>
      </c>
      <c r="R318">
        <v>1125</v>
      </c>
      <c r="S318">
        <v>716</v>
      </c>
      <c r="T318">
        <v>1668</v>
      </c>
      <c r="U318">
        <v>0.42899999999999999</v>
      </c>
      <c r="V318">
        <v>231</v>
      </c>
      <c r="W318">
        <v>672</v>
      </c>
      <c r="X318">
        <v>0.34399999999999997</v>
      </c>
      <c r="Y318">
        <v>396</v>
      </c>
      <c r="Z318">
        <v>552</v>
      </c>
      <c r="AA318">
        <v>0.71699999999999997</v>
      </c>
      <c r="AB318">
        <v>281</v>
      </c>
      <c r="AC318">
        <v>943</v>
      </c>
      <c r="AD318">
        <v>367</v>
      </c>
      <c r="AE318">
        <v>168</v>
      </c>
      <c r="AF318">
        <v>89</v>
      </c>
      <c r="AG318">
        <v>352</v>
      </c>
      <c r="AH318">
        <v>536</v>
      </c>
    </row>
    <row r="319" spans="1:34" ht="15" x14ac:dyDescent="0.2">
      <c r="A319" s="1">
        <v>318</v>
      </c>
      <c r="B319" t="s">
        <v>323</v>
      </c>
      <c r="C319">
        <v>26</v>
      </c>
      <c r="D319">
        <v>5</v>
      </c>
      <c r="E319">
        <v>21</v>
      </c>
      <c r="F319">
        <v>0.192</v>
      </c>
      <c r="G319">
        <v>-4.01</v>
      </c>
      <c r="H319">
        <v>4.68</v>
      </c>
      <c r="I319">
        <v>2</v>
      </c>
      <c r="J319">
        <v>12</v>
      </c>
      <c r="K319">
        <v>3</v>
      </c>
      <c r="L319">
        <v>9</v>
      </c>
      <c r="M319">
        <v>2</v>
      </c>
      <c r="N319">
        <v>8</v>
      </c>
      <c r="O319">
        <v>1819</v>
      </c>
      <c r="P319">
        <v>2045</v>
      </c>
      <c r="R319">
        <v>1045</v>
      </c>
      <c r="S319">
        <v>710</v>
      </c>
      <c r="T319">
        <v>1486</v>
      </c>
      <c r="U319">
        <v>0.47799999999999998</v>
      </c>
      <c r="V319">
        <v>198</v>
      </c>
      <c r="W319">
        <v>506</v>
      </c>
      <c r="X319">
        <v>0.39100000000000001</v>
      </c>
      <c r="Y319">
        <v>427</v>
      </c>
      <c r="Z319">
        <v>606</v>
      </c>
      <c r="AA319">
        <v>0.70499999999999996</v>
      </c>
      <c r="AB319">
        <v>287</v>
      </c>
      <c r="AC319">
        <v>989</v>
      </c>
      <c r="AD319">
        <v>364</v>
      </c>
      <c r="AE319">
        <v>167</v>
      </c>
      <c r="AF319">
        <v>89</v>
      </c>
      <c r="AG319">
        <v>372</v>
      </c>
      <c r="AH319">
        <v>473</v>
      </c>
    </row>
    <row r="320" spans="1:34" ht="15" x14ac:dyDescent="0.2">
      <c r="A320" s="1">
        <v>319</v>
      </c>
      <c r="B320" t="s">
        <v>324</v>
      </c>
      <c r="C320">
        <v>26</v>
      </c>
      <c r="D320">
        <v>12</v>
      </c>
      <c r="E320">
        <v>14</v>
      </c>
      <c r="F320">
        <v>0.46200000000000002</v>
      </c>
      <c r="G320">
        <v>3.41</v>
      </c>
      <c r="H320">
        <v>5.91</v>
      </c>
      <c r="I320">
        <v>6</v>
      </c>
      <c r="J320">
        <v>8</v>
      </c>
      <c r="K320">
        <v>8</v>
      </c>
      <c r="L320">
        <v>5</v>
      </c>
      <c r="M320">
        <v>3</v>
      </c>
      <c r="N320">
        <v>7</v>
      </c>
      <c r="O320">
        <v>1736</v>
      </c>
      <c r="P320">
        <v>1801</v>
      </c>
      <c r="R320">
        <v>1045</v>
      </c>
      <c r="S320">
        <v>638</v>
      </c>
      <c r="T320">
        <v>1489</v>
      </c>
      <c r="U320">
        <v>0.42799999999999999</v>
      </c>
      <c r="V320">
        <v>204</v>
      </c>
      <c r="W320">
        <v>578</v>
      </c>
      <c r="X320">
        <v>0.35299999999999998</v>
      </c>
      <c r="Y320">
        <v>321</v>
      </c>
      <c r="Z320">
        <v>464</v>
      </c>
      <c r="AA320">
        <v>0.69199999999999995</v>
      </c>
      <c r="AB320">
        <v>264</v>
      </c>
      <c r="AC320">
        <v>877</v>
      </c>
      <c r="AD320">
        <v>318</v>
      </c>
      <c r="AE320">
        <v>181</v>
      </c>
      <c r="AF320">
        <v>108</v>
      </c>
      <c r="AG320">
        <v>333</v>
      </c>
      <c r="AH320">
        <v>523</v>
      </c>
    </row>
    <row r="321" spans="1:34" ht="15" x14ac:dyDescent="0.2">
      <c r="A321" s="1">
        <v>320</v>
      </c>
      <c r="B321" t="s">
        <v>325</v>
      </c>
      <c r="C321">
        <v>27</v>
      </c>
      <c r="D321">
        <v>24</v>
      </c>
      <c r="E321">
        <v>3</v>
      </c>
      <c r="F321">
        <v>0.88900000000000001</v>
      </c>
      <c r="G321">
        <v>21.81</v>
      </c>
      <c r="H321">
        <v>5.26</v>
      </c>
      <c r="I321">
        <v>11</v>
      </c>
      <c r="J321">
        <v>3</v>
      </c>
      <c r="K321">
        <v>14</v>
      </c>
      <c r="L321">
        <v>1</v>
      </c>
      <c r="M321">
        <v>6</v>
      </c>
      <c r="N321">
        <v>2</v>
      </c>
      <c r="O321">
        <v>2492</v>
      </c>
      <c r="P321">
        <v>2045</v>
      </c>
      <c r="R321">
        <v>1080</v>
      </c>
      <c r="S321">
        <v>755</v>
      </c>
      <c r="T321">
        <v>1812</v>
      </c>
      <c r="U321">
        <v>0.41699999999999998</v>
      </c>
      <c r="V321">
        <v>232</v>
      </c>
      <c r="W321">
        <v>637</v>
      </c>
      <c r="X321">
        <v>0.36399999999999999</v>
      </c>
      <c r="Y321">
        <v>303</v>
      </c>
      <c r="Z321">
        <v>453</v>
      </c>
      <c r="AA321">
        <v>0.66900000000000004</v>
      </c>
      <c r="AB321">
        <v>324</v>
      </c>
      <c r="AC321">
        <v>948</v>
      </c>
      <c r="AD321">
        <v>341</v>
      </c>
      <c r="AE321">
        <v>181</v>
      </c>
      <c r="AF321">
        <v>44</v>
      </c>
      <c r="AG321">
        <v>325</v>
      </c>
      <c r="AH321">
        <v>468</v>
      </c>
    </row>
    <row r="322" spans="1:34" ht="15" x14ac:dyDescent="0.2">
      <c r="A322" s="1">
        <v>321</v>
      </c>
      <c r="B322" t="s">
        <v>326</v>
      </c>
      <c r="C322">
        <v>27</v>
      </c>
      <c r="D322">
        <v>12</v>
      </c>
      <c r="E322">
        <v>15</v>
      </c>
      <c r="F322">
        <v>0.44400000000000001</v>
      </c>
      <c r="G322">
        <v>2.08</v>
      </c>
      <c r="H322">
        <v>3.24</v>
      </c>
      <c r="I322">
        <v>5</v>
      </c>
      <c r="J322">
        <v>10</v>
      </c>
      <c r="K322">
        <v>10</v>
      </c>
      <c r="L322">
        <v>5</v>
      </c>
      <c r="M322">
        <v>2</v>
      </c>
      <c r="N322">
        <v>7</v>
      </c>
      <c r="O322">
        <v>1949</v>
      </c>
      <c r="P322">
        <v>1902</v>
      </c>
      <c r="R322">
        <v>1085</v>
      </c>
      <c r="S322">
        <v>666</v>
      </c>
      <c r="T322">
        <v>1586</v>
      </c>
      <c r="U322">
        <v>0.42</v>
      </c>
      <c r="V322">
        <v>198</v>
      </c>
      <c r="W322">
        <v>607</v>
      </c>
      <c r="X322">
        <v>0.32600000000000001</v>
      </c>
      <c r="Y322">
        <v>372</v>
      </c>
      <c r="Z322">
        <v>536</v>
      </c>
      <c r="AA322">
        <v>0.69399999999999995</v>
      </c>
      <c r="AB322">
        <v>272</v>
      </c>
      <c r="AC322">
        <v>926</v>
      </c>
      <c r="AD322">
        <v>375</v>
      </c>
      <c r="AE322">
        <v>175</v>
      </c>
      <c r="AF322">
        <v>81</v>
      </c>
      <c r="AG322">
        <v>303</v>
      </c>
      <c r="AH322">
        <v>492</v>
      </c>
    </row>
    <row r="323" spans="1:34" ht="15" x14ac:dyDescent="0.2">
      <c r="A323" s="1">
        <v>322</v>
      </c>
      <c r="B323" t="s">
        <v>327</v>
      </c>
      <c r="C323">
        <v>26</v>
      </c>
      <c r="D323">
        <v>11</v>
      </c>
      <c r="E323">
        <v>15</v>
      </c>
      <c r="F323">
        <v>0.42299999999999999</v>
      </c>
      <c r="G323">
        <v>-4.01</v>
      </c>
      <c r="H323">
        <v>-2.4</v>
      </c>
      <c r="I323">
        <v>3</v>
      </c>
      <c r="J323">
        <v>8</v>
      </c>
      <c r="K323">
        <v>7</v>
      </c>
      <c r="L323">
        <v>5</v>
      </c>
      <c r="M323">
        <v>4</v>
      </c>
      <c r="N323">
        <v>10</v>
      </c>
      <c r="O323">
        <v>2010</v>
      </c>
      <c r="P323">
        <v>1949</v>
      </c>
      <c r="R323">
        <v>1045</v>
      </c>
      <c r="S323">
        <v>695</v>
      </c>
      <c r="T323">
        <v>1628</v>
      </c>
      <c r="U323">
        <v>0.42699999999999999</v>
      </c>
      <c r="V323">
        <v>180</v>
      </c>
      <c r="W323">
        <v>525</v>
      </c>
      <c r="X323">
        <v>0.34300000000000003</v>
      </c>
      <c r="Y323">
        <v>379</v>
      </c>
      <c r="Z323">
        <v>561</v>
      </c>
      <c r="AA323">
        <v>0.67600000000000005</v>
      </c>
      <c r="AB323">
        <v>261</v>
      </c>
      <c r="AC323">
        <v>1015</v>
      </c>
      <c r="AD323">
        <v>378</v>
      </c>
      <c r="AE323">
        <v>174</v>
      </c>
      <c r="AF323">
        <v>75</v>
      </c>
      <c r="AG323">
        <v>375</v>
      </c>
      <c r="AH323">
        <v>542</v>
      </c>
    </row>
    <row r="324" spans="1:34" ht="15" x14ac:dyDescent="0.2">
      <c r="A324" s="1">
        <v>323</v>
      </c>
      <c r="B324" t="s">
        <v>328</v>
      </c>
      <c r="C324">
        <v>27</v>
      </c>
      <c r="D324">
        <v>17</v>
      </c>
      <c r="E324">
        <v>10</v>
      </c>
      <c r="F324">
        <v>0.63</v>
      </c>
      <c r="G324">
        <v>12.2</v>
      </c>
      <c r="H324">
        <v>3.84</v>
      </c>
      <c r="I324">
        <v>8</v>
      </c>
      <c r="J324">
        <v>7</v>
      </c>
      <c r="K324">
        <v>12</v>
      </c>
      <c r="L324">
        <v>3</v>
      </c>
      <c r="M324">
        <v>4</v>
      </c>
      <c r="N324">
        <v>6</v>
      </c>
      <c r="O324">
        <v>2141</v>
      </c>
      <c r="P324">
        <v>1845</v>
      </c>
      <c r="R324">
        <v>1090</v>
      </c>
      <c r="S324">
        <v>674</v>
      </c>
      <c r="T324">
        <v>1608</v>
      </c>
      <c r="U324">
        <v>0.41899999999999998</v>
      </c>
      <c r="V324">
        <v>187</v>
      </c>
      <c r="W324">
        <v>539</v>
      </c>
      <c r="X324">
        <v>0.34699999999999998</v>
      </c>
      <c r="Y324">
        <v>310</v>
      </c>
      <c r="Z324">
        <v>465</v>
      </c>
      <c r="AA324">
        <v>0.66700000000000004</v>
      </c>
      <c r="AB324">
        <v>230</v>
      </c>
      <c r="AC324">
        <v>833</v>
      </c>
      <c r="AD324">
        <v>322</v>
      </c>
      <c r="AE324">
        <v>172</v>
      </c>
      <c r="AF324">
        <v>85</v>
      </c>
      <c r="AG324">
        <v>331</v>
      </c>
      <c r="AH324">
        <v>516</v>
      </c>
    </row>
    <row r="325" spans="1:34" ht="15" x14ac:dyDescent="0.2">
      <c r="A325" s="1">
        <v>324</v>
      </c>
      <c r="B325" t="s">
        <v>329</v>
      </c>
      <c r="C325">
        <v>28</v>
      </c>
      <c r="D325">
        <v>22</v>
      </c>
      <c r="E325">
        <v>6</v>
      </c>
      <c r="F325">
        <v>0.78600000000000003</v>
      </c>
      <c r="G325">
        <v>5.73</v>
      </c>
      <c r="H325">
        <v>-1.38</v>
      </c>
      <c r="I325">
        <v>12</v>
      </c>
      <c r="J325">
        <v>3</v>
      </c>
      <c r="K325">
        <v>14</v>
      </c>
      <c r="L325">
        <v>2</v>
      </c>
      <c r="M325">
        <v>6</v>
      </c>
      <c r="N325">
        <v>4</v>
      </c>
      <c r="O325">
        <v>2138</v>
      </c>
      <c r="P325">
        <v>1932</v>
      </c>
      <c r="R325">
        <v>1130</v>
      </c>
      <c r="S325">
        <v>680</v>
      </c>
      <c r="T325">
        <v>1685</v>
      </c>
      <c r="U325">
        <v>0.40400000000000003</v>
      </c>
      <c r="V325">
        <v>203</v>
      </c>
      <c r="W325">
        <v>633</v>
      </c>
      <c r="X325">
        <v>0.32100000000000001</v>
      </c>
      <c r="Y325">
        <v>369</v>
      </c>
      <c r="Z325">
        <v>538</v>
      </c>
      <c r="AA325">
        <v>0.68600000000000005</v>
      </c>
      <c r="AB325">
        <v>287</v>
      </c>
      <c r="AC325">
        <v>959</v>
      </c>
      <c r="AD325">
        <v>360</v>
      </c>
      <c r="AE325">
        <v>174</v>
      </c>
      <c r="AF325">
        <v>91</v>
      </c>
      <c r="AG325">
        <v>357</v>
      </c>
      <c r="AH325">
        <v>567</v>
      </c>
    </row>
    <row r="326" spans="1:34" ht="15" x14ac:dyDescent="0.2">
      <c r="A326" s="1">
        <v>325</v>
      </c>
      <c r="B326" t="s">
        <v>330</v>
      </c>
      <c r="C326">
        <v>27</v>
      </c>
      <c r="D326">
        <v>14</v>
      </c>
      <c r="E326">
        <v>13</v>
      </c>
      <c r="F326">
        <v>0.51900000000000002</v>
      </c>
      <c r="G326">
        <v>11.38</v>
      </c>
      <c r="H326">
        <v>9.57</v>
      </c>
      <c r="I326">
        <v>7</v>
      </c>
      <c r="J326">
        <v>7</v>
      </c>
      <c r="K326">
        <v>9</v>
      </c>
      <c r="L326">
        <v>5</v>
      </c>
      <c r="M326">
        <v>4</v>
      </c>
      <c r="N326">
        <v>5</v>
      </c>
      <c r="O326">
        <v>1939</v>
      </c>
      <c r="P326">
        <v>1890</v>
      </c>
      <c r="R326">
        <v>1080</v>
      </c>
      <c r="S326">
        <v>682</v>
      </c>
      <c r="T326">
        <v>1572</v>
      </c>
      <c r="U326">
        <v>0.434</v>
      </c>
      <c r="V326">
        <v>187</v>
      </c>
      <c r="W326">
        <v>534</v>
      </c>
      <c r="X326">
        <v>0.35</v>
      </c>
      <c r="Y326">
        <v>339</v>
      </c>
      <c r="Z326">
        <v>487</v>
      </c>
      <c r="AA326">
        <v>0.69599999999999995</v>
      </c>
      <c r="AB326">
        <v>268</v>
      </c>
      <c r="AC326">
        <v>912</v>
      </c>
      <c r="AD326">
        <v>324</v>
      </c>
      <c r="AE326">
        <v>148</v>
      </c>
      <c r="AF326">
        <v>82</v>
      </c>
      <c r="AG326">
        <v>281</v>
      </c>
      <c r="AH326">
        <v>458</v>
      </c>
    </row>
    <row r="327" spans="1:34" ht="15" x14ac:dyDescent="0.2">
      <c r="A327" s="1">
        <v>326</v>
      </c>
      <c r="B327" t="s">
        <v>331</v>
      </c>
      <c r="C327">
        <v>29</v>
      </c>
      <c r="D327">
        <v>24</v>
      </c>
      <c r="E327">
        <v>5</v>
      </c>
      <c r="F327">
        <v>0.82799999999999996</v>
      </c>
      <c r="G327">
        <v>5.33</v>
      </c>
      <c r="H327">
        <v>-3.24</v>
      </c>
      <c r="I327">
        <v>14</v>
      </c>
      <c r="J327">
        <v>0</v>
      </c>
      <c r="K327">
        <v>11</v>
      </c>
      <c r="L327">
        <v>1</v>
      </c>
      <c r="M327">
        <v>11</v>
      </c>
      <c r="N327">
        <v>3</v>
      </c>
      <c r="O327">
        <v>2157</v>
      </c>
      <c r="P327">
        <v>1858</v>
      </c>
      <c r="R327">
        <v>1160</v>
      </c>
      <c r="S327">
        <v>689</v>
      </c>
      <c r="T327">
        <v>1608</v>
      </c>
      <c r="U327">
        <v>0.42799999999999999</v>
      </c>
      <c r="V327">
        <v>171</v>
      </c>
      <c r="W327">
        <v>499</v>
      </c>
      <c r="X327">
        <v>0.34300000000000003</v>
      </c>
      <c r="Y327">
        <v>309</v>
      </c>
      <c r="Z327">
        <v>433</v>
      </c>
      <c r="AA327">
        <v>0.71399999999999997</v>
      </c>
      <c r="AB327">
        <v>263</v>
      </c>
      <c r="AC327">
        <v>880</v>
      </c>
      <c r="AD327">
        <v>308</v>
      </c>
      <c r="AE327">
        <v>170</v>
      </c>
      <c r="AF327">
        <v>73</v>
      </c>
      <c r="AG327">
        <v>379</v>
      </c>
      <c r="AH327">
        <v>553</v>
      </c>
    </row>
    <row r="328" spans="1:34" ht="15" x14ac:dyDescent="0.2">
      <c r="A328" s="1">
        <v>327</v>
      </c>
      <c r="B328" t="s">
        <v>332</v>
      </c>
      <c r="C328">
        <v>28</v>
      </c>
      <c r="D328">
        <v>26</v>
      </c>
      <c r="E328">
        <v>2</v>
      </c>
      <c r="F328">
        <v>0.92900000000000005</v>
      </c>
      <c r="G328">
        <v>24.01</v>
      </c>
      <c r="H328">
        <v>9.19</v>
      </c>
      <c r="I328">
        <v>13</v>
      </c>
      <c r="J328">
        <v>2</v>
      </c>
      <c r="K328">
        <v>13</v>
      </c>
      <c r="L328">
        <v>0</v>
      </c>
      <c r="M328">
        <v>8</v>
      </c>
      <c r="N328">
        <v>2</v>
      </c>
      <c r="O328">
        <v>2178</v>
      </c>
      <c r="P328">
        <v>1763</v>
      </c>
      <c r="R328">
        <v>1120</v>
      </c>
      <c r="S328">
        <v>658</v>
      </c>
      <c r="T328">
        <v>1588</v>
      </c>
      <c r="U328">
        <v>0.41399999999999998</v>
      </c>
      <c r="V328">
        <v>195</v>
      </c>
      <c r="W328">
        <v>640</v>
      </c>
      <c r="X328">
        <v>0.30499999999999999</v>
      </c>
      <c r="Y328">
        <v>252</v>
      </c>
      <c r="Z328">
        <v>350</v>
      </c>
      <c r="AA328">
        <v>0.72</v>
      </c>
      <c r="AB328">
        <v>264</v>
      </c>
      <c r="AC328">
        <v>829</v>
      </c>
      <c r="AD328">
        <v>383</v>
      </c>
      <c r="AE328">
        <v>146</v>
      </c>
      <c r="AF328">
        <v>51</v>
      </c>
      <c r="AG328">
        <v>355</v>
      </c>
      <c r="AH328">
        <v>509</v>
      </c>
    </row>
    <row r="329" spans="1:34" ht="15" x14ac:dyDescent="0.2">
      <c r="A329" s="1">
        <v>328</v>
      </c>
      <c r="B329" t="s">
        <v>333</v>
      </c>
      <c r="C329">
        <v>27</v>
      </c>
      <c r="D329">
        <v>22</v>
      </c>
      <c r="E329">
        <v>5</v>
      </c>
      <c r="F329">
        <v>0.81499999999999995</v>
      </c>
      <c r="G329">
        <v>12.81</v>
      </c>
      <c r="H329">
        <v>3.25</v>
      </c>
      <c r="I329">
        <v>12</v>
      </c>
      <c r="J329">
        <v>2</v>
      </c>
      <c r="K329">
        <v>13</v>
      </c>
      <c r="L329">
        <v>1</v>
      </c>
      <c r="M329">
        <v>7</v>
      </c>
      <c r="N329">
        <v>2</v>
      </c>
      <c r="O329">
        <v>2051</v>
      </c>
      <c r="P329">
        <v>1793</v>
      </c>
      <c r="R329">
        <v>1095</v>
      </c>
      <c r="S329">
        <v>621</v>
      </c>
      <c r="T329">
        <v>1486</v>
      </c>
      <c r="U329">
        <v>0.41799999999999998</v>
      </c>
      <c r="V329">
        <v>160</v>
      </c>
      <c r="W329">
        <v>475</v>
      </c>
      <c r="X329">
        <v>0.33700000000000002</v>
      </c>
      <c r="Y329">
        <v>391</v>
      </c>
      <c r="Z329">
        <v>577</v>
      </c>
      <c r="AA329">
        <v>0.67800000000000005</v>
      </c>
      <c r="AB329">
        <v>274</v>
      </c>
      <c r="AC329">
        <v>893</v>
      </c>
      <c r="AD329">
        <v>283</v>
      </c>
      <c r="AE329">
        <v>160</v>
      </c>
      <c r="AF329">
        <v>96</v>
      </c>
      <c r="AG329">
        <v>407</v>
      </c>
      <c r="AH329">
        <v>525</v>
      </c>
    </row>
    <row r="330" spans="1:34" ht="15" x14ac:dyDescent="0.2">
      <c r="A330" s="1">
        <v>329</v>
      </c>
      <c r="B330" t="s">
        <v>334</v>
      </c>
      <c r="C330">
        <v>26</v>
      </c>
      <c r="D330">
        <v>6</v>
      </c>
      <c r="E330">
        <v>20</v>
      </c>
      <c r="F330">
        <v>0.23100000000000001</v>
      </c>
      <c r="G330">
        <v>-12.6</v>
      </c>
      <c r="H330">
        <v>-0.81</v>
      </c>
      <c r="I330">
        <v>3</v>
      </c>
      <c r="J330">
        <v>12</v>
      </c>
      <c r="K330">
        <v>5</v>
      </c>
      <c r="L330">
        <v>8</v>
      </c>
      <c r="M330">
        <v>1</v>
      </c>
      <c r="N330">
        <v>12</v>
      </c>
      <c r="O330">
        <v>1798</v>
      </c>
      <c r="P330">
        <v>2031</v>
      </c>
      <c r="R330">
        <v>1040</v>
      </c>
      <c r="S330">
        <v>712</v>
      </c>
      <c r="T330">
        <v>1481</v>
      </c>
      <c r="U330">
        <v>0.48099999999999998</v>
      </c>
      <c r="V330">
        <v>210</v>
      </c>
      <c r="W330">
        <v>533</v>
      </c>
      <c r="X330">
        <v>0.39400000000000002</v>
      </c>
      <c r="Y330">
        <v>397</v>
      </c>
      <c r="Z330">
        <v>591</v>
      </c>
      <c r="AA330">
        <v>0.67200000000000004</v>
      </c>
      <c r="AB330">
        <v>270</v>
      </c>
      <c r="AC330">
        <v>973</v>
      </c>
      <c r="AD330">
        <v>389</v>
      </c>
      <c r="AE330">
        <v>187</v>
      </c>
      <c r="AF330">
        <v>63</v>
      </c>
      <c r="AG330">
        <v>339</v>
      </c>
      <c r="AH330">
        <v>429</v>
      </c>
    </row>
    <row r="331" spans="1:34" ht="15" x14ac:dyDescent="0.2">
      <c r="A331" s="1">
        <v>330</v>
      </c>
      <c r="B331" t="s">
        <v>335</v>
      </c>
      <c r="C331">
        <v>26</v>
      </c>
      <c r="D331">
        <v>18</v>
      </c>
      <c r="E331">
        <v>8</v>
      </c>
      <c r="F331">
        <v>0.69199999999999995</v>
      </c>
      <c r="G331">
        <v>13.12</v>
      </c>
      <c r="H331">
        <v>7.92</v>
      </c>
      <c r="I331">
        <v>7</v>
      </c>
      <c r="J331">
        <v>7</v>
      </c>
      <c r="K331">
        <v>13</v>
      </c>
      <c r="L331">
        <v>1</v>
      </c>
      <c r="M331">
        <v>3</v>
      </c>
      <c r="N331">
        <v>6</v>
      </c>
      <c r="O331">
        <v>2057</v>
      </c>
      <c r="P331">
        <v>1922</v>
      </c>
      <c r="R331">
        <v>1050</v>
      </c>
      <c r="S331">
        <v>717</v>
      </c>
      <c r="T331">
        <v>1620</v>
      </c>
      <c r="U331">
        <v>0.443</v>
      </c>
      <c r="V331">
        <v>204</v>
      </c>
      <c r="W331">
        <v>574</v>
      </c>
      <c r="X331">
        <v>0.35499999999999998</v>
      </c>
      <c r="Y331">
        <v>284</v>
      </c>
      <c r="Z331">
        <v>415</v>
      </c>
      <c r="AA331">
        <v>0.68400000000000005</v>
      </c>
      <c r="AB331">
        <v>284</v>
      </c>
      <c r="AC331">
        <v>918</v>
      </c>
      <c r="AD331">
        <v>359</v>
      </c>
      <c r="AE331">
        <v>133</v>
      </c>
      <c r="AF331">
        <v>109</v>
      </c>
      <c r="AG331">
        <v>314</v>
      </c>
      <c r="AH331">
        <v>498</v>
      </c>
    </row>
    <row r="332" spans="1:34" ht="15" x14ac:dyDescent="0.2">
      <c r="A332" s="1">
        <v>331</v>
      </c>
      <c r="B332" t="s">
        <v>336</v>
      </c>
      <c r="C332">
        <v>27</v>
      </c>
      <c r="D332">
        <v>18</v>
      </c>
      <c r="E332">
        <v>9</v>
      </c>
      <c r="F332">
        <v>0.66700000000000004</v>
      </c>
      <c r="G332">
        <v>22.12</v>
      </c>
      <c r="H332">
        <v>10.93</v>
      </c>
      <c r="I332">
        <v>8</v>
      </c>
      <c r="J332">
        <v>7</v>
      </c>
      <c r="K332">
        <v>10</v>
      </c>
      <c r="L332">
        <v>3</v>
      </c>
      <c r="M332">
        <v>6</v>
      </c>
      <c r="N332">
        <v>5</v>
      </c>
      <c r="O332">
        <v>1808</v>
      </c>
      <c r="P332">
        <v>1506</v>
      </c>
      <c r="R332">
        <v>1100</v>
      </c>
      <c r="S332">
        <v>518</v>
      </c>
      <c r="T332">
        <v>1302</v>
      </c>
      <c r="U332">
        <v>0.39800000000000002</v>
      </c>
      <c r="V332">
        <v>161</v>
      </c>
      <c r="W332">
        <v>502</v>
      </c>
      <c r="X332">
        <v>0.32100000000000001</v>
      </c>
      <c r="Y332">
        <v>309</v>
      </c>
      <c r="Z332">
        <v>445</v>
      </c>
      <c r="AA332">
        <v>0.69399999999999995</v>
      </c>
      <c r="AB332">
        <v>202</v>
      </c>
      <c r="AC332">
        <v>783</v>
      </c>
      <c r="AD332">
        <v>263</v>
      </c>
      <c r="AE332">
        <v>139</v>
      </c>
      <c r="AF332">
        <v>70</v>
      </c>
      <c r="AG332">
        <v>353</v>
      </c>
      <c r="AH332">
        <v>408</v>
      </c>
    </row>
    <row r="333" spans="1:34" ht="15" x14ac:dyDescent="0.2">
      <c r="A333" s="1">
        <v>332</v>
      </c>
      <c r="B333" t="s">
        <v>337</v>
      </c>
      <c r="C333">
        <v>26</v>
      </c>
      <c r="D333">
        <v>14</v>
      </c>
      <c r="E333">
        <v>12</v>
      </c>
      <c r="F333">
        <v>0.53800000000000003</v>
      </c>
      <c r="G333">
        <v>-6.49</v>
      </c>
      <c r="H333">
        <v>-7.37</v>
      </c>
      <c r="I333">
        <v>10</v>
      </c>
      <c r="J333">
        <v>6</v>
      </c>
      <c r="K333">
        <v>6</v>
      </c>
      <c r="L333">
        <v>5</v>
      </c>
      <c r="M333">
        <v>8</v>
      </c>
      <c r="N333">
        <v>7</v>
      </c>
      <c r="O333">
        <v>1752</v>
      </c>
      <c r="P333">
        <v>1678</v>
      </c>
      <c r="R333">
        <v>1050</v>
      </c>
      <c r="S333">
        <v>564</v>
      </c>
      <c r="T333">
        <v>1408</v>
      </c>
      <c r="U333">
        <v>0.40100000000000002</v>
      </c>
      <c r="V333">
        <v>169</v>
      </c>
      <c r="W333">
        <v>511</v>
      </c>
      <c r="X333">
        <v>0.33100000000000002</v>
      </c>
      <c r="Y333">
        <v>381</v>
      </c>
      <c r="Z333">
        <v>554</v>
      </c>
      <c r="AA333">
        <v>0.68799999999999994</v>
      </c>
      <c r="AB333">
        <v>277</v>
      </c>
      <c r="AC333">
        <v>825</v>
      </c>
      <c r="AD333">
        <v>304</v>
      </c>
      <c r="AE333">
        <v>152</v>
      </c>
      <c r="AF333">
        <v>64</v>
      </c>
      <c r="AG333">
        <v>321</v>
      </c>
      <c r="AH333">
        <v>513</v>
      </c>
    </row>
    <row r="334" spans="1:34" ht="15" x14ac:dyDescent="0.2">
      <c r="A334" s="1">
        <v>333</v>
      </c>
      <c r="B334" t="s">
        <v>338</v>
      </c>
      <c r="C334">
        <v>27</v>
      </c>
      <c r="D334">
        <v>15</v>
      </c>
      <c r="E334">
        <v>12</v>
      </c>
      <c r="F334">
        <v>0.55600000000000005</v>
      </c>
      <c r="G334">
        <v>14.84</v>
      </c>
      <c r="H334">
        <v>9.99</v>
      </c>
      <c r="I334">
        <v>6</v>
      </c>
      <c r="J334">
        <v>9</v>
      </c>
      <c r="K334">
        <v>9</v>
      </c>
      <c r="L334">
        <v>3</v>
      </c>
      <c r="M334">
        <v>4</v>
      </c>
      <c r="N334">
        <v>8</v>
      </c>
      <c r="O334">
        <v>2223</v>
      </c>
      <c r="P334">
        <v>2092</v>
      </c>
      <c r="R334">
        <v>1080</v>
      </c>
      <c r="S334">
        <v>727</v>
      </c>
      <c r="T334">
        <v>1605</v>
      </c>
      <c r="U334">
        <v>0.45300000000000001</v>
      </c>
      <c r="V334">
        <v>228</v>
      </c>
      <c r="W334">
        <v>630</v>
      </c>
      <c r="X334">
        <v>0.36199999999999999</v>
      </c>
      <c r="Y334">
        <v>410</v>
      </c>
      <c r="Z334">
        <v>576</v>
      </c>
      <c r="AA334">
        <v>0.71199999999999997</v>
      </c>
      <c r="AB334">
        <v>267</v>
      </c>
      <c r="AC334">
        <v>906</v>
      </c>
      <c r="AD334">
        <v>388</v>
      </c>
      <c r="AE334">
        <v>166</v>
      </c>
      <c r="AF334">
        <v>104</v>
      </c>
      <c r="AG334">
        <v>319</v>
      </c>
      <c r="AH334">
        <v>558</v>
      </c>
    </row>
    <row r="335" spans="1:34" ht="15" x14ac:dyDescent="0.2">
      <c r="A335" s="1">
        <v>334</v>
      </c>
      <c r="B335" t="s">
        <v>339</v>
      </c>
      <c r="C335">
        <v>27</v>
      </c>
      <c r="D335">
        <v>12</v>
      </c>
      <c r="E335">
        <v>15</v>
      </c>
      <c r="F335">
        <v>0.44400000000000001</v>
      </c>
      <c r="G335">
        <v>0</v>
      </c>
      <c r="H335">
        <v>6.46</v>
      </c>
      <c r="I335">
        <v>5</v>
      </c>
      <c r="J335">
        <v>10</v>
      </c>
      <c r="K335">
        <v>8</v>
      </c>
      <c r="L335">
        <v>7</v>
      </c>
      <c r="M335">
        <v>2</v>
      </c>
      <c r="N335">
        <v>5</v>
      </c>
      <c r="O335">
        <v>1905</v>
      </c>
      <c r="P335">
        <v>2068</v>
      </c>
      <c r="R335">
        <v>1085</v>
      </c>
      <c r="S335">
        <v>767</v>
      </c>
      <c r="T335">
        <v>1669</v>
      </c>
      <c r="U335">
        <v>0.46</v>
      </c>
      <c r="V335">
        <v>220</v>
      </c>
      <c r="W335">
        <v>617</v>
      </c>
      <c r="X335">
        <v>0.35699999999999998</v>
      </c>
      <c r="Y335">
        <v>314</v>
      </c>
      <c r="Z335">
        <v>457</v>
      </c>
      <c r="AA335">
        <v>0.68700000000000006</v>
      </c>
      <c r="AB335">
        <v>274</v>
      </c>
      <c r="AC335">
        <v>977</v>
      </c>
      <c r="AD335">
        <v>381</v>
      </c>
      <c r="AE335">
        <v>152</v>
      </c>
      <c r="AF335">
        <v>73</v>
      </c>
      <c r="AG335">
        <v>275</v>
      </c>
      <c r="AH335">
        <v>454</v>
      </c>
    </row>
    <row r="336" spans="1:34" ht="15" x14ac:dyDescent="0.2">
      <c r="A336" s="1">
        <v>335</v>
      </c>
      <c r="B336" t="s">
        <v>340</v>
      </c>
      <c r="C336">
        <v>27</v>
      </c>
      <c r="D336">
        <v>9</v>
      </c>
      <c r="E336">
        <v>18</v>
      </c>
      <c r="F336">
        <v>0.33300000000000002</v>
      </c>
      <c r="G336">
        <v>2.99</v>
      </c>
      <c r="H336">
        <v>6.1</v>
      </c>
      <c r="I336">
        <v>2</v>
      </c>
      <c r="J336">
        <v>13</v>
      </c>
      <c r="K336">
        <v>7</v>
      </c>
      <c r="L336">
        <v>9</v>
      </c>
      <c r="M336">
        <v>1</v>
      </c>
      <c r="N336">
        <v>8</v>
      </c>
      <c r="O336">
        <v>2100</v>
      </c>
      <c r="P336">
        <v>2184</v>
      </c>
      <c r="R336">
        <v>1085</v>
      </c>
      <c r="S336">
        <v>778</v>
      </c>
      <c r="T336">
        <v>1690</v>
      </c>
      <c r="U336">
        <v>0.46</v>
      </c>
      <c r="V336">
        <v>208</v>
      </c>
      <c r="W336">
        <v>520</v>
      </c>
      <c r="X336">
        <v>0.4</v>
      </c>
      <c r="Y336">
        <v>420</v>
      </c>
      <c r="Z336">
        <v>587</v>
      </c>
      <c r="AA336">
        <v>0.71599999999999997</v>
      </c>
      <c r="AB336">
        <v>315</v>
      </c>
      <c r="AC336">
        <v>968</v>
      </c>
      <c r="AD336">
        <v>403</v>
      </c>
      <c r="AE336">
        <v>174</v>
      </c>
      <c r="AF336">
        <v>98</v>
      </c>
      <c r="AG336">
        <v>332</v>
      </c>
      <c r="AH336">
        <v>507</v>
      </c>
    </row>
    <row r="337" spans="1:34" ht="15" x14ac:dyDescent="0.2">
      <c r="A337" s="1">
        <v>336</v>
      </c>
      <c r="B337" t="s">
        <v>341</v>
      </c>
      <c r="C337">
        <v>25</v>
      </c>
      <c r="D337">
        <v>16</v>
      </c>
      <c r="E337">
        <v>9</v>
      </c>
      <c r="F337">
        <v>0.64</v>
      </c>
      <c r="G337">
        <v>-1.4</v>
      </c>
      <c r="H337">
        <v>-4.92</v>
      </c>
      <c r="I337">
        <v>11</v>
      </c>
      <c r="J337">
        <v>3</v>
      </c>
      <c r="K337">
        <v>9</v>
      </c>
      <c r="L337">
        <v>2</v>
      </c>
      <c r="M337">
        <v>6</v>
      </c>
      <c r="N337">
        <v>5</v>
      </c>
      <c r="O337">
        <v>2002</v>
      </c>
      <c r="P337">
        <v>1802</v>
      </c>
      <c r="R337">
        <v>1010</v>
      </c>
      <c r="S337">
        <v>683</v>
      </c>
      <c r="T337">
        <v>1507</v>
      </c>
      <c r="U337">
        <v>0.45300000000000001</v>
      </c>
      <c r="V337">
        <v>143</v>
      </c>
      <c r="W337">
        <v>404</v>
      </c>
      <c r="X337">
        <v>0.35399999999999998</v>
      </c>
      <c r="Y337">
        <v>293</v>
      </c>
      <c r="Z337">
        <v>408</v>
      </c>
      <c r="AA337">
        <v>0.71799999999999997</v>
      </c>
      <c r="AB337">
        <v>253</v>
      </c>
      <c r="AC337">
        <v>875</v>
      </c>
      <c r="AD337">
        <v>312</v>
      </c>
      <c r="AE337">
        <v>116</v>
      </c>
      <c r="AF337">
        <v>52</v>
      </c>
      <c r="AG337">
        <v>318</v>
      </c>
      <c r="AH337">
        <v>512</v>
      </c>
    </row>
    <row r="338" spans="1:34" ht="15" x14ac:dyDescent="0.2">
      <c r="A338" s="1">
        <v>337</v>
      </c>
      <c r="B338" t="s">
        <v>342</v>
      </c>
      <c r="C338">
        <v>28</v>
      </c>
      <c r="D338">
        <v>22</v>
      </c>
      <c r="E338">
        <v>6</v>
      </c>
      <c r="F338">
        <v>0.78600000000000003</v>
      </c>
      <c r="G338">
        <v>26.31</v>
      </c>
      <c r="H338">
        <v>7.6</v>
      </c>
      <c r="I338">
        <v>10</v>
      </c>
      <c r="J338">
        <v>5</v>
      </c>
      <c r="K338">
        <v>14</v>
      </c>
      <c r="L338">
        <v>2</v>
      </c>
      <c r="M338">
        <v>5</v>
      </c>
      <c r="N338">
        <v>3</v>
      </c>
      <c r="O338">
        <v>2389</v>
      </c>
      <c r="P338">
        <v>1865</v>
      </c>
      <c r="R338">
        <v>1145</v>
      </c>
      <c r="S338">
        <v>625</v>
      </c>
      <c r="T338">
        <v>1478</v>
      </c>
      <c r="U338">
        <v>0.42299999999999999</v>
      </c>
      <c r="V338">
        <v>187</v>
      </c>
      <c r="W338">
        <v>535</v>
      </c>
      <c r="X338">
        <v>0.35</v>
      </c>
      <c r="Y338">
        <v>428</v>
      </c>
      <c r="Z338">
        <v>630</v>
      </c>
      <c r="AA338">
        <v>0.67900000000000005</v>
      </c>
      <c r="AB338">
        <v>315</v>
      </c>
      <c r="AC338">
        <v>963</v>
      </c>
      <c r="AD338">
        <v>339</v>
      </c>
      <c r="AE338">
        <v>155</v>
      </c>
      <c r="AF338">
        <v>96</v>
      </c>
      <c r="AG338">
        <v>604</v>
      </c>
      <c r="AH338">
        <v>610</v>
      </c>
    </row>
    <row r="339" spans="1:34" ht="15" x14ac:dyDescent="0.2">
      <c r="A339" s="1">
        <v>338</v>
      </c>
      <c r="B339" t="s">
        <v>343</v>
      </c>
      <c r="C339">
        <v>28</v>
      </c>
      <c r="D339">
        <v>7</v>
      </c>
      <c r="E339">
        <v>21</v>
      </c>
      <c r="F339">
        <v>0.25</v>
      </c>
      <c r="G339">
        <v>-15.31</v>
      </c>
      <c r="H339">
        <v>1.35</v>
      </c>
      <c r="I339">
        <v>2</v>
      </c>
      <c r="J339">
        <v>13</v>
      </c>
      <c r="K339">
        <v>5</v>
      </c>
      <c r="L339">
        <v>7</v>
      </c>
      <c r="M339">
        <v>2</v>
      </c>
      <c r="N339">
        <v>13</v>
      </c>
      <c r="O339">
        <v>1676</v>
      </c>
      <c r="P339">
        <v>2053</v>
      </c>
      <c r="R339">
        <v>1120</v>
      </c>
      <c r="S339">
        <v>676</v>
      </c>
      <c r="T339">
        <v>1502</v>
      </c>
      <c r="U339">
        <v>0.45</v>
      </c>
      <c r="V339">
        <v>214</v>
      </c>
      <c r="W339">
        <v>595</v>
      </c>
      <c r="X339">
        <v>0.36</v>
      </c>
      <c r="Y339">
        <v>485</v>
      </c>
      <c r="Z339">
        <v>699</v>
      </c>
      <c r="AA339">
        <v>0.69399999999999995</v>
      </c>
      <c r="AB339">
        <v>275</v>
      </c>
      <c r="AC339">
        <v>1003</v>
      </c>
      <c r="AD339">
        <v>398</v>
      </c>
      <c r="AE339">
        <v>229</v>
      </c>
      <c r="AF339">
        <v>117</v>
      </c>
      <c r="AG339">
        <v>371</v>
      </c>
      <c r="AH339">
        <v>461</v>
      </c>
    </row>
    <row r="340" spans="1:34" ht="15" x14ac:dyDescent="0.2">
      <c r="A340" s="1">
        <v>339</v>
      </c>
      <c r="B340" t="s">
        <v>344</v>
      </c>
      <c r="C340">
        <v>25</v>
      </c>
      <c r="D340">
        <v>8</v>
      </c>
      <c r="E340">
        <v>17</v>
      </c>
      <c r="F340">
        <v>0.32</v>
      </c>
      <c r="G340">
        <v>-10.94</v>
      </c>
      <c r="H340">
        <v>-2.2400000000000002</v>
      </c>
      <c r="I340">
        <v>5</v>
      </c>
      <c r="J340">
        <v>9</v>
      </c>
      <c r="K340">
        <v>5</v>
      </c>
      <c r="L340">
        <v>6</v>
      </c>
      <c r="M340">
        <v>3</v>
      </c>
      <c r="N340">
        <v>11</v>
      </c>
      <c r="O340">
        <v>1770</v>
      </c>
      <c r="P340">
        <v>1885</v>
      </c>
      <c r="R340">
        <v>1015</v>
      </c>
      <c r="S340">
        <v>641</v>
      </c>
      <c r="T340">
        <v>1478</v>
      </c>
      <c r="U340">
        <v>0.434</v>
      </c>
      <c r="V340">
        <v>192</v>
      </c>
      <c r="W340">
        <v>468</v>
      </c>
      <c r="X340">
        <v>0.41</v>
      </c>
      <c r="Y340">
        <v>411</v>
      </c>
      <c r="Z340">
        <v>564</v>
      </c>
      <c r="AA340">
        <v>0.72899999999999998</v>
      </c>
      <c r="AB340">
        <v>219</v>
      </c>
      <c r="AC340">
        <v>921</v>
      </c>
      <c r="AD340">
        <v>332</v>
      </c>
      <c r="AE340">
        <v>159</v>
      </c>
      <c r="AF340">
        <v>61</v>
      </c>
      <c r="AG340">
        <v>261</v>
      </c>
      <c r="AH340">
        <v>433</v>
      </c>
    </row>
    <row r="341" spans="1:34" ht="15" x14ac:dyDescent="0.2">
      <c r="A341" s="1">
        <v>340</v>
      </c>
      <c r="B341" t="s">
        <v>345</v>
      </c>
      <c r="C341">
        <v>27</v>
      </c>
      <c r="D341">
        <v>13</v>
      </c>
      <c r="E341">
        <v>14</v>
      </c>
      <c r="F341">
        <v>0.48099999999999998</v>
      </c>
      <c r="G341">
        <v>-5.66</v>
      </c>
      <c r="H341">
        <v>-2.4300000000000002</v>
      </c>
      <c r="I341">
        <v>7</v>
      </c>
      <c r="J341">
        <v>7</v>
      </c>
      <c r="K341">
        <v>9</v>
      </c>
      <c r="L341">
        <v>3</v>
      </c>
      <c r="M341">
        <v>4</v>
      </c>
      <c r="N341">
        <v>10</v>
      </c>
      <c r="O341">
        <v>1874</v>
      </c>
      <c r="P341">
        <v>1961</v>
      </c>
      <c r="R341">
        <v>1080</v>
      </c>
      <c r="S341">
        <v>732</v>
      </c>
      <c r="T341">
        <v>1600</v>
      </c>
      <c r="U341">
        <v>0.45800000000000002</v>
      </c>
      <c r="V341">
        <v>228</v>
      </c>
      <c r="W341">
        <v>617</v>
      </c>
      <c r="X341">
        <v>0.37</v>
      </c>
      <c r="Y341">
        <v>269</v>
      </c>
      <c r="Z341">
        <v>380</v>
      </c>
      <c r="AA341">
        <v>0.70799999999999996</v>
      </c>
      <c r="AB341">
        <v>249</v>
      </c>
      <c r="AC341">
        <v>928</v>
      </c>
      <c r="AD341">
        <v>403</v>
      </c>
      <c r="AE341">
        <v>146</v>
      </c>
      <c r="AF341">
        <v>76</v>
      </c>
      <c r="AG341">
        <v>294</v>
      </c>
      <c r="AH341">
        <v>482</v>
      </c>
    </row>
    <row r="342" spans="1:34" ht="15" x14ac:dyDescent="0.2">
      <c r="A342" s="1">
        <v>341</v>
      </c>
      <c r="B342" t="s">
        <v>346</v>
      </c>
      <c r="C342">
        <v>26</v>
      </c>
      <c r="D342">
        <v>11</v>
      </c>
      <c r="E342">
        <v>15</v>
      </c>
      <c r="F342">
        <v>0.42299999999999999</v>
      </c>
      <c r="G342">
        <v>-1.87</v>
      </c>
      <c r="H342">
        <v>0.54</v>
      </c>
      <c r="I342">
        <v>7</v>
      </c>
      <c r="J342">
        <v>7</v>
      </c>
      <c r="K342">
        <v>10</v>
      </c>
      <c r="L342">
        <v>2</v>
      </c>
      <c r="M342">
        <v>1</v>
      </c>
      <c r="N342">
        <v>9</v>
      </c>
      <c r="O342">
        <v>1990</v>
      </c>
      <c r="P342">
        <v>2034</v>
      </c>
      <c r="R342">
        <v>1040</v>
      </c>
      <c r="S342">
        <v>718</v>
      </c>
      <c r="T342">
        <v>1463</v>
      </c>
      <c r="U342">
        <v>0.49099999999999999</v>
      </c>
      <c r="V342">
        <v>209</v>
      </c>
      <c r="W342">
        <v>550</v>
      </c>
      <c r="X342">
        <v>0.38</v>
      </c>
      <c r="Y342">
        <v>389</v>
      </c>
      <c r="Z342">
        <v>542</v>
      </c>
      <c r="AA342">
        <v>0.71799999999999997</v>
      </c>
      <c r="AB342">
        <v>223</v>
      </c>
      <c r="AC342">
        <v>852</v>
      </c>
      <c r="AD342">
        <v>380</v>
      </c>
      <c r="AE342">
        <v>168</v>
      </c>
      <c r="AF342">
        <v>80</v>
      </c>
      <c r="AG342">
        <v>354</v>
      </c>
      <c r="AH342">
        <v>530</v>
      </c>
    </row>
    <row r="343" spans="1:34" ht="15" x14ac:dyDescent="0.2">
      <c r="A343" s="1">
        <v>342</v>
      </c>
      <c r="B343" t="s">
        <v>347</v>
      </c>
      <c r="C343">
        <v>29</v>
      </c>
      <c r="D343">
        <v>25</v>
      </c>
      <c r="E343">
        <v>4</v>
      </c>
      <c r="F343">
        <v>0.86199999999999999</v>
      </c>
      <c r="G343">
        <v>21.08</v>
      </c>
      <c r="H343">
        <v>2.12</v>
      </c>
      <c r="I343">
        <v>15</v>
      </c>
      <c r="J343">
        <v>1</v>
      </c>
      <c r="K343">
        <v>15</v>
      </c>
      <c r="L343">
        <v>1</v>
      </c>
      <c r="M343">
        <v>8</v>
      </c>
      <c r="N343">
        <v>1</v>
      </c>
      <c r="O343">
        <v>2364</v>
      </c>
      <c r="P343">
        <v>1803</v>
      </c>
      <c r="R343">
        <v>1160</v>
      </c>
      <c r="S343">
        <v>601</v>
      </c>
      <c r="T343">
        <v>1605</v>
      </c>
      <c r="U343">
        <v>0.374</v>
      </c>
      <c r="V343">
        <v>196</v>
      </c>
      <c r="W343">
        <v>629</v>
      </c>
      <c r="X343">
        <v>0.312</v>
      </c>
      <c r="Y343">
        <v>405</v>
      </c>
      <c r="Z343">
        <v>584</v>
      </c>
      <c r="AA343">
        <v>0.69299999999999995</v>
      </c>
      <c r="AB343">
        <v>256</v>
      </c>
      <c r="AC343">
        <v>922</v>
      </c>
      <c r="AD343">
        <v>302</v>
      </c>
      <c r="AE343">
        <v>164</v>
      </c>
      <c r="AF343">
        <v>88</v>
      </c>
      <c r="AG343">
        <v>417</v>
      </c>
      <c r="AH343">
        <v>607</v>
      </c>
    </row>
    <row r="344" spans="1:34" ht="15" x14ac:dyDescent="0.2">
      <c r="A344" s="1">
        <v>343</v>
      </c>
      <c r="B344" t="s">
        <v>348</v>
      </c>
      <c r="C344">
        <v>27</v>
      </c>
      <c r="D344">
        <v>15</v>
      </c>
      <c r="E344">
        <v>12</v>
      </c>
      <c r="F344">
        <v>0.55600000000000005</v>
      </c>
      <c r="G344">
        <v>0.74</v>
      </c>
      <c r="H344">
        <v>-0.57999999999999996</v>
      </c>
      <c r="I344">
        <v>9</v>
      </c>
      <c r="J344">
        <v>7</v>
      </c>
      <c r="K344">
        <v>12</v>
      </c>
      <c r="L344">
        <v>0</v>
      </c>
      <c r="M344">
        <v>3</v>
      </c>
      <c r="N344">
        <v>12</v>
      </c>
      <c r="O344">
        <v>2204</v>
      </c>
      <c r="P344">
        <v>2065</v>
      </c>
      <c r="R344">
        <v>1090</v>
      </c>
      <c r="S344">
        <v>729</v>
      </c>
      <c r="T344">
        <v>1663</v>
      </c>
      <c r="U344">
        <v>0.438</v>
      </c>
      <c r="V344">
        <v>228</v>
      </c>
      <c r="W344">
        <v>668</v>
      </c>
      <c r="X344">
        <v>0.34100000000000003</v>
      </c>
      <c r="Y344">
        <v>379</v>
      </c>
      <c r="Z344">
        <v>546</v>
      </c>
      <c r="AA344">
        <v>0.69399999999999995</v>
      </c>
      <c r="AB344">
        <v>286</v>
      </c>
      <c r="AC344">
        <v>942</v>
      </c>
      <c r="AD344">
        <v>356</v>
      </c>
      <c r="AE344">
        <v>176</v>
      </c>
      <c r="AF344">
        <v>109</v>
      </c>
      <c r="AG344">
        <v>305</v>
      </c>
      <c r="AH344">
        <v>506</v>
      </c>
    </row>
    <row r="345" spans="1:34" ht="15" x14ac:dyDescent="0.2">
      <c r="A345" s="1">
        <v>344</v>
      </c>
      <c r="B345" t="s">
        <v>349</v>
      </c>
      <c r="C345">
        <v>27</v>
      </c>
      <c r="D345">
        <v>21</v>
      </c>
      <c r="E345">
        <v>6</v>
      </c>
      <c r="F345">
        <v>0.77800000000000002</v>
      </c>
      <c r="G345">
        <v>1</v>
      </c>
      <c r="H345">
        <v>-5.32</v>
      </c>
      <c r="I345">
        <v>13</v>
      </c>
      <c r="J345">
        <v>3</v>
      </c>
      <c r="K345">
        <v>10</v>
      </c>
      <c r="L345">
        <v>3</v>
      </c>
      <c r="M345">
        <v>11</v>
      </c>
      <c r="N345">
        <v>3</v>
      </c>
      <c r="O345">
        <v>2124</v>
      </c>
      <c r="P345">
        <v>1904</v>
      </c>
      <c r="R345">
        <v>1105</v>
      </c>
      <c r="S345">
        <v>664</v>
      </c>
      <c r="T345">
        <v>1619</v>
      </c>
      <c r="U345">
        <v>0.41</v>
      </c>
      <c r="V345">
        <v>181</v>
      </c>
      <c r="W345">
        <v>572</v>
      </c>
      <c r="X345">
        <v>0.316</v>
      </c>
      <c r="Y345">
        <v>395</v>
      </c>
      <c r="Z345">
        <v>542</v>
      </c>
      <c r="AA345">
        <v>0.72899999999999998</v>
      </c>
      <c r="AB345">
        <v>284</v>
      </c>
      <c r="AC345">
        <v>981</v>
      </c>
      <c r="AD345">
        <v>276</v>
      </c>
      <c r="AE345">
        <v>157</v>
      </c>
      <c r="AF345">
        <v>90</v>
      </c>
      <c r="AG345">
        <v>388</v>
      </c>
      <c r="AH345">
        <v>526</v>
      </c>
    </row>
    <row r="346" spans="1:34" ht="15" x14ac:dyDescent="0.2">
      <c r="A346" s="1">
        <v>345</v>
      </c>
      <c r="B346" t="s">
        <v>350</v>
      </c>
      <c r="C346">
        <v>27</v>
      </c>
      <c r="D346">
        <v>22</v>
      </c>
      <c r="E346">
        <v>5</v>
      </c>
      <c r="F346">
        <v>0.81499999999999995</v>
      </c>
      <c r="G346">
        <v>20.56</v>
      </c>
      <c r="H346">
        <v>7.97</v>
      </c>
      <c r="I346">
        <v>11</v>
      </c>
      <c r="J346">
        <v>3</v>
      </c>
      <c r="K346">
        <v>14</v>
      </c>
      <c r="L346">
        <v>1</v>
      </c>
      <c r="M346">
        <v>5</v>
      </c>
      <c r="N346">
        <v>3</v>
      </c>
      <c r="O346">
        <v>1974</v>
      </c>
      <c r="P346">
        <v>1634</v>
      </c>
      <c r="R346">
        <v>1095</v>
      </c>
      <c r="S346">
        <v>589</v>
      </c>
      <c r="T346">
        <v>1455</v>
      </c>
      <c r="U346">
        <v>0.40500000000000003</v>
      </c>
      <c r="V346">
        <v>180</v>
      </c>
      <c r="W346">
        <v>488</v>
      </c>
      <c r="X346">
        <v>0.36899999999999999</v>
      </c>
      <c r="Y346">
        <v>276</v>
      </c>
      <c r="Z346">
        <v>381</v>
      </c>
      <c r="AA346">
        <v>0.72399999999999998</v>
      </c>
      <c r="AB346">
        <v>224</v>
      </c>
      <c r="AC346">
        <v>811</v>
      </c>
      <c r="AD346">
        <v>269</v>
      </c>
      <c r="AE346">
        <v>147</v>
      </c>
      <c r="AF346">
        <v>85</v>
      </c>
      <c r="AG346">
        <v>358</v>
      </c>
      <c r="AH346">
        <v>499</v>
      </c>
    </row>
    <row r="347" spans="1:34" ht="15" x14ac:dyDescent="0.2">
      <c r="A347" s="1">
        <v>346</v>
      </c>
      <c r="B347" t="s">
        <v>351</v>
      </c>
      <c r="C347">
        <v>29</v>
      </c>
      <c r="D347">
        <v>14</v>
      </c>
      <c r="E347">
        <v>15</v>
      </c>
      <c r="F347">
        <v>0.48299999999999998</v>
      </c>
      <c r="G347">
        <v>-0.62</v>
      </c>
      <c r="H347">
        <v>-0.39</v>
      </c>
      <c r="I347">
        <v>9</v>
      </c>
      <c r="J347">
        <v>7</v>
      </c>
      <c r="K347">
        <v>11</v>
      </c>
      <c r="L347">
        <v>2</v>
      </c>
      <c r="M347">
        <v>3</v>
      </c>
      <c r="N347">
        <v>9</v>
      </c>
      <c r="O347">
        <v>2291</v>
      </c>
      <c r="P347">
        <v>2194</v>
      </c>
      <c r="R347">
        <v>1190</v>
      </c>
      <c r="S347">
        <v>774</v>
      </c>
      <c r="T347">
        <v>1651</v>
      </c>
      <c r="U347">
        <v>0.46899999999999997</v>
      </c>
      <c r="V347">
        <v>190</v>
      </c>
      <c r="W347">
        <v>556</v>
      </c>
      <c r="X347">
        <v>0.34200000000000003</v>
      </c>
      <c r="Y347">
        <v>456</v>
      </c>
      <c r="Z347">
        <v>622</v>
      </c>
      <c r="AA347">
        <v>0.73299999999999998</v>
      </c>
      <c r="AB347">
        <v>274</v>
      </c>
      <c r="AC347">
        <v>975</v>
      </c>
      <c r="AD347">
        <v>359</v>
      </c>
      <c r="AE347">
        <v>187</v>
      </c>
      <c r="AF347">
        <v>80</v>
      </c>
      <c r="AG347">
        <v>367</v>
      </c>
      <c r="AH347">
        <v>531</v>
      </c>
    </row>
    <row r="348" spans="1:34" ht="15" x14ac:dyDescent="0.2">
      <c r="A348" s="1">
        <v>347</v>
      </c>
      <c r="B348" t="s">
        <v>352</v>
      </c>
      <c r="C348">
        <v>28</v>
      </c>
      <c r="D348">
        <v>19</v>
      </c>
      <c r="E348">
        <v>9</v>
      </c>
      <c r="F348">
        <v>0.67900000000000005</v>
      </c>
      <c r="G348">
        <v>-1.37</v>
      </c>
      <c r="H348">
        <v>-2.37</v>
      </c>
      <c r="I348">
        <v>10</v>
      </c>
      <c r="J348">
        <v>5</v>
      </c>
      <c r="K348">
        <v>11</v>
      </c>
      <c r="L348">
        <v>3</v>
      </c>
      <c r="M348">
        <v>8</v>
      </c>
      <c r="N348">
        <v>6</v>
      </c>
      <c r="O348">
        <v>2151</v>
      </c>
      <c r="P348">
        <v>2019</v>
      </c>
      <c r="R348">
        <v>1130</v>
      </c>
      <c r="S348">
        <v>702</v>
      </c>
      <c r="T348">
        <v>1601</v>
      </c>
      <c r="U348">
        <v>0.438</v>
      </c>
      <c r="V348">
        <v>209</v>
      </c>
      <c r="W348">
        <v>617</v>
      </c>
      <c r="X348">
        <v>0.33900000000000002</v>
      </c>
      <c r="Y348">
        <v>406</v>
      </c>
      <c r="Z348">
        <v>570</v>
      </c>
      <c r="AA348">
        <v>0.71199999999999997</v>
      </c>
      <c r="AB348">
        <v>252</v>
      </c>
      <c r="AC348">
        <v>932</v>
      </c>
      <c r="AD348">
        <v>341</v>
      </c>
      <c r="AE348">
        <v>183</v>
      </c>
      <c r="AF348">
        <v>87</v>
      </c>
      <c r="AG348">
        <v>413</v>
      </c>
      <c r="AH348">
        <v>622</v>
      </c>
    </row>
    <row r="349" spans="1:34" ht="15" x14ac:dyDescent="0.2">
      <c r="A349" s="1">
        <v>348</v>
      </c>
      <c r="B349" t="s">
        <v>353</v>
      </c>
      <c r="C349">
        <v>28</v>
      </c>
      <c r="D349">
        <v>16</v>
      </c>
      <c r="E349">
        <v>12</v>
      </c>
      <c r="F349">
        <v>0.57099999999999995</v>
      </c>
      <c r="G349">
        <v>2.13</v>
      </c>
      <c r="H349">
        <v>1.71</v>
      </c>
      <c r="I349">
        <v>6</v>
      </c>
      <c r="J349">
        <v>9</v>
      </c>
      <c r="K349">
        <v>12</v>
      </c>
      <c r="L349">
        <v>3</v>
      </c>
      <c r="M349">
        <v>3</v>
      </c>
      <c r="N349">
        <v>8</v>
      </c>
      <c r="O349">
        <v>2179</v>
      </c>
      <c r="P349">
        <v>2122</v>
      </c>
      <c r="R349">
        <v>1145</v>
      </c>
      <c r="S349">
        <v>707</v>
      </c>
      <c r="T349">
        <v>1768</v>
      </c>
      <c r="U349">
        <v>0.4</v>
      </c>
      <c r="V349">
        <v>193</v>
      </c>
      <c r="W349">
        <v>609</v>
      </c>
      <c r="X349">
        <v>0.317</v>
      </c>
      <c r="Y349">
        <v>515</v>
      </c>
      <c r="Z349">
        <v>711</v>
      </c>
      <c r="AA349">
        <v>0.72399999999999998</v>
      </c>
      <c r="AB349">
        <v>314</v>
      </c>
      <c r="AC349">
        <v>1130</v>
      </c>
      <c r="AD349">
        <v>327</v>
      </c>
      <c r="AE349">
        <v>196</v>
      </c>
      <c r="AF349">
        <v>89</v>
      </c>
      <c r="AG349">
        <v>350</v>
      </c>
      <c r="AH349">
        <v>617</v>
      </c>
    </row>
    <row r="350" spans="1:34" ht="15" x14ac:dyDescent="0.2">
      <c r="A350" s="1">
        <v>349</v>
      </c>
      <c r="B350" t="s">
        <v>354</v>
      </c>
      <c r="C350">
        <v>27</v>
      </c>
      <c r="D350">
        <v>18</v>
      </c>
      <c r="E350">
        <v>9</v>
      </c>
      <c r="F350">
        <v>0.66700000000000004</v>
      </c>
      <c r="G350">
        <v>15.26</v>
      </c>
      <c r="H350">
        <v>11.15</v>
      </c>
      <c r="I350">
        <v>8</v>
      </c>
      <c r="J350">
        <v>6</v>
      </c>
      <c r="K350">
        <v>12</v>
      </c>
      <c r="L350">
        <v>2</v>
      </c>
      <c r="M350">
        <v>3</v>
      </c>
      <c r="N350">
        <v>7</v>
      </c>
      <c r="O350">
        <v>2022</v>
      </c>
      <c r="P350">
        <v>1911</v>
      </c>
      <c r="R350">
        <v>1085</v>
      </c>
      <c r="S350">
        <v>676</v>
      </c>
      <c r="T350">
        <v>1524</v>
      </c>
      <c r="U350">
        <v>0.44400000000000001</v>
      </c>
      <c r="V350">
        <v>202</v>
      </c>
      <c r="W350">
        <v>613</v>
      </c>
      <c r="X350">
        <v>0.33</v>
      </c>
      <c r="Y350">
        <v>357</v>
      </c>
      <c r="Z350">
        <v>514</v>
      </c>
      <c r="AA350">
        <v>0.69499999999999995</v>
      </c>
      <c r="AB350">
        <v>232</v>
      </c>
      <c r="AC350">
        <v>849</v>
      </c>
      <c r="AD350">
        <v>386</v>
      </c>
      <c r="AE350">
        <v>173</v>
      </c>
      <c r="AF350">
        <v>108</v>
      </c>
      <c r="AG350">
        <v>339</v>
      </c>
      <c r="AH350">
        <v>589</v>
      </c>
    </row>
    <row r="351" spans="1:34" ht="15" x14ac:dyDescent="0.2">
      <c r="A351" s="1">
        <v>350</v>
      </c>
      <c r="B351" t="s">
        <v>355</v>
      </c>
      <c r="C351">
        <v>23</v>
      </c>
      <c r="D351">
        <v>14</v>
      </c>
      <c r="E351">
        <v>9</v>
      </c>
      <c r="F351">
        <v>0.60899999999999999</v>
      </c>
      <c r="G351">
        <v>0.46</v>
      </c>
      <c r="H351">
        <v>-1.63</v>
      </c>
      <c r="I351">
        <v>6</v>
      </c>
      <c r="J351">
        <v>4</v>
      </c>
      <c r="K351">
        <v>8</v>
      </c>
      <c r="L351">
        <v>3</v>
      </c>
      <c r="M351">
        <v>6</v>
      </c>
      <c r="N351">
        <v>6</v>
      </c>
      <c r="O351">
        <v>1691</v>
      </c>
      <c r="P351">
        <v>1589</v>
      </c>
      <c r="R351">
        <v>925</v>
      </c>
      <c r="S351">
        <v>581</v>
      </c>
      <c r="T351">
        <v>1364</v>
      </c>
      <c r="U351">
        <v>0.42599999999999999</v>
      </c>
      <c r="V351">
        <v>169</v>
      </c>
      <c r="W351">
        <v>514</v>
      </c>
      <c r="X351">
        <v>0.32900000000000001</v>
      </c>
      <c r="Y351">
        <v>258</v>
      </c>
      <c r="Z351">
        <v>364</v>
      </c>
      <c r="AA351">
        <v>0.70899999999999996</v>
      </c>
      <c r="AB351">
        <v>221</v>
      </c>
      <c r="AC351">
        <v>751</v>
      </c>
      <c r="AD351">
        <v>303</v>
      </c>
      <c r="AE351">
        <v>155</v>
      </c>
      <c r="AF351">
        <v>83</v>
      </c>
      <c r="AG351">
        <v>274</v>
      </c>
      <c r="AH351">
        <v>392</v>
      </c>
    </row>
    <row r="352" spans="1:34" ht="15" x14ac:dyDescent="0.2">
      <c r="A352" s="1">
        <v>351</v>
      </c>
      <c r="B352" t="s">
        <v>356</v>
      </c>
      <c r="C352">
        <v>29</v>
      </c>
      <c r="D352">
        <v>11</v>
      </c>
      <c r="E352">
        <v>18</v>
      </c>
      <c r="F352">
        <v>0.379</v>
      </c>
      <c r="G352">
        <v>-9.64</v>
      </c>
      <c r="H352">
        <v>-2.4900000000000002</v>
      </c>
      <c r="I352">
        <v>5</v>
      </c>
      <c r="J352">
        <v>11</v>
      </c>
      <c r="K352">
        <v>7</v>
      </c>
      <c r="L352">
        <v>7</v>
      </c>
      <c r="M352">
        <v>3</v>
      </c>
      <c r="N352">
        <v>10</v>
      </c>
      <c r="O352">
        <v>2250</v>
      </c>
      <c r="P352">
        <v>2398</v>
      </c>
      <c r="R352">
        <v>1190</v>
      </c>
      <c r="S352">
        <v>887</v>
      </c>
      <c r="T352">
        <v>1902</v>
      </c>
      <c r="U352">
        <v>0.46600000000000003</v>
      </c>
      <c r="V352">
        <v>244</v>
      </c>
      <c r="W352">
        <v>700</v>
      </c>
      <c r="X352">
        <v>0.34899999999999998</v>
      </c>
      <c r="Y352">
        <v>378</v>
      </c>
      <c r="Z352">
        <v>536</v>
      </c>
      <c r="AA352">
        <v>0.70499999999999996</v>
      </c>
      <c r="AB352">
        <v>333</v>
      </c>
      <c r="AC352">
        <v>1181</v>
      </c>
      <c r="AD352">
        <v>478</v>
      </c>
      <c r="AE352">
        <v>166</v>
      </c>
      <c r="AF352">
        <v>96</v>
      </c>
      <c r="AG352">
        <v>378</v>
      </c>
      <c r="AH352">
        <v>518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6"/>
  <sheetViews>
    <sheetView workbookViewId="0">
      <selection activeCell="F19" sqref="F19"/>
    </sheetView>
  </sheetViews>
  <sheetFormatPr defaultRowHeight="12.75" x14ac:dyDescent="0.2"/>
  <cols>
    <col min="1" max="1" width="26.7109375" customWidth="1"/>
    <col min="2" max="2" width="32.85546875" customWidth="1"/>
    <col min="4" max="4" width="23.85546875" bestFit="1" customWidth="1"/>
  </cols>
  <sheetData>
    <row r="1" spans="1:4" ht="15" x14ac:dyDescent="0.2">
      <c r="A1" t="s">
        <v>499</v>
      </c>
      <c r="B1" t="s">
        <v>410</v>
      </c>
      <c r="D1" s="2" t="s">
        <v>358</v>
      </c>
    </row>
    <row r="2" spans="1:4" x14ac:dyDescent="0.2">
      <c r="A2" t="s">
        <v>6</v>
      </c>
      <c r="B2" s="27" t="s">
        <v>445</v>
      </c>
      <c r="C2" t="str">
        <f t="shared" ref="C2:C9" si="0">IF(A2=D2, "1", "0")</f>
        <v>1</v>
      </c>
      <c r="D2" t="s">
        <v>6</v>
      </c>
    </row>
    <row r="3" spans="1:4" x14ac:dyDescent="0.2">
      <c r="A3" t="s">
        <v>7</v>
      </c>
      <c r="B3" s="27" t="s">
        <v>427</v>
      </c>
      <c r="C3" t="str">
        <f t="shared" si="0"/>
        <v>1</v>
      </c>
      <c r="D3" t="s">
        <v>7</v>
      </c>
    </row>
    <row r="4" spans="1:4" x14ac:dyDescent="0.2">
      <c r="A4" t="s">
        <v>8</v>
      </c>
      <c r="B4" t="s">
        <v>429</v>
      </c>
      <c r="C4" t="str">
        <f t="shared" si="0"/>
        <v>1</v>
      </c>
      <c r="D4" t="s">
        <v>8</v>
      </c>
    </row>
    <row r="5" spans="1:4" x14ac:dyDescent="0.2">
      <c r="A5" t="s">
        <v>12</v>
      </c>
      <c r="B5" s="27" t="s">
        <v>421</v>
      </c>
      <c r="C5" t="str">
        <f t="shared" si="0"/>
        <v>1</v>
      </c>
      <c r="D5" t="s">
        <v>12</v>
      </c>
    </row>
    <row r="6" spans="1:4" x14ac:dyDescent="0.2">
      <c r="A6" t="s">
        <v>9</v>
      </c>
      <c r="B6" s="27" t="s">
        <v>506</v>
      </c>
      <c r="C6" t="str">
        <f t="shared" si="0"/>
        <v>1</v>
      </c>
      <c r="D6" t="s">
        <v>9</v>
      </c>
    </row>
    <row r="7" spans="1:4" x14ac:dyDescent="0.2">
      <c r="A7" t="s">
        <v>11</v>
      </c>
      <c r="B7" s="27" t="s">
        <v>506</v>
      </c>
      <c r="C7" t="str">
        <f t="shared" si="0"/>
        <v>1</v>
      </c>
      <c r="D7" t="s">
        <v>11</v>
      </c>
    </row>
    <row r="8" spans="1:4" x14ac:dyDescent="0.2">
      <c r="A8" t="s">
        <v>13</v>
      </c>
      <c r="B8" s="27" t="s">
        <v>501</v>
      </c>
      <c r="C8" t="str">
        <f t="shared" si="0"/>
        <v>1</v>
      </c>
      <c r="D8" t="s">
        <v>13</v>
      </c>
    </row>
    <row r="9" spans="1:4" x14ac:dyDescent="0.2">
      <c r="A9" t="s">
        <v>14</v>
      </c>
      <c r="B9" s="27" t="s">
        <v>506</v>
      </c>
      <c r="C9" t="str">
        <f t="shared" si="0"/>
        <v>1</v>
      </c>
      <c r="D9" t="s">
        <v>14</v>
      </c>
    </row>
    <row r="10" spans="1:4" x14ac:dyDescent="0.2">
      <c r="A10" t="s">
        <v>15</v>
      </c>
      <c r="B10" s="27" t="s">
        <v>437</v>
      </c>
      <c r="C10" t="str">
        <f t="shared" ref="C10:C36" si="1">IF(A10=D10, "1", "0")</f>
        <v>1</v>
      </c>
      <c r="D10" t="s">
        <v>15</v>
      </c>
    </row>
    <row r="11" spans="1:4" x14ac:dyDescent="0.2">
      <c r="A11" t="s">
        <v>16</v>
      </c>
      <c r="B11" s="27" t="s">
        <v>430</v>
      </c>
      <c r="C11" t="str">
        <f t="shared" si="1"/>
        <v>1</v>
      </c>
      <c r="D11" t="s">
        <v>16</v>
      </c>
    </row>
    <row r="12" spans="1:4" x14ac:dyDescent="0.2">
      <c r="A12" t="s">
        <v>18</v>
      </c>
      <c r="B12" s="27" t="s">
        <v>422</v>
      </c>
      <c r="C12" t="str">
        <f t="shared" si="1"/>
        <v>1</v>
      </c>
      <c r="D12" t="s">
        <v>18</v>
      </c>
    </row>
    <row r="13" spans="1:4" x14ac:dyDescent="0.2">
      <c r="A13" t="s">
        <v>17</v>
      </c>
      <c r="B13" s="27" t="s">
        <v>422</v>
      </c>
      <c r="C13" t="str">
        <f t="shared" si="1"/>
        <v>1</v>
      </c>
      <c r="D13" t="s">
        <v>17</v>
      </c>
    </row>
    <row r="14" spans="1:4" x14ac:dyDescent="0.2">
      <c r="A14" t="s">
        <v>22</v>
      </c>
      <c r="B14" s="27" t="s">
        <v>421</v>
      </c>
      <c r="C14" t="str">
        <f t="shared" si="1"/>
        <v>1</v>
      </c>
      <c r="D14" t="s">
        <v>22</v>
      </c>
    </row>
    <row r="15" spans="1:4" x14ac:dyDescent="0.2">
      <c r="A15" t="s">
        <v>21</v>
      </c>
      <c r="B15" s="27" t="s">
        <v>430</v>
      </c>
      <c r="C15" t="str">
        <f t="shared" si="1"/>
        <v>1</v>
      </c>
      <c r="D15" t="s">
        <v>21</v>
      </c>
    </row>
    <row r="16" spans="1:4" x14ac:dyDescent="0.2">
      <c r="A16" t="s">
        <v>19</v>
      </c>
      <c r="B16" s="27" t="s">
        <v>430</v>
      </c>
      <c r="C16" t="str">
        <f t="shared" si="1"/>
        <v>1</v>
      </c>
      <c r="D16" t="s">
        <v>19</v>
      </c>
    </row>
    <row r="17" spans="1:4" x14ac:dyDescent="0.2">
      <c r="A17" t="s">
        <v>20</v>
      </c>
      <c r="B17" s="27" t="s">
        <v>506</v>
      </c>
      <c r="C17" t="str">
        <f t="shared" si="1"/>
        <v>1</v>
      </c>
      <c r="D17" t="s">
        <v>20</v>
      </c>
    </row>
    <row r="18" spans="1:4" x14ac:dyDescent="0.2">
      <c r="A18" t="s">
        <v>23</v>
      </c>
      <c r="B18" s="27" t="s">
        <v>437</v>
      </c>
      <c r="C18" t="str">
        <f t="shared" si="1"/>
        <v>1</v>
      </c>
      <c r="D18" t="s">
        <v>23</v>
      </c>
    </row>
    <row r="19" spans="1:4" x14ac:dyDescent="0.2">
      <c r="A19" t="s">
        <v>24</v>
      </c>
      <c r="B19" s="27" t="s">
        <v>421</v>
      </c>
      <c r="C19" t="str">
        <f t="shared" si="1"/>
        <v>1</v>
      </c>
      <c r="D19" t="s">
        <v>24</v>
      </c>
    </row>
    <row r="20" spans="1:4" x14ac:dyDescent="0.2">
      <c r="A20" t="s">
        <v>25</v>
      </c>
      <c r="B20" s="27" t="s">
        <v>439</v>
      </c>
      <c r="C20" t="str">
        <f t="shared" si="1"/>
        <v>1</v>
      </c>
      <c r="D20" t="s">
        <v>25</v>
      </c>
    </row>
    <row r="21" spans="1:4" x14ac:dyDescent="0.2">
      <c r="A21" t="s">
        <v>26</v>
      </c>
      <c r="B21" t="s">
        <v>429</v>
      </c>
      <c r="C21" t="str">
        <f t="shared" si="1"/>
        <v>1</v>
      </c>
      <c r="D21" t="s">
        <v>26</v>
      </c>
    </row>
    <row r="22" spans="1:4" x14ac:dyDescent="0.2">
      <c r="A22" t="s">
        <v>27</v>
      </c>
      <c r="B22" t="s">
        <v>417</v>
      </c>
      <c r="C22" t="str">
        <f t="shared" si="1"/>
        <v>1</v>
      </c>
      <c r="D22" t="s">
        <v>27</v>
      </c>
    </row>
    <row r="23" spans="1:4" x14ac:dyDescent="0.2">
      <c r="A23" t="s">
        <v>28</v>
      </c>
      <c r="B23" s="27" t="s">
        <v>439</v>
      </c>
      <c r="C23" t="str">
        <f t="shared" si="1"/>
        <v>1</v>
      </c>
      <c r="D23" t="s">
        <v>28</v>
      </c>
    </row>
    <row r="24" spans="1:4" x14ac:dyDescent="0.2">
      <c r="A24" t="s">
        <v>29</v>
      </c>
      <c r="B24" s="27" t="s">
        <v>447</v>
      </c>
      <c r="C24" t="str">
        <f t="shared" si="1"/>
        <v>1</v>
      </c>
      <c r="D24" t="s">
        <v>29</v>
      </c>
    </row>
    <row r="25" spans="1:4" x14ac:dyDescent="0.2">
      <c r="A25" t="s">
        <v>30</v>
      </c>
      <c r="B25" s="27" t="s">
        <v>501</v>
      </c>
      <c r="C25" t="str">
        <f t="shared" si="1"/>
        <v>1</v>
      </c>
      <c r="D25" t="s">
        <v>30</v>
      </c>
    </row>
    <row r="26" spans="1:4" x14ac:dyDescent="0.2">
      <c r="A26" t="s">
        <v>31</v>
      </c>
      <c r="B26" s="27" t="s">
        <v>427</v>
      </c>
      <c r="C26" t="str">
        <f t="shared" si="1"/>
        <v>1</v>
      </c>
      <c r="D26" t="s">
        <v>31</v>
      </c>
    </row>
    <row r="27" spans="1:4" x14ac:dyDescent="0.2">
      <c r="A27" t="s">
        <v>32</v>
      </c>
      <c r="B27" t="s">
        <v>418</v>
      </c>
      <c r="C27" t="str">
        <f t="shared" si="1"/>
        <v>1</v>
      </c>
      <c r="D27" t="s">
        <v>32</v>
      </c>
    </row>
    <row r="28" spans="1:4" x14ac:dyDescent="0.2">
      <c r="A28" t="s">
        <v>33</v>
      </c>
      <c r="B28" s="27" t="s">
        <v>437</v>
      </c>
      <c r="C28" t="str">
        <f t="shared" si="1"/>
        <v>1</v>
      </c>
      <c r="D28" t="s">
        <v>33</v>
      </c>
    </row>
    <row r="29" spans="1:4" x14ac:dyDescent="0.2">
      <c r="A29" t="s">
        <v>34</v>
      </c>
      <c r="B29" t="s">
        <v>429</v>
      </c>
      <c r="C29" t="str">
        <f t="shared" si="1"/>
        <v>1</v>
      </c>
      <c r="D29" t="s">
        <v>34</v>
      </c>
    </row>
    <row r="30" spans="1:4" x14ac:dyDescent="0.2">
      <c r="A30" t="s">
        <v>35</v>
      </c>
      <c r="B30" s="27" t="s">
        <v>425</v>
      </c>
      <c r="C30" t="str">
        <f t="shared" si="1"/>
        <v>1</v>
      </c>
      <c r="D30" t="s">
        <v>35</v>
      </c>
    </row>
    <row r="31" spans="1:4" x14ac:dyDescent="0.2">
      <c r="A31" t="s">
        <v>36</v>
      </c>
      <c r="B31" s="27" t="s">
        <v>426</v>
      </c>
      <c r="C31" t="str">
        <f t="shared" si="1"/>
        <v>1</v>
      </c>
      <c r="D31" t="s">
        <v>36</v>
      </c>
    </row>
    <row r="32" spans="1:4" x14ac:dyDescent="0.2">
      <c r="A32" t="s">
        <v>37</v>
      </c>
      <c r="B32" s="27" t="s">
        <v>431</v>
      </c>
      <c r="C32" t="str">
        <f t="shared" si="1"/>
        <v>1</v>
      </c>
      <c r="D32" t="s">
        <v>37</v>
      </c>
    </row>
    <row r="33" spans="1:4" x14ac:dyDescent="0.2">
      <c r="A33" t="s">
        <v>38</v>
      </c>
      <c r="B33" s="27" t="s">
        <v>446</v>
      </c>
      <c r="C33" t="str">
        <f t="shared" si="1"/>
        <v>1</v>
      </c>
      <c r="D33" t="s">
        <v>38</v>
      </c>
    </row>
    <row r="34" spans="1:4" x14ac:dyDescent="0.2">
      <c r="A34" t="s">
        <v>39</v>
      </c>
      <c r="B34" s="27" t="s">
        <v>437</v>
      </c>
      <c r="C34" t="str">
        <f t="shared" si="1"/>
        <v>1</v>
      </c>
      <c r="D34" t="s">
        <v>39</v>
      </c>
    </row>
    <row r="35" spans="1:4" x14ac:dyDescent="0.2">
      <c r="A35" t="s">
        <v>40</v>
      </c>
      <c r="B35" t="s">
        <v>429</v>
      </c>
      <c r="C35" t="str">
        <f t="shared" si="1"/>
        <v>1</v>
      </c>
      <c r="D35" t="s">
        <v>40</v>
      </c>
    </row>
    <row r="36" spans="1:4" x14ac:dyDescent="0.2">
      <c r="A36" t="s">
        <v>41</v>
      </c>
      <c r="B36" t="s">
        <v>419</v>
      </c>
      <c r="C36" t="str">
        <f t="shared" si="1"/>
        <v>1</v>
      </c>
      <c r="D36" t="s">
        <v>41</v>
      </c>
    </row>
    <row r="37" spans="1:4" x14ac:dyDescent="0.2">
      <c r="A37" t="s">
        <v>42</v>
      </c>
      <c r="B37" s="27" t="s">
        <v>443</v>
      </c>
      <c r="C37" t="str">
        <f t="shared" ref="C37:C44" si="2">IF(A37=D37, "1", "0")</f>
        <v>1</v>
      </c>
      <c r="D37" t="s">
        <v>42</v>
      </c>
    </row>
    <row r="38" spans="1:4" x14ac:dyDescent="0.2">
      <c r="A38" t="s">
        <v>43</v>
      </c>
      <c r="B38" s="27" t="s">
        <v>438</v>
      </c>
      <c r="C38" t="str">
        <f t="shared" si="2"/>
        <v>1</v>
      </c>
      <c r="D38" t="s">
        <v>43</v>
      </c>
    </row>
    <row r="39" spans="1:4" x14ac:dyDescent="0.2">
      <c r="A39" t="s">
        <v>44</v>
      </c>
      <c r="B39" s="27" t="s">
        <v>443</v>
      </c>
      <c r="C39" t="str">
        <f t="shared" si="2"/>
        <v>1</v>
      </c>
      <c r="D39" t="s">
        <v>44</v>
      </c>
    </row>
    <row r="40" spans="1:4" x14ac:dyDescent="0.2">
      <c r="A40" t="s">
        <v>45</v>
      </c>
      <c r="B40" s="27" t="s">
        <v>443</v>
      </c>
      <c r="C40" t="str">
        <f t="shared" si="2"/>
        <v>1</v>
      </c>
      <c r="D40" t="s">
        <v>45</v>
      </c>
    </row>
    <row r="41" spans="1:4" x14ac:dyDescent="0.2">
      <c r="A41" t="s">
        <v>51</v>
      </c>
      <c r="B41" t="s">
        <v>444</v>
      </c>
      <c r="C41" t="str">
        <f t="shared" si="2"/>
        <v>1</v>
      </c>
      <c r="D41" t="s">
        <v>51</v>
      </c>
    </row>
    <row r="42" spans="1:4" x14ac:dyDescent="0.2">
      <c r="A42" t="s">
        <v>52</v>
      </c>
      <c r="B42" t="s">
        <v>436</v>
      </c>
      <c r="C42" t="str">
        <f t="shared" si="2"/>
        <v>1</v>
      </c>
      <c r="D42" t="s">
        <v>52</v>
      </c>
    </row>
    <row r="43" spans="1:4" x14ac:dyDescent="0.2">
      <c r="A43" t="s">
        <v>50</v>
      </c>
      <c r="B43" s="27" t="s">
        <v>422</v>
      </c>
      <c r="C43" t="str">
        <f t="shared" si="2"/>
        <v>1</v>
      </c>
      <c r="D43" t="s">
        <v>50</v>
      </c>
    </row>
    <row r="44" spans="1:4" x14ac:dyDescent="0.2">
      <c r="A44" t="s">
        <v>53</v>
      </c>
      <c r="B44" s="27" t="s">
        <v>445</v>
      </c>
      <c r="C44" t="str">
        <f t="shared" si="2"/>
        <v>1</v>
      </c>
      <c r="D44" t="s">
        <v>53</v>
      </c>
    </row>
    <row r="45" spans="1:4" x14ac:dyDescent="0.2">
      <c r="A45" t="s">
        <v>54</v>
      </c>
      <c r="B45" s="27" t="s">
        <v>446</v>
      </c>
      <c r="C45" t="str">
        <f t="shared" ref="C45:C47" si="3">IF(A45=D45, "1", "0")</f>
        <v>1</v>
      </c>
      <c r="D45" t="s">
        <v>54</v>
      </c>
    </row>
    <row r="46" spans="1:4" x14ac:dyDescent="0.2">
      <c r="A46" t="s">
        <v>55</v>
      </c>
      <c r="B46" s="27" t="s">
        <v>423</v>
      </c>
      <c r="C46" t="str">
        <f>IF(A46=D46, "1", "0")</f>
        <v>1</v>
      </c>
      <c r="D46" t="s">
        <v>55</v>
      </c>
    </row>
    <row r="47" spans="1:4" x14ac:dyDescent="0.2">
      <c r="A47" t="s">
        <v>56</v>
      </c>
      <c r="B47" t="s">
        <v>429</v>
      </c>
      <c r="C47" t="str">
        <f t="shared" si="3"/>
        <v>1</v>
      </c>
      <c r="D47" t="s">
        <v>56</v>
      </c>
    </row>
    <row r="48" spans="1:4" x14ac:dyDescent="0.2">
      <c r="A48" t="s">
        <v>485</v>
      </c>
      <c r="B48" s="27" t="s">
        <v>428</v>
      </c>
      <c r="C48" t="str">
        <f>IF(A48=D47, "1", "0")</f>
        <v>0</v>
      </c>
      <c r="D48" t="s">
        <v>485</v>
      </c>
    </row>
    <row r="49" spans="1:4" x14ac:dyDescent="0.2">
      <c r="A49" t="s">
        <v>57</v>
      </c>
      <c r="B49" t="s">
        <v>444</v>
      </c>
      <c r="C49" t="str">
        <f>IF(A49=D49, "1", "0")</f>
        <v>1</v>
      </c>
      <c r="D49" t="s">
        <v>57</v>
      </c>
    </row>
    <row r="50" spans="1:4" x14ac:dyDescent="0.2">
      <c r="A50" t="s">
        <v>58</v>
      </c>
      <c r="B50" s="27" t="s">
        <v>434</v>
      </c>
      <c r="C50" t="str">
        <f>IF(A50=D50, "1", "0")</f>
        <v>1</v>
      </c>
      <c r="D50" t="s">
        <v>58</v>
      </c>
    </row>
    <row r="51" spans="1:4" x14ac:dyDescent="0.2">
      <c r="A51" t="s">
        <v>59</v>
      </c>
      <c r="B51" s="27" t="s">
        <v>433</v>
      </c>
      <c r="C51" t="str">
        <f>IF(A51=D51, "1", "0")</f>
        <v>1</v>
      </c>
      <c r="D51" t="s">
        <v>59</v>
      </c>
    </row>
    <row r="52" spans="1:4" x14ac:dyDescent="0.2">
      <c r="A52" t="s">
        <v>60</v>
      </c>
      <c r="B52" s="27" t="s">
        <v>438</v>
      </c>
      <c r="C52" t="str">
        <f>IF(A52=D52, "1", "0")</f>
        <v>1</v>
      </c>
      <c r="D52" t="s">
        <v>60</v>
      </c>
    </row>
    <row r="53" spans="1:4" x14ac:dyDescent="0.2">
      <c r="A53" t="s">
        <v>61</v>
      </c>
      <c r="B53" s="27" t="s">
        <v>423</v>
      </c>
      <c r="C53" t="str">
        <f>IF(A53=D53, "1", "0")</f>
        <v>1</v>
      </c>
      <c r="D53" t="s">
        <v>61</v>
      </c>
    </row>
    <row r="54" spans="1:4" x14ac:dyDescent="0.2">
      <c r="A54" t="s">
        <v>62</v>
      </c>
      <c r="B54" s="27" t="s">
        <v>433</v>
      </c>
      <c r="C54" t="str">
        <f t="shared" ref="C54:C118" si="4">IF(A54=D54, "1", "0")</f>
        <v>1</v>
      </c>
      <c r="D54" t="s">
        <v>62</v>
      </c>
    </row>
    <row r="55" spans="1:4" x14ac:dyDescent="0.2">
      <c r="A55" t="s">
        <v>63</v>
      </c>
      <c r="B55" t="s">
        <v>418</v>
      </c>
      <c r="C55" t="str">
        <f t="shared" si="4"/>
        <v>1</v>
      </c>
      <c r="D55" t="s">
        <v>63</v>
      </c>
    </row>
    <row r="56" spans="1:4" x14ac:dyDescent="0.2">
      <c r="A56" t="s">
        <v>64</v>
      </c>
      <c r="B56" s="27" t="s">
        <v>435</v>
      </c>
      <c r="C56" t="str">
        <f t="shared" si="4"/>
        <v>1</v>
      </c>
      <c r="D56" t="s">
        <v>64</v>
      </c>
    </row>
    <row r="57" spans="1:4" x14ac:dyDescent="0.2">
      <c r="A57" t="s">
        <v>65</v>
      </c>
      <c r="B57" s="27" t="s">
        <v>430</v>
      </c>
      <c r="C57" t="str">
        <f t="shared" si="4"/>
        <v>1</v>
      </c>
      <c r="D57" t="s">
        <v>65</v>
      </c>
    </row>
    <row r="58" spans="1:4" x14ac:dyDescent="0.2">
      <c r="A58" t="s">
        <v>66</v>
      </c>
      <c r="B58" s="27" t="s">
        <v>437</v>
      </c>
      <c r="C58" t="str">
        <f t="shared" si="4"/>
        <v>1</v>
      </c>
      <c r="D58" t="s">
        <v>66</v>
      </c>
    </row>
    <row r="59" spans="1:4" x14ac:dyDescent="0.2">
      <c r="A59" t="s">
        <v>67</v>
      </c>
      <c r="B59" s="27" t="s">
        <v>428</v>
      </c>
      <c r="C59" t="str">
        <f t="shared" si="4"/>
        <v>1</v>
      </c>
      <c r="D59" t="s">
        <v>67</v>
      </c>
    </row>
    <row r="60" spans="1:4" x14ac:dyDescent="0.2">
      <c r="A60" t="s">
        <v>69</v>
      </c>
      <c r="B60" s="27" t="s">
        <v>422</v>
      </c>
      <c r="C60" t="str">
        <f t="shared" si="4"/>
        <v>1</v>
      </c>
      <c r="D60" t="s">
        <v>69</v>
      </c>
    </row>
    <row r="61" spans="1:4" x14ac:dyDescent="0.2">
      <c r="A61" t="s">
        <v>68</v>
      </c>
      <c r="B61" s="27" t="s">
        <v>427</v>
      </c>
      <c r="C61" t="str">
        <f t="shared" si="4"/>
        <v>1</v>
      </c>
      <c r="D61" t="s">
        <v>68</v>
      </c>
    </row>
    <row r="62" spans="1:4" x14ac:dyDescent="0.2">
      <c r="A62" t="s">
        <v>70</v>
      </c>
      <c r="B62" s="27" t="s">
        <v>431</v>
      </c>
      <c r="C62" t="str">
        <f t="shared" si="4"/>
        <v>1</v>
      </c>
      <c r="D62" t="s">
        <v>70</v>
      </c>
    </row>
    <row r="63" spans="1:4" x14ac:dyDescent="0.2">
      <c r="A63" t="s">
        <v>71</v>
      </c>
      <c r="B63" s="27" t="s">
        <v>423</v>
      </c>
      <c r="C63" t="str">
        <f t="shared" si="4"/>
        <v>1</v>
      </c>
      <c r="D63" t="s">
        <v>71</v>
      </c>
    </row>
    <row r="64" spans="1:4" x14ac:dyDescent="0.2">
      <c r="A64" t="s">
        <v>72</v>
      </c>
      <c r="B64" s="27" t="s">
        <v>447</v>
      </c>
      <c r="C64" t="str">
        <f t="shared" si="4"/>
        <v>1</v>
      </c>
      <c r="D64" t="s">
        <v>72</v>
      </c>
    </row>
    <row r="65" spans="1:4" x14ac:dyDescent="0.2">
      <c r="A65" t="s">
        <v>73</v>
      </c>
      <c r="B65" s="27" t="s">
        <v>431</v>
      </c>
      <c r="C65" t="str">
        <f t="shared" si="4"/>
        <v>1</v>
      </c>
      <c r="D65" t="s">
        <v>73</v>
      </c>
    </row>
    <row r="66" spans="1:4" x14ac:dyDescent="0.2">
      <c r="A66" t="s">
        <v>74</v>
      </c>
      <c r="B66" t="s">
        <v>419</v>
      </c>
      <c r="C66" t="str">
        <f t="shared" si="4"/>
        <v>1</v>
      </c>
      <c r="D66" t="s">
        <v>74</v>
      </c>
    </row>
    <row r="67" spans="1:4" x14ac:dyDescent="0.2">
      <c r="A67" t="s">
        <v>75</v>
      </c>
      <c r="B67" s="27" t="s">
        <v>431</v>
      </c>
      <c r="C67" t="str">
        <f t="shared" si="4"/>
        <v>1</v>
      </c>
      <c r="D67" t="s">
        <v>75</v>
      </c>
    </row>
    <row r="68" spans="1:4" x14ac:dyDescent="0.2">
      <c r="A68" t="s">
        <v>76</v>
      </c>
      <c r="B68" t="s">
        <v>424</v>
      </c>
      <c r="C68" t="str">
        <f t="shared" si="4"/>
        <v>1</v>
      </c>
      <c r="D68" t="s">
        <v>76</v>
      </c>
    </row>
    <row r="69" spans="1:4" x14ac:dyDescent="0.2">
      <c r="A69" t="s">
        <v>77</v>
      </c>
      <c r="B69" t="s">
        <v>424</v>
      </c>
      <c r="C69" t="str">
        <f t="shared" si="4"/>
        <v>1</v>
      </c>
      <c r="D69" t="s">
        <v>77</v>
      </c>
    </row>
    <row r="70" spans="1:4" x14ac:dyDescent="0.2">
      <c r="A70" t="s">
        <v>79</v>
      </c>
      <c r="B70" s="27" t="s">
        <v>428</v>
      </c>
      <c r="C70" t="str">
        <f t="shared" si="4"/>
        <v>1</v>
      </c>
      <c r="D70" t="s">
        <v>79</v>
      </c>
    </row>
    <row r="71" spans="1:4" x14ac:dyDescent="0.2">
      <c r="A71" t="s">
        <v>78</v>
      </c>
      <c r="B71" s="27" t="s">
        <v>447</v>
      </c>
      <c r="C71" t="str">
        <f t="shared" si="4"/>
        <v>1</v>
      </c>
      <c r="D71" t="s">
        <v>78</v>
      </c>
    </row>
    <row r="72" spans="1:4" x14ac:dyDescent="0.2">
      <c r="A72" t="s">
        <v>80</v>
      </c>
      <c r="B72" s="27" t="s">
        <v>432</v>
      </c>
      <c r="C72" t="str">
        <f t="shared" si="4"/>
        <v>1</v>
      </c>
      <c r="D72" t="s">
        <v>80</v>
      </c>
    </row>
    <row r="73" spans="1:4" x14ac:dyDescent="0.2">
      <c r="A73" t="s">
        <v>81</v>
      </c>
      <c r="B73" t="s">
        <v>419</v>
      </c>
      <c r="C73" t="str">
        <f t="shared" si="4"/>
        <v>1</v>
      </c>
      <c r="D73" t="s">
        <v>81</v>
      </c>
    </row>
    <row r="74" spans="1:4" x14ac:dyDescent="0.2">
      <c r="A74" t="s">
        <v>82</v>
      </c>
      <c r="B74" s="27" t="s">
        <v>435</v>
      </c>
      <c r="C74" t="str">
        <f t="shared" si="4"/>
        <v>1</v>
      </c>
      <c r="D74" t="s">
        <v>82</v>
      </c>
    </row>
    <row r="75" spans="1:4" x14ac:dyDescent="0.2">
      <c r="A75" t="s">
        <v>83</v>
      </c>
      <c r="B75" s="27" t="s">
        <v>425</v>
      </c>
      <c r="C75" t="str">
        <f t="shared" si="4"/>
        <v>1</v>
      </c>
      <c r="D75" t="s">
        <v>83</v>
      </c>
    </row>
    <row r="76" spans="1:4" x14ac:dyDescent="0.2">
      <c r="A76" t="s">
        <v>84</v>
      </c>
      <c r="B76" s="27" t="s">
        <v>428</v>
      </c>
      <c r="C76" t="str">
        <f t="shared" si="4"/>
        <v>1</v>
      </c>
      <c r="D76" t="s">
        <v>84</v>
      </c>
    </row>
    <row r="77" spans="1:4" x14ac:dyDescent="0.2">
      <c r="A77" t="s">
        <v>85</v>
      </c>
      <c r="B77" t="s">
        <v>418</v>
      </c>
      <c r="C77" t="str">
        <f t="shared" si="4"/>
        <v>1</v>
      </c>
      <c r="D77" t="s">
        <v>85</v>
      </c>
    </row>
    <row r="78" spans="1:4" x14ac:dyDescent="0.2">
      <c r="A78" t="s">
        <v>86</v>
      </c>
      <c r="B78" t="s">
        <v>424</v>
      </c>
      <c r="C78" t="str">
        <f t="shared" si="4"/>
        <v>1</v>
      </c>
      <c r="D78" t="s">
        <v>86</v>
      </c>
    </row>
    <row r="79" spans="1:4" x14ac:dyDescent="0.2">
      <c r="A79" t="s">
        <v>87</v>
      </c>
      <c r="B79" s="27" t="s">
        <v>423</v>
      </c>
      <c r="C79" t="str">
        <f t="shared" si="4"/>
        <v>1</v>
      </c>
      <c r="D79" t="s">
        <v>87</v>
      </c>
    </row>
    <row r="80" spans="1:4" x14ac:dyDescent="0.2">
      <c r="A80" t="s">
        <v>88</v>
      </c>
      <c r="B80" s="27" t="s">
        <v>433</v>
      </c>
      <c r="C80" t="str">
        <f t="shared" si="4"/>
        <v>1</v>
      </c>
      <c r="D80" t="s">
        <v>88</v>
      </c>
    </row>
    <row r="81" spans="1:4" x14ac:dyDescent="0.2">
      <c r="A81" t="s">
        <v>89</v>
      </c>
      <c r="B81" s="27" t="s">
        <v>439</v>
      </c>
      <c r="C81" t="str">
        <f t="shared" si="4"/>
        <v>1</v>
      </c>
      <c r="D81" t="s">
        <v>89</v>
      </c>
    </row>
    <row r="82" spans="1:4" x14ac:dyDescent="0.2">
      <c r="A82" t="s">
        <v>90</v>
      </c>
      <c r="B82" s="27" t="s">
        <v>439</v>
      </c>
      <c r="C82" t="str">
        <f t="shared" si="4"/>
        <v>1</v>
      </c>
      <c r="D82" t="s">
        <v>90</v>
      </c>
    </row>
    <row r="83" spans="1:4" x14ac:dyDescent="0.2">
      <c r="A83" t="s">
        <v>91</v>
      </c>
      <c r="B83" t="s">
        <v>429</v>
      </c>
      <c r="C83" t="str">
        <f t="shared" si="4"/>
        <v>1</v>
      </c>
      <c r="D83" t="s">
        <v>91</v>
      </c>
    </row>
    <row r="84" spans="1:4" x14ac:dyDescent="0.2">
      <c r="A84" t="s">
        <v>92</v>
      </c>
      <c r="B84" t="s">
        <v>442</v>
      </c>
      <c r="C84" t="str">
        <f t="shared" si="4"/>
        <v>1</v>
      </c>
      <c r="D84" t="s">
        <v>92</v>
      </c>
    </row>
    <row r="85" spans="1:4" x14ac:dyDescent="0.2">
      <c r="A85" t="s">
        <v>93</v>
      </c>
      <c r="B85" s="27" t="s">
        <v>428</v>
      </c>
      <c r="C85" t="str">
        <f t="shared" si="4"/>
        <v>1</v>
      </c>
      <c r="D85" t="s">
        <v>93</v>
      </c>
    </row>
    <row r="86" spans="1:4" x14ac:dyDescent="0.2">
      <c r="A86" t="s">
        <v>94</v>
      </c>
      <c r="B86" s="27" t="s">
        <v>425</v>
      </c>
      <c r="C86" t="str">
        <f t="shared" si="4"/>
        <v>1</v>
      </c>
      <c r="D86" t="s">
        <v>94</v>
      </c>
    </row>
    <row r="87" spans="1:4" x14ac:dyDescent="0.2">
      <c r="A87" t="s">
        <v>95</v>
      </c>
      <c r="B87" t="s">
        <v>436</v>
      </c>
      <c r="C87" t="str">
        <f t="shared" si="4"/>
        <v>1</v>
      </c>
      <c r="D87" t="s">
        <v>95</v>
      </c>
    </row>
    <row r="88" spans="1:4" x14ac:dyDescent="0.2">
      <c r="A88" t="s">
        <v>96</v>
      </c>
      <c r="B88" s="27" t="s">
        <v>446</v>
      </c>
      <c r="C88" t="str">
        <f t="shared" si="4"/>
        <v>1</v>
      </c>
      <c r="D88" t="s">
        <v>96</v>
      </c>
    </row>
    <row r="89" spans="1:4" x14ac:dyDescent="0.2">
      <c r="A89" t="s">
        <v>102</v>
      </c>
      <c r="B89" s="27" t="s">
        <v>421</v>
      </c>
      <c r="C89" t="str">
        <f t="shared" si="4"/>
        <v>1</v>
      </c>
      <c r="D89" t="s">
        <v>102</v>
      </c>
    </row>
    <row r="90" spans="1:4" x14ac:dyDescent="0.2">
      <c r="A90" t="s">
        <v>97</v>
      </c>
      <c r="B90" s="27" t="s">
        <v>447</v>
      </c>
      <c r="C90" t="str">
        <f t="shared" si="4"/>
        <v>1</v>
      </c>
      <c r="D90" t="s">
        <v>97</v>
      </c>
    </row>
    <row r="91" spans="1:4" x14ac:dyDescent="0.2">
      <c r="A91" t="s">
        <v>98</v>
      </c>
      <c r="B91" s="27" t="s">
        <v>434</v>
      </c>
      <c r="C91" t="str">
        <f t="shared" si="4"/>
        <v>1</v>
      </c>
      <c r="D91" t="s">
        <v>98</v>
      </c>
    </row>
    <row r="92" spans="1:4" x14ac:dyDescent="0.2">
      <c r="A92" t="s">
        <v>99</v>
      </c>
      <c r="B92" t="s">
        <v>441</v>
      </c>
      <c r="C92" t="str">
        <f t="shared" si="4"/>
        <v>1</v>
      </c>
      <c r="D92" t="s">
        <v>99</v>
      </c>
    </row>
    <row r="93" spans="1:4" x14ac:dyDescent="0.2">
      <c r="A93" t="s">
        <v>100</v>
      </c>
      <c r="B93" s="27" t="s">
        <v>434</v>
      </c>
      <c r="C93" t="str">
        <f t="shared" si="4"/>
        <v>1</v>
      </c>
      <c r="D93" t="s">
        <v>100</v>
      </c>
    </row>
    <row r="94" spans="1:4" x14ac:dyDescent="0.2">
      <c r="A94" t="s">
        <v>101</v>
      </c>
      <c r="B94" t="s">
        <v>418</v>
      </c>
      <c r="C94" t="str">
        <f t="shared" si="4"/>
        <v>1</v>
      </c>
      <c r="D94" t="s">
        <v>101</v>
      </c>
    </row>
    <row r="95" spans="1:4" x14ac:dyDescent="0.2">
      <c r="A95" t="s">
        <v>103</v>
      </c>
      <c r="B95" t="s">
        <v>424</v>
      </c>
      <c r="C95" t="str">
        <f t="shared" si="4"/>
        <v>1</v>
      </c>
      <c r="D95" t="s">
        <v>103</v>
      </c>
    </row>
    <row r="96" spans="1:4" x14ac:dyDescent="0.2">
      <c r="A96" t="s">
        <v>104</v>
      </c>
      <c r="B96" s="27" t="s">
        <v>427</v>
      </c>
      <c r="C96" t="str">
        <f t="shared" si="4"/>
        <v>1</v>
      </c>
      <c r="D96" t="s">
        <v>104</v>
      </c>
    </row>
    <row r="97" spans="1:4" x14ac:dyDescent="0.2">
      <c r="A97" t="s">
        <v>105</v>
      </c>
      <c r="B97" s="27" t="s">
        <v>433</v>
      </c>
      <c r="C97" t="str">
        <f t="shared" si="4"/>
        <v>1</v>
      </c>
      <c r="D97" t="s">
        <v>105</v>
      </c>
    </row>
    <row r="98" spans="1:4" x14ac:dyDescent="0.2">
      <c r="A98" t="s">
        <v>106</v>
      </c>
      <c r="B98" t="s">
        <v>444</v>
      </c>
      <c r="C98" t="str">
        <f t="shared" si="4"/>
        <v>1</v>
      </c>
      <c r="D98" t="s">
        <v>106</v>
      </c>
    </row>
    <row r="99" spans="1:4" x14ac:dyDescent="0.2">
      <c r="A99" t="s">
        <v>107</v>
      </c>
      <c r="B99" t="s">
        <v>424</v>
      </c>
      <c r="C99" t="str">
        <f t="shared" si="4"/>
        <v>1</v>
      </c>
      <c r="D99" t="s">
        <v>107</v>
      </c>
    </row>
    <row r="100" spans="1:4" x14ac:dyDescent="0.2">
      <c r="A100" t="s">
        <v>108</v>
      </c>
      <c r="B100" t="s">
        <v>424</v>
      </c>
      <c r="C100" t="str">
        <f t="shared" si="4"/>
        <v>1</v>
      </c>
      <c r="D100" t="s">
        <v>108</v>
      </c>
    </row>
    <row r="101" spans="1:4" x14ac:dyDescent="0.2">
      <c r="A101" t="s">
        <v>109</v>
      </c>
      <c r="B101" t="s">
        <v>419</v>
      </c>
      <c r="C101" t="str">
        <f t="shared" si="4"/>
        <v>1</v>
      </c>
      <c r="D101" t="s">
        <v>109</v>
      </c>
    </row>
    <row r="102" spans="1:4" x14ac:dyDescent="0.2">
      <c r="A102" t="s">
        <v>113</v>
      </c>
      <c r="B102" s="27" t="s">
        <v>421</v>
      </c>
      <c r="C102" t="str">
        <f t="shared" si="4"/>
        <v>1</v>
      </c>
      <c r="D102" t="s">
        <v>113</v>
      </c>
    </row>
    <row r="103" spans="1:4" x14ac:dyDescent="0.2">
      <c r="A103" t="s">
        <v>110</v>
      </c>
      <c r="B103" s="27" t="s">
        <v>430</v>
      </c>
      <c r="C103" t="str">
        <f t="shared" si="4"/>
        <v>1</v>
      </c>
      <c r="D103" t="s">
        <v>110</v>
      </c>
    </row>
    <row r="104" spans="1:4" x14ac:dyDescent="0.2">
      <c r="A104" t="s">
        <v>111</v>
      </c>
      <c r="B104" s="27" t="s">
        <v>430</v>
      </c>
      <c r="C104" t="str">
        <f t="shared" si="4"/>
        <v>1</v>
      </c>
      <c r="D104" t="s">
        <v>111</v>
      </c>
    </row>
    <row r="105" spans="1:4" x14ac:dyDescent="0.2">
      <c r="A105" t="s">
        <v>112</v>
      </c>
      <c r="B105" t="s">
        <v>418</v>
      </c>
      <c r="C105" t="str">
        <f t="shared" si="4"/>
        <v>1</v>
      </c>
      <c r="D105" t="s">
        <v>112</v>
      </c>
    </row>
    <row r="106" spans="1:4" x14ac:dyDescent="0.2">
      <c r="A106" t="s">
        <v>114</v>
      </c>
      <c r="B106" s="27" t="s">
        <v>426</v>
      </c>
      <c r="C106" t="str">
        <f t="shared" si="4"/>
        <v>1</v>
      </c>
      <c r="D106" t="s">
        <v>114</v>
      </c>
    </row>
    <row r="107" spans="1:4" x14ac:dyDescent="0.2">
      <c r="A107" t="s">
        <v>115</v>
      </c>
      <c r="B107" s="27" t="s">
        <v>506</v>
      </c>
      <c r="C107" t="str">
        <f t="shared" si="4"/>
        <v>1</v>
      </c>
      <c r="D107" t="s">
        <v>115</v>
      </c>
    </row>
    <row r="108" spans="1:4" x14ac:dyDescent="0.2">
      <c r="A108" t="s">
        <v>116</v>
      </c>
      <c r="B108" s="27" t="s">
        <v>438</v>
      </c>
      <c r="C108" t="str">
        <f t="shared" si="4"/>
        <v>1</v>
      </c>
      <c r="D108" t="s">
        <v>116</v>
      </c>
    </row>
    <row r="109" spans="1:4" x14ac:dyDescent="0.2">
      <c r="A109" t="s">
        <v>117</v>
      </c>
      <c r="B109" s="27" t="s">
        <v>435</v>
      </c>
      <c r="C109" t="str">
        <f t="shared" si="4"/>
        <v>1</v>
      </c>
      <c r="D109" t="s">
        <v>117</v>
      </c>
    </row>
    <row r="110" spans="1:4" x14ac:dyDescent="0.2">
      <c r="A110" t="s">
        <v>118</v>
      </c>
      <c r="B110" s="27" t="s">
        <v>447</v>
      </c>
      <c r="C110" t="str">
        <f t="shared" si="4"/>
        <v>1</v>
      </c>
      <c r="D110" t="s">
        <v>118</v>
      </c>
    </row>
    <row r="111" spans="1:4" x14ac:dyDescent="0.2">
      <c r="A111" t="s">
        <v>119</v>
      </c>
      <c r="B111" s="27" t="s">
        <v>500</v>
      </c>
      <c r="C111" t="str">
        <f t="shared" si="4"/>
        <v>1</v>
      </c>
      <c r="D111" t="s">
        <v>119</v>
      </c>
    </row>
    <row r="112" spans="1:4" x14ac:dyDescent="0.2">
      <c r="A112" t="s">
        <v>120</v>
      </c>
      <c r="B112" s="27" t="s">
        <v>431</v>
      </c>
      <c r="C112" t="str">
        <f t="shared" si="4"/>
        <v>1</v>
      </c>
      <c r="D112" t="s">
        <v>120</v>
      </c>
    </row>
    <row r="113" spans="1:4" x14ac:dyDescent="0.2">
      <c r="A113" t="s">
        <v>121</v>
      </c>
      <c r="B113" s="27" t="s">
        <v>443</v>
      </c>
      <c r="C113" t="str">
        <f t="shared" si="4"/>
        <v>1</v>
      </c>
      <c r="D113" t="s">
        <v>121</v>
      </c>
    </row>
    <row r="114" spans="1:4" x14ac:dyDescent="0.2">
      <c r="A114" t="s">
        <v>122</v>
      </c>
      <c r="B114" t="s">
        <v>444</v>
      </c>
      <c r="C114" t="str">
        <f t="shared" si="4"/>
        <v>1</v>
      </c>
      <c r="D114" t="s">
        <v>122</v>
      </c>
    </row>
    <row r="115" spans="1:4" x14ac:dyDescent="0.2">
      <c r="A115" t="s">
        <v>123</v>
      </c>
      <c r="B115" s="27" t="s">
        <v>428</v>
      </c>
      <c r="C115" t="str">
        <f t="shared" si="4"/>
        <v>1</v>
      </c>
      <c r="D115" t="s">
        <v>123</v>
      </c>
    </row>
    <row r="116" spans="1:4" x14ac:dyDescent="0.2">
      <c r="A116" t="s">
        <v>124</v>
      </c>
      <c r="B116" s="27" t="s">
        <v>437</v>
      </c>
      <c r="C116" t="str">
        <f t="shared" si="4"/>
        <v>1</v>
      </c>
      <c r="D116" t="s">
        <v>124</v>
      </c>
    </row>
    <row r="117" spans="1:4" x14ac:dyDescent="0.2">
      <c r="A117" t="s">
        <v>126</v>
      </c>
      <c r="B117" s="27" t="s">
        <v>423</v>
      </c>
      <c r="C117" t="str">
        <f t="shared" si="4"/>
        <v>1</v>
      </c>
      <c r="D117" t="s">
        <v>126</v>
      </c>
    </row>
    <row r="118" spans="1:4" x14ac:dyDescent="0.2">
      <c r="A118" t="s">
        <v>125</v>
      </c>
      <c r="B118" s="27" t="s">
        <v>445</v>
      </c>
      <c r="C118" t="str">
        <f t="shared" si="4"/>
        <v>1</v>
      </c>
      <c r="D118" t="s">
        <v>125</v>
      </c>
    </row>
    <row r="119" spans="1:4" x14ac:dyDescent="0.2">
      <c r="A119" t="s">
        <v>127</v>
      </c>
      <c r="B119" s="27" t="s">
        <v>447</v>
      </c>
      <c r="C119" t="str">
        <f t="shared" ref="C119:C182" si="5">IF(A119=D119, "1", "0")</f>
        <v>1</v>
      </c>
      <c r="D119" t="s">
        <v>127</v>
      </c>
    </row>
    <row r="120" spans="1:4" x14ac:dyDescent="0.2">
      <c r="A120" t="s">
        <v>129</v>
      </c>
      <c r="B120" t="s">
        <v>442</v>
      </c>
      <c r="C120" t="str">
        <f t="shared" si="5"/>
        <v>1</v>
      </c>
      <c r="D120" t="s">
        <v>129</v>
      </c>
    </row>
    <row r="121" spans="1:4" x14ac:dyDescent="0.2">
      <c r="A121" t="s">
        <v>128</v>
      </c>
      <c r="B121" t="s">
        <v>442</v>
      </c>
      <c r="C121" t="str">
        <f t="shared" si="5"/>
        <v>1</v>
      </c>
      <c r="D121" t="s">
        <v>128</v>
      </c>
    </row>
    <row r="122" spans="1:4" x14ac:dyDescent="0.2">
      <c r="A122" t="s">
        <v>132</v>
      </c>
      <c r="B122" t="s">
        <v>420</v>
      </c>
      <c r="C122" t="str">
        <f t="shared" si="5"/>
        <v>1</v>
      </c>
      <c r="D122" t="s">
        <v>132</v>
      </c>
    </row>
    <row r="123" spans="1:4" x14ac:dyDescent="0.2">
      <c r="A123" t="s">
        <v>131</v>
      </c>
      <c r="B123" s="27" t="s">
        <v>425</v>
      </c>
      <c r="C123" t="str">
        <f t="shared" si="5"/>
        <v>1</v>
      </c>
      <c r="D123" t="s">
        <v>131</v>
      </c>
    </row>
    <row r="124" spans="1:4" x14ac:dyDescent="0.2">
      <c r="A124" t="s">
        <v>130</v>
      </c>
      <c r="B124" s="27" t="s">
        <v>435</v>
      </c>
      <c r="C124" t="str">
        <f t="shared" si="5"/>
        <v>1</v>
      </c>
      <c r="D124" t="s">
        <v>130</v>
      </c>
    </row>
    <row r="125" spans="1:4" x14ac:dyDescent="0.2">
      <c r="A125" t="s">
        <v>133</v>
      </c>
      <c r="B125" s="27" t="s">
        <v>445</v>
      </c>
      <c r="C125" t="str">
        <f t="shared" si="5"/>
        <v>1</v>
      </c>
      <c r="D125" t="s">
        <v>133</v>
      </c>
    </row>
    <row r="126" spans="1:4" x14ac:dyDescent="0.2">
      <c r="A126" t="s">
        <v>135</v>
      </c>
      <c r="B126" t="s">
        <v>420</v>
      </c>
      <c r="C126" t="str">
        <f t="shared" si="5"/>
        <v>1</v>
      </c>
      <c r="D126" t="s">
        <v>135</v>
      </c>
    </row>
    <row r="127" spans="1:4" x14ac:dyDescent="0.2">
      <c r="A127" t="s">
        <v>134</v>
      </c>
      <c r="B127" s="27" t="s">
        <v>425</v>
      </c>
      <c r="C127" t="str">
        <f t="shared" si="5"/>
        <v>1</v>
      </c>
      <c r="D127" t="s">
        <v>134</v>
      </c>
    </row>
    <row r="128" spans="1:4" x14ac:dyDescent="0.2">
      <c r="A128" t="s">
        <v>136</v>
      </c>
      <c r="B128" t="s">
        <v>436</v>
      </c>
      <c r="C128" t="str">
        <f t="shared" si="5"/>
        <v>1</v>
      </c>
      <c r="D128" t="s">
        <v>136</v>
      </c>
    </row>
    <row r="129" spans="1:4" x14ac:dyDescent="0.2">
      <c r="A129" t="s">
        <v>138</v>
      </c>
      <c r="B129" t="s">
        <v>420</v>
      </c>
      <c r="C129" t="str">
        <f t="shared" si="5"/>
        <v>1</v>
      </c>
      <c r="D129" t="s">
        <v>138</v>
      </c>
    </row>
    <row r="130" spans="1:4" x14ac:dyDescent="0.2">
      <c r="A130" t="s">
        <v>137</v>
      </c>
      <c r="B130" t="s">
        <v>417</v>
      </c>
      <c r="C130" t="str">
        <f t="shared" si="5"/>
        <v>1</v>
      </c>
      <c r="D130" t="s">
        <v>137</v>
      </c>
    </row>
    <row r="131" spans="1:4" x14ac:dyDescent="0.2">
      <c r="A131" t="s">
        <v>139</v>
      </c>
      <c r="B131" s="27" t="s">
        <v>432</v>
      </c>
      <c r="C131" t="str">
        <f t="shared" si="5"/>
        <v>1</v>
      </c>
      <c r="D131" t="s">
        <v>139</v>
      </c>
    </row>
    <row r="132" spans="1:4" x14ac:dyDescent="0.2">
      <c r="A132" t="s">
        <v>140</v>
      </c>
      <c r="B132" s="27" t="s">
        <v>432</v>
      </c>
      <c r="C132" t="str">
        <f t="shared" si="5"/>
        <v>1</v>
      </c>
      <c r="D132" t="s">
        <v>140</v>
      </c>
    </row>
    <row r="133" spans="1:4" x14ac:dyDescent="0.2">
      <c r="A133" t="s">
        <v>141</v>
      </c>
      <c r="B133" s="27" t="s">
        <v>506</v>
      </c>
      <c r="C133" t="str">
        <f t="shared" si="5"/>
        <v>1</v>
      </c>
      <c r="D133" t="s">
        <v>141</v>
      </c>
    </row>
    <row r="134" spans="1:4" x14ac:dyDescent="0.2">
      <c r="A134" t="s">
        <v>143</v>
      </c>
      <c r="B134" t="s">
        <v>441</v>
      </c>
      <c r="C134" t="str">
        <f t="shared" si="5"/>
        <v>1</v>
      </c>
      <c r="D134" t="s">
        <v>143</v>
      </c>
    </row>
    <row r="135" spans="1:4" x14ac:dyDescent="0.2">
      <c r="A135" t="s">
        <v>142</v>
      </c>
      <c r="B135" s="27" t="s">
        <v>439</v>
      </c>
      <c r="C135" t="str">
        <f t="shared" si="5"/>
        <v>1</v>
      </c>
      <c r="D135" t="s">
        <v>142</v>
      </c>
    </row>
    <row r="136" spans="1:4" x14ac:dyDescent="0.2">
      <c r="A136" t="s">
        <v>144</v>
      </c>
      <c r="B136" s="27" t="s">
        <v>428</v>
      </c>
      <c r="C136" t="str">
        <f t="shared" si="5"/>
        <v>1</v>
      </c>
      <c r="D136" t="s">
        <v>144</v>
      </c>
    </row>
    <row r="137" spans="1:4" x14ac:dyDescent="0.2">
      <c r="A137" t="s">
        <v>146</v>
      </c>
      <c r="B137" t="s">
        <v>417</v>
      </c>
      <c r="C137" t="str">
        <f t="shared" si="5"/>
        <v>1</v>
      </c>
      <c r="D137" t="s">
        <v>146</v>
      </c>
    </row>
    <row r="138" spans="1:4" x14ac:dyDescent="0.2">
      <c r="A138" t="s">
        <v>145</v>
      </c>
      <c r="B138" t="s">
        <v>417</v>
      </c>
      <c r="C138" t="str">
        <f t="shared" si="5"/>
        <v>1</v>
      </c>
      <c r="D138" t="s">
        <v>145</v>
      </c>
    </row>
    <row r="139" spans="1:4" x14ac:dyDescent="0.2">
      <c r="A139" t="s">
        <v>147</v>
      </c>
      <c r="B139" t="s">
        <v>441</v>
      </c>
      <c r="C139" t="str">
        <f t="shared" si="5"/>
        <v>1</v>
      </c>
      <c r="D139" t="s">
        <v>147</v>
      </c>
    </row>
    <row r="140" spans="1:4" x14ac:dyDescent="0.2">
      <c r="A140" t="s">
        <v>148</v>
      </c>
      <c r="B140" t="s">
        <v>429</v>
      </c>
      <c r="C140" t="str">
        <f t="shared" si="5"/>
        <v>1</v>
      </c>
      <c r="D140" t="s">
        <v>148</v>
      </c>
    </row>
    <row r="141" spans="1:4" x14ac:dyDescent="0.2">
      <c r="A141" t="s">
        <v>149</v>
      </c>
      <c r="B141" s="27" t="s">
        <v>421</v>
      </c>
      <c r="C141" t="str">
        <f t="shared" si="5"/>
        <v>1</v>
      </c>
      <c r="D141" t="s">
        <v>149</v>
      </c>
    </row>
    <row r="142" spans="1:4" x14ac:dyDescent="0.2">
      <c r="A142" t="s">
        <v>150</v>
      </c>
      <c r="B142" t="s">
        <v>424</v>
      </c>
      <c r="C142" t="str">
        <f t="shared" si="5"/>
        <v>1</v>
      </c>
      <c r="D142" t="s">
        <v>150</v>
      </c>
    </row>
    <row r="143" spans="1:4" x14ac:dyDescent="0.2">
      <c r="A143" t="s">
        <v>151</v>
      </c>
      <c r="B143" s="27" t="s">
        <v>437</v>
      </c>
      <c r="C143" t="str">
        <f t="shared" si="5"/>
        <v>1</v>
      </c>
      <c r="D143" t="s">
        <v>151</v>
      </c>
    </row>
    <row r="144" spans="1:4" x14ac:dyDescent="0.2">
      <c r="A144" t="s">
        <v>152</v>
      </c>
      <c r="B144" s="27" t="s">
        <v>445</v>
      </c>
      <c r="C144" t="str">
        <f t="shared" si="5"/>
        <v>1</v>
      </c>
      <c r="D144" t="s">
        <v>152</v>
      </c>
    </row>
    <row r="145" spans="1:4" x14ac:dyDescent="0.2">
      <c r="A145" t="s">
        <v>153</v>
      </c>
      <c r="B145" s="27" t="s">
        <v>437</v>
      </c>
      <c r="C145" t="str">
        <f t="shared" si="5"/>
        <v>1</v>
      </c>
      <c r="D145" t="s">
        <v>153</v>
      </c>
    </row>
    <row r="146" spans="1:4" x14ac:dyDescent="0.2">
      <c r="A146" t="s">
        <v>154</v>
      </c>
      <c r="B146" t="s">
        <v>444</v>
      </c>
      <c r="C146" t="str">
        <f t="shared" si="5"/>
        <v>1</v>
      </c>
      <c r="D146" t="s">
        <v>154</v>
      </c>
    </row>
    <row r="147" spans="1:4" x14ac:dyDescent="0.2">
      <c r="A147" t="s">
        <v>155</v>
      </c>
      <c r="B147" t="s">
        <v>441</v>
      </c>
      <c r="C147" t="str">
        <f t="shared" si="5"/>
        <v>1</v>
      </c>
      <c r="D147" t="s">
        <v>155</v>
      </c>
    </row>
    <row r="148" spans="1:4" x14ac:dyDescent="0.2">
      <c r="A148" t="s">
        <v>157</v>
      </c>
      <c r="B148" s="27" t="s">
        <v>446</v>
      </c>
      <c r="C148" t="str">
        <f t="shared" si="5"/>
        <v>1</v>
      </c>
      <c r="D148" t="s">
        <v>157</v>
      </c>
    </row>
    <row r="149" spans="1:4" x14ac:dyDescent="0.2">
      <c r="A149" t="s">
        <v>156</v>
      </c>
      <c r="B149" s="27" t="s">
        <v>443</v>
      </c>
      <c r="C149" t="str">
        <f t="shared" si="5"/>
        <v>1</v>
      </c>
      <c r="D149" t="s">
        <v>156</v>
      </c>
    </row>
    <row r="150" spans="1:4" x14ac:dyDescent="0.2">
      <c r="A150" t="s">
        <v>158</v>
      </c>
      <c r="B150" t="s">
        <v>444</v>
      </c>
      <c r="C150" t="str">
        <f t="shared" si="5"/>
        <v>1</v>
      </c>
      <c r="D150" t="s">
        <v>158</v>
      </c>
    </row>
    <row r="151" spans="1:4" x14ac:dyDescent="0.2">
      <c r="A151" t="s">
        <v>161</v>
      </c>
      <c r="B151" s="27" t="s">
        <v>421</v>
      </c>
      <c r="C151" t="str">
        <f t="shared" si="5"/>
        <v>1</v>
      </c>
      <c r="D151" t="s">
        <v>161</v>
      </c>
    </row>
    <row r="152" spans="1:4" x14ac:dyDescent="0.2">
      <c r="A152" t="s">
        <v>162</v>
      </c>
      <c r="B152" s="27" t="s">
        <v>434</v>
      </c>
      <c r="C152" t="str">
        <f t="shared" si="5"/>
        <v>1</v>
      </c>
      <c r="D152" t="s">
        <v>162</v>
      </c>
    </row>
    <row r="153" spans="1:4" x14ac:dyDescent="0.2">
      <c r="A153" t="s">
        <v>159</v>
      </c>
      <c r="B153" s="27" t="s">
        <v>430</v>
      </c>
      <c r="C153" t="str">
        <f t="shared" si="5"/>
        <v>1</v>
      </c>
      <c r="D153" t="s">
        <v>159</v>
      </c>
    </row>
    <row r="154" spans="1:4" x14ac:dyDescent="0.2">
      <c r="A154" t="s">
        <v>160</v>
      </c>
      <c r="B154" s="27" t="s">
        <v>430</v>
      </c>
      <c r="C154" t="str">
        <f t="shared" si="5"/>
        <v>1</v>
      </c>
      <c r="D154" t="s">
        <v>160</v>
      </c>
    </row>
    <row r="155" spans="1:4" x14ac:dyDescent="0.2">
      <c r="A155" t="s">
        <v>163</v>
      </c>
      <c r="B155" t="s">
        <v>418</v>
      </c>
      <c r="C155" t="str">
        <f t="shared" si="5"/>
        <v>1</v>
      </c>
      <c r="D155" t="s">
        <v>163</v>
      </c>
    </row>
    <row r="156" spans="1:4" x14ac:dyDescent="0.2">
      <c r="A156" t="s">
        <v>164</v>
      </c>
      <c r="B156" s="27" t="s">
        <v>425</v>
      </c>
      <c r="C156" t="str">
        <f t="shared" si="5"/>
        <v>1</v>
      </c>
      <c r="D156" t="s">
        <v>164</v>
      </c>
    </row>
    <row r="157" spans="1:4" x14ac:dyDescent="0.2">
      <c r="A157" t="s">
        <v>166</v>
      </c>
      <c r="B157" s="27" t="s">
        <v>437</v>
      </c>
      <c r="C157" t="str">
        <f t="shared" si="5"/>
        <v>1</v>
      </c>
      <c r="D157" t="s">
        <v>166</v>
      </c>
    </row>
    <row r="158" spans="1:4" x14ac:dyDescent="0.2">
      <c r="A158" t="s">
        <v>165</v>
      </c>
      <c r="B158" s="27" t="s">
        <v>426</v>
      </c>
      <c r="C158" t="str">
        <f t="shared" si="5"/>
        <v>1</v>
      </c>
      <c r="D158" t="s">
        <v>165</v>
      </c>
    </row>
    <row r="159" spans="1:4" x14ac:dyDescent="0.2">
      <c r="A159" t="s">
        <v>167</v>
      </c>
      <c r="B159" s="27" t="s">
        <v>500</v>
      </c>
      <c r="C159" t="str">
        <f t="shared" si="5"/>
        <v>1</v>
      </c>
      <c r="D159" t="s">
        <v>167</v>
      </c>
    </row>
    <row r="160" spans="1:4" x14ac:dyDescent="0.2">
      <c r="A160" t="s">
        <v>168</v>
      </c>
      <c r="B160" t="s">
        <v>436</v>
      </c>
      <c r="C160" t="str">
        <f t="shared" si="5"/>
        <v>1</v>
      </c>
      <c r="D160" t="s">
        <v>168</v>
      </c>
    </row>
    <row r="161" spans="1:4" x14ac:dyDescent="0.2">
      <c r="A161" t="s">
        <v>169</v>
      </c>
      <c r="B161" t="s">
        <v>436</v>
      </c>
      <c r="C161" t="str">
        <f t="shared" si="5"/>
        <v>1</v>
      </c>
      <c r="D161" t="s">
        <v>169</v>
      </c>
    </row>
    <row r="162" spans="1:4" x14ac:dyDescent="0.2">
      <c r="A162" t="s">
        <v>170</v>
      </c>
      <c r="B162" t="s">
        <v>419</v>
      </c>
      <c r="C162" t="str">
        <f t="shared" si="5"/>
        <v>1</v>
      </c>
      <c r="D162" t="s">
        <v>170</v>
      </c>
    </row>
    <row r="163" spans="1:4" x14ac:dyDescent="0.2">
      <c r="A163" t="s">
        <v>171</v>
      </c>
      <c r="B163" s="27" t="s">
        <v>434</v>
      </c>
      <c r="C163" t="str">
        <f t="shared" si="5"/>
        <v>1</v>
      </c>
      <c r="D163" t="s">
        <v>171</v>
      </c>
    </row>
    <row r="164" spans="1:4" x14ac:dyDescent="0.2">
      <c r="A164" t="s">
        <v>174</v>
      </c>
      <c r="B164" t="s">
        <v>420</v>
      </c>
      <c r="C164" t="str">
        <f t="shared" si="5"/>
        <v>1</v>
      </c>
      <c r="D164" t="s">
        <v>174</v>
      </c>
    </row>
    <row r="165" spans="1:4" x14ac:dyDescent="0.2">
      <c r="A165" t="s">
        <v>172</v>
      </c>
      <c r="B165" t="s">
        <v>502</v>
      </c>
      <c r="D165" t="s">
        <v>172</v>
      </c>
    </row>
    <row r="166" spans="1:4" x14ac:dyDescent="0.2">
      <c r="A166" t="s">
        <v>173</v>
      </c>
      <c r="B166" s="27" t="s">
        <v>447</v>
      </c>
      <c r="C166" t="str">
        <f t="shared" si="5"/>
        <v>1</v>
      </c>
      <c r="D166" t="s">
        <v>173</v>
      </c>
    </row>
    <row r="167" spans="1:4" x14ac:dyDescent="0.2">
      <c r="A167" t="s">
        <v>176</v>
      </c>
      <c r="B167" t="s">
        <v>424</v>
      </c>
      <c r="C167" t="str">
        <f t="shared" si="5"/>
        <v>1</v>
      </c>
      <c r="D167" t="s">
        <v>176</v>
      </c>
    </row>
    <row r="168" spans="1:4" x14ac:dyDescent="0.2">
      <c r="A168" t="s">
        <v>175</v>
      </c>
      <c r="B168" t="s">
        <v>502</v>
      </c>
      <c r="C168" t="str">
        <f t="shared" si="5"/>
        <v>1</v>
      </c>
      <c r="D168" t="s">
        <v>175</v>
      </c>
    </row>
    <row r="169" spans="1:4" x14ac:dyDescent="0.2">
      <c r="A169" t="s">
        <v>177</v>
      </c>
      <c r="B169" s="27" t="s">
        <v>445</v>
      </c>
      <c r="C169" t="str">
        <f t="shared" si="5"/>
        <v>1</v>
      </c>
      <c r="D169" t="s">
        <v>177</v>
      </c>
    </row>
    <row r="170" spans="1:4" x14ac:dyDescent="0.2">
      <c r="A170" t="s">
        <v>178</v>
      </c>
      <c r="B170" t="s">
        <v>423</v>
      </c>
      <c r="C170" t="str">
        <f t="shared" si="5"/>
        <v>1</v>
      </c>
      <c r="D170" t="s">
        <v>178</v>
      </c>
    </row>
    <row r="171" spans="1:4" x14ac:dyDescent="0.2">
      <c r="A171" t="s">
        <v>179</v>
      </c>
      <c r="B171" s="27" t="s">
        <v>433</v>
      </c>
      <c r="C171" t="str">
        <f t="shared" si="5"/>
        <v>1</v>
      </c>
      <c r="D171" t="s">
        <v>179</v>
      </c>
    </row>
    <row r="172" spans="1:4" x14ac:dyDescent="0.2">
      <c r="A172" t="s">
        <v>180</v>
      </c>
      <c r="B172" t="s">
        <v>418</v>
      </c>
      <c r="C172" t="str">
        <f t="shared" si="5"/>
        <v>1</v>
      </c>
      <c r="D172" t="s">
        <v>180</v>
      </c>
    </row>
    <row r="173" spans="1:4" x14ac:dyDescent="0.2">
      <c r="A173" t="s">
        <v>181</v>
      </c>
      <c r="B173" t="s">
        <v>429</v>
      </c>
      <c r="C173" t="str">
        <f t="shared" si="5"/>
        <v>1</v>
      </c>
      <c r="D173" t="s">
        <v>181</v>
      </c>
    </row>
    <row r="174" spans="1:4" x14ac:dyDescent="0.2">
      <c r="A174" t="s">
        <v>183</v>
      </c>
      <c r="B174" t="s">
        <v>420</v>
      </c>
      <c r="C174" t="str">
        <f t="shared" si="5"/>
        <v>1</v>
      </c>
      <c r="D174" t="s">
        <v>183</v>
      </c>
    </row>
    <row r="175" spans="1:4" x14ac:dyDescent="0.2">
      <c r="A175" t="s">
        <v>182</v>
      </c>
      <c r="B175" t="s">
        <v>420</v>
      </c>
      <c r="C175" t="str">
        <f t="shared" si="5"/>
        <v>1</v>
      </c>
      <c r="D175" t="s">
        <v>182</v>
      </c>
    </row>
    <row r="176" spans="1:4" x14ac:dyDescent="0.2">
      <c r="A176" t="s">
        <v>184</v>
      </c>
      <c r="B176" s="27" t="s">
        <v>434</v>
      </c>
      <c r="C176" t="str">
        <f t="shared" si="5"/>
        <v>1</v>
      </c>
      <c r="D176" t="s">
        <v>184</v>
      </c>
    </row>
    <row r="177" spans="1:4" x14ac:dyDescent="0.2">
      <c r="A177" t="s">
        <v>185</v>
      </c>
      <c r="B177" s="27" t="s">
        <v>435</v>
      </c>
      <c r="C177" t="str">
        <f t="shared" si="5"/>
        <v>1</v>
      </c>
      <c r="D177" t="s">
        <v>185</v>
      </c>
    </row>
    <row r="178" spans="1:4" x14ac:dyDescent="0.2">
      <c r="A178" t="s">
        <v>186</v>
      </c>
      <c r="B178" t="s">
        <v>420</v>
      </c>
      <c r="C178" t="str">
        <f t="shared" si="5"/>
        <v>1</v>
      </c>
      <c r="D178" t="s">
        <v>186</v>
      </c>
    </row>
    <row r="179" spans="1:4" x14ac:dyDescent="0.2">
      <c r="A179" t="s">
        <v>189</v>
      </c>
      <c r="B179" t="s">
        <v>504</v>
      </c>
      <c r="C179" t="str">
        <f t="shared" si="5"/>
        <v>1</v>
      </c>
      <c r="D179" t="s">
        <v>189</v>
      </c>
    </row>
    <row r="180" spans="1:4" x14ac:dyDescent="0.2">
      <c r="A180" t="s">
        <v>187</v>
      </c>
      <c r="B180" s="27" t="s">
        <v>421</v>
      </c>
      <c r="C180" t="str">
        <f t="shared" si="5"/>
        <v>1</v>
      </c>
      <c r="D180" t="s">
        <v>187</v>
      </c>
    </row>
    <row r="181" spans="1:4" x14ac:dyDescent="0.2">
      <c r="A181" t="s">
        <v>188</v>
      </c>
      <c r="B181" s="27" t="s">
        <v>506</v>
      </c>
      <c r="C181" t="str">
        <f t="shared" si="5"/>
        <v>1</v>
      </c>
      <c r="D181" t="s">
        <v>188</v>
      </c>
    </row>
    <row r="182" spans="1:4" x14ac:dyDescent="0.2">
      <c r="A182" t="s">
        <v>192</v>
      </c>
      <c r="B182" s="27" t="s">
        <v>421</v>
      </c>
      <c r="C182" t="str">
        <f t="shared" si="5"/>
        <v>1</v>
      </c>
      <c r="D182" t="s">
        <v>192</v>
      </c>
    </row>
    <row r="183" spans="1:4" x14ac:dyDescent="0.2">
      <c r="A183" t="s">
        <v>191</v>
      </c>
      <c r="B183" s="27" t="s">
        <v>425</v>
      </c>
      <c r="C183" t="str">
        <f t="shared" ref="C183:C184" si="6">IF(A183=D183, "1", "0")</f>
        <v>1</v>
      </c>
      <c r="D183" t="s">
        <v>191</v>
      </c>
    </row>
    <row r="184" spans="1:4" x14ac:dyDescent="0.2">
      <c r="A184" t="s">
        <v>190</v>
      </c>
      <c r="B184" s="27" t="s">
        <v>438</v>
      </c>
      <c r="C184" t="str">
        <f t="shared" si="6"/>
        <v>1</v>
      </c>
      <c r="D184" t="s">
        <v>190</v>
      </c>
    </row>
    <row r="185" spans="1:4" x14ac:dyDescent="0.2">
      <c r="A185" t="s">
        <v>193</v>
      </c>
      <c r="B185" t="s">
        <v>436</v>
      </c>
      <c r="C185" t="str">
        <f t="shared" ref="C185:C244" si="7">IF(A185=D185, "1", "0")</f>
        <v>1</v>
      </c>
      <c r="D185" t="s">
        <v>193</v>
      </c>
    </row>
    <row r="186" spans="1:4" x14ac:dyDescent="0.2">
      <c r="A186" t="s">
        <v>195</v>
      </c>
      <c r="B186" t="s">
        <v>442</v>
      </c>
      <c r="C186" t="str">
        <f t="shared" si="7"/>
        <v>1</v>
      </c>
      <c r="D186" t="s">
        <v>195</v>
      </c>
    </row>
    <row r="187" spans="1:4" x14ac:dyDescent="0.2">
      <c r="A187" t="s">
        <v>194</v>
      </c>
      <c r="B187" t="s">
        <v>442</v>
      </c>
      <c r="C187" t="str">
        <f t="shared" si="7"/>
        <v>1</v>
      </c>
      <c r="D187" t="s">
        <v>194</v>
      </c>
    </row>
    <row r="188" spans="1:4" x14ac:dyDescent="0.2">
      <c r="A188" t="s">
        <v>196</v>
      </c>
      <c r="B188" s="27" t="s">
        <v>439</v>
      </c>
      <c r="C188" t="str">
        <f t="shared" si="7"/>
        <v>1</v>
      </c>
      <c r="D188" t="s">
        <v>196</v>
      </c>
    </row>
    <row r="189" spans="1:4" x14ac:dyDescent="0.2">
      <c r="A189" t="s">
        <v>197</v>
      </c>
      <c r="B189" s="27" t="s">
        <v>447</v>
      </c>
      <c r="C189" t="str">
        <f t="shared" si="7"/>
        <v>1</v>
      </c>
      <c r="D189" t="s">
        <v>197</v>
      </c>
    </row>
    <row r="190" spans="1:4" x14ac:dyDescent="0.2">
      <c r="A190" t="s">
        <v>198</v>
      </c>
      <c r="B190" s="27" t="s">
        <v>446</v>
      </c>
      <c r="C190" t="str">
        <f t="shared" si="7"/>
        <v>1</v>
      </c>
      <c r="D190" t="s">
        <v>198</v>
      </c>
    </row>
    <row r="191" spans="1:4" x14ac:dyDescent="0.2">
      <c r="A191" t="s">
        <v>199</v>
      </c>
      <c r="B191" s="27" t="s">
        <v>439</v>
      </c>
      <c r="C191" t="str">
        <f t="shared" si="7"/>
        <v>1</v>
      </c>
      <c r="D191" t="s">
        <v>199</v>
      </c>
    </row>
    <row r="192" spans="1:4" x14ac:dyDescent="0.2">
      <c r="A192" t="s">
        <v>211</v>
      </c>
      <c r="B192" t="s">
        <v>441</v>
      </c>
      <c r="C192" t="str">
        <f t="shared" si="7"/>
        <v>1</v>
      </c>
      <c r="D192" t="s">
        <v>211</v>
      </c>
    </row>
    <row r="193" spans="1:4" x14ac:dyDescent="0.2">
      <c r="A193" t="s">
        <v>200</v>
      </c>
      <c r="B193" s="27" t="s">
        <v>437</v>
      </c>
      <c r="C193" t="str">
        <f t="shared" si="7"/>
        <v>1</v>
      </c>
      <c r="D193" t="s">
        <v>200</v>
      </c>
    </row>
    <row r="194" spans="1:4" x14ac:dyDescent="0.2">
      <c r="A194" t="s">
        <v>202</v>
      </c>
      <c r="B194" t="s">
        <v>420</v>
      </c>
      <c r="C194" t="str">
        <f t="shared" si="7"/>
        <v>1</v>
      </c>
      <c r="D194" t="s">
        <v>202</v>
      </c>
    </row>
    <row r="195" spans="1:4" x14ac:dyDescent="0.2">
      <c r="A195" t="s">
        <v>201</v>
      </c>
      <c r="B195" s="27" t="s">
        <v>432</v>
      </c>
      <c r="C195" t="str">
        <f t="shared" si="7"/>
        <v>1</v>
      </c>
      <c r="D195" t="s">
        <v>201</v>
      </c>
    </row>
    <row r="196" spans="1:4" x14ac:dyDescent="0.2">
      <c r="A196" t="s">
        <v>204</v>
      </c>
      <c r="B196" s="27" t="s">
        <v>427</v>
      </c>
      <c r="C196" t="str">
        <f t="shared" si="7"/>
        <v>1</v>
      </c>
      <c r="D196" t="s">
        <v>204</v>
      </c>
    </row>
    <row r="197" spans="1:4" x14ac:dyDescent="0.2">
      <c r="A197" t="s">
        <v>203</v>
      </c>
      <c r="B197" s="27" t="s">
        <v>427</v>
      </c>
      <c r="C197" t="str">
        <f t="shared" si="7"/>
        <v>1</v>
      </c>
      <c r="D197" t="s">
        <v>203</v>
      </c>
    </row>
    <row r="198" spans="1:4" x14ac:dyDescent="0.2">
      <c r="A198" t="s">
        <v>205</v>
      </c>
      <c r="B198" s="27" t="s">
        <v>500</v>
      </c>
      <c r="C198" t="str">
        <f t="shared" si="7"/>
        <v>1</v>
      </c>
      <c r="D198" t="s">
        <v>205</v>
      </c>
    </row>
    <row r="199" spans="1:4" x14ac:dyDescent="0.2">
      <c r="A199" t="s">
        <v>207</v>
      </c>
      <c r="B199" s="27" t="s">
        <v>427</v>
      </c>
      <c r="C199" t="str">
        <f t="shared" si="7"/>
        <v>1</v>
      </c>
      <c r="D199" t="s">
        <v>207</v>
      </c>
    </row>
    <row r="200" spans="1:4" x14ac:dyDescent="0.2">
      <c r="A200" t="s">
        <v>206</v>
      </c>
      <c r="B200" s="27" t="s">
        <v>438</v>
      </c>
      <c r="C200" t="str">
        <f t="shared" si="7"/>
        <v>1</v>
      </c>
      <c r="D200" t="s">
        <v>206</v>
      </c>
    </row>
    <row r="201" spans="1:4" x14ac:dyDescent="0.2">
      <c r="A201" t="s">
        <v>208</v>
      </c>
      <c r="B201" s="27" t="s">
        <v>445</v>
      </c>
      <c r="C201" t="str">
        <f t="shared" si="7"/>
        <v>1</v>
      </c>
      <c r="D201" t="s">
        <v>208</v>
      </c>
    </row>
    <row r="202" spans="1:4" x14ac:dyDescent="0.2">
      <c r="A202" t="s">
        <v>209</v>
      </c>
      <c r="B202" t="s">
        <v>436</v>
      </c>
      <c r="C202" t="str">
        <f t="shared" si="7"/>
        <v>1</v>
      </c>
      <c r="D202" t="s">
        <v>209</v>
      </c>
    </row>
    <row r="203" spans="1:4" x14ac:dyDescent="0.2">
      <c r="A203" t="s">
        <v>210</v>
      </c>
      <c r="B203" s="27" t="s">
        <v>445</v>
      </c>
      <c r="C203" t="str">
        <f t="shared" si="7"/>
        <v>1</v>
      </c>
      <c r="D203" t="s">
        <v>210</v>
      </c>
    </row>
    <row r="204" spans="1:4" x14ac:dyDescent="0.2">
      <c r="A204" t="s">
        <v>212</v>
      </c>
      <c r="B204" s="27" t="s">
        <v>447</v>
      </c>
      <c r="C204" t="str">
        <f t="shared" si="7"/>
        <v>1</v>
      </c>
      <c r="D204" t="s">
        <v>212</v>
      </c>
    </row>
    <row r="205" spans="1:4" x14ac:dyDescent="0.2">
      <c r="A205" t="s">
        <v>219</v>
      </c>
      <c r="B205" t="s">
        <v>418</v>
      </c>
      <c r="C205" t="str">
        <f t="shared" si="7"/>
        <v>1</v>
      </c>
      <c r="D205" t="s">
        <v>219</v>
      </c>
    </row>
    <row r="206" spans="1:4" x14ac:dyDescent="0.2">
      <c r="A206" t="s">
        <v>214</v>
      </c>
      <c r="B206" s="27" t="s">
        <v>447</v>
      </c>
      <c r="C206" t="str">
        <f t="shared" si="7"/>
        <v>1</v>
      </c>
      <c r="D206" t="s">
        <v>214</v>
      </c>
    </row>
    <row r="207" spans="1:4" x14ac:dyDescent="0.2">
      <c r="A207" t="s">
        <v>215</v>
      </c>
      <c r="B207" s="27" t="s">
        <v>447</v>
      </c>
      <c r="C207" t="str">
        <f t="shared" si="7"/>
        <v>1</v>
      </c>
      <c r="D207" t="s">
        <v>215</v>
      </c>
    </row>
    <row r="208" spans="1:4" x14ac:dyDescent="0.2">
      <c r="A208" t="s">
        <v>217</v>
      </c>
      <c r="B208" t="s">
        <v>418</v>
      </c>
      <c r="C208" t="str">
        <f t="shared" si="7"/>
        <v>1</v>
      </c>
      <c r="D208" t="s">
        <v>217</v>
      </c>
    </row>
    <row r="209" spans="1:4" x14ac:dyDescent="0.2">
      <c r="A209" t="s">
        <v>213</v>
      </c>
      <c r="B209" s="27" t="s">
        <v>444</v>
      </c>
      <c r="D209" t="s">
        <v>213</v>
      </c>
    </row>
    <row r="210" spans="1:4" x14ac:dyDescent="0.2">
      <c r="A210" t="s">
        <v>216</v>
      </c>
      <c r="B210" s="27" t="s">
        <v>433</v>
      </c>
      <c r="D210" t="s">
        <v>216</v>
      </c>
    </row>
    <row r="211" spans="1:4" x14ac:dyDescent="0.2">
      <c r="A211" t="s">
        <v>218</v>
      </c>
      <c r="B211" s="27" t="s">
        <v>428</v>
      </c>
      <c r="C211" t="str">
        <f t="shared" si="7"/>
        <v>1</v>
      </c>
      <c r="D211" t="s">
        <v>218</v>
      </c>
    </row>
    <row r="212" spans="1:4" x14ac:dyDescent="0.2">
      <c r="A212" t="s">
        <v>221</v>
      </c>
      <c r="B212" t="s">
        <v>442</v>
      </c>
      <c r="C212" t="str">
        <f t="shared" si="7"/>
        <v>1</v>
      </c>
      <c r="D212" t="s">
        <v>221</v>
      </c>
    </row>
    <row r="213" spans="1:4" x14ac:dyDescent="0.2">
      <c r="A213" t="s">
        <v>220</v>
      </c>
      <c r="B213" s="27" t="s">
        <v>432</v>
      </c>
      <c r="C213" t="str">
        <f t="shared" si="7"/>
        <v>1</v>
      </c>
      <c r="D213" t="s">
        <v>220</v>
      </c>
    </row>
    <row r="214" spans="1:4" x14ac:dyDescent="0.2">
      <c r="A214" t="s">
        <v>222</v>
      </c>
      <c r="B214" t="s">
        <v>441</v>
      </c>
      <c r="C214" t="str">
        <f t="shared" si="7"/>
        <v>1</v>
      </c>
      <c r="D214" t="s">
        <v>222</v>
      </c>
    </row>
    <row r="215" spans="1:4" x14ac:dyDescent="0.2">
      <c r="A215" t="s">
        <v>223</v>
      </c>
      <c r="B215" s="27" t="s">
        <v>434</v>
      </c>
      <c r="C215" t="str">
        <f t="shared" si="7"/>
        <v>1</v>
      </c>
      <c r="D215" t="s">
        <v>223</v>
      </c>
    </row>
    <row r="216" spans="1:4" x14ac:dyDescent="0.2">
      <c r="A216" t="s">
        <v>503</v>
      </c>
      <c r="B216" s="27" t="s">
        <v>428</v>
      </c>
      <c r="C216" t="str">
        <f t="shared" si="7"/>
        <v>1</v>
      </c>
      <c r="D216" t="s">
        <v>503</v>
      </c>
    </row>
    <row r="217" spans="1:4" x14ac:dyDescent="0.2">
      <c r="A217" t="s">
        <v>225</v>
      </c>
      <c r="B217" t="s">
        <v>442</v>
      </c>
      <c r="C217" t="str">
        <f t="shared" si="7"/>
        <v>1</v>
      </c>
      <c r="D217" t="s">
        <v>225</v>
      </c>
    </row>
    <row r="218" spans="1:4" x14ac:dyDescent="0.2">
      <c r="A218" t="s">
        <v>226</v>
      </c>
      <c r="B218" t="s">
        <v>442</v>
      </c>
      <c r="C218" t="str">
        <f t="shared" si="7"/>
        <v>1</v>
      </c>
      <c r="D218" t="s">
        <v>226</v>
      </c>
    </row>
    <row r="219" spans="1:4" x14ac:dyDescent="0.2">
      <c r="A219" t="s">
        <v>227</v>
      </c>
      <c r="B219" t="s">
        <v>429</v>
      </c>
      <c r="C219" t="str">
        <f t="shared" si="7"/>
        <v>1</v>
      </c>
      <c r="D219" t="s">
        <v>227</v>
      </c>
    </row>
    <row r="220" spans="1:4" x14ac:dyDescent="0.2">
      <c r="A220" t="s">
        <v>228</v>
      </c>
      <c r="B220" s="27" t="s">
        <v>425</v>
      </c>
      <c r="C220" t="str">
        <f t="shared" si="7"/>
        <v>1</v>
      </c>
      <c r="D220" t="s">
        <v>228</v>
      </c>
    </row>
    <row r="221" spans="1:4" x14ac:dyDescent="0.2">
      <c r="A221" t="s">
        <v>229</v>
      </c>
      <c r="B221" s="27" t="s">
        <v>435</v>
      </c>
      <c r="C221" t="str">
        <f t="shared" si="7"/>
        <v>1</v>
      </c>
      <c r="D221" t="s">
        <v>229</v>
      </c>
    </row>
    <row r="222" spans="1:4" x14ac:dyDescent="0.2">
      <c r="A222" t="s">
        <v>231</v>
      </c>
      <c r="B222" t="s">
        <v>420</v>
      </c>
      <c r="C222" t="str">
        <f t="shared" si="7"/>
        <v>1</v>
      </c>
      <c r="D222" t="s">
        <v>231</v>
      </c>
    </row>
    <row r="223" spans="1:4" x14ac:dyDescent="0.2">
      <c r="A223" t="s">
        <v>230</v>
      </c>
      <c r="B223" s="27" t="s">
        <v>445</v>
      </c>
      <c r="C223" t="str">
        <f t="shared" si="7"/>
        <v>1</v>
      </c>
      <c r="D223" t="s">
        <v>230</v>
      </c>
    </row>
    <row r="224" spans="1:4" x14ac:dyDescent="0.2">
      <c r="A224" t="s">
        <v>232</v>
      </c>
      <c r="B224" t="s">
        <v>418</v>
      </c>
      <c r="C224" t="str">
        <f t="shared" si="7"/>
        <v>1</v>
      </c>
      <c r="D224" t="s">
        <v>232</v>
      </c>
    </row>
    <row r="225" spans="1:4" x14ac:dyDescent="0.2">
      <c r="A225" t="s">
        <v>233</v>
      </c>
      <c r="B225" s="27" t="s">
        <v>435</v>
      </c>
      <c r="C225" t="str">
        <f t="shared" si="7"/>
        <v>1</v>
      </c>
      <c r="D225" t="s">
        <v>233</v>
      </c>
    </row>
    <row r="226" spans="1:4" x14ac:dyDescent="0.2">
      <c r="A226" t="s">
        <v>235</v>
      </c>
      <c r="B226" t="s">
        <v>429</v>
      </c>
      <c r="C226" t="str">
        <f t="shared" si="7"/>
        <v>1</v>
      </c>
      <c r="D226" t="s">
        <v>235</v>
      </c>
    </row>
    <row r="227" spans="1:4" x14ac:dyDescent="0.2">
      <c r="A227" t="s">
        <v>234</v>
      </c>
      <c r="B227" t="s">
        <v>420</v>
      </c>
      <c r="C227" t="str">
        <f t="shared" si="7"/>
        <v>1</v>
      </c>
      <c r="D227" t="s">
        <v>234</v>
      </c>
    </row>
    <row r="228" spans="1:4" x14ac:dyDescent="0.2">
      <c r="A228" t="s">
        <v>237</v>
      </c>
      <c r="B228" t="s">
        <v>417</v>
      </c>
      <c r="C228" t="str">
        <f t="shared" si="7"/>
        <v>1</v>
      </c>
      <c r="D228" t="s">
        <v>237</v>
      </c>
    </row>
    <row r="229" spans="1:4" x14ac:dyDescent="0.2">
      <c r="A229" t="s">
        <v>236</v>
      </c>
      <c r="B229" t="s">
        <v>417</v>
      </c>
      <c r="C229" t="str">
        <f t="shared" si="7"/>
        <v>1</v>
      </c>
      <c r="D229" t="s">
        <v>236</v>
      </c>
    </row>
    <row r="230" spans="1:4" x14ac:dyDescent="0.2">
      <c r="A230" t="s">
        <v>238</v>
      </c>
      <c r="B230" s="27" t="s">
        <v>434</v>
      </c>
      <c r="C230" t="str">
        <f t="shared" si="7"/>
        <v>1</v>
      </c>
      <c r="D230" t="s">
        <v>238</v>
      </c>
    </row>
    <row r="231" spans="1:4" x14ac:dyDescent="0.2">
      <c r="A231" t="s">
        <v>494</v>
      </c>
      <c r="B231" s="27" t="s">
        <v>421</v>
      </c>
      <c r="C231" t="str">
        <f t="shared" si="7"/>
        <v>0</v>
      </c>
    </row>
    <row r="232" spans="1:4" x14ac:dyDescent="0.2">
      <c r="A232" t="s">
        <v>239</v>
      </c>
      <c r="B232" s="27" t="s">
        <v>432</v>
      </c>
      <c r="C232" t="str">
        <f t="shared" si="7"/>
        <v>1</v>
      </c>
      <c r="D232" t="s">
        <v>239</v>
      </c>
    </row>
    <row r="233" spans="1:4" x14ac:dyDescent="0.2">
      <c r="A233" t="s">
        <v>241</v>
      </c>
      <c r="B233" s="27" t="s">
        <v>422</v>
      </c>
      <c r="C233" t="str">
        <f t="shared" si="7"/>
        <v>1</v>
      </c>
      <c r="D233" t="s">
        <v>241</v>
      </c>
    </row>
    <row r="234" spans="1:4" x14ac:dyDescent="0.2">
      <c r="A234" t="s">
        <v>240</v>
      </c>
      <c r="B234" s="27" t="s">
        <v>422</v>
      </c>
      <c r="C234" t="str">
        <f t="shared" si="7"/>
        <v>1</v>
      </c>
      <c r="D234" t="s">
        <v>240</v>
      </c>
    </row>
    <row r="235" spans="1:4" x14ac:dyDescent="0.2">
      <c r="A235" t="s">
        <v>242</v>
      </c>
      <c r="B235" s="27" t="s">
        <v>426</v>
      </c>
      <c r="C235" t="str">
        <f t="shared" si="7"/>
        <v>1</v>
      </c>
      <c r="D235" t="s">
        <v>242</v>
      </c>
    </row>
    <row r="236" spans="1:4" x14ac:dyDescent="0.2">
      <c r="A236" t="s">
        <v>243</v>
      </c>
      <c r="B236" t="s">
        <v>420</v>
      </c>
      <c r="C236" t="str">
        <f t="shared" si="7"/>
        <v>1</v>
      </c>
      <c r="D236" t="s">
        <v>243</v>
      </c>
    </row>
    <row r="237" spans="1:4" x14ac:dyDescent="0.2">
      <c r="A237" t="s">
        <v>244</v>
      </c>
      <c r="B237" s="27" t="s">
        <v>431</v>
      </c>
      <c r="C237" t="str">
        <f t="shared" si="7"/>
        <v>1</v>
      </c>
      <c r="D237" t="s">
        <v>244</v>
      </c>
    </row>
    <row r="238" spans="1:4" x14ac:dyDescent="0.2">
      <c r="A238" t="s">
        <v>245</v>
      </c>
      <c r="B238" s="27" t="s">
        <v>426</v>
      </c>
      <c r="C238" t="str">
        <f t="shared" si="7"/>
        <v>1</v>
      </c>
      <c r="D238" t="s">
        <v>245</v>
      </c>
    </row>
    <row r="239" spans="1:4" x14ac:dyDescent="0.2">
      <c r="A239" t="s">
        <v>246</v>
      </c>
      <c r="B239" t="s">
        <v>418</v>
      </c>
      <c r="C239" t="str">
        <f t="shared" si="7"/>
        <v>1</v>
      </c>
      <c r="D239" t="s">
        <v>246</v>
      </c>
    </row>
    <row r="240" spans="1:4" x14ac:dyDescent="0.2">
      <c r="A240" t="s">
        <v>248</v>
      </c>
      <c r="B240" s="27" t="s">
        <v>426</v>
      </c>
      <c r="C240" t="str">
        <f t="shared" si="7"/>
        <v>1</v>
      </c>
      <c r="D240" t="s">
        <v>248</v>
      </c>
    </row>
    <row r="241" spans="1:4" x14ac:dyDescent="0.2">
      <c r="A241" t="s">
        <v>247</v>
      </c>
      <c r="B241" t="s">
        <v>442</v>
      </c>
      <c r="C241" t="str">
        <f t="shared" si="7"/>
        <v>1</v>
      </c>
      <c r="D241" t="s">
        <v>247</v>
      </c>
    </row>
    <row r="242" spans="1:4" x14ac:dyDescent="0.2">
      <c r="A242" t="s">
        <v>249</v>
      </c>
      <c r="B242" s="27" t="s">
        <v>506</v>
      </c>
      <c r="C242" t="str">
        <f t="shared" si="7"/>
        <v>1</v>
      </c>
      <c r="D242" t="s">
        <v>249</v>
      </c>
    </row>
    <row r="243" spans="1:4" x14ac:dyDescent="0.2">
      <c r="A243" t="s">
        <v>250</v>
      </c>
      <c r="B243" t="s">
        <v>444</v>
      </c>
      <c r="C243" t="str">
        <f t="shared" si="7"/>
        <v>1</v>
      </c>
      <c r="D243" t="s">
        <v>250</v>
      </c>
    </row>
    <row r="244" spans="1:4" x14ac:dyDescent="0.2">
      <c r="A244" t="s">
        <v>251</v>
      </c>
      <c r="B244" s="27" t="s">
        <v>431</v>
      </c>
      <c r="C244" t="str">
        <f t="shared" si="7"/>
        <v>1</v>
      </c>
      <c r="D244" t="s">
        <v>251</v>
      </c>
    </row>
    <row r="245" spans="1:4" x14ac:dyDescent="0.2">
      <c r="A245" t="s">
        <v>252</v>
      </c>
      <c r="B245" t="s">
        <v>419</v>
      </c>
      <c r="C245" t="str">
        <f t="shared" ref="C245:C310" si="8">IF(A245=D245, "1", "0")</f>
        <v>1</v>
      </c>
      <c r="D245" t="s">
        <v>252</v>
      </c>
    </row>
    <row r="246" spans="1:4" x14ac:dyDescent="0.2">
      <c r="A246" t="s">
        <v>253</v>
      </c>
      <c r="B246" t="s">
        <v>420</v>
      </c>
      <c r="C246" t="str">
        <f t="shared" si="8"/>
        <v>1</v>
      </c>
      <c r="D246" t="s">
        <v>253</v>
      </c>
    </row>
    <row r="247" spans="1:4" x14ac:dyDescent="0.2">
      <c r="A247" t="s">
        <v>254</v>
      </c>
      <c r="B247" t="s">
        <v>436</v>
      </c>
      <c r="C247" t="str">
        <f t="shared" si="8"/>
        <v>1</v>
      </c>
      <c r="D247" t="s">
        <v>254</v>
      </c>
    </row>
    <row r="248" spans="1:4" x14ac:dyDescent="0.2">
      <c r="A248" t="s">
        <v>255</v>
      </c>
      <c r="B248" t="s">
        <v>444</v>
      </c>
      <c r="C248" t="str">
        <f t="shared" si="8"/>
        <v>1</v>
      </c>
      <c r="D248" t="s">
        <v>255</v>
      </c>
    </row>
    <row r="249" spans="1:4" x14ac:dyDescent="0.2">
      <c r="A249" t="s">
        <v>256</v>
      </c>
      <c r="B249" t="s">
        <v>424</v>
      </c>
      <c r="C249" t="str">
        <f t="shared" si="8"/>
        <v>1</v>
      </c>
      <c r="D249" t="s">
        <v>256</v>
      </c>
    </row>
    <row r="250" spans="1:4" x14ac:dyDescent="0.2">
      <c r="A250" t="s">
        <v>257</v>
      </c>
      <c r="B250" s="27" t="s">
        <v>434</v>
      </c>
      <c r="C250" t="str">
        <f t="shared" si="8"/>
        <v>1</v>
      </c>
      <c r="D250" t="s">
        <v>257</v>
      </c>
    </row>
    <row r="251" spans="1:4" x14ac:dyDescent="0.2">
      <c r="A251" t="s">
        <v>258</v>
      </c>
      <c r="B251" t="s">
        <v>424</v>
      </c>
      <c r="C251" t="str">
        <f t="shared" si="8"/>
        <v>1</v>
      </c>
      <c r="D251" t="s">
        <v>258</v>
      </c>
    </row>
    <row r="252" spans="1:4" x14ac:dyDescent="0.2">
      <c r="A252" t="s">
        <v>259</v>
      </c>
      <c r="B252" t="s">
        <v>436</v>
      </c>
      <c r="C252" t="str">
        <f t="shared" si="8"/>
        <v>1</v>
      </c>
      <c r="D252" t="s">
        <v>259</v>
      </c>
    </row>
    <row r="253" spans="1:4" x14ac:dyDescent="0.2">
      <c r="A253" t="s">
        <v>260</v>
      </c>
      <c r="B253" s="27" t="s">
        <v>446</v>
      </c>
      <c r="C253" t="str">
        <f t="shared" si="8"/>
        <v>1</v>
      </c>
      <c r="D253" t="s">
        <v>260</v>
      </c>
    </row>
    <row r="254" spans="1:4" x14ac:dyDescent="0.2">
      <c r="A254" t="s">
        <v>261</v>
      </c>
      <c r="B254" t="s">
        <v>420</v>
      </c>
      <c r="C254" t="str">
        <f t="shared" si="8"/>
        <v>1</v>
      </c>
      <c r="D254" t="s">
        <v>261</v>
      </c>
    </row>
    <row r="255" spans="1:4" x14ac:dyDescent="0.2">
      <c r="A255" t="s">
        <v>262</v>
      </c>
      <c r="B255" t="s">
        <v>442</v>
      </c>
      <c r="C255" t="str">
        <f t="shared" si="8"/>
        <v>1</v>
      </c>
      <c r="D255" t="s">
        <v>262</v>
      </c>
    </row>
    <row r="256" spans="1:4" x14ac:dyDescent="0.2">
      <c r="A256" t="s">
        <v>263</v>
      </c>
      <c r="B256" s="27" t="s">
        <v>446</v>
      </c>
      <c r="C256" t="str">
        <f t="shared" si="8"/>
        <v>1</v>
      </c>
      <c r="D256" t="s">
        <v>263</v>
      </c>
    </row>
    <row r="257" spans="1:4" x14ac:dyDescent="0.2">
      <c r="A257" t="s">
        <v>264</v>
      </c>
      <c r="B257" t="s">
        <v>424</v>
      </c>
      <c r="C257" t="str">
        <f t="shared" si="8"/>
        <v>1</v>
      </c>
      <c r="D257" t="s">
        <v>264</v>
      </c>
    </row>
    <row r="258" spans="1:4" x14ac:dyDescent="0.2">
      <c r="A258" t="s">
        <v>265</v>
      </c>
      <c r="B258" t="s">
        <v>424</v>
      </c>
      <c r="D258" t="s">
        <v>265</v>
      </c>
    </row>
    <row r="259" spans="1:4" x14ac:dyDescent="0.2">
      <c r="A259" t="s">
        <v>266</v>
      </c>
      <c r="B259" t="s">
        <v>424</v>
      </c>
      <c r="C259" t="str">
        <f t="shared" si="8"/>
        <v>1</v>
      </c>
      <c r="D259" t="s">
        <v>266</v>
      </c>
    </row>
    <row r="260" spans="1:4" x14ac:dyDescent="0.2">
      <c r="A260" t="s">
        <v>267</v>
      </c>
      <c r="B260" s="27" t="s">
        <v>426</v>
      </c>
      <c r="C260" t="str">
        <f t="shared" si="8"/>
        <v>1</v>
      </c>
      <c r="D260" t="s">
        <v>267</v>
      </c>
    </row>
    <row r="261" spans="1:4" x14ac:dyDescent="0.2">
      <c r="A261" t="s">
        <v>268</v>
      </c>
      <c r="B261" t="s">
        <v>436</v>
      </c>
      <c r="D261" t="s">
        <v>268</v>
      </c>
    </row>
    <row r="262" spans="1:4" x14ac:dyDescent="0.2">
      <c r="A262" t="s">
        <v>269</v>
      </c>
      <c r="B262" s="27" t="s">
        <v>445</v>
      </c>
      <c r="C262" t="str">
        <f t="shared" si="8"/>
        <v>1</v>
      </c>
      <c r="D262" t="s">
        <v>269</v>
      </c>
    </row>
    <row r="263" spans="1:4" x14ac:dyDescent="0.2">
      <c r="A263" t="s">
        <v>270</v>
      </c>
      <c r="B263" s="27" t="s">
        <v>433</v>
      </c>
      <c r="C263" t="str">
        <f t="shared" si="8"/>
        <v>1</v>
      </c>
      <c r="D263" t="s">
        <v>270</v>
      </c>
    </row>
    <row r="264" spans="1:4" x14ac:dyDescent="0.2">
      <c r="A264" t="s">
        <v>272</v>
      </c>
      <c r="B264" s="27" t="s">
        <v>426</v>
      </c>
      <c r="C264" t="str">
        <f t="shared" si="8"/>
        <v>1</v>
      </c>
      <c r="D264" t="s">
        <v>272</v>
      </c>
    </row>
    <row r="265" spans="1:4" x14ac:dyDescent="0.2">
      <c r="A265" t="s">
        <v>271</v>
      </c>
      <c r="B265" s="27" t="s">
        <v>427</v>
      </c>
      <c r="C265" t="str">
        <f t="shared" si="8"/>
        <v>1</v>
      </c>
      <c r="D265" t="s">
        <v>271</v>
      </c>
    </row>
    <row r="266" spans="1:4" x14ac:dyDescent="0.2">
      <c r="A266" t="s">
        <v>273</v>
      </c>
      <c r="B266" s="27" t="s">
        <v>426</v>
      </c>
      <c r="C266" t="str">
        <f t="shared" si="8"/>
        <v>1</v>
      </c>
      <c r="D266" t="s">
        <v>273</v>
      </c>
    </row>
    <row r="267" spans="1:4" x14ac:dyDescent="0.2">
      <c r="A267" t="s">
        <v>274</v>
      </c>
      <c r="B267" s="27" t="s">
        <v>427</v>
      </c>
      <c r="C267" t="str">
        <f t="shared" si="8"/>
        <v>1</v>
      </c>
      <c r="D267" t="s">
        <v>274</v>
      </c>
    </row>
    <row r="268" spans="1:4" x14ac:dyDescent="0.2">
      <c r="A268" t="s">
        <v>275</v>
      </c>
      <c r="B268" s="27" t="s">
        <v>426</v>
      </c>
      <c r="C268" t="str">
        <f t="shared" si="8"/>
        <v>1</v>
      </c>
      <c r="D268" t="s">
        <v>275</v>
      </c>
    </row>
    <row r="269" spans="1:4" x14ac:dyDescent="0.2">
      <c r="A269" t="s">
        <v>276</v>
      </c>
      <c r="B269" s="27" t="s">
        <v>447</v>
      </c>
      <c r="C269" t="str">
        <f t="shared" si="8"/>
        <v>1</v>
      </c>
      <c r="D269" t="s">
        <v>276</v>
      </c>
    </row>
    <row r="270" spans="1:4" x14ac:dyDescent="0.2">
      <c r="A270" t="s">
        <v>277</v>
      </c>
      <c r="B270" s="27" t="s">
        <v>438</v>
      </c>
      <c r="C270" t="str">
        <f t="shared" si="8"/>
        <v>1</v>
      </c>
      <c r="D270" t="s">
        <v>277</v>
      </c>
    </row>
    <row r="271" spans="1:4" x14ac:dyDescent="0.2">
      <c r="A271" t="s">
        <v>278</v>
      </c>
      <c r="B271" t="s">
        <v>419</v>
      </c>
      <c r="C271" t="str">
        <f t="shared" si="8"/>
        <v>1</v>
      </c>
      <c r="D271" t="s">
        <v>278</v>
      </c>
    </row>
    <row r="272" spans="1:4" x14ac:dyDescent="0.2">
      <c r="A272" t="s">
        <v>279</v>
      </c>
      <c r="B272" t="s">
        <v>436</v>
      </c>
      <c r="C272" t="str">
        <f t="shared" si="8"/>
        <v>1</v>
      </c>
      <c r="D272" t="s">
        <v>279</v>
      </c>
    </row>
    <row r="273" spans="1:4" x14ac:dyDescent="0.2">
      <c r="A273" t="s">
        <v>290</v>
      </c>
      <c r="B273" s="27" t="s">
        <v>439</v>
      </c>
      <c r="C273" t="str">
        <f t="shared" si="8"/>
        <v>1</v>
      </c>
      <c r="D273" t="s">
        <v>290</v>
      </c>
    </row>
    <row r="274" spans="1:4" x14ac:dyDescent="0.2">
      <c r="A274" t="s">
        <v>280</v>
      </c>
      <c r="B274" s="27" t="s">
        <v>430</v>
      </c>
      <c r="C274" t="str">
        <f t="shared" si="8"/>
        <v>1</v>
      </c>
      <c r="D274" t="s">
        <v>280</v>
      </c>
    </row>
    <row r="275" spans="1:4" x14ac:dyDescent="0.2">
      <c r="A275" t="s">
        <v>283</v>
      </c>
      <c r="B275" s="27" t="s">
        <v>421</v>
      </c>
      <c r="C275" t="str">
        <f t="shared" si="8"/>
        <v>1</v>
      </c>
      <c r="D275" t="s">
        <v>283</v>
      </c>
    </row>
    <row r="276" spans="1:4" x14ac:dyDescent="0.2">
      <c r="A276" t="s">
        <v>281</v>
      </c>
      <c r="B276" s="27" t="s">
        <v>447</v>
      </c>
      <c r="C276" t="str">
        <f t="shared" si="8"/>
        <v>1</v>
      </c>
      <c r="D276" t="s">
        <v>281</v>
      </c>
    </row>
    <row r="277" spans="1:4" x14ac:dyDescent="0.2">
      <c r="A277" t="s">
        <v>282</v>
      </c>
      <c r="B277" s="27" t="s">
        <v>441</v>
      </c>
      <c r="D277" t="s">
        <v>282</v>
      </c>
    </row>
    <row r="278" spans="1:4" x14ac:dyDescent="0.2">
      <c r="A278" t="s">
        <v>285</v>
      </c>
      <c r="B278" s="27" t="s">
        <v>432</v>
      </c>
      <c r="C278" t="str">
        <f t="shared" si="8"/>
        <v>1</v>
      </c>
      <c r="D278" t="s">
        <v>285</v>
      </c>
    </row>
    <row r="279" spans="1:4" x14ac:dyDescent="0.2">
      <c r="A279" t="s">
        <v>284</v>
      </c>
      <c r="B279" s="27" t="s">
        <v>432</v>
      </c>
      <c r="C279" t="str">
        <f t="shared" si="8"/>
        <v>1</v>
      </c>
      <c r="D279" t="s">
        <v>284</v>
      </c>
    </row>
    <row r="280" spans="1:4" x14ac:dyDescent="0.2">
      <c r="A280" t="s">
        <v>286</v>
      </c>
      <c r="B280" s="27" t="s">
        <v>423</v>
      </c>
      <c r="D280" t="s">
        <v>286</v>
      </c>
    </row>
    <row r="281" spans="1:4" x14ac:dyDescent="0.2">
      <c r="A281" t="s">
        <v>287</v>
      </c>
      <c r="B281" s="27" t="s">
        <v>439</v>
      </c>
      <c r="C281" t="str">
        <f t="shared" si="8"/>
        <v>1</v>
      </c>
      <c r="D281" t="s">
        <v>287</v>
      </c>
    </row>
    <row r="282" spans="1:4" x14ac:dyDescent="0.2">
      <c r="A282" t="s">
        <v>505</v>
      </c>
      <c r="B282" s="27" t="s">
        <v>445</v>
      </c>
      <c r="C282" t="str">
        <f t="shared" si="8"/>
        <v>1</v>
      </c>
      <c r="D282" t="s">
        <v>505</v>
      </c>
    </row>
    <row r="283" spans="1:4" x14ac:dyDescent="0.2">
      <c r="A283" t="s">
        <v>295</v>
      </c>
      <c r="B283" s="27" t="s">
        <v>506</v>
      </c>
      <c r="D283" t="s">
        <v>295</v>
      </c>
    </row>
    <row r="284" spans="1:4" x14ac:dyDescent="0.2">
      <c r="A284" t="s">
        <v>289</v>
      </c>
      <c r="B284" s="27" t="s">
        <v>422</v>
      </c>
      <c r="D284" t="s">
        <v>289</v>
      </c>
    </row>
    <row r="285" spans="1:4" x14ac:dyDescent="0.2">
      <c r="A285" t="s">
        <v>291</v>
      </c>
      <c r="B285" s="27" t="s">
        <v>425</v>
      </c>
      <c r="C285" t="str">
        <f t="shared" si="8"/>
        <v>1</v>
      </c>
      <c r="D285" t="s">
        <v>291</v>
      </c>
    </row>
    <row r="286" spans="1:4" x14ac:dyDescent="0.2">
      <c r="A286" t="s">
        <v>292</v>
      </c>
      <c r="B286" s="27" t="s">
        <v>423</v>
      </c>
      <c r="D286" t="s">
        <v>292</v>
      </c>
    </row>
    <row r="287" spans="1:4" x14ac:dyDescent="0.2">
      <c r="A287" t="s">
        <v>293</v>
      </c>
      <c r="B287" s="27" t="s">
        <v>434</v>
      </c>
      <c r="C287" t="str">
        <f t="shared" si="8"/>
        <v>1</v>
      </c>
      <c r="D287" t="s">
        <v>293</v>
      </c>
    </row>
    <row r="288" spans="1:4" x14ac:dyDescent="0.2">
      <c r="A288" t="s">
        <v>294</v>
      </c>
      <c r="B288" s="27" t="s">
        <v>506</v>
      </c>
      <c r="C288" t="str">
        <f t="shared" si="8"/>
        <v>1</v>
      </c>
      <c r="D288" t="s">
        <v>294</v>
      </c>
    </row>
    <row r="289" spans="1:4" x14ac:dyDescent="0.2">
      <c r="A289" t="s">
        <v>294</v>
      </c>
      <c r="B289" t="s">
        <v>442</v>
      </c>
      <c r="C289" t="str">
        <f t="shared" si="8"/>
        <v>0</v>
      </c>
    </row>
    <row r="290" spans="1:4" x14ac:dyDescent="0.2">
      <c r="A290" t="s">
        <v>296</v>
      </c>
      <c r="B290" t="s">
        <v>424</v>
      </c>
      <c r="C290" t="str">
        <f t="shared" si="8"/>
        <v>1</v>
      </c>
      <c r="D290" t="s">
        <v>296</v>
      </c>
    </row>
    <row r="291" spans="1:4" x14ac:dyDescent="0.2">
      <c r="A291" t="s">
        <v>492</v>
      </c>
      <c r="B291" s="27" t="s">
        <v>446</v>
      </c>
      <c r="C291" t="str">
        <f t="shared" si="8"/>
        <v>0</v>
      </c>
      <c r="D291" t="s">
        <v>297</v>
      </c>
    </row>
    <row r="292" spans="1:4" x14ac:dyDescent="0.2">
      <c r="A292" t="s">
        <v>491</v>
      </c>
      <c r="B292" s="27" t="s">
        <v>446</v>
      </c>
      <c r="C292" t="str">
        <f t="shared" si="8"/>
        <v>0</v>
      </c>
    </row>
    <row r="293" spans="1:4" x14ac:dyDescent="0.2">
      <c r="A293" t="s">
        <v>298</v>
      </c>
      <c r="B293" t="s">
        <v>419</v>
      </c>
      <c r="C293" t="str">
        <f t="shared" si="8"/>
        <v>0</v>
      </c>
    </row>
    <row r="294" spans="1:4" x14ac:dyDescent="0.2">
      <c r="A294" t="s">
        <v>489</v>
      </c>
      <c r="B294" t="s">
        <v>436</v>
      </c>
      <c r="C294" t="str">
        <f t="shared" si="8"/>
        <v>0</v>
      </c>
    </row>
    <row r="295" spans="1:4" x14ac:dyDescent="0.2">
      <c r="A295" t="s">
        <v>299</v>
      </c>
      <c r="B295" s="27" t="s">
        <v>422</v>
      </c>
      <c r="C295" t="str">
        <f t="shared" si="8"/>
        <v>1</v>
      </c>
      <c r="D295" t="s">
        <v>299</v>
      </c>
    </row>
    <row r="296" spans="1:4" x14ac:dyDescent="0.2">
      <c r="A296" t="s">
        <v>300</v>
      </c>
      <c r="B296" s="27" t="s">
        <v>445</v>
      </c>
      <c r="C296" t="str">
        <f t="shared" si="8"/>
        <v>1</v>
      </c>
      <c r="D296" t="s">
        <v>300</v>
      </c>
    </row>
    <row r="297" spans="1:4" x14ac:dyDescent="0.2">
      <c r="A297" t="s">
        <v>301</v>
      </c>
      <c r="B297" t="s">
        <v>441</v>
      </c>
      <c r="C297" t="str">
        <f t="shared" si="8"/>
        <v>1</v>
      </c>
      <c r="D297" t="s">
        <v>301</v>
      </c>
    </row>
    <row r="298" spans="1:4" x14ac:dyDescent="0.2">
      <c r="A298" t="s">
        <v>302</v>
      </c>
      <c r="B298" t="s">
        <v>500</v>
      </c>
      <c r="D298" t="s">
        <v>302</v>
      </c>
    </row>
    <row r="299" spans="1:4" x14ac:dyDescent="0.2">
      <c r="A299" t="s">
        <v>303</v>
      </c>
      <c r="B299" t="s">
        <v>418</v>
      </c>
      <c r="C299" t="str">
        <f t="shared" si="8"/>
        <v>1</v>
      </c>
      <c r="D299" t="s">
        <v>303</v>
      </c>
    </row>
    <row r="300" spans="1:4" x14ac:dyDescent="0.2">
      <c r="A300" t="s">
        <v>304</v>
      </c>
      <c r="B300" t="s">
        <v>423</v>
      </c>
      <c r="D300" t="s">
        <v>304</v>
      </c>
    </row>
    <row r="301" spans="1:4" x14ac:dyDescent="0.2">
      <c r="A301" t="s">
        <v>483</v>
      </c>
      <c r="B301" t="s">
        <v>417</v>
      </c>
      <c r="C301" t="str">
        <f t="shared" si="8"/>
        <v>0</v>
      </c>
    </row>
    <row r="302" spans="1:4" x14ac:dyDescent="0.2">
      <c r="A302" t="s">
        <v>308</v>
      </c>
      <c r="B302" s="27" t="s">
        <v>421</v>
      </c>
      <c r="C302" t="str">
        <f t="shared" si="8"/>
        <v>1</v>
      </c>
      <c r="D302" t="s">
        <v>308</v>
      </c>
    </row>
    <row r="303" spans="1:4" x14ac:dyDescent="0.2">
      <c r="A303" t="s">
        <v>306</v>
      </c>
      <c r="B303" s="27" t="s">
        <v>439</v>
      </c>
      <c r="C303" t="str">
        <f t="shared" si="8"/>
        <v>1</v>
      </c>
      <c r="D303" t="s">
        <v>306</v>
      </c>
    </row>
    <row r="304" spans="1:4" x14ac:dyDescent="0.2">
      <c r="A304" t="s">
        <v>307</v>
      </c>
      <c r="B304" s="27" t="s">
        <v>439</v>
      </c>
      <c r="C304" t="str">
        <f t="shared" si="8"/>
        <v>1</v>
      </c>
      <c r="D304" t="s">
        <v>307</v>
      </c>
    </row>
    <row r="305" spans="1:4" x14ac:dyDescent="0.2">
      <c r="A305" t="s">
        <v>305</v>
      </c>
      <c r="B305" s="27" t="s">
        <v>439</v>
      </c>
      <c r="C305" t="str">
        <f t="shared" si="8"/>
        <v>1</v>
      </c>
      <c r="D305" t="s">
        <v>305</v>
      </c>
    </row>
    <row r="306" spans="1:4" x14ac:dyDescent="0.2">
      <c r="A306" t="s">
        <v>319</v>
      </c>
      <c r="B306" t="s">
        <v>417</v>
      </c>
      <c r="C306" t="str">
        <f t="shared" si="8"/>
        <v>1</v>
      </c>
      <c r="D306" t="s">
        <v>319</v>
      </c>
    </row>
    <row r="307" spans="1:4" x14ac:dyDescent="0.2">
      <c r="A307" t="s">
        <v>310</v>
      </c>
      <c r="B307" s="27" t="s">
        <v>421</v>
      </c>
      <c r="C307" t="str">
        <f t="shared" si="8"/>
        <v>1</v>
      </c>
      <c r="D307" t="s">
        <v>310</v>
      </c>
    </row>
    <row r="308" spans="1:4" x14ac:dyDescent="0.2">
      <c r="A308" t="s">
        <v>309</v>
      </c>
      <c r="B308" s="27" t="s">
        <v>445</v>
      </c>
      <c r="C308" t="str">
        <f t="shared" si="8"/>
        <v>1</v>
      </c>
      <c r="D308" t="s">
        <v>309</v>
      </c>
    </row>
    <row r="309" spans="1:4" x14ac:dyDescent="0.2">
      <c r="A309" t="s">
        <v>312</v>
      </c>
      <c r="B309" s="27" t="s">
        <v>417</v>
      </c>
      <c r="D309" t="s">
        <v>312</v>
      </c>
    </row>
    <row r="310" spans="1:4" x14ac:dyDescent="0.2">
      <c r="A310" t="s">
        <v>314</v>
      </c>
      <c r="B310" s="27" t="s">
        <v>438</v>
      </c>
      <c r="C310" t="str">
        <f t="shared" si="8"/>
        <v>1</v>
      </c>
      <c r="D310" t="s">
        <v>314</v>
      </c>
    </row>
    <row r="311" spans="1:4" x14ac:dyDescent="0.2">
      <c r="A311" t="s">
        <v>316</v>
      </c>
      <c r="B311" s="27" t="s">
        <v>506</v>
      </c>
      <c r="C311" t="str">
        <f t="shared" ref="C311:C346" si="9">IF(A311=D311, "1", "0")</f>
        <v>1</v>
      </c>
      <c r="D311" t="s">
        <v>316</v>
      </c>
    </row>
    <row r="312" spans="1:4" x14ac:dyDescent="0.2">
      <c r="A312" t="s">
        <v>317</v>
      </c>
      <c r="B312" s="27" t="s">
        <v>430</v>
      </c>
      <c r="C312" t="str">
        <f t="shared" si="9"/>
        <v>1</v>
      </c>
      <c r="D312" t="s">
        <v>317</v>
      </c>
    </row>
    <row r="313" spans="1:4" x14ac:dyDescent="0.2">
      <c r="A313" t="s">
        <v>318</v>
      </c>
      <c r="B313" t="s">
        <v>417</v>
      </c>
      <c r="C313" t="str">
        <f t="shared" si="9"/>
        <v>1</v>
      </c>
      <c r="D313" t="s">
        <v>318</v>
      </c>
    </row>
    <row r="314" spans="1:4" x14ac:dyDescent="0.2">
      <c r="A314" t="s">
        <v>311</v>
      </c>
      <c r="B314" s="27" t="s">
        <v>430</v>
      </c>
      <c r="C314" t="str">
        <f t="shared" si="9"/>
        <v>1</v>
      </c>
      <c r="D314" t="s">
        <v>311</v>
      </c>
    </row>
    <row r="315" spans="1:4" x14ac:dyDescent="0.2">
      <c r="A315" t="s">
        <v>313</v>
      </c>
      <c r="B315" s="27" t="s">
        <v>434</v>
      </c>
      <c r="D315" t="s">
        <v>313</v>
      </c>
    </row>
    <row r="316" spans="1:4" x14ac:dyDescent="0.2">
      <c r="A316" t="s">
        <v>315</v>
      </c>
      <c r="B316" s="27" t="s">
        <v>434</v>
      </c>
      <c r="D316" t="s">
        <v>315</v>
      </c>
    </row>
    <row r="317" spans="1:4" x14ac:dyDescent="0.2">
      <c r="A317" t="s">
        <v>320</v>
      </c>
      <c r="B317" t="s">
        <v>429</v>
      </c>
      <c r="C317" t="str">
        <f t="shared" si="9"/>
        <v>1</v>
      </c>
      <c r="D317" t="s">
        <v>320</v>
      </c>
    </row>
    <row r="318" spans="1:4" x14ac:dyDescent="0.2">
      <c r="A318" t="s">
        <v>321</v>
      </c>
      <c r="B318" s="27" t="s">
        <v>428</v>
      </c>
      <c r="C318" t="str">
        <f t="shared" si="9"/>
        <v>1</v>
      </c>
      <c r="D318" t="s">
        <v>321</v>
      </c>
    </row>
    <row r="319" spans="1:4" x14ac:dyDescent="0.2">
      <c r="A319" t="s">
        <v>322</v>
      </c>
      <c r="B319" s="27" t="s">
        <v>430</v>
      </c>
      <c r="C319" t="str">
        <f t="shared" si="9"/>
        <v>1</v>
      </c>
      <c r="D319" t="s">
        <v>322</v>
      </c>
    </row>
    <row r="320" spans="1:4" x14ac:dyDescent="0.2">
      <c r="A320" t="s">
        <v>323</v>
      </c>
      <c r="B320" s="27" t="s">
        <v>423</v>
      </c>
      <c r="D320" t="s">
        <v>323</v>
      </c>
    </row>
    <row r="321" spans="1:4" x14ac:dyDescent="0.2">
      <c r="A321" t="s">
        <v>10</v>
      </c>
      <c r="B321" s="27" t="s">
        <v>434</v>
      </c>
      <c r="C321" t="str">
        <f t="shared" si="9"/>
        <v>1</v>
      </c>
      <c r="D321" t="s">
        <v>10</v>
      </c>
    </row>
    <row r="322" spans="1:4" x14ac:dyDescent="0.2">
      <c r="A322" t="s">
        <v>324</v>
      </c>
      <c r="B322" s="27" t="s">
        <v>423</v>
      </c>
      <c r="D322" t="s">
        <v>324</v>
      </c>
    </row>
    <row r="323" spans="1:4" x14ac:dyDescent="0.2">
      <c r="A323" t="s">
        <v>46</v>
      </c>
      <c r="B323" s="27" t="s">
        <v>443</v>
      </c>
      <c r="C323" t="str">
        <f t="shared" si="9"/>
        <v>1</v>
      </c>
      <c r="D323" t="s">
        <v>46</v>
      </c>
    </row>
    <row r="324" spans="1:4" x14ac:dyDescent="0.2">
      <c r="A324" t="s">
        <v>47</v>
      </c>
      <c r="B324" s="27" t="s">
        <v>443</v>
      </c>
      <c r="C324" t="str">
        <f t="shared" si="9"/>
        <v>1</v>
      </c>
      <c r="D324" t="s">
        <v>47</v>
      </c>
    </row>
    <row r="325" spans="1:4" x14ac:dyDescent="0.2">
      <c r="A325" t="s">
        <v>48</v>
      </c>
      <c r="B325" s="27" t="s">
        <v>443</v>
      </c>
      <c r="C325" t="str">
        <f t="shared" si="9"/>
        <v>1</v>
      </c>
      <c r="D325" t="s">
        <v>48</v>
      </c>
    </row>
    <row r="326" spans="1:4" x14ac:dyDescent="0.2">
      <c r="A326" t="s">
        <v>49</v>
      </c>
      <c r="B326" s="27" t="s">
        <v>443</v>
      </c>
      <c r="C326" t="str">
        <f t="shared" si="9"/>
        <v>1</v>
      </c>
      <c r="D326" t="s">
        <v>49</v>
      </c>
    </row>
    <row r="327" spans="1:4" x14ac:dyDescent="0.2">
      <c r="A327" t="s">
        <v>325</v>
      </c>
      <c r="B327" s="27" t="s">
        <v>422</v>
      </c>
      <c r="C327" t="str">
        <f t="shared" si="9"/>
        <v>1</v>
      </c>
      <c r="D327" t="s">
        <v>325</v>
      </c>
    </row>
    <row r="328" spans="1:4" x14ac:dyDescent="0.2">
      <c r="A328" t="s">
        <v>497</v>
      </c>
      <c r="B328" s="27" t="s">
        <v>438</v>
      </c>
      <c r="C328" t="str">
        <f t="shared" si="9"/>
        <v>0</v>
      </c>
    </row>
    <row r="329" spans="1:4" x14ac:dyDescent="0.2">
      <c r="A329" t="s">
        <v>484</v>
      </c>
      <c r="B329" t="s">
        <v>444</v>
      </c>
      <c r="C329" t="str">
        <f>IF(A329=D334, "1", "0")</f>
        <v>0</v>
      </c>
    </row>
    <row r="330" spans="1:4" x14ac:dyDescent="0.2">
      <c r="A330" t="s">
        <v>495</v>
      </c>
      <c r="B330" s="27" t="s">
        <v>433</v>
      </c>
      <c r="C330" t="str">
        <f>IF(A330=D335, "1", "0")</f>
        <v>0</v>
      </c>
    </row>
    <row r="331" spans="1:4" x14ac:dyDescent="0.2">
      <c r="A331" t="s">
        <v>490</v>
      </c>
      <c r="B331" s="27" t="s">
        <v>427</v>
      </c>
      <c r="C331" t="str">
        <f>IF(A331=D336, "1", "0")</f>
        <v>0</v>
      </c>
    </row>
    <row r="332" spans="1:4" x14ac:dyDescent="0.2">
      <c r="A332" t="s">
        <v>493</v>
      </c>
      <c r="B332" s="27" t="s">
        <v>422</v>
      </c>
      <c r="C332" t="str">
        <f>IF(A332=D339, "1", "0")</f>
        <v>0</v>
      </c>
    </row>
    <row r="333" spans="1:4" x14ac:dyDescent="0.2">
      <c r="A333" t="s">
        <v>482</v>
      </c>
      <c r="B333" t="s">
        <v>441</v>
      </c>
      <c r="C333" t="str">
        <f>IF(A333=D340, "1", "0")</f>
        <v>0</v>
      </c>
    </row>
    <row r="334" spans="1:4" x14ac:dyDescent="0.2">
      <c r="A334" t="s">
        <v>328</v>
      </c>
      <c r="B334" s="27" t="s">
        <v>422</v>
      </c>
      <c r="C334" t="str">
        <f t="shared" si="9"/>
        <v>1</v>
      </c>
      <c r="D334" t="s">
        <v>328</v>
      </c>
    </row>
    <row r="335" spans="1:4" x14ac:dyDescent="0.2">
      <c r="A335" t="s">
        <v>326</v>
      </c>
      <c r="B335" s="27" t="s">
        <v>427</v>
      </c>
      <c r="C335" t="str">
        <f t="shared" si="9"/>
        <v>1</v>
      </c>
      <c r="D335" t="s">
        <v>326</v>
      </c>
    </row>
    <row r="336" spans="1:4" x14ac:dyDescent="0.2">
      <c r="A336" t="s">
        <v>327</v>
      </c>
      <c r="B336" s="27" t="s">
        <v>438</v>
      </c>
      <c r="C336" t="str">
        <f t="shared" si="9"/>
        <v>1</v>
      </c>
      <c r="D336" t="s">
        <v>327</v>
      </c>
    </row>
    <row r="337" spans="1:4" x14ac:dyDescent="0.2">
      <c r="A337" t="s">
        <v>486</v>
      </c>
      <c r="B337" s="27" t="s">
        <v>434</v>
      </c>
      <c r="C337" t="str">
        <f t="shared" si="9"/>
        <v>0</v>
      </c>
    </row>
    <row r="338" spans="1:4" x14ac:dyDescent="0.2">
      <c r="A338" t="s">
        <v>487</v>
      </c>
      <c r="B338" s="27" t="s">
        <v>434</v>
      </c>
      <c r="C338" t="str">
        <f t="shared" si="9"/>
        <v>0</v>
      </c>
    </row>
    <row r="339" spans="1:4" x14ac:dyDescent="0.2">
      <c r="A339" t="s">
        <v>329</v>
      </c>
      <c r="B339" s="27" t="s">
        <v>435</v>
      </c>
      <c r="C339" t="str">
        <f t="shared" si="9"/>
        <v>1</v>
      </c>
      <c r="D339" t="s">
        <v>329</v>
      </c>
    </row>
    <row r="340" spans="1:4" x14ac:dyDescent="0.2">
      <c r="A340" t="s">
        <v>330</v>
      </c>
      <c r="B340" s="27" t="s">
        <v>421</v>
      </c>
      <c r="C340" t="str">
        <f t="shared" si="9"/>
        <v>1</v>
      </c>
      <c r="D340" t="s">
        <v>330</v>
      </c>
    </row>
    <row r="341" spans="1:4" x14ac:dyDescent="0.2">
      <c r="A341" t="s">
        <v>331</v>
      </c>
      <c r="B341" s="27" t="s">
        <v>500</v>
      </c>
      <c r="D341" t="s">
        <v>331</v>
      </c>
    </row>
    <row r="342" spans="1:4" x14ac:dyDescent="0.2">
      <c r="A342" t="s">
        <v>332</v>
      </c>
      <c r="B342" t="s">
        <v>419</v>
      </c>
      <c r="C342" t="str">
        <f t="shared" si="9"/>
        <v>1</v>
      </c>
      <c r="D342" t="s">
        <v>332</v>
      </c>
    </row>
    <row r="343" spans="1:4" x14ac:dyDescent="0.2">
      <c r="A343" t="s">
        <v>336</v>
      </c>
      <c r="B343" t="s">
        <v>418</v>
      </c>
      <c r="C343" t="str">
        <f t="shared" si="9"/>
        <v>1</v>
      </c>
      <c r="D343" t="s">
        <v>336</v>
      </c>
    </row>
    <row r="344" spans="1:4" x14ac:dyDescent="0.2">
      <c r="A344" t="s">
        <v>333</v>
      </c>
      <c r="B344" t="s">
        <v>424</v>
      </c>
      <c r="C344" t="str">
        <f t="shared" si="9"/>
        <v>1</v>
      </c>
      <c r="D344" t="s">
        <v>333</v>
      </c>
    </row>
    <row r="345" spans="1:4" x14ac:dyDescent="0.2">
      <c r="A345" t="s">
        <v>334</v>
      </c>
      <c r="B345" s="27" t="s">
        <v>433</v>
      </c>
      <c r="C345" t="str">
        <f t="shared" si="9"/>
        <v>1</v>
      </c>
      <c r="D345" t="s">
        <v>334</v>
      </c>
    </row>
    <row r="346" spans="1:4" x14ac:dyDescent="0.2">
      <c r="A346" t="s">
        <v>335</v>
      </c>
      <c r="B346" t="s">
        <v>418</v>
      </c>
      <c r="C346" t="str">
        <f t="shared" si="9"/>
        <v>1</v>
      </c>
      <c r="D346" t="s">
        <v>335</v>
      </c>
    </row>
    <row r="347" spans="1:4" x14ac:dyDescent="0.2">
      <c r="A347" t="s">
        <v>337</v>
      </c>
      <c r="B347" s="27" t="s">
        <v>446</v>
      </c>
      <c r="C347" t="str">
        <f t="shared" ref="C347:C366" si="10">IF(A347=D347, "1", "0")</f>
        <v>1</v>
      </c>
      <c r="D347" t="s">
        <v>337</v>
      </c>
    </row>
    <row r="348" spans="1:4" x14ac:dyDescent="0.2">
      <c r="A348" t="s">
        <v>338</v>
      </c>
      <c r="B348" t="s">
        <v>418</v>
      </c>
      <c r="C348" t="str">
        <f t="shared" si="10"/>
        <v>1</v>
      </c>
      <c r="D348" t="s">
        <v>338</v>
      </c>
    </row>
    <row r="349" spans="1:4" x14ac:dyDescent="0.2">
      <c r="A349" t="s">
        <v>340</v>
      </c>
      <c r="B349" s="27" t="s">
        <v>422</v>
      </c>
      <c r="C349" t="str">
        <f t="shared" si="10"/>
        <v>1</v>
      </c>
      <c r="D349" t="s">
        <v>340</v>
      </c>
    </row>
    <row r="350" spans="1:4" x14ac:dyDescent="0.2">
      <c r="A350" t="s">
        <v>339</v>
      </c>
      <c r="B350" s="27" t="s">
        <v>422</v>
      </c>
      <c r="C350" t="str">
        <f t="shared" si="10"/>
        <v>1</v>
      </c>
      <c r="D350" t="s">
        <v>339</v>
      </c>
    </row>
    <row r="351" spans="1:4" x14ac:dyDescent="0.2">
      <c r="A351" t="s">
        <v>341</v>
      </c>
      <c r="B351" t="s">
        <v>442</v>
      </c>
      <c r="C351" t="str">
        <f t="shared" si="10"/>
        <v>1</v>
      </c>
      <c r="D351" t="s">
        <v>341</v>
      </c>
    </row>
    <row r="352" spans="1:4" x14ac:dyDescent="0.2">
      <c r="A352" t="s">
        <v>342</v>
      </c>
      <c r="B352" t="s">
        <v>417</v>
      </c>
      <c r="C352" t="str">
        <f t="shared" si="10"/>
        <v>1</v>
      </c>
      <c r="D352" t="s">
        <v>342</v>
      </c>
    </row>
    <row r="353" spans="1:4" x14ac:dyDescent="0.2">
      <c r="A353" t="s">
        <v>343</v>
      </c>
      <c r="B353" s="27" t="s">
        <v>433</v>
      </c>
      <c r="C353" t="str">
        <f t="shared" si="10"/>
        <v>1</v>
      </c>
      <c r="D353" t="s">
        <v>343</v>
      </c>
    </row>
    <row r="354" spans="1:4" x14ac:dyDescent="0.2">
      <c r="A354" t="s">
        <v>344</v>
      </c>
      <c r="B354" s="27" t="s">
        <v>432</v>
      </c>
      <c r="C354" t="str">
        <f t="shared" si="10"/>
        <v>1</v>
      </c>
      <c r="D354" t="s">
        <v>344</v>
      </c>
    </row>
    <row r="355" spans="1:4" x14ac:dyDescent="0.2">
      <c r="A355" t="s">
        <v>345</v>
      </c>
      <c r="B355" s="27" t="s">
        <v>434</v>
      </c>
      <c r="C355" t="str">
        <f t="shared" si="10"/>
        <v>1</v>
      </c>
      <c r="D355" t="s">
        <v>345</v>
      </c>
    </row>
    <row r="356" spans="1:4" x14ac:dyDescent="0.2">
      <c r="A356" t="s">
        <v>346</v>
      </c>
      <c r="B356" t="s">
        <v>429</v>
      </c>
      <c r="C356" t="str">
        <f t="shared" si="10"/>
        <v>1</v>
      </c>
      <c r="D356" t="s">
        <v>346</v>
      </c>
    </row>
    <row r="357" spans="1:4" x14ac:dyDescent="0.2">
      <c r="A357" t="s">
        <v>347</v>
      </c>
      <c r="B357" s="27" t="s">
        <v>425</v>
      </c>
      <c r="C357" t="str">
        <f t="shared" si="10"/>
        <v>1</v>
      </c>
      <c r="D357" t="s">
        <v>347</v>
      </c>
    </row>
    <row r="358" spans="1:4" x14ac:dyDescent="0.2">
      <c r="A358" t="s">
        <v>348</v>
      </c>
      <c r="B358" s="27" t="s">
        <v>428</v>
      </c>
      <c r="C358" t="str">
        <f t="shared" si="10"/>
        <v>1</v>
      </c>
      <c r="D358" t="s">
        <v>348</v>
      </c>
    </row>
    <row r="359" spans="1:4" x14ac:dyDescent="0.2">
      <c r="A359" t="s">
        <v>349</v>
      </c>
      <c r="B359" t="s">
        <v>444</v>
      </c>
      <c r="C359" t="str">
        <f t="shared" si="10"/>
        <v>1</v>
      </c>
      <c r="D359" t="s">
        <v>349</v>
      </c>
    </row>
    <row r="360" spans="1:4" x14ac:dyDescent="0.2">
      <c r="A360" t="s">
        <v>350</v>
      </c>
      <c r="B360" t="s">
        <v>420</v>
      </c>
      <c r="C360" t="str">
        <f t="shared" si="10"/>
        <v>1</v>
      </c>
      <c r="D360" t="s">
        <v>350</v>
      </c>
    </row>
    <row r="361" spans="1:4" x14ac:dyDescent="0.2">
      <c r="A361" t="s">
        <v>351</v>
      </c>
      <c r="B361" s="27" t="s">
        <v>433</v>
      </c>
      <c r="C361" t="str">
        <f t="shared" si="10"/>
        <v>1</v>
      </c>
      <c r="D361" t="s">
        <v>351</v>
      </c>
    </row>
    <row r="362" spans="1:4" x14ac:dyDescent="0.2">
      <c r="A362" t="s">
        <v>352</v>
      </c>
      <c r="B362" s="27" t="s">
        <v>435</v>
      </c>
      <c r="C362" t="str">
        <f t="shared" si="10"/>
        <v>1</v>
      </c>
      <c r="D362" t="s">
        <v>352</v>
      </c>
    </row>
    <row r="363" spans="1:4" x14ac:dyDescent="0.2">
      <c r="A363" t="s">
        <v>353</v>
      </c>
      <c r="B363" s="27" t="s">
        <v>427</v>
      </c>
      <c r="C363" t="str">
        <f t="shared" si="10"/>
        <v>1</v>
      </c>
      <c r="D363" t="s">
        <v>353</v>
      </c>
    </row>
    <row r="364" spans="1:4" x14ac:dyDescent="0.2">
      <c r="A364" t="s">
        <v>354</v>
      </c>
      <c r="B364" t="s">
        <v>419</v>
      </c>
      <c r="C364" t="str">
        <f t="shared" si="10"/>
        <v>1</v>
      </c>
      <c r="D364" t="s">
        <v>354</v>
      </c>
    </row>
    <row r="365" spans="1:4" x14ac:dyDescent="0.2">
      <c r="A365" t="s">
        <v>355</v>
      </c>
      <c r="B365" s="27" t="s">
        <v>431</v>
      </c>
      <c r="C365" t="str">
        <f t="shared" si="10"/>
        <v>1</v>
      </c>
      <c r="D365" t="s">
        <v>355</v>
      </c>
    </row>
    <row r="366" spans="1:4" x14ac:dyDescent="0.2">
      <c r="A366" t="s">
        <v>356</v>
      </c>
      <c r="B366" s="27" t="s">
        <v>435</v>
      </c>
      <c r="C366" t="str">
        <f t="shared" si="10"/>
        <v>1</v>
      </c>
      <c r="D366" t="s">
        <v>356</v>
      </c>
    </row>
  </sheetData>
  <autoFilter ref="A1:D366">
    <sortState ref="A2:D352">
      <sortCondition ref="A1:A35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N3" sqref="N3:N33"/>
    </sheetView>
  </sheetViews>
  <sheetFormatPr defaultRowHeight="12.75" x14ac:dyDescent="0.2"/>
  <cols>
    <col min="2" max="2" width="30" bestFit="1" customWidth="1"/>
    <col min="17" max="17" width="32.85546875" customWidth="1"/>
  </cols>
  <sheetData>
    <row r="1" spans="1:19" ht="15" x14ac:dyDescent="0.2">
      <c r="A1" s="1" t="s">
        <v>0</v>
      </c>
      <c r="B1" t="s">
        <v>410</v>
      </c>
      <c r="C1" t="s">
        <v>411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412</v>
      </c>
      <c r="J1" t="s">
        <v>413</v>
      </c>
      <c r="K1" t="s">
        <v>414</v>
      </c>
      <c r="L1" t="s">
        <v>415</v>
      </c>
      <c r="M1" t="s">
        <v>416</v>
      </c>
    </row>
    <row r="2" spans="1:19" ht="15" x14ac:dyDescent="0.2">
      <c r="A2" s="1">
        <v>1</v>
      </c>
      <c r="B2" t="s">
        <v>417</v>
      </c>
      <c r="C2">
        <v>10</v>
      </c>
      <c r="D2">
        <v>185</v>
      </c>
      <c r="E2">
        <v>109</v>
      </c>
      <c r="F2">
        <v>0.629</v>
      </c>
      <c r="G2">
        <v>17.63</v>
      </c>
      <c r="H2">
        <v>10.78</v>
      </c>
      <c r="I2">
        <v>0</v>
      </c>
      <c r="J2">
        <v>0</v>
      </c>
      <c r="K2">
        <v>0</v>
      </c>
      <c r="N2">
        <f>SUM(G2/10)</f>
        <v>1.7629999999999999</v>
      </c>
      <c r="Q2" s="27" t="s">
        <v>423</v>
      </c>
      <c r="S2" s="26" t="s">
        <v>440</v>
      </c>
    </row>
    <row r="3" spans="1:19" ht="15" x14ac:dyDescent="0.2">
      <c r="A3" s="1">
        <v>2</v>
      </c>
      <c r="B3" t="s">
        <v>418</v>
      </c>
      <c r="C3">
        <v>15</v>
      </c>
      <c r="D3">
        <v>280</v>
      </c>
      <c r="E3">
        <v>161</v>
      </c>
      <c r="F3">
        <v>0.63500000000000001</v>
      </c>
      <c r="G3">
        <v>15.84</v>
      </c>
      <c r="H3">
        <v>9.84</v>
      </c>
      <c r="I3">
        <v>0</v>
      </c>
      <c r="J3">
        <v>0</v>
      </c>
      <c r="K3">
        <v>0</v>
      </c>
      <c r="N3">
        <f t="shared" ref="N3:N33" si="0">SUM(G3/10)</f>
        <v>1.5840000000000001</v>
      </c>
      <c r="Q3" t="s">
        <v>500</v>
      </c>
      <c r="S3" s="26" t="s">
        <v>423</v>
      </c>
    </row>
    <row r="4" spans="1:19" ht="15" x14ac:dyDescent="0.2">
      <c r="A4" s="1">
        <v>3</v>
      </c>
      <c r="B4" t="s">
        <v>419</v>
      </c>
      <c r="C4">
        <v>10</v>
      </c>
      <c r="D4">
        <v>182</v>
      </c>
      <c r="E4">
        <v>113</v>
      </c>
      <c r="F4">
        <v>0.61699999999999999</v>
      </c>
      <c r="G4">
        <v>13.97</v>
      </c>
      <c r="H4">
        <v>9.1</v>
      </c>
      <c r="I4">
        <v>0</v>
      </c>
      <c r="J4">
        <v>0</v>
      </c>
      <c r="K4">
        <v>0</v>
      </c>
      <c r="N4">
        <f t="shared" si="0"/>
        <v>1.397</v>
      </c>
      <c r="Q4" t="s">
        <v>424</v>
      </c>
      <c r="S4" t="s">
        <v>424</v>
      </c>
    </row>
    <row r="5" spans="1:19" ht="15" x14ac:dyDescent="0.2">
      <c r="A5" s="1">
        <v>4</v>
      </c>
      <c r="B5" t="s">
        <v>420</v>
      </c>
      <c r="C5">
        <v>14</v>
      </c>
      <c r="D5">
        <v>253</v>
      </c>
      <c r="E5">
        <v>158</v>
      </c>
      <c r="F5">
        <v>0.61599999999999999</v>
      </c>
      <c r="G5">
        <v>13.25</v>
      </c>
      <c r="H5">
        <v>8.5299999999999994</v>
      </c>
      <c r="I5">
        <v>0</v>
      </c>
      <c r="J5">
        <v>0</v>
      </c>
      <c r="K5">
        <v>0</v>
      </c>
      <c r="N5">
        <f t="shared" si="0"/>
        <v>1.325</v>
      </c>
      <c r="Q5" t="s">
        <v>418</v>
      </c>
      <c r="S5" t="s">
        <v>418</v>
      </c>
    </row>
    <row r="6" spans="1:19" ht="15" x14ac:dyDescent="0.2">
      <c r="A6" s="1">
        <v>5</v>
      </c>
      <c r="B6" t="s">
        <v>421</v>
      </c>
      <c r="C6">
        <v>14</v>
      </c>
      <c r="D6">
        <v>237</v>
      </c>
      <c r="E6">
        <v>170</v>
      </c>
      <c r="F6">
        <v>0.58199999999999996</v>
      </c>
      <c r="G6">
        <v>11.91</v>
      </c>
      <c r="H6">
        <v>8.48</v>
      </c>
      <c r="I6">
        <v>0</v>
      </c>
      <c r="J6">
        <v>0</v>
      </c>
      <c r="K6">
        <v>0</v>
      </c>
      <c r="N6">
        <f t="shared" si="0"/>
        <v>1.1910000000000001</v>
      </c>
      <c r="Q6" t="s">
        <v>441</v>
      </c>
      <c r="S6" t="s">
        <v>441</v>
      </c>
    </row>
    <row r="7" spans="1:19" ht="15" x14ac:dyDescent="0.2">
      <c r="A7" s="1">
        <v>6</v>
      </c>
      <c r="B7" t="s">
        <v>422</v>
      </c>
      <c r="C7">
        <v>12</v>
      </c>
      <c r="D7">
        <v>207</v>
      </c>
      <c r="E7">
        <v>140</v>
      </c>
      <c r="F7">
        <v>0.59699999999999998</v>
      </c>
      <c r="G7">
        <v>9.64</v>
      </c>
      <c r="H7">
        <v>6.24</v>
      </c>
      <c r="I7">
        <v>0</v>
      </c>
      <c r="J7">
        <v>0</v>
      </c>
      <c r="K7">
        <v>0</v>
      </c>
      <c r="N7">
        <f t="shared" si="0"/>
        <v>0.96400000000000008</v>
      </c>
      <c r="Q7" t="s">
        <v>417</v>
      </c>
      <c r="S7" t="s">
        <v>417</v>
      </c>
    </row>
    <row r="8" spans="1:19" ht="15" x14ac:dyDescent="0.2">
      <c r="A8" s="1">
        <v>7</v>
      </c>
      <c r="B8" s="26" t="s">
        <v>423</v>
      </c>
      <c r="C8">
        <v>11</v>
      </c>
      <c r="D8">
        <v>175</v>
      </c>
      <c r="E8">
        <v>139</v>
      </c>
      <c r="F8">
        <v>0.55700000000000005</v>
      </c>
      <c r="G8">
        <v>6.63</v>
      </c>
      <c r="H8">
        <v>3.92</v>
      </c>
      <c r="I8">
        <v>0</v>
      </c>
      <c r="J8">
        <v>0</v>
      </c>
      <c r="K8">
        <v>0</v>
      </c>
      <c r="N8">
        <f t="shared" si="0"/>
        <v>0.66300000000000003</v>
      </c>
      <c r="Q8" t="s">
        <v>419</v>
      </c>
      <c r="S8" t="s">
        <v>419</v>
      </c>
    </row>
    <row r="9" spans="1:19" ht="15" x14ac:dyDescent="0.2">
      <c r="A9" s="1">
        <v>8</v>
      </c>
      <c r="B9" t="s">
        <v>424</v>
      </c>
      <c r="C9">
        <v>14</v>
      </c>
      <c r="D9">
        <v>220</v>
      </c>
      <c r="E9">
        <v>179</v>
      </c>
      <c r="F9">
        <v>0.55100000000000005</v>
      </c>
      <c r="G9">
        <v>4.38</v>
      </c>
      <c r="H9">
        <v>2.85</v>
      </c>
      <c r="I9">
        <v>0</v>
      </c>
      <c r="J9">
        <v>0</v>
      </c>
      <c r="K9">
        <v>0</v>
      </c>
      <c r="N9">
        <f t="shared" si="0"/>
        <v>0.438</v>
      </c>
      <c r="Q9" t="s">
        <v>442</v>
      </c>
      <c r="S9" t="s">
        <v>442</v>
      </c>
    </row>
    <row r="10" spans="1:19" ht="15" x14ac:dyDescent="0.2">
      <c r="A10" s="1">
        <v>9</v>
      </c>
      <c r="B10" t="s">
        <v>425</v>
      </c>
      <c r="C10">
        <v>10</v>
      </c>
      <c r="D10">
        <v>161</v>
      </c>
      <c r="E10">
        <v>144</v>
      </c>
      <c r="F10">
        <v>0.52800000000000002</v>
      </c>
      <c r="G10">
        <v>3.84</v>
      </c>
      <c r="H10">
        <v>2.67</v>
      </c>
      <c r="I10">
        <v>0</v>
      </c>
      <c r="J10">
        <v>0</v>
      </c>
      <c r="K10">
        <v>0</v>
      </c>
      <c r="N10">
        <f t="shared" si="0"/>
        <v>0.38400000000000001</v>
      </c>
      <c r="Q10" t="s">
        <v>444</v>
      </c>
      <c r="S10" t="s">
        <v>444</v>
      </c>
    </row>
    <row r="11" spans="1:19" ht="15" x14ac:dyDescent="0.2">
      <c r="A11" s="1">
        <v>10</v>
      </c>
      <c r="B11" t="s">
        <v>426</v>
      </c>
      <c r="C11">
        <v>10</v>
      </c>
      <c r="D11">
        <v>169</v>
      </c>
      <c r="E11">
        <v>134</v>
      </c>
      <c r="F11">
        <v>0.55800000000000005</v>
      </c>
      <c r="G11">
        <v>3.54</v>
      </c>
      <c r="H11">
        <v>1.76</v>
      </c>
      <c r="I11">
        <v>0</v>
      </c>
      <c r="J11">
        <v>0</v>
      </c>
      <c r="K11">
        <v>0</v>
      </c>
      <c r="N11">
        <f t="shared" si="0"/>
        <v>0.35399999999999998</v>
      </c>
      <c r="Q11" t="s">
        <v>420</v>
      </c>
      <c r="S11" t="s">
        <v>420</v>
      </c>
    </row>
    <row r="12" spans="1:19" ht="15" x14ac:dyDescent="0.2">
      <c r="A12" s="1">
        <v>11</v>
      </c>
      <c r="B12" t="s">
        <v>427</v>
      </c>
      <c r="C12">
        <v>11</v>
      </c>
      <c r="D12">
        <v>178</v>
      </c>
      <c r="E12">
        <v>139</v>
      </c>
      <c r="F12">
        <v>0.56200000000000006</v>
      </c>
      <c r="G12">
        <v>3.08</v>
      </c>
      <c r="H12">
        <v>1.82</v>
      </c>
      <c r="I12">
        <v>0</v>
      </c>
      <c r="J12">
        <v>0</v>
      </c>
      <c r="K12">
        <v>0</v>
      </c>
      <c r="N12">
        <f t="shared" si="0"/>
        <v>0.308</v>
      </c>
      <c r="Q12" t="s">
        <v>443</v>
      </c>
      <c r="S12" t="s">
        <v>443</v>
      </c>
    </row>
    <row r="13" spans="1:19" ht="15" x14ac:dyDescent="0.2">
      <c r="A13" s="1">
        <v>12</v>
      </c>
      <c r="B13" t="s">
        <v>428</v>
      </c>
      <c r="C13">
        <v>10</v>
      </c>
      <c r="D13">
        <v>162</v>
      </c>
      <c r="E13">
        <v>145</v>
      </c>
      <c r="F13">
        <v>0.52800000000000002</v>
      </c>
      <c r="G13">
        <v>-0.8</v>
      </c>
      <c r="H13">
        <v>-1</v>
      </c>
      <c r="I13">
        <v>0</v>
      </c>
      <c r="J13">
        <v>0</v>
      </c>
      <c r="K13">
        <v>0</v>
      </c>
      <c r="N13">
        <f t="shared" si="0"/>
        <v>-0.08</v>
      </c>
      <c r="Q13" t="s">
        <v>428</v>
      </c>
      <c r="S13" t="s">
        <v>428</v>
      </c>
    </row>
    <row r="14" spans="1:19" ht="15" x14ac:dyDescent="0.2">
      <c r="A14" s="1">
        <v>13</v>
      </c>
      <c r="B14" t="s">
        <v>429</v>
      </c>
      <c r="C14">
        <v>12</v>
      </c>
      <c r="D14">
        <v>193</v>
      </c>
      <c r="E14">
        <v>164</v>
      </c>
      <c r="F14">
        <v>0.54100000000000004</v>
      </c>
      <c r="G14">
        <v>-0.82</v>
      </c>
      <c r="H14">
        <v>-1.51</v>
      </c>
      <c r="I14">
        <v>0</v>
      </c>
      <c r="J14">
        <v>0</v>
      </c>
      <c r="K14">
        <v>0</v>
      </c>
      <c r="N14">
        <f t="shared" si="0"/>
        <v>-8.199999999999999E-2</v>
      </c>
      <c r="Q14" s="27" t="s">
        <v>434</v>
      </c>
      <c r="S14" t="s">
        <v>434</v>
      </c>
    </row>
    <row r="15" spans="1:19" ht="15" x14ac:dyDescent="0.2">
      <c r="A15" s="1">
        <v>14</v>
      </c>
      <c r="B15" t="s">
        <v>430</v>
      </c>
      <c r="C15">
        <v>12</v>
      </c>
      <c r="D15">
        <v>188</v>
      </c>
      <c r="E15">
        <v>161</v>
      </c>
      <c r="F15">
        <v>0.53900000000000003</v>
      </c>
      <c r="G15">
        <v>-2.42</v>
      </c>
      <c r="H15">
        <v>-2.39</v>
      </c>
      <c r="I15">
        <v>0</v>
      </c>
      <c r="J15">
        <v>0</v>
      </c>
      <c r="K15">
        <v>0</v>
      </c>
      <c r="N15">
        <f t="shared" si="0"/>
        <v>-0.24199999999999999</v>
      </c>
      <c r="Q15" t="s">
        <v>435</v>
      </c>
      <c r="S15" t="s">
        <v>435</v>
      </c>
    </row>
    <row r="16" spans="1:19" ht="15" x14ac:dyDescent="0.2">
      <c r="A16" s="1">
        <v>15</v>
      </c>
      <c r="B16" t="s">
        <v>431</v>
      </c>
      <c r="C16">
        <v>8</v>
      </c>
      <c r="D16">
        <v>100</v>
      </c>
      <c r="E16">
        <v>105</v>
      </c>
      <c r="F16">
        <v>0.48799999999999999</v>
      </c>
      <c r="G16">
        <v>-2.68</v>
      </c>
      <c r="H16">
        <v>-2.15</v>
      </c>
      <c r="I16">
        <v>0</v>
      </c>
      <c r="J16">
        <v>0</v>
      </c>
      <c r="K16">
        <v>0</v>
      </c>
      <c r="N16">
        <f t="shared" si="0"/>
        <v>-0.26800000000000002</v>
      </c>
      <c r="Q16" s="27" t="s">
        <v>488</v>
      </c>
      <c r="S16" t="s">
        <v>431</v>
      </c>
    </row>
    <row r="17" spans="1:19" ht="15" x14ac:dyDescent="0.2">
      <c r="A17" s="1">
        <v>16</v>
      </c>
      <c r="B17" t="s">
        <v>432</v>
      </c>
      <c r="C17">
        <v>9</v>
      </c>
      <c r="D17">
        <v>135</v>
      </c>
      <c r="E17">
        <v>131</v>
      </c>
      <c r="F17">
        <v>0.50800000000000001</v>
      </c>
      <c r="G17">
        <v>-2.89</v>
      </c>
      <c r="H17">
        <v>-1.58</v>
      </c>
      <c r="I17">
        <v>0</v>
      </c>
      <c r="J17">
        <v>0</v>
      </c>
      <c r="K17">
        <v>0</v>
      </c>
      <c r="N17">
        <f t="shared" si="0"/>
        <v>-0.28900000000000003</v>
      </c>
      <c r="Q17" t="s">
        <v>436</v>
      </c>
      <c r="S17" t="s">
        <v>436</v>
      </c>
    </row>
    <row r="18" spans="1:19" ht="15" x14ac:dyDescent="0.2">
      <c r="A18" s="1">
        <v>17</v>
      </c>
      <c r="B18" t="s">
        <v>434</v>
      </c>
      <c r="C18">
        <v>14</v>
      </c>
      <c r="D18">
        <v>198</v>
      </c>
      <c r="E18">
        <v>202</v>
      </c>
      <c r="F18">
        <v>0.495</v>
      </c>
      <c r="G18">
        <v>-3.01</v>
      </c>
      <c r="H18">
        <v>-2.29</v>
      </c>
      <c r="I18">
        <v>0</v>
      </c>
      <c r="J18">
        <v>0</v>
      </c>
      <c r="K18">
        <v>0</v>
      </c>
      <c r="N18">
        <f t="shared" si="0"/>
        <v>-0.30099999999999999</v>
      </c>
      <c r="Q18" t="s">
        <v>429</v>
      </c>
      <c r="S18" t="s">
        <v>429</v>
      </c>
    </row>
    <row r="19" spans="1:19" ht="15" x14ac:dyDescent="0.2">
      <c r="A19" s="1">
        <v>18</v>
      </c>
      <c r="B19" t="s">
        <v>433</v>
      </c>
      <c r="C19">
        <v>10</v>
      </c>
      <c r="D19">
        <v>160</v>
      </c>
      <c r="E19">
        <v>147</v>
      </c>
      <c r="F19">
        <v>0.52100000000000002</v>
      </c>
      <c r="G19">
        <v>-3.03</v>
      </c>
      <c r="H19">
        <v>-1.8</v>
      </c>
      <c r="I19">
        <v>0</v>
      </c>
      <c r="J19">
        <v>0</v>
      </c>
      <c r="K19">
        <v>0</v>
      </c>
      <c r="N19">
        <f t="shared" si="0"/>
        <v>-0.30299999999999999</v>
      </c>
      <c r="Q19" t="s">
        <v>447</v>
      </c>
      <c r="S19" t="s">
        <v>447</v>
      </c>
    </row>
    <row r="20" spans="1:19" ht="15" x14ac:dyDescent="0.2">
      <c r="A20" s="1">
        <v>19</v>
      </c>
      <c r="B20" t="s">
        <v>435</v>
      </c>
      <c r="C20">
        <v>10</v>
      </c>
      <c r="D20">
        <v>157</v>
      </c>
      <c r="E20">
        <v>150</v>
      </c>
      <c r="F20">
        <v>0.51100000000000001</v>
      </c>
      <c r="G20">
        <v>-3.31</v>
      </c>
      <c r="H20">
        <v>-2.17</v>
      </c>
      <c r="I20">
        <v>0</v>
      </c>
      <c r="J20">
        <v>0</v>
      </c>
      <c r="K20">
        <v>0</v>
      </c>
      <c r="N20">
        <f t="shared" si="0"/>
        <v>-0.33100000000000002</v>
      </c>
      <c r="Q20" t="s">
        <v>425</v>
      </c>
      <c r="S20" t="s">
        <v>425</v>
      </c>
    </row>
    <row r="21" spans="1:19" ht="15" x14ac:dyDescent="0.2">
      <c r="A21" s="1">
        <v>20</v>
      </c>
      <c r="B21" t="s">
        <v>436</v>
      </c>
      <c r="C21">
        <v>11</v>
      </c>
      <c r="D21">
        <v>165</v>
      </c>
      <c r="E21">
        <v>172</v>
      </c>
      <c r="F21">
        <v>0.49</v>
      </c>
      <c r="G21">
        <v>-4.07</v>
      </c>
      <c r="H21">
        <v>-3.18</v>
      </c>
      <c r="I21">
        <v>0</v>
      </c>
      <c r="J21">
        <v>0</v>
      </c>
      <c r="K21">
        <v>0</v>
      </c>
      <c r="N21">
        <f t="shared" si="0"/>
        <v>-0.40700000000000003</v>
      </c>
      <c r="Q21" t="s">
        <v>427</v>
      </c>
      <c r="S21" t="s">
        <v>427</v>
      </c>
    </row>
    <row r="22" spans="1:19" ht="15" x14ac:dyDescent="0.2">
      <c r="A22" s="1">
        <v>21</v>
      </c>
      <c r="B22" t="s">
        <v>437</v>
      </c>
      <c r="C22">
        <v>10</v>
      </c>
      <c r="D22">
        <v>143</v>
      </c>
      <c r="E22">
        <v>160</v>
      </c>
      <c r="F22">
        <v>0.47199999999999998</v>
      </c>
      <c r="G22">
        <v>-4.75</v>
      </c>
      <c r="H22">
        <v>-3.38</v>
      </c>
      <c r="I22">
        <v>0</v>
      </c>
      <c r="J22">
        <v>0</v>
      </c>
      <c r="K22">
        <v>0</v>
      </c>
      <c r="N22">
        <f t="shared" si="0"/>
        <v>-0.47499999999999998</v>
      </c>
      <c r="Q22" t="s">
        <v>446</v>
      </c>
      <c r="S22" t="s">
        <v>446</v>
      </c>
    </row>
    <row r="23" spans="1:19" ht="15" x14ac:dyDescent="0.2">
      <c r="A23" s="1">
        <v>22</v>
      </c>
      <c r="B23" t="s">
        <v>438</v>
      </c>
      <c r="C23">
        <v>8</v>
      </c>
      <c r="D23">
        <v>123</v>
      </c>
      <c r="E23">
        <v>110</v>
      </c>
      <c r="F23">
        <v>0.52800000000000002</v>
      </c>
      <c r="G23">
        <v>-4.78</v>
      </c>
      <c r="H23">
        <v>-3.05</v>
      </c>
      <c r="I23">
        <v>0</v>
      </c>
      <c r="J23">
        <v>0</v>
      </c>
      <c r="K23">
        <v>0</v>
      </c>
      <c r="N23">
        <f t="shared" si="0"/>
        <v>-0.47800000000000004</v>
      </c>
      <c r="Q23" t="s">
        <v>439</v>
      </c>
      <c r="S23" t="s">
        <v>439</v>
      </c>
    </row>
    <row r="24" spans="1:19" ht="15" x14ac:dyDescent="0.2">
      <c r="A24" s="1">
        <v>23</v>
      </c>
      <c r="B24" t="s">
        <v>439</v>
      </c>
      <c r="C24">
        <v>12</v>
      </c>
      <c r="D24">
        <v>173</v>
      </c>
      <c r="E24">
        <v>186</v>
      </c>
      <c r="F24">
        <v>0.48199999999999998</v>
      </c>
      <c r="G24">
        <v>-4.9000000000000004</v>
      </c>
      <c r="H24">
        <v>-3.17</v>
      </c>
      <c r="I24">
        <v>0</v>
      </c>
      <c r="J24">
        <v>0</v>
      </c>
      <c r="K24">
        <v>0</v>
      </c>
      <c r="N24">
        <f t="shared" si="0"/>
        <v>-0.49000000000000005</v>
      </c>
      <c r="Q24" t="s">
        <v>422</v>
      </c>
      <c r="S24" t="s">
        <v>422</v>
      </c>
    </row>
    <row r="25" spans="1:19" ht="15" x14ac:dyDescent="0.2">
      <c r="A25" s="1">
        <v>24</v>
      </c>
      <c r="B25" s="26" t="s">
        <v>440</v>
      </c>
      <c r="C25">
        <v>9</v>
      </c>
      <c r="D25">
        <v>138</v>
      </c>
      <c r="E25">
        <v>136</v>
      </c>
      <c r="F25">
        <v>0.504</v>
      </c>
      <c r="G25">
        <v>-6.15</v>
      </c>
      <c r="H25">
        <v>-4.71</v>
      </c>
      <c r="I25">
        <v>0</v>
      </c>
      <c r="J25">
        <v>0</v>
      </c>
      <c r="K25">
        <v>0</v>
      </c>
      <c r="N25">
        <f t="shared" si="0"/>
        <v>-0.61499999999999999</v>
      </c>
      <c r="Q25" s="27" t="s">
        <v>437</v>
      </c>
      <c r="S25" t="s">
        <v>437</v>
      </c>
    </row>
    <row r="26" spans="1:19" ht="15" x14ac:dyDescent="0.2">
      <c r="A26" s="1">
        <v>25</v>
      </c>
      <c r="B26" t="s">
        <v>441</v>
      </c>
      <c r="C26">
        <v>8</v>
      </c>
      <c r="D26">
        <v>128</v>
      </c>
      <c r="E26">
        <v>125</v>
      </c>
      <c r="F26">
        <v>0.50600000000000001</v>
      </c>
      <c r="G26">
        <v>-6.89</v>
      </c>
      <c r="H26">
        <v>-4.66</v>
      </c>
      <c r="I26">
        <v>0</v>
      </c>
      <c r="J26">
        <v>0</v>
      </c>
      <c r="K26">
        <v>0</v>
      </c>
      <c r="N26">
        <f t="shared" si="0"/>
        <v>-0.68899999999999995</v>
      </c>
      <c r="Q26" t="s">
        <v>421</v>
      </c>
      <c r="S26" t="s">
        <v>421</v>
      </c>
    </row>
    <row r="27" spans="1:19" ht="15" x14ac:dyDescent="0.2">
      <c r="A27" s="1">
        <v>26</v>
      </c>
      <c r="B27" t="s">
        <v>443</v>
      </c>
      <c r="C27">
        <v>9</v>
      </c>
      <c r="D27">
        <v>110</v>
      </c>
      <c r="E27">
        <v>142</v>
      </c>
      <c r="F27">
        <v>0.437</v>
      </c>
      <c r="G27">
        <v>-7.44</v>
      </c>
      <c r="H27">
        <v>-3.48</v>
      </c>
      <c r="I27">
        <v>0</v>
      </c>
      <c r="J27">
        <v>0</v>
      </c>
      <c r="K27">
        <v>0</v>
      </c>
      <c r="N27">
        <f t="shared" si="0"/>
        <v>-0.74399999999999999</v>
      </c>
      <c r="Q27" t="s">
        <v>433</v>
      </c>
      <c r="S27" t="s">
        <v>433</v>
      </c>
    </row>
    <row r="28" spans="1:19" ht="15" x14ac:dyDescent="0.2">
      <c r="A28" s="1">
        <v>27</v>
      </c>
      <c r="B28" t="s">
        <v>442</v>
      </c>
      <c r="C28">
        <v>12</v>
      </c>
      <c r="D28">
        <v>150</v>
      </c>
      <c r="E28">
        <v>184</v>
      </c>
      <c r="F28">
        <v>0.44900000000000001</v>
      </c>
      <c r="G28">
        <v>-7.47</v>
      </c>
      <c r="H28">
        <v>-4.7300000000000004</v>
      </c>
      <c r="I28">
        <v>0</v>
      </c>
      <c r="J28">
        <v>0</v>
      </c>
      <c r="K28">
        <v>0</v>
      </c>
      <c r="N28">
        <f t="shared" si="0"/>
        <v>-0.747</v>
      </c>
      <c r="Q28" t="s">
        <v>445</v>
      </c>
      <c r="S28" t="s">
        <v>445</v>
      </c>
    </row>
    <row r="29" spans="1:19" ht="15" x14ac:dyDescent="0.2">
      <c r="A29" s="1">
        <v>28</v>
      </c>
      <c r="B29" t="s">
        <v>444</v>
      </c>
      <c r="C29">
        <v>10</v>
      </c>
      <c r="D29">
        <v>149</v>
      </c>
      <c r="E29">
        <v>154</v>
      </c>
      <c r="F29">
        <v>0.49199999999999999</v>
      </c>
      <c r="G29">
        <v>-9.0399999999999991</v>
      </c>
      <c r="H29">
        <v>-5.77</v>
      </c>
      <c r="I29">
        <v>0</v>
      </c>
      <c r="J29">
        <v>0</v>
      </c>
      <c r="K29">
        <v>0</v>
      </c>
      <c r="N29">
        <f t="shared" si="0"/>
        <v>-0.90399999999999991</v>
      </c>
      <c r="Q29" s="27" t="s">
        <v>496</v>
      </c>
      <c r="S29" t="s">
        <v>448</v>
      </c>
    </row>
    <row r="30" spans="1:19" ht="15" x14ac:dyDescent="0.2">
      <c r="A30" s="1">
        <v>29</v>
      </c>
      <c r="B30" t="s">
        <v>445</v>
      </c>
      <c r="C30">
        <v>13</v>
      </c>
      <c r="D30">
        <v>179</v>
      </c>
      <c r="E30">
        <v>185</v>
      </c>
      <c r="F30">
        <v>0.49199999999999999</v>
      </c>
      <c r="G30">
        <v>-9.14</v>
      </c>
      <c r="H30">
        <v>-5.32</v>
      </c>
      <c r="I30">
        <v>0</v>
      </c>
      <c r="J30">
        <v>0</v>
      </c>
      <c r="K30">
        <v>0</v>
      </c>
      <c r="N30">
        <f t="shared" si="0"/>
        <v>-0.91400000000000003</v>
      </c>
      <c r="Q30" s="27" t="s">
        <v>432</v>
      </c>
      <c r="S30" t="s">
        <v>432</v>
      </c>
    </row>
    <row r="31" spans="1:19" ht="15" x14ac:dyDescent="0.2">
      <c r="A31" s="1">
        <v>30</v>
      </c>
      <c r="B31" t="s">
        <v>446</v>
      </c>
      <c r="C31">
        <v>10</v>
      </c>
      <c r="D31">
        <v>124</v>
      </c>
      <c r="E31">
        <v>177</v>
      </c>
      <c r="F31">
        <v>0.41199999999999998</v>
      </c>
      <c r="G31">
        <v>-9.85</v>
      </c>
      <c r="H31">
        <v>-6.11</v>
      </c>
      <c r="I31">
        <v>0</v>
      </c>
      <c r="J31">
        <v>0</v>
      </c>
      <c r="K31">
        <v>0</v>
      </c>
      <c r="N31">
        <f t="shared" si="0"/>
        <v>-0.98499999999999999</v>
      </c>
      <c r="Q31" t="s">
        <v>430</v>
      </c>
      <c r="S31" t="s">
        <v>430</v>
      </c>
    </row>
    <row r="32" spans="1:19" ht="15" x14ac:dyDescent="0.2">
      <c r="A32" s="1">
        <v>31</v>
      </c>
      <c r="B32" t="s">
        <v>447</v>
      </c>
      <c r="C32">
        <v>13</v>
      </c>
      <c r="D32">
        <v>139</v>
      </c>
      <c r="E32">
        <v>239</v>
      </c>
      <c r="F32">
        <v>0.36799999999999999</v>
      </c>
      <c r="G32">
        <v>-15.85</v>
      </c>
      <c r="H32">
        <v>-8.43</v>
      </c>
      <c r="I32">
        <v>0</v>
      </c>
      <c r="J32">
        <v>0</v>
      </c>
      <c r="K32">
        <v>0</v>
      </c>
      <c r="N32">
        <f t="shared" si="0"/>
        <v>-1.585</v>
      </c>
      <c r="Q32" t="s">
        <v>426</v>
      </c>
      <c r="S32" t="s">
        <v>426</v>
      </c>
    </row>
    <row r="33" spans="1:19" ht="15" x14ac:dyDescent="0.2">
      <c r="A33" s="1">
        <v>32</v>
      </c>
      <c r="B33" t="s">
        <v>448</v>
      </c>
      <c r="C33">
        <v>10</v>
      </c>
      <c r="D33">
        <v>107</v>
      </c>
      <c r="E33">
        <v>182</v>
      </c>
      <c r="F33">
        <v>0.37</v>
      </c>
      <c r="G33">
        <v>-16.62</v>
      </c>
      <c r="H33">
        <v>-9.2799999999999994</v>
      </c>
      <c r="I33">
        <v>0</v>
      </c>
      <c r="J33">
        <v>0</v>
      </c>
      <c r="K33">
        <v>0</v>
      </c>
      <c r="N33">
        <f t="shared" si="0"/>
        <v>-1.6620000000000001</v>
      </c>
      <c r="Q33" s="27" t="s">
        <v>498</v>
      </c>
      <c r="S33" t="s">
        <v>438</v>
      </c>
    </row>
  </sheetData>
  <sortState ref="S2:S33">
    <sortCondition ref="S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6385"/>
  <sheetViews>
    <sheetView topLeftCell="A7" workbookViewId="0">
      <selection activeCell="I9" sqref="I9:AU22"/>
    </sheetView>
  </sheetViews>
  <sheetFormatPr defaultRowHeight="12.75" x14ac:dyDescent="0.2"/>
  <cols>
    <col min="2" max="2" width="12.28515625" bestFit="1" customWidth="1"/>
    <col min="4" max="4" width="15" bestFit="1" customWidth="1"/>
    <col min="5" max="5" width="1.7109375" customWidth="1"/>
    <col min="6" max="8" width="0" hidden="1" customWidth="1"/>
    <col min="9" max="9" width="11.85546875" customWidth="1"/>
    <col min="10" max="10" width="21.42578125" customWidth="1"/>
    <col min="11" max="11" width="12.7109375" customWidth="1"/>
    <col min="12" max="12" width="11.28515625" customWidth="1"/>
    <col min="13" max="13" width="15.140625" customWidth="1"/>
    <col min="14" max="14" width="10.85546875" customWidth="1"/>
    <col min="15" max="17" width="1.5703125" customWidth="1"/>
    <col min="23" max="23" width="12.7109375" customWidth="1"/>
    <col min="24" max="24" width="1.5703125" customWidth="1"/>
    <col min="30" max="30" width="12.140625" customWidth="1"/>
    <col min="31" max="31" width="1.5703125" customWidth="1"/>
    <col min="38" max="38" width="1.5703125" customWidth="1"/>
    <col min="46" max="46" width="10.7109375" customWidth="1"/>
    <col min="48" max="48" width="17.85546875" customWidth="1"/>
    <col min="49" max="49" width="12.28515625" bestFit="1" customWidth="1"/>
    <col min="51" max="51" width="15" bestFit="1" customWidth="1"/>
  </cols>
  <sheetData>
    <row r="1" spans="2:51" x14ac:dyDescent="0.2">
      <c r="B1" s="4" t="s">
        <v>408</v>
      </c>
      <c r="D1" s="4" t="s">
        <v>409</v>
      </c>
      <c r="AW1" s="4" t="s">
        <v>408</v>
      </c>
      <c r="AY1" s="4" t="s">
        <v>409</v>
      </c>
    </row>
    <row r="2" spans="2:51" ht="15" x14ac:dyDescent="0.2">
      <c r="B2" s="2" t="s">
        <v>357</v>
      </c>
      <c r="D2" s="2" t="s">
        <v>357</v>
      </c>
      <c r="AW2" s="2" t="s">
        <v>357</v>
      </c>
      <c r="AY2" s="2" t="s">
        <v>357</v>
      </c>
    </row>
    <row r="3" spans="2:51" ht="15" x14ac:dyDescent="0.2">
      <c r="B3" s="2" t="s">
        <v>358</v>
      </c>
      <c r="C3">
        <v>1</v>
      </c>
      <c r="D3" s="2" t="s">
        <v>358</v>
      </c>
      <c r="AW3" s="2" t="s">
        <v>358</v>
      </c>
      <c r="AX3">
        <v>1</v>
      </c>
      <c r="AY3" s="2" t="s">
        <v>358</v>
      </c>
    </row>
    <row r="4" spans="2:51" ht="15" x14ac:dyDescent="0.2">
      <c r="B4" s="2" t="s">
        <v>359</v>
      </c>
      <c r="C4">
        <v>2</v>
      </c>
      <c r="D4" s="2" t="s">
        <v>359</v>
      </c>
      <c r="J4" t="s">
        <v>454</v>
      </c>
      <c r="AW4" s="2" t="s">
        <v>359</v>
      </c>
      <c r="AX4">
        <v>2</v>
      </c>
      <c r="AY4" s="2" t="s">
        <v>359</v>
      </c>
    </row>
    <row r="5" spans="2:51" ht="15" x14ac:dyDescent="0.2">
      <c r="B5" s="2" t="s">
        <v>360</v>
      </c>
      <c r="C5">
        <v>3</v>
      </c>
      <c r="D5" s="2" t="s">
        <v>360</v>
      </c>
      <c r="AW5" s="2" t="s">
        <v>360</v>
      </c>
      <c r="AX5">
        <v>3</v>
      </c>
      <c r="AY5" s="2" t="s">
        <v>360</v>
      </c>
    </row>
    <row r="6" spans="2:51" ht="15" x14ac:dyDescent="0.2">
      <c r="B6" s="2" t="s">
        <v>361</v>
      </c>
      <c r="C6">
        <v>4</v>
      </c>
      <c r="D6" s="2" t="s">
        <v>361</v>
      </c>
      <c r="J6" t="s">
        <v>453</v>
      </c>
      <c r="AW6" s="2" t="s">
        <v>361</v>
      </c>
      <c r="AX6">
        <v>4</v>
      </c>
      <c r="AY6" s="2" t="s">
        <v>361</v>
      </c>
    </row>
    <row r="7" spans="2:51" ht="30" x14ac:dyDescent="0.2">
      <c r="B7" s="2" t="s">
        <v>362</v>
      </c>
      <c r="C7">
        <v>5</v>
      </c>
      <c r="D7" s="2" t="s">
        <v>362</v>
      </c>
      <c r="AW7" s="2" t="s">
        <v>362</v>
      </c>
      <c r="AX7">
        <v>5</v>
      </c>
      <c r="AY7" s="2" t="s">
        <v>362</v>
      </c>
    </row>
    <row r="8" spans="2:51" ht="15" x14ac:dyDescent="0.2">
      <c r="B8" s="2" t="s">
        <v>363</v>
      </c>
      <c r="C8">
        <v>6</v>
      </c>
      <c r="D8" s="2" t="s">
        <v>363</v>
      </c>
      <c r="AW8" s="2" t="s">
        <v>363</v>
      </c>
      <c r="AX8">
        <v>6</v>
      </c>
      <c r="AY8" s="2" t="s">
        <v>363</v>
      </c>
    </row>
    <row r="9" spans="2:51" ht="15" x14ac:dyDescent="0.2">
      <c r="B9" s="2" t="s">
        <v>364</v>
      </c>
      <c r="C9">
        <v>7</v>
      </c>
      <c r="D9" s="2" t="s">
        <v>364</v>
      </c>
      <c r="AW9" s="2" t="s">
        <v>364</v>
      </c>
      <c r="AX9">
        <v>7</v>
      </c>
      <c r="AY9" s="2" t="s">
        <v>364</v>
      </c>
    </row>
    <row r="10" spans="2:51" ht="15" x14ac:dyDescent="0.2">
      <c r="B10" s="2" t="s">
        <v>365</v>
      </c>
      <c r="C10">
        <v>8</v>
      </c>
      <c r="D10" s="2" t="s">
        <v>365</v>
      </c>
      <c r="I10" s="40" t="s">
        <v>472</v>
      </c>
      <c r="J10" s="41"/>
      <c r="K10" s="41"/>
      <c r="L10" s="41"/>
      <c r="M10" s="41"/>
      <c r="N10" s="42"/>
      <c r="R10" s="28" t="s">
        <v>456</v>
      </c>
      <c r="S10" s="29"/>
      <c r="T10" s="29"/>
      <c r="U10" s="29"/>
      <c r="V10" s="29"/>
      <c r="W10" s="30"/>
      <c r="Y10" s="31" t="s">
        <v>457</v>
      </c>
      <c r="Z10" s="32"/>
      <c r="AA10" s="32"/>
      <c r="AB10" s="32"/>
      <c r="AC10" s="32"/>
      <c r="AD10" s="33"/>
      <c r="AF10" s="34" t="s">
        <v>458</v>
      </c>
      <c r="AG10" s="35"/>
      <c r="AH10" s="35"/>
      <c r="AI10" s="35"/>
      <c r="AJ10" s="35"/>
      <c r="AK10" s="36"/>
      <c r="AM10" s="37" t="s">
        <v>462</v>
      </c>
      <c r="AN10" s="38"/>
      <c r="AO10" s="38"/>
      <c r="AP10" s="38"/>
      <c r="AQ10" s="38"/>
      <c r="AR10" s="38"/>
      <c r="AS10" s="38"/>
      <c r="AT10" s="38"/>
      <c r="AU10" s="39"/>
      <c r="AW10" s="2" t="s">
        <v>365</v>
      </c>
      <c r="AX10">
        <v>8</v>
      </c>
      <c r="AY10" s="2" t="s">
        <v>365</v>
      </c>
    </row>
    <row r="11" spans="2:51" ht="60" x14ac:dyDescent="0.2">
      <c r="B11" s="2" t="s">
        <v>366</v>
      </c>
      <c r="C11">
        <v>9</v>
      </c>
      <c r="D11" s="2" t="s">
        <v>366</v>
      </c>
      <c r="I11" s="4" t="s">
        <v>451</v>
      </c>
      <c r="L11" s="2"/>
      <c r="N11" s="2"/>
      <c r="O11" s="2"/>
      <c r="P11" s="2"/>
      <c r="R11" s="7" t="s">
        <v>391</v>
      </c>
      <c r="S11" s="8" t="s">
        <v>393</v>
      </c>
      <c r="T11" s="8" t="s">
        <v>394</v>
      </c>
      <c r="U11" s="8" t="s">
        <v>396</v>
      </c>
      <c r="V11" s="8" t="s">
        <v>397</v>
      </c>
      <c r="W11" s="10" t="s">
        <v>459</v>
      </c>
      <c r="Y11" s="7" t="s">
        <v>455</v>
      </c>
      <c r="Z11" s="8" t="s">
        <v>376</v>
      </c>
      <c r="AA11" s="8" t="s">
        <v>377</v>
      </c>
      <c r="AB11" s="8" t="s">
        <v>379</v>
      </c>
      <c r="AC11" s="8" t="s">
        <v>380</v>
      </c>
      <c r="AD11" s="10" t="s">
        <v>460</v>
      </c>
      <c r="AF11" s="7" t="s">
        <v>401</v>
      </c>
      <c r="AG11" s="8" t="s">
        <v>406</v>
      </c>
      <c r="AH11" s="8" t="s">
        <v>404</v>
      </c>
      <c r="AI11" s="8" t="s">
        <v>405</v>
      </c>
      <c r="AJ11" s="8" t="s">
        <v>389</v>
      </c>
      <c r="AK11" s="10" t="s">
        <v>461</v>
      </c>
      <c r="AM11" s="7" t="s">
        <v>407</v>
      </c>
      <c r="AN11" s="8" t="s">
        <v>382</v>
      </c>
      <c r="AO11" s="8" t="s">
        <v>383</v>
      </c>
      <c r="AP11" s="9" t="s">
        <v>464</v>
      </c>
      <c r="AQ11" s="8" t="s">
        <v>390</v>
      </c>
      <c r="AR11" s="8" t="s">
        <v>399</v>
      </c>
      <c r="AS11" s="8" t="s">
        <v>400</v>
      </c>
      <c r="AT11" s="9" t="s">
        <v>465</v>
      </c>
      <c r="AU11" s="10" t="s">
        <v>463</v>
      </c>
      <c r="AW11" s="2" t="s">
        <v>366</v>
      </c>
      <c r="AX11">
        <v>9</v>
      </c>
      <c r="AY11" s="2" t="s">
        <v>366</v>
      </c>
    </row>
    <row r="12" spans="2:51" ht="30" x14ac:dyDescent="0.2">
      <c r="B12" s="2" t="s">
        <v>367</v>
      </c>
      <c r="C12">
        <v>10</v>
      </c>
      <c r="D12" s="2" t="s">
        <v>367</v>
      </c>
      <c r="I12" s="11" t="s">
        <v>449</v>
      </c>
      <c r="J12" s="12" t="s">
        <v>333</v>
      </c>
      <c r="K12" s="13" t="s">
        <v>371</v>
      </c>
      <c r="L12" s="5">
        <f>VLOOKUP(J12,'School Stats'!$B:$AH, 14, FALSE)</f>
        <v>2174</v>
      </c>
      <c r="M12" s="13" t="s">
        <v>452</v>
      </c>
      <c r="N12" s="5">
        <f>VLOOKUP(J12,'School Stats'!$B:$AH, 15, FALSE)</f>
        <v>1912</v>
      </c>
      <c r="R12" s="5">
        <f>VLOOKUP(J12,'School Stats'!$B:$AH, 17, FALSE)</f>
        <v>1175</v>
      </c>
      <c r="S12" s="5">
        <f>VLOOKUP(J12,'School Stats'!$B:$AH, 19, FALSE)</f>
        <v>1664</v>
      </c>
      <c r="T12" s="5">
        <f>VLOOKUP(J12,'School Stats'!$B:$AH, 20, FALSE)</f>
        <v>0.46800000000000003</v>
      </c>
      <c r="U12" s="5">
        <f>VLOOKUP(J12,'School Stats'!$B:$AH, 22, FALSE)</f>
        <v>514</v>
      </c>
      <c r="V12" s="5">
        <f>VLOOKUP(J12,'School Stats'!$B:$AH, 23, FALSE)</f>
        <v>0.34200000000000003</v>
      </c>
      <c r="W12" s="5">
        <f>SUM(R12/SUM(S13+U13))</f>
        <v>1.2309594150061809</v>
      </c>
      <c r="Y12" s="5">
        <f>VLOOKUP(J12,'Opponent Stats'!$B:$AH, 17, FALSE)</f>
        <v>1095</v>
      </c>
      <c r="Z12" s="5">
        <f>VLOOKUP(J12,'Opponent Stats'!$B:$AH, 19, FALSE)</f>
        <v>1486</v>
      </c>
      <c r="AA12" s="5">
        <f>VLOOKUP(J12,'Opponent Stats'!$B:$AH, 20, FALSE)</f>
        <v>0.41799999999999998</v>
      </c>
      <c r="AB12" s="5">
        <f>VLOOKUP(J12,'Opponent Stats'!$B:$AH, 22, FALSE)</f>
        <v>475</v>
      </c>
      <c r="AC12" s="5">
        <f>VLOOKUP(J12,'Opponent Stats'!$B:$AH, 23, FALSE)</f>
        <v>0.33700000000000002</v>
      </c>
      <c r="AD12" s="5">
        <f>SUM(Y12/SUM(Z13+AB13))</f>
        <v>1.4016484409701198</v>
      </c>
      <c r="AF12" s="5">
        <f>VLOOKUP(J12,'School Stats'!$B:$AH, 27, FALSE)</f>
        <v>305</v>
      </c>
      <c r="AG12" s="5">
        <f>VLOOKUP(J12,'School Stats'!$B:$AH, 32, FALSE)</f>
        <v>382</v>
      </c>
      <c r="AH12" s="5">
        <f>VLOOKUP(J12,'School Stats'!$B:$AH, 30, FALSE)</f>
        <v>227</v>
      </c>
      <c r="AI12" s="5">
        <f>VLOOKUP(J12,'School Stats'!$B:$AH, 31, FALSE)</f>
        <v>118</v>
      </c>
      <c r="AJ12" s="5">
        <f>VLOOKUP(J12,'Opponent Stats'!$B:$AH, 32, FALSE)</f>
        <v>407</v>
      </c>
      <c r="AK12" s="5">
        <f>SUM(R12/(SUM(AF13-AJ12)))</f>
        <v>1.88</v>
      </c>
      <c r="AM12" s="5">
        <f>VLOOKUP(J12,'School Stats'!$B:$AH, 33, FALSE)</f>
        <v>608</v>
      </c>
      <c r="AN12" s="5">
        <f>VLOOKUP(J12,'Opponent Stats'!$B:$AH, 25, FALSE)</f>
        <v>577</v>
      </c>
      <c r="AO12" s="5">
        <f>VLOOKUP(J12,'Opponent Stats'!$B:$AH, 26, FALSE)</f>
        <v>0.67800000000000005</v>
      </c>
      <c r="AP12" s="5">
        <f>SUM(AN13/AM12)</f>
        <v>0.64343092105263155</v>
      </c>
      <c r="AQ12" s="5">
        <f>VLOOKUP(J12,'Opponent Stats'!$B:$AH, 33, FALSE)</f>
        <v>525</v>
      </c>
      <c r="AR12" s="5">
        <f>VLOOKUP(J12,'School Stats'!$B:$AH, 19, FALSE)</f>
        <v>1664</v>
      </c>
      <c r="AS12" s="5">
        <f>VLOOKUP(J12,'School Stats'!$B:$AH, 26, FALSE)</f>
        <v>0.71599999999999997</v>
      </c>
      <c r="AT12" s="5">
        <f>SUM(AR13/AQ12)</f>
        <v>2.2693790476190476</v>
      </c>
      <c r="AU12" s="5">
        <f>SUM(AT12-AP12)</f>
        <v>1.6259481265664162</v>
      </c>
      <c r="AW12" s="2" t="s">
        <v>367</v>
      </c>
      <c r="AX12">
        <v>10</v>
      </c>
      <c r="AY12" s="2" t="s">
        <v>367</v>
      </c>
    </row>
    <row r="13" spans="2:51" ht="15" x14ac:dyDescent="0.2">
      <c r="B13" s="2" t="s">
        <v>368</v>
      </c>
      <c r="C13">
        <v>11</v>
      </c>
      <c r="D13" s="2" t="s">
        <v>368</v>
      </c>
      <c r="I13" s="14" t="s">
        <v>470</v>
      </c>
      <c r="J13" s="15" t="str">
        <f>VLOOKUP(J12,'Conference Decoder'!$A:$B, 2, FALSE)</f>
        <v>Atlantic 10 Conference</v>
      </c>
      <c r="K13" s="16" t="s">
        <v>466</v>
      </c>
      <c r="L13" s="6">
        <f>W12</f>
        <v>1.2309594150061809</v>
      </c>
      <c r="M13" s="16" t="s">
        <v>467</v>
      </c>
      <c r="N13" s="6">
        <f>AD12</f>
        <v>1.4016484409701198</v>
      </c>
      <c r="S13" s="5">
        <f>SUM(S12*T12)</f>
        <v>778.75200000000007</v>
      </c>
      <c r="U13" s="5">
        <f>SUM(U12*V12)</f>
        <v>175.78800000000001</v>
      </c>
      <c r="Z13" s="5">
        <f>SUM(Z12*AA12)</f>
        <v>621.14800000000002</v>
      </c>
      <c r="AB13" s="5">
        <f>SUM(AB12*AC12)</f>
        <v>160.07500000000002</v>
      </c>
      <c r="AF13" s="5">
        <f>SUM(AF12:AI12)</f>
        <v>1032</v>
      </c>
      <c r="AN13" s="5">
        <f>SUM(AN12*AO12)</f>
        <v>391.20600000000002</v>
      </c>
      <c r="AR13" s="5">
        <f>SUM(AR12*AS12)</f>
        <v>1191.424</v>
      </c>
      <c r="AW13" s="2" t="s">
        <v>368</v>
      </c>
      <c r="AX13">
        <v>11</v>
      </c>
      <c r="AY13" s="2" t="s">
        <v>368</v>
      </c>
    </row>
    <row r="14" spans="2:51" ht="15" x14ac:dyDescent="0.2">
      <c r="B14" s="2" t="s">
        <v>369</v>
      </c>
      <c r="C14">
        <v>12</v>
      </c>
      <c r="D14" s="2" t="s">
        <v>369</v>
      </c>
      <c r="I14" s="14" t="s">
        <v>471</v>
      </c>
      <c r="J14" s="15">
        <f>VLOOKUP(J13,'Conference Strength'!$B$1:$N$33, 13, FALSE)</f>
        <v>0.438</v>
      </c>
      <c r="K14" s="16" t="s">
        <v>468</v>
      </c>
      <c r="L14" s="6">
        <f>AU12</f>
        <v>1.6259481265664162</v>
      </c>
      <c r="M14" s="16" t="s">
        <v>469</v>
      </c>
      <c r="N14" s="6">
        <f>AK12</f>
        <v>1.88</v>
      </c>
      <c r="R14" s="4" t="s">
        <v>473</v>
      </c>
      <c r="S14">
        <f>SUM(S13-Z19)</f>
        <v>114.21100000000001</v>
      </c>
      <c r="T14" s="4" t="s">
        <v>473</v>
      </c>
      <c r="U14">
        <f>SUM(U13-AB19)</f>
        <v>12.768000000000001</v>
      </c>
      <c r="Y14" t="s">
        <v>473</v>
      </c>
      <c r="AQ14" s="4" t="s">
        <v>473</v>
      </c>
      <c r="AR14">
        <f>SUM(AR13-AN19)</f>
        <v>904.38400000000001</v>
      </c>
      <c r="AW14" s="2" t="s">
        <v>369</v>
      </c>
      <c r="AX14">
        <v>12</v>
      </c>
      <c r="AY14" s="2" t="s">
        <v>369</v>
      </c>
    </row>
    <row r="15" spans="2:51" ht="15" x14ac:dyDescent="0.2">
      <c r="B15" s="2" t="s">
        <v>370</v>
      </c>
      <c r="C15">
        <v>13</v>
      </c>
      <c r="D15" s="2" t="s">
        <v>370</v>
      </c>
      <c r="I15" s="14" t="s">
        <v>507</v>
      </c>
      <c r="J15" s="15">
        <f>SUM(N16*J14)</f>
        <v>148.07375272450477</v>
      </c>
      <c r="K15" s="16" t="s">
        <v>474</v>
      </c>
      <c r="L15" s="17">
        <f>SUM(N20*SUM(S14/N19))</f>
        <v>260.80608043223043</v>
      </c>
      <c r="M15" s="16" t="s">
        <v>475</v>
      </c>
      <c r="N15" s="18">
        <f>SUM(N20*SUM(U14/N19))</f>
        <v>29.156316247635672</v>
      </c>
      <c r="AW15" s="2" t="s">
        <v>370</v>
      </c>
      <c r="AX15">
        <v>13</v>
      </c>
      <c r="AY15" s="2" t="s">
        <v>370</v>
      </c>
    </row>
    <row r="16" spans="2:51" ht="15" x14ac:dyDescent="0.2">
      <c r="B16" s="2" t="s">
        <v>371</v>
      </c>
      <c r="C16">
        <v>14</v>
      </c>
      <c r="D16" s="2" t="s">
        <v>371</v>
      </c>
      <c r="I16" s="19"/>
      <c r="J16" s="20"/>
      <c r="K16" s="21" t="s">
        <v>476</v>
      </c>
      <c r="L16" s="22">
        <f>AR14/(SUM(N14*10))</f>
        <v>48.105531914893625</v>
      </c>
      <c r="M16" s="21" t="s">
        <v>481</v>
      </c>
      <c r="N16" s="23">
        <f>SUM(L15,N15,L16)</f>
        <v>338.06792859475974</v>
      </c>
      <c r="AW16" s="2" t="s">
        <v>371</v>
      </c>
      <c r="AX16">
        <v>14</v>
      </c>
      <c r="AY16" s="2" t="s">
        <v>371</v>
      </c>
    </row>
    <row r="17" spans="2:51" ht="15" x14ac:dyDescent="0.2">
      <c r="B17" s="2" t="s">
        <v>372</v>
      </c>
      <c r="C17">
        <v>15</v>
      </c>
      <c r="D17" s="2" t="s">
        <v>372</v>
      </c>
      <c r="AW17" s="2" t="s">
        <v>372</v>
      </c>
      <c r="AX17">
        <v>15</v>
      </c>
      <c r="AY17" s="2" t="s">
        <v>372</v>
      </c>
    </row>
    <row r="18" spans="2:51" ht="30" x14ac:dyDescent="0.2">
      <c r="B18" s="2" t="s">
        <v>373</v>
      </c>
      <c r="C18">
        <v>16</v>
      </c>
      <c r="D18" s="2" t="s">
        <v>373</v>
      </c>
      <c r="I18" s="11" t="s">
        <v>450</v>
      </c>
      <c r="J18" s="12" t="s">
        <v>183</v>
      </c>
      <c r="K18" s="13" t="s">
        <v>371</v>
      </c>
      <c r="L18" s="5">
        <f>VLOOKUP(J18,'School Stats'!$B:$AH, 14, FALSE)</f>
        <v>2156</v>
      </c>
      <c r="M18" s="13" t="s">
        <v>452</v>
      </c>
      <c r="N18" s="5">
        <f>VLOOKUP(J18,'Opponent Stats'!$B:$AH, 15, FALSE)</f>
        <v>1778</v>
      </c>
      <c r="R18" s="5">
        <f>VLOOKUP(J18,'School Stats'!$B:$AH, 17, FALSE)</f>
        <v>1170</v>
      </c>
      <c r="S18" s="5">
        <f>VLOOKUP(J18,'School Stats'!$B:$AH, 19, FALSE)</f>
        <v>1582</v>
      </c>
      <c r="T18" s="5">
        <f>VLOOKUP(J18,'School Stats'!$B:$AH, 20, FALSE)</f>
        <v>0.47499999999999998</v>
      </c>
      <c r="U18" s="5">
        <f>VLOOKUP(J18,'School Stats'!$B:$AH, 22, FALSE)</f>
        <v>715</v>
      </c>
      <c r="V18" s="5">
        <f>VLOOKUP(J18,'School Stats'!$B:$AH, 23, FALSE)</f>
        <v>0.38200000000000001</v>
      </c>
      <c r="W18" s="5">
        <f>SUM(R18/SUM(S19+U19))</f>
        <v>1.1419313279587735</v>
      </c>
      <c r="Y18" s="5">
        <f>VLOOKUP(J18,'Opponent Stats'!$B:$AH, 17, FALSE)</f>
        <v>1090</v>
      </c>
      <c r="Z18" s="5">
        <f>VLOOKUP(J18,'Opponent Stats'!$B:$AH, 19, FALSE)</f>
        <v>1423</v>
      </c>
      <c r="AA18" s="5">
        <f>VLOOKUP(J18,'Opponent Stats'!$B:$AH, 20, FALSE)</f>
        <v>0.46700000000000003</v>
      </c>
      <c r="AB18" s="5">
        <f>VLOOKUP(J18,'Opponent Stats'!$B:$AH, 22, FALSE)</f>
        <v>418</v>
      </c>
      <c r="AC18" s="5">
        <f>VLOOKUP(J18,'Opponent Stats'!$B:$AH, 23, FALSE)</f>
        <v>0.39</v>
      </c>
      <c r="AD18" s="5">
        <f>SUM(Y18/SUM(Z19+AB19))</f>
        <v>1.3171234507184364</v>
      </c>
      <c r="AF18" s="5">
        <f>VLOOKUP(J18,'School Stats'!$B:$AH, 27, FALSE)</f>
        <v>225</v>
      </c>
      <c r="AG18" s="5">
        <f>VLOOKUP(J18,'School Stats'!$B:$AH, 32, FALSE)</f>
        <v>275</v>
      </c>
      <c r="AH18" s="5">
        <f>VLOOKUP(J18,'School Stats'!$B:$AH, 30, FALSE)</f>
        <v>163</v>
      </c>
      <c r="AI18" s="5">
        <f>VLOOKUP(J18,'School Stats'!$B:$AH, 31, FALSE)</f>
        <v>77</v>
      </c>
      <c r="AJ18" s="5">
        <f>VLOOKUP(J18,'Opponent Stats'!$B:$AH, 32, FALSE)</f>
        <v>351</v>
      </c>
      <c r="AK18" s="5">
        <f>SUM(R18/(SUM(AF19-AJ18)))</f>
        <v>3.007712082262211</v>
      </c>
      <c r="AM18" s="5">
        <f>VLOOKUP(J18,'School Stats'!$B:$AH, 33, FALSE)</f>
        <v>441</v>
      </c>
      <c r="AN18" s="5">
        <f>VLOOKUP(J18,'Opponent Stats'!$B:$AH, 25, FALSE)</f>
        <v>416</v>
      </c>
      <c r="AO18" s="5">
        <f>VLOOKUP(J18,'Opponent Stats'!$B:$AH, 26, FALSE)</f>
        <v>0.69</v>
      </c>
      <c r="AP18" s="5">
        <f>SUM(AN19/AM18)</f>
        <v>0.65088435374149656</v>
      </c>
      <c r="AQ18" s="5">
        <f>VLOOKUP(J18,'Opponent Stats'!$B:$AH, 33, FALSE)</f>
        <v>474</v>
      </c>
      <c r="AR18" s="5">
        <f>VLOOKUP(J18,'School Stats'!$B:$AH, 19, FALSE)</f>
        <v>1582</v>
      </c>
      <c r="AS18" s="5">
        <f>VLOOKUP(J18,'School Stats'!$B:$AH, 26, FALSE)</f>
        <v>0.77500000000000002</v>
      </c>
      <c r="AT18" s="5">
        <f>SUM(AR19/AQ18)</f>
        <v>2.5866033755274263</v>
      </c>
      <c r="AU18" s="5">
        <f>SUM(AT18-AP18)</f>
        <v>1.9357190217859297</v>
      </c>
      <c r="AW18" s="2" t="s">
        <v>373</v>
      </c>
      <c r="AX18">
        <v>16</v>
      </c>
      <c r="AY18" s="2" t="s">
        <v>373</v>
      </c>
    </row>
    <row r="19" spans="2:51" ht="30" x14ac:dyDescent="0.2">
      <c r="B19" s="2" t="s">
        <v>391</v>
      </c>
      <c r="C19">
        <v>17</v>
      </c>
      <c r="D19" s="2" t="s">
        <v>374</v>
      </c>
      <c r="I19" s="14" t="s">
        <v>470</v>
      </c>
      <c r="J19" s="15" t="str">
        <f>VLOOKUP(J18,'Conference Decoder'!$A:$B, 2, FALSE)</f>
        <v>Big Ten Conference</v>
      </c>
      <c r="K19" s="16" t="s">
        <v>466</v>
      </c>
      <c r="L19" s="6">
        <f>W18</f>
        <v>1.1419313279587735</v>
      </c>
      <c r="M19" s="16" t="s">
        <v>467</v>
      </c>
      <c r="N19" s="6">
        <f>AD18</f>
        <v>1.3171234507184364</v>
      </c>
      <c r="S19" s="5">
        <f>SUM(S18*T18)</f>
        <v>751.44999999999993</v>
      </c>
      <c r="U19" s="5">
        <f>SUM(U18*V18)</f>
        <v>273.13</v>
      </c>
      <c r="Z19" s="5">
        <f>SUM(Z18*AA18)</f>
        <v>664.54100000000005</v>
      </c>
      <c r="AB19" s="5">
        <f>SUM(AB18*AC18)</f>
        <v>163.02000000000001</v>
      </c>
      <c r="AF19" s="5">
        <f>SUM(AF18:AI18)</f>
        <v>740</v>
      </c>
      <c r="AN19" s="5">
        <f>SUM(AN18*AO18)</f>
        <v>287.03999999999996</v>
      </c>
      <c r="AR19" s="5">
        <f>SUM(AR18*AS18)</f>
        <v>1226.05</v>
      </c>
      <c r="AW19" s="2" t="s">
        <v>391</v>
      </c>
      <c r="AX19">
        <v>17</v>
      </c>
      <c r="AY19" s="2" t="s">
        <v>374</v>
      </c>
    </row>
    <row r="20" spans="2:51" ht="30" x14ac:dyDescent="0.2">
      <c r="B20" s="2" t="s">
        <v>392</v>
      </c>
      <c r="C20">
        <v>18</v>
      </c>
      <c r="D20" s="2" t="s">
        <v>375</v>
      </c>
      <c r="I20" s="14" t="s">
        <v>471</v>
      </c>
      <c r="J20" s="15">
        <f>VLOOKUP(J19,'Conference Strength'!$B$1:$N$33, 13, FALSE)</f>
        <v>1.325</v>
      </c>
      <c r="K20" s="16" t="s">
        <v>468</v>
      </c>
      <c r="L20" s="6">
        <f>AU18</f>
        <v>1.9357190217859297</v>
      </c>
      <c r="M20" s="16" t="s">
        <v>469</v>
      </c>
      <c r="N20" s="6">
        <f>AK18</f>
        <v>3.007712082262211</v>
      </c>
      <c r="R20" s="4" t="s">
        <v>473</v>
      </c>
      <c r="S20">
        <f>SUM(S19-Z13)</f>
        <v>130.30199999999991</v>
      </c>
      <c r="T20" s="4" t="s">
        <v>473</v>
      </c>
      <c r="U20">
        <f>SUM(U19-AB13)</f>
        <v>113.05499999999998</v>
      </c>
      <c r="AQ20" s="4" t="s">
        <v>473</v>
      </c>
      <c r="AR20">
        <f>SUM(AR19-AN13)</f>
        <v>834.84399999999994</v>
      </c>
      <c r="AW20" s="2" t="s">
        <v>392</v>
      </c>
      <c r="AX20">
        <v>18</v>
      </c>
      <c r="AY20" s="2" t="s">
        <v>375</v>
      </c>
    </row>
    <row r="21" spans="2:51" ht="30" x14ac:dyDescent="0.2">
      <c r="B21" s="2" t="s">
        <v>393</v>
      </c>
      <c r="C21">
        <v>19</v>
      </c>
      <c r="D21" s="2" t="s">
        <v>376</v>
      </c>
      <c r="I21" s="14" t="s">
        <v>507</v>
      </c>
      <c r="J21" s="15">
        <f>SUM(N22*J20)</f>
        <v>469.27012438304729</v>
      </c>
      <c r="K21" s="16" t="s">
        <v>474</v>
      </c>
      <c r="L21" s="17">
        <f>SUM(N14*SUM(S20/N13))</f>
        <v>174.77118572646563</v>
      </c>
      <c r="M21" s="16" t="s">
        <v>475</v>
      </c>
      <c r="N21" s="18">
        <f>SUM(N14*SUM(U20/N13))</f>
        <v>151.63816673808219</v>
      </c>
      <c r="AW21" s="2" t="s">
        <v>393</v>
      </c>
      <c r="AX21">
        <v>19</v>
      </c>
      <c r="AY21" s="2" t="s">
        <v>376</v>
      </c>
    </row>
    <row r="22" spans="2:51" ht="30" x14ac:dyDescent="0.2">
      <c r="B22" s="2" t="s">
        <v>394</v>
      </c>
      <c r="C22">
        <v>20</v>
      </c>
      <c r="D22" s="2" t="s">
        <v>377</v>
      </c>
      <c r="I22" s="19"/>
      <c r="J22" s="20"/>
      <c r="K22" s="21" t="s">
        <v>476</v>
      </c>
      <c r="L22" s="22">
        <f>AR20/(SUM(N20*10))</f>
        <v>27.756779145299141</v>
      </c>
      <c r="M22" s="21" t="s">
        <v>481</v>
      </c>
      <c r="N22" s="23">
        <f>SUM(L21,N21,L22)</f>
        <v>354.16613160984701</v>
      </c>
      <c r="AW22" s="2" t="s">
        <v>394</v>
      </c>
      <c r="AX22">
        <v>20</v>
      </c>
      <c r="AY22" s="2" t="s">
        <v>377</v>
      </c>
    </row>
    <row r="23" spans="2:51" ht="30" x14ac:dyDescent="0.2">
      <c r="B23" s="2" t="s">
        <v>395</v>
      </c>
      <c r="C23">
        <v>21</v>
      </c>
      <c r="D23" s="2" t="s">
        <v>378</v>
      </c>
      <c r="AW23" s="2" t="s">
        <v>395</v>
      </c>
      <c r="AX23">
        <v>21</v>
      </c>
      <c r="AY23" s="2" t="s">
        <v>378</v>
      </c>
    </row>
    <row r="24" spans="2:51" ht="30" x14ac:dyDescent="0.2">
      <c r="B24" s="2" t="s">
        <v>396</v>
      </c>
      <c r="C24">
        <v>22</v>
      </c>
      <c r="D24" s="2" t="s">
        <v>379</v>
      </c>
      <c r="AW24" s="2" t="s">
        <v>396</v>
      </c>
      <c r="AX24">
        <v>22</v>
      </c>
      <c r="AY24" s="2" t="s">
        <v>379</v>
      </c>
    </row>
    <row r="25" spans="2:51" ht="30" x14ac:dyDescent="0.2">
      <c r="B25" s="2" t="s">
        <v>397</v>
      </c>
      <c r="C25">
        <v>23</v>
      </c>
      <c r="D25" s="2" t="s">
        <v>380</v>
      </c>
      <c r="AW25" s="2" t="s">
        <v>397</v>
      </c>
      <c r="AX25">
        <v>23</v>
      </c>
      <c r="AY25" s="2" t="s">
        <v>380</v>
      </c>
    </row>
    <row r="26" spans="2:51" ht="30" x14ac:dyDescent="0.2">
      <c r="B26" s="2" t="s">
        <v>398</v>
      </c>
      <c r="C26">
        <v>24</v>
      </c>
      <c r="D26" s="2" t="s">
        <v>381</v>
      </c>
      <c r="AW26" s="2" t="s">
        <v>398</v>
      </c>
      <c r="AX26">
        <v>24</v>
      </c>
      <c r="AY26" s="2" t="s">
        <v>381</v>
      </c>
    </row>
    <row r="27" spans="2:51" ht="30" x14ac:dyDescent="0.2">
      <c r="B27" s="2" t="s">
        <v>399</v>
      </c>
      <c r="C27">
        <v>25</v>
      </c>
      <c r="D27" s="2" t="s">
        <v>382</v>
      </c>
      <c r="AW27" s="2" t="s">
        <v>399</v>
      </c>
      <c r="AX27">
        <v>25</v>
      </c>
      <c r="AY27" s="2" t="s">
        <v>382</v>
      </c>
    </row>
    <row r="28" spans="2:51" ht="30" x14ac:dyDescent="0.2">
      <c r="B28" s="2" t="s">
        <v>400</v>
      </c>
      <c r="C28">
        <v>26</v>
      </c>
      <c r="D28" s="2" t="s">
        <v>383</v>
      </c>
      <c r="AW28" s="2" t="s">
        <v>400</v>
      </c>
      <c r="AX28">
        <v>26</v>
      </c>
      <c r="AY28" s="2" t="s">
        <v>383</v>
      </c>
    </row>
    <row r="29" spans="2:51" ht="30" x14ac:dyDescent="0.2">
      <c r="B29" s="2" t="s">
        <v>401</v>
      </c>
      <c r="C29">
        <v>27</v>
      </c>
      <c r="D29" s="2" t="s">
        <v>384</v>
      </c>
      <c r="AW29" s="2" t="s">
        <v>401</v>
      </c>
      <c r="AX29">
        <v>27</v>
      </c>
      <c r="AY29" s="2" t="s">
        <v>384</v>
      </c>
    </row>
    <row r="30" spans="2:51" ht="30" x14ac:dyDescent="0.2">
      <c r="B30" s="2" t="s">
        <v>402</v>
      </c>
      <c r="C30">
        <v>28</v>
      </c>
      <c r="D30" s="2" t="s">
        <v>385</v>
      </c>
      <c r="AW30" s="2" t="s">
        <v>402</v>
      </c>
      <c r="AX30">
        <v>28</v>
      </c>
      <c r="AY30" s="2" t="s">
        <v>385</v>
      </c>
    </row>
    <row r="31" spans="2:51" ht="30" x14ac:dyDescent="0.2">
      <c r="B31" s="2" t="s">
        <v>403</v>
      </c>
      <c r="C31">
        <v>29</v>
      </c>
      <c r="D31" s="2" t="s">
        <v>386</v>
      </c>
      <c r="AW31" s="2" t="s">
        <v>403</v>
      </c>
      <c r="AX31">
        <v>29</v>
      </c>
      <c r="AY31" s="2" t="s">
        <v>386</v>
      </c>
    </row>
    <row r="32" spans="2:51" ht="30" x14ac:dyDescent="0.2">
      <c r="B32" s="2" t="s">
        <v>404</v>
      </c>
      <c r="C32">
        <v>30</v>
      </c>
      <c r="D32" s="2" t="s">
        <v>387</v>
      </c>
      <c r="AW32" s="2" t="s">
        <v>404</v>
      </c>
      <c r="AX32">
        <v>30</v>
      </c>
      <c r="AY32" s="2" t="s">
        <v>387</v>
      </c>
    </row>
    <row r="33" spans="2:51" ht="30" x14ac:dyDescent="0.2">
      <c r="B33" s="2" t="s">
        <v>405</v>
      </c>
      <c r="C33">
        <v>31</v>
      </c>
      <c r="D33" s="2" t="s">
        <v>388</v>
      </c>
      <c r="AW33" s="2" t="s">
        <v>405</v>
      </c>
      <c r="AX33">
        <v>31</v>
      </c>
      <c r="AY33" s="2" t="s">
        <v>388</v>
      </c>
    </row>
    <row r="34" spans="2:51" ht="30" x14ac:dyDescent="0.2">
      <c r="B34" s="2" t="s">
        <v>406</v>
      </c>
      <c r="C34">
        <v>32</v>
      </c>
      <c r="D34" s="2" t="s">
        <v>389</v>
      </c>
      <c r="AW34" s="2" t="s">
        <v>406</v>
      </c>
      <c r="AX34">
        <v>32</v>
      </c>
      <c r="AY34" s="2" t="s">
        <v>389</v>
      </c>
    </row>
    <row r="35" spans="2:51" ht="30" x14ac:dyDescent="0.2">
      <c r="B35" s="2" t="s">
        <v>407</v>
      </c>
      <c r="C35">
        <v>33</v>
      </c>
      <c r="D35" s="2" t="s">
        <v>390</v>
      </c>
      <c r="AW35" s="2" t="s">
        <v>407</v>
      </c>
      <c r="AX35">
        <v>33</v>
      </c>
      <c r="AY35" s="2" t="s">
        <v>390</v>
      </c>
    </row>
    <row r="36" spans="2:51" x14ac:dyDescent="0.2">
      <c r="B36" s="3"/>
      <c r="C36">
        <v>34</v>
      </c>
      <c r="D36" s="3"/>
      <c r="AW36" s="3"/>
      <c r="AX36">
        <v>34</v>
      </c>
      <c r="AY36" s="3"/>
    </row>
    <row r="37" spans="2:51" x14ac:dyDescent="0.2">
      <c r="B37" s="3"/>
      <c r="D37" s="3"/>
      <c r="AW37" s="3"/>
      <c r="AY37" s="3"/>
    </row>
    <row r="38" spans="2:51" x14ac:dyDescent="0.2">
      <c r="B38" s="3"/>
      <c r="D38" s="3"/>
      <c r="AW38" s="3"/>
      <c r="AY38" s="3"/>
    </row>
    <row r="39" spans="2:51" x14ac:dyDescent="0.2">
      <c r="B39" s="3"/>
      <c r="D39" s="3"/>
      <c r="AW39" s="3"/>
      <c r="AY39" s="3"/>
    </row>
    <row r="40" spans="2:51" x14ac:dyDescent="0.2">
      <c r="B40" s="3"/>
      <c r="D40" s="3"/>
      <c r="AW40" s="3"/>
      <c r="AY40" s="3"/>
    </row>
    <row r="41" spans="2:51" x14ac:dyDescent="0.2">
      <c r="B41" s="3"/>
      <c r="D41" s="3"/>
      <c r="AW41" s="3"/>
      <c r="AY41" s="3"/>
    </row>
    <row r="42" spans="2:51" x14ac:dyDescent="0.2">
      <c r="B42" s="3"/>
      <c r="D42" s="3"/>
      <c r="AW42" s="3"/>
      <c r="AY42" s="3"/>
    </row>
    <row r="43" spans="2:51" x14ac:dyDescent="0.2">
      <c r="B43" s="3"/>
      <c r="D43" s="3"/>
      <c r="AW43" s="3"/>
      <c r="AY43" s="3"/>
    </row>
    <row r="44" spans="2:51" x14ac:dyDescent="0.2">
      <c r="B44" s="3"/>
      <c r="D44" s="3"/>
      <c r="AW44" s="3"/>
      <c r="AY44" s="3"/>
    </row>
    <row r="45" spans="2:51" x14ac:dyDescent="0.2">
      <c r="B45" s="3"/>
      <c r="D45" s="3"/>
      <c r="AW45" s="3"/>
      <c r="AY45" s="3"/>
    </row>
    <row r="46" spans="2:51" x14ac:dyDescent="0.2">
      <c r="B46" s="3"/>
      <c r="D46" s="3"/>
      <c r="AW46" s="3"/>
      <c r="AY46" s="3"/>
    </row>
    <row r="47" spans="2:51" x14ac:dyDescent="0.2">
      <c r="B47" s="3"/>
      <c r="D47" s="3"/>
      <c r="AW47" s="3"/>
      <c r="AY47" s="3"/>
    </row>
    <row r="48" spans="2:51" x14ac:dyDescent="0.2">
      <c r="B48" s="3"/>
      <c r="D48" s="3"/>
      <c r="AW48" s="3"/>
      <c r="AY48" s="3"/>
    </row>
    <row r="49" spans="2:51" x14ac:dyDescent="0.2">
      <c r="B49" s="3"/>
      <c r="D49" s="3"/>
      <c r="AW49" s="3"/>
      <c r="AY49" s="3"/>
    </row>
    <row r="50" spans="2:51" x14ac:dyDescent="0.2">
      <c r="B50" s="3"/>
      <c r="D50" s="3"/>
      <c r="AW50" s="3"/>
      <c r="AY50" s="3"/>
    </row>
    <row r="51" spans="2:51" x14ac:dyDescent="0.2">
      <c r="B51" s="3"/>
      <c r="D51" s="3"/>
      <c r="AW51" s="3"/>
      <c r="AY51" s="3"/>
    </row>
    <row r="52" spans="2:51" x14ac:dyDescent="0.2">
      <c r="B52" s="3"/>
      <c r="D52" s="3"/>
      <c r="AW52" s="3"/>
      <c r="AY52" s="3"/>
    </row>
    <row r="53" spans="2:51" x14ac:dyDescent="0.2">
      <c r="B53" s="3"/>
      <c r="D53" s="3"/>
      <c r="AW53" s="3"/>
      <c r="AY53" s="3"/>
    </row>
    <row r="54" spans="2:51" x14ac:dyDescent="0.2">
      <c r="B54" s="3"/>
      <c r="D54" s="3"/>
      <c r="AW54" s="3"/>
      <c r="AY54" s="3"/>
    </row>
    <row r="55" spans="2:51" x14ac:dyDescent="0.2">
      <c r="B55" s="3"/>
      <c r="D55" s="3"/>
      <c r="AW55" s="3"/>
      <c r="AY55" s="3"/>
    </row>
    <row r="56" spans="2:51" x14ac:dyDescent="0.2">
      <c r="B56" s="3"/>
      <c r="D56" s="3"/>
      <c r="AW56" s="3"/>
      <c r="AY56" s="3"/>
    </row>
    <row r="57" spans="2:51" x14ac:dyDescent="0.2">
      <c r="B57" s="3"/>
      <c r="D57" s="3"/>
      <c r="AW57" s="3"/>
      <c r="AY57" s="3"/>
    </row>
    <row r="58" spans="2:51" x14ac:dyDescent="0.2">
      <c r="B58" s="3"/>
      <c r="D58" s="3"/>
      <c r="AW58" s="3"/>
      <c r="AY58" s="3"/>
    </row>
    <row r="59" spans="2:51" x14ac:dyDescent="0.2">
      <c r="B59" s="3"/>
      <c r="D59" s="3"/>
      <c r="AW59" s="3"/>
      <c r="AY59" s="3"/>
    </row>
    <row r="60" spans="2:51" x14ac:dyDescent="0.2">
      <c r="B60" s="3"/>
      <c r="D60" s="3"/>
      <c r="AW60" s="3"/>
      <c r="AY60" s="3"/>
    </row>
    <row r="61" spans="2:51" x14ac:dyDescent="0.2">
      <c r="B61" s="3"/>
      <c r="D61" s="3"/>
      <c r="AW61" s="3"/>
      <c r="AY61" s="3"/>
    </row>
    <row r="62" spans="2:51" x14ac:dyDescent="0.2">
      <c r="B62" s="3"/>
      <c r="D62" s="3"/>
      <c r="AW62" s="3"/>
      <c r="AY62" s="3"/>
    </row>
    <row r="63" spans="2:51" x14ac:dyDescent="0.2">
      <c r="B63" s="3"/>
      <c r="D63" s="3"/>
      <c r="AW63" s="3"/>
      <c r="AY63" s="3"/>
    </row>
    <row r="64" spans="2:51" x14ac:dyDescent="0.2">
      <c r="B64" s="3"/>
      <c r="D64" s="3"/>
      <c r="AW64" s="3"/>
      <c r="AY64" s="3"/>
    </row>
    <row r="65" spans="2:51" x14ac:dyDescent="0.2">
      <c r="B65" s="3"/>
      <c r="D65" s="3"/>
      <c r="AW65" s="3"/>
      <c r="AY65" s="3"/>
    </row>
    <row r="66" spans="2:51" x14ac:dyDescent="0.2">
      <c r="B66" s="3"/>
      <c r="D66" s="3"/>
      <c r="AW66" s="3"/>
      <c r="AY66" s="3"/>
    </row>
    <row r="67" spans="2:51" x14ac:dyDescent="0.2">
      <c r="B67" s="3"/>
      <c r="D67" s="3"/>
      <c r="AW67" s="3"/>
      <c r="AY67" s="3"/>
    </row>
    <row r="68" spans="2:51" x14ac:dyDescent="0.2">
      <c r="B68" s="3"/>
      <c r="D68" s="3"/>
      <c r="AW68" s="3"/>
      <c r="AY68" s="3"/>
    </row>
    <row r="69" spans="2:51" x14ac:dyDescent="0.2">
      <c r="B69" s="3"/>
      <c r="D69" s="3"/>
      <c r="AW69" s="3"/>
      <c r="AY69" s="3"/>
    </row>
    <row r="70" spans="2:51" x14ac:dyDescent="0.2">
      <c r="B70" s="3"/>
      <c r="D70" s="3"/>
      <c r="AW70" s="3"/>
      <c r="AY70" s="3"/>
    </row>
    <row r="71" spans="2:51" x14ac:dyDescent="0.2">
      <c r="B71" s="3"/>
      <c r="D71" s="3"/>
      <c r="AW71" s="3"/>
      <c r="AY71" s="3"/>
    </row>
    <row r="72" spans="2:51" x14ac:dyDescent="0.2">
      <c r="B72" s="3"/>
      <c r="D72" s="3"/>
      <c r="AW72" s="3"/>
      <c r="AY72" s="3"/>
    </row>
    <row r="73" spans="2:51" x14ac:dyDescent="0.2">
      <c r="B73" s="3"/>
      <c r="D73" s="3"/>
      <c r="AW73" s="3"/>
      <c r="AY73" s="3"/>
    </row>
    <row r="74" spans="2:51" x14ac:dyDescent="0.2">
      <c r="B74" s="3"/>
      <c r="D74" s="3"/>
      <c r="AW74" s="3"/>
      <c r="AY74" s="3"/>
    </row>
    <row r="75" spans="2:51" x14ac:dyDescent="0.2">
      <c r="B75" s="3"/>
      <c r="D75" s="3"/>
      <c r="AW75" s="3"/>
      <c r="AY75" s="3"/>
    </row>
    <row r="76" spans="2:51" x14ac:dyDescent="0.2">
      <c r="B76" s="3"/>
      <c r="D76" s="3"/>
      <c r="AW76" s="3"/>
      <c r="AY76" s="3"/>
    </row>
    <row r="77" spans="2:51" x14ac:dyDescent="0.2">
      <c r="B77" s="3"/>
      <c r="D77" s="3"/>
      <c r="AW77" s="3"/>
      <c r="AY77" s="3"/>
    </row>
    <row r="78" spans="2:51" x14ac:dyDescent="0.2">
      <c r="B78" s="3"/>
      <c r="D78" s="3"/>
      <c r="AW78" s="3"/>
      <c r="AY78" s="3"/>
    </row>
    <row r="79" spans="2:51" x14ac:dyDescent="0.2">
      <c r="B79" s="3"/>
      <c r="D79" s="3"/>
      <c r="AW79" s="3"/>
      <c r="AY79" s="3"/>
    </row>
    <row r="80" spans="2:51" x14ac:dyDescent="0.2">
      <c r="B80" s="3"/>
      <c r="D80" s="3"/>
      <c r="AW80" s="3"/>
      <c r="AY80" s="3"/>
    </row>
    <row r="81" spans="2:51" x14ac:dyDescent="0.2">
      <c r="B81" s="3"/>
      <c r="D81" s="3"/>
      <c r="AW81" s="3"/>
      <c r="AY81" s="3"/>
    </row>
    <row r="82" spans="2:51" x14ac:dyDescent="0.2">
      <c r="B82" s="3"/>
      <c r="D82" s="3"/>
      <c r="AW82" s="3"/>
      <c r="AY82" s="3"/>
    </row>
    <row r="83" spans="2:51" x14ac:dyDescent="0.2">
      <c r="B83" s="3"/>
      <c r="D83" s="3"/>
      <c r="AW83" s="3"/>
      <c r="AY83" s="3"/>
    </row>
    <row r="84" spans="2:51" x14ac:dyDescent="0.2">
      <c r="B84" s="3"/>
      <c r="D84" s="3"/>
      <c r="AW84" s="3"/>
      <c r="AY84" s="3"/>
    </row>
    <row r="85" spans="2:51" x14ac:dyDescent="0.2">
      <c r="B85" s="3"/>
      <c r="D85" s="3"/>
      <c r="AW85" s="3"/>
      <c r="AY85" s="3"/>
    </row>
    <row r="86" spans="2:51" x14ac:dyDescent="0.2">
      <c r="B86" s="3"/>
      <c r="D86" s="3"/>
      <c r="AW86" s="3"/>
      <c r="AY86" s="3"/>
    </row>
    <row r="87" spans="2:51" x14ac:dyDescent="0.2">
      <c r="B87" s="3"/>
      <c r="D87" s="3"/>
      <c r="AW87" s="3"/>
      <c r="AY87" s="3"/>
    </row>
    <row r="88" spans="2:51" x14ac:dyDescent="0.2">
      <c r="B88" s="3"/>
      <c r="D88" s="3"/>
      <c r="AW88" s="3"/>
      <c r="AY88" s="3"/>
    </row>
    <row r="89" spans="2:51" x14ac:dyDescent="0.2">
      <c r="B89" s="3"/>
      <c r="D89" s="3"/>
      <c r="AW89" s="3"/>
      <c r="AY89" s="3"/>
    </row>
    <row r="90" spans="2:51" x14ac:dyDescent="0.2">
      <c r="B90" s="3"/>
      <c r="D90" s="3"/>
      <c r="AW90" s="3"/>
      <c r="AY90" s="3"/>
    </row>
    <row r="91" spans="2:51" x14ac:dyDescent="0.2">
      <c r="B91" s="3"/>
      <c r="D91" s="3"/>
      <c r="AW91" s="3"/>
      <c r="AY91" s="3"/>
    </row>
    <row r="92" spans="2:51" x14ac:dyDescent="0.2">
      <c r="B92" s="3"/>
      <c r="D92" s="3"/>
      <c r="AW92" s="3"/>
      <c r="AY92" s="3"/>
    </row>
    <row r="93" spans="2:51" x14ac:dyDescent="0.2">
      <c r="B93" s="3"/>
      <c r="D93" s="3"/>
      <c r="AW93" s="3"/>
      <c r="AY93" s="3"/>
    </row>
    <row r="94" spans="2:51" x14ac:dyDescent="0.2">
      <c r="B94" s="3"/>
      <c r="D94" s="3"/>
      <c r="AW94" s="3"/>
      <c r="AY94" s="3"/>
    </row>
    <row r="95" spans="2:51" x14ac:dyDescent="0.2">
      <c r="B95" s="3"/>
      <c r="D95" s="3"/>
      <c r="AW95" s="3"/>
      <c r="AY95" s="3"/>
    </row>
    <row r="96" spans="2:51" x14ac:dyDescent="0.2">
      <c r="B96" s="3"/>
      <c r="D96" s="3"/>
      <c r="AW96" s="3"/>
      <c r="AY96" s="3"/>
    </row>
    <row r="97" spans="2:51" x14ac:dyDescent="0.2">
      <c r="B97" s="3"/>
      <c r="D97" s="3"/>
      <c r="AW97" s="3"/>
      <c r="AY97" s="3"/>
    </row>
    <row r="98" spans="2:51" x14ac:dyDescent="0.2">
      <c r="B98" s="3"/>
      <c r="D98" s="3"/>
      <c r="AW98" s="3"/>
      <c r="AY98" s="3"/>
    </row>
    <row r="99" spans="2:51" x14ac:dyDescent="0.2">
      <c r="B99" s="3"/>
      <c r="D99" s="3"/>
      <c r="AW99" s="3"/>
      <c r="AY99" s="3"/>
    </row>
    <row r="100" spans="2:51" x14ac:dyDescent="0.2">
      <c r="B100" s="3"/>
      <c r="D100" s="3"/>
      <c r="AW100" s="3"/>
      <c r="AY100" s="3"/>
    </row>
    <row r="101" spans="2:51" x14ac:dyDescent="0.2">
      <c r="B101" s="3"/>
      <c r="D101" s="3"/>
      <c r="AW101" s="3"/>
      <c r="AY101" s="3"/>
    </row>
    <row r="102" spans="2:51" x14ac:dyDescent="0.2">
      <c r="B102" s="3"/>
      <c r="D102" s="3"/>
      <c r="AW102" s="3"/>
      <c r="AY102" s="3"/>
    </row>
    <row r="103" spans="2:51" x14ac:dyDescent="0.2">
      <c r="B103" s="3"/>
      <c r="D103" s="3"/>
      <c r="AW103" s="3"/>
      <c r="AY103" s="3"/>
    </row>
    <row r="104" spans="2:51" x14ac:dyDescent="0.2">
      <c r="B104" s="3"/>
      <c r="D104" s="3"/>
      <c r="AW104" s="3"/>
      <c r="AY104" s="3"/>
    </row>
    <row r="105" spans="2:51" x14ac:dyDescent="0.2">
      <c r="B105" s="3"/>
      <c r="D105" s="3"/>
      <c r="AW105" s="3"/>
      <c r="AY105" s="3"/>
    </row>
    <row r="106" spans="2:51" x14ac:dyDescent="0.2">
      <c r="B106" s="3"/>
      <c r="D106" s="3"/>
      <c r="AW106" s="3"/>
      <c r="AY106" s="3"/>
    </row>
    <row r="107" spans="2:51" x14ac:dyDescent="0.2">
      <c r="B107" s="3"/>
      <c r="D107" s="3"/>
      <c r="AW107" s="3"/>
      <c r="AY107" s="3"/>
    </row>
    <row r="108" spans="2:51" x14ac:dyDescent="0.2">
      <c r="B108" s="3"/>
      <c r="D108" s="3"/>
      <c r="AW108" s="3"/>
      <c r="AY108" s="3"/>
    </row>
    <row r="109" spans="2:51" x14ac:dyDescent="0.2">
      <c r="B109" s="3"/>
      <c r="D109" s="3"/>
      <c r="AW109" s="3"/>
      <c r="AY109" s="3"/>
    </row>
    <row r="110" spans="2:51" x14ac:dyDescent="0.2">
      <c r="B110" s="3"/>
      <c r="D110" s="3"/>
      <c r="AW110" s="3"/>
      <c r="AY110" s="3"/>
    </row>
    <row r="111" spans="2:51" x14ac:dyDescent="0.2">
      <c r="B111" s="3"/>
      <c r="D111" s="3"/>
      <c r="AW111" s="3"/>
      <c r="AY111" s="3"/>
    </row>
    <row r="112" spans="2:51" x14ac:dyDescent="0.2">
      <c r="B112" s="3"/>
      <c r="D112" s="3"/>
      <c r="AW112" s="3"/>
      <c r="AY112" s="3"/>
    </row>
    <row r="113" spans="2:51" x14ac:dyDescent="0.2">
      <c r="B113" s="3"/>
      <c r="D113" s="3"/>
      <c r="AW113" s="3"/>
      <c r="AY113" s="3"/>
    </row>
    <row r="114" spans="2:51" x14ac:dyDescent="0.2">
      <c r="B114" s="3"/>
      <c r="D114" s="3"/>
      <c r="AW114" s="3"/>
      <c r="AY114" s="3"/>
    </row>
    <row r="115" spans="2:51" x14ac:dyDescent="0.2">
      <c r="B115" s="3"/>
      <c r="D115" s="3"/>
      <c r="AW115" s="3"/>
      <c r="AY115" s="3"/>
    </row>
    <row r="116" spans="2:51" x14ac:dyDescent="0.2">
      <c r="B116" s="3"/>
      <c r="D116" s="3"/>
      <c r="AW116" s="3"/>
      <c r="AY116" s="3"/>
    </row>
    <row r="117" spans="2:51" x14ac:dyDescent="0.2">
      <c r="B117" s="3"/>
      <c r="D117" s="3"/>
      <c r="AW117" s="3"/>
      <c r="AY117" s="3"/>
    </row>
    <row r="118" spans="2:51" x14ac:dyDescent="0.2">
      <c r="B118" s="3"/>
      <c r="D118" s="3"/>
      <c r="AW118" s="3"/>
      <c r="AY118" s="3"/>
    </row>
    <row r="119" spans="2:51" x14ac:dyDescent="0.2">
      <c r="B119" s="3"/>
      <c r="D119" s="3"/>
      <c r="AW119" s="3"/>
      <c r="AY119" s="3"/>
    </row>
    <row r="120" spans="2:51" x14ac:dyDescent="0.2">
      <c r="B120" s="3"/>
      <c r="D120" s="3"/>
      <c r="AW120" s="3"/>
      <c r="AY120" s="3"/>
    </row>
    <row r="121" spans="2:51" x14ac:dyDescent="0.2">
      <c r="B121" s="3"/>
      <c r="D121" s="3"/>
      <c r="AW121" s="3"/>
      <c r="AY121" s="3"/>
    </row>
    <row r="122" spans="2:51" x14ac:dyDescent="0.2">
      <c r="B122" s="3"/>
      <c r="D122" s="3"/>
      <c r="AW122" s="3"/>
      <c r="AY122" s="3"/>
    </row>
    <row r="123" spans="2:51" x14ac:dyDescent="0.2">
      <c r="B123" s="3"/>
      <c r="D123" s="3"/>
      <c r="AW123" s="3"/>
      <c r="AY123" s="3"/>
    </row>
    <row r="124" spans="2:51" x14ac:dyDescent="0.2">
      <c r="B124" s="3"/>
      <c r="D124" s="3"/>
      <c r="AW124" s="3"/>
      <c r="AY124" s="3"/>
    </row>
    <row r="125" spans="2:51" x14ac:dyDescent="0.2">
      <c r="B125" s="3"/>
      <c r="D125" s="3"/>
      <c r="AW125" s="3"/>
      <c r="AY125" s="3"/>
    </row>
    <row r="126" spans="2:51" x14ac:dyDescent="0.2">
      <c r="B126" s="3"/>
      <c r="D126" s="3"/>
      <c r="AW126" s="3"/>
      <c r="AY126" s="3"/>
    </row>
    <row r="127" spans="2:51" x14ac:dyDescent="0.2">
      <c r="B127" s="3"/>
      <c r="D127" s="3"/>
      <c r="AW127" s="3"/>
      <c r="AY127" s="3"/>
    </row>
    <row r="128" spans="2:51" x14ac:dyDescent="0.2">
      <c r="B128" s="3"/>
      <c r="D128" s="3"/>
      <c r="AW128" s="3"/>
      <c r="AY128" s="3"/>
    </row>
    <row r="129" spans="2:51" x14ac:dyDescent="0.2">
      <c r="B129" s="3"/>
      <c r="D129" s="3"/>
      <c r="AW129" s="3"/>
      <c r="AY129" s="3"/>
    </row>
    <row r="130" spans="2:51" x14ac:dyDescent="0.2">
      <c r="B130" s="3"/>
      <c r="D130" s="3"/>
      <c r="AW130" s="3"/>
      <c r="AY130" s="3"/>
    </row>
    <row r="131" spans="2:51" x14ac:dyDescent="0.2">
      <c r="B131" s="3"/>
      <c r="D131" s="3"/>
      <c r="AW131" s="3"/>
      <c r="AY131" s="3"/>
    </row>
    <row r="132" spans="2:51" x14ac:dyDescent="0.2">
      <c r="B132" s="3"/>
      <c r="D132" s="3"/>
      <c r="AW132" s="3"/>
      <c r="AY132" s="3"/>
    </row>
    <row r="133" spans="2:51" x14ac:dyDescent="0.2">
      <c r="B133" s="3"/>
      <c r="D133" s="3"/>
      <c r="AW133" s="3"/>
      <c r="AY133" s="3"/>
    </row>
    <row r="134" spans="2:51" x14ac:dyDescent="0.2">
      <c r="B134" s="3"/>
      <c r="D134" s="3"/>
      <c r="AW134" s="3"/>
      <c r="AY134" s="3"/>
    </row>
    <row r="135" spans="2:51" x14ac:dyDescent="0.2">
      <c r="B135" s="3"/>
      <c r="D135" s="3"/>
      <c r="AW135" s="3"/>
      <c r="AY135" s="3"/>
    </row>
    <row r="136" spans="2:51" x14ac:dyDescent="0.2">
      <c r="B136" s="3"/>
      <c r="D136" s="3"/>
      <c r="AW136" s="3"/>
      <c r="AY136" s="3"/>
    </row>
    <row r="137" spans="2:51" x14ac:dyDescent="0.2">
      <c r="B137" s="3"/>
      <c r="D137" s="3"/>
      <c r="AW137" s="3"/>
      <c r="AY137" s="3"/>
    </row>
    <row r="138" spans="2:51" x14ac:dyDescent="0.2">
      <c r="B138" s="3"/>
      <c r="D138" s="3"/>
      <c r="AW138" s="3"/>
      <c r="AY138" s="3"/>
    </row>
    <row r="139" spans="2:51" x14ac:dyDescent="0.2">
      <c r="B139" s="3"/>
      <c r="D139" s="3"/>
      <c r="AW139" s="3"/>
      <c r="AY139" s="3"/>
    </row>
    <row r="140" spans="2:51" x14ac:dyDescent="0.2">
      <c r="B140" s="3"/>
      <c r="D140" s="3"/>
      <c r="AW140" s="3"/>
      <c r="AY140" s="3"/>
    </row>
    <row r="141" spans="2:51" x14ac:dyDescent="0.2">
      <c r="B141" s="3"/>
      <c r="D141" s="3"/>
      <c r="AW141" s="3"/>
      <c r="AY141" s="3"/>
    </row>
    <row r="142" spans="2:51" x14ac:dyDescent="0.2">
      <c r="B142" s="3"/>
      <c r="D142" s="3"/>
      <c r="AW142" s="3"/>
      <c r="AY142" s="3"/>
    </row>
    <row r="143" spans="2:51" x14ac:dyDescent="0.2">
      <c r="B143" s="3"/>
      <c r="D143" s="3"/>
      <c r="AW143" s="3"/>
      <c r="AY143" s="3"/>
    </row>
    <row r="144" spans="2:51" x14ac:dyDescent="0.2">
      <c r="B144" s="3"/>
      <c r="D144" s="3"/>
      <c r="AW144" s="3"/>
      <c r="AY144" s="3"/>
    </row>
    <row r="145" spans="2:51" x14ac:dyDescent="0.2">
      <c r="B145" s="3"/>
      <c r="D145" s="3"/>
      <c r="AW145" s="3"/>
      <c r="AY145" s="3"/>
    </row>
    <row r="146" spans="2:51" x14ac:dyDescent="0.2">
      <c r="B146" s="3"/>
      <c r="D146" s="3"/>
      <c r="AW146" s="3"/>
      <c r="AY146" s="3"/>
    </row>
    <row r="147" spans="2:51" x14ac:dyDescent="0.2">
      <c r="B147" s="3"/>
      <c r="D147" s="3"/>
      <c r="AW147" s="3"/>
      <c r="AY147" s="3"/>
    </row>
    <row r="148" spans="2:51" x14ac:dyDescent="0.2">
      <c r="B148" s="3"/>
      <c r="D148" s="3"/>
      <c r="AW148" s="3"/>
      <c r="AY148" s="3"/>
    </row>
    <row r="149" spans="2:51" x14ac:dyDescent="0.2">
      <c r="B149" s="3"/>
      <c r="D149" s="3"/>
      <c r="AW149" s="3"/>
      <c r="AY149" s="3"/>
    </row>
    <row r="150" spans="2:51" x14ac:dyDescent="0.2">
      <c r="B150" s="3"/>
      <c r="D150" s="3"/>
      <c r="AW150" s="3"/>
      <c r="AY150" s="3"/>
    </row>
    <row r="151" spans="2:51" x14ac:dyDescent="0.2">
      <c r="B151" s="3"/>
      <c r="D151" s="3"/>
      <c r="AW151" s="3"/>
      <c r="AY151" s="3"/>
    </row>
    <row r="152" spans="2:51" x14ac:dyDescent="0.2">
      <c r="B152" s="3"/>
      <c r="D152" s="3"/>
      <c r="AW152" s="3"/>
      <c r="AY152" s="3"/>
    </row>
    <row r="153" spans="2:51" x14ac:dyDescent="0.2">
      <c r="B153" s="3"/>
      <c r="D153" s="3"/>
      <c r="AW153" s="3"/>
      <c r="AY153" s="3"/>
    </row>
    <row r="154" spans="2:51" x14ac:dyDescent="0.2">
      <c r="B154" s="3"/>
      <c r="D154" s="3"/>
      <c r="AW154" s="3"/>
      <c r="AY154" s="3"/>
    </row>
    <row r="155" spans="2:51" x14ac:dyDescent="0.2">
      <c r="B155" s="3"/>
      <c r="D155" s="3"/>
      <c r="AW155" s="3"/>
      <c r="AY155" s="3"/>
    </row>
    <row r="156" spans="2:51" x14ac:dyDescent="0.2">
      <c r="B156" s="3"/>
      <c r="D156" s="3"/>
      <c r="AW156" s="3"/>
      <c r="AY156" s="3"/>
    </row>
    <row r="157" spans="2:51" x14ac:dyDescent="0.2">
      <c r="B157" s="3"/>
      <c r="D157" s="3"/>
      <c r="AW157" s="3"/>
      <c r="AY157" s="3"/>
    </row>
    <row r="158" spans="2:51" x14ac:dyDescent="0.2">
      <c r="B158" s="3"/>
      <c r="D158" s="3"/>
      <c r="AW158" s="3"/>
      <c r="AY158" s="3"/>
    </row>
    <row r="159" spans="2:51" x14ac:dyDescent="0.2">
      <c r="B159" s="3"/>
      <c r="D159" s="3"/>
      <c r="AW159" s="3"/>
      <c r="AY159" s="3"/>
    </row>
    <row r="160" spans="2:51" x14ac:dyDescent="0.2">
      <c r="B160" s="3"/>
      <c r="D160" s="3"/>
      <c r="AW160" s="3"/>
      <c r="AY160" s="3"/>
    </row>
    <row r="161" spans="2:51" x14ac:dyDescent="0.2">
      <c r="B161" s="3"/>
      <c r="D161" s="3"/>
      <c r="AW161" s="3"/>
      <c r="AY161" s="3"/>
    </row>
    <row r="162" spans="2:51" x14ac:dyDescent="0.2">
      <c r="B162" s="3"/>
      <c r="D162" s="3"/>
      <c r="AW162" s="3"/>
      <c r="AY162" s="3"/>
    </row>
    <row r="163" spans="2:51" x14ac:dyDescent="0.2">
      <c r="B163" s="3"/>
      <c r="D163" s="3"/>
      <c r="AW163" s="3"/>
      <c r="AY163" s="3"/>
    </row>
    <row r="164" spans="2:51" x14ac:dyDescent="0.2">
      <c r="B164" s="3"/>
      <c r="D164" s="3"/>
      <c r="AW164" s="3"/>
      <c r="AY164" s="3"/>
    </row>
    <row r="165" spans="2:51" x14ac:dyDescent="0.2">
      <c r="B165" s="3"/>
      <c r="D165" s="3"/>
      <c r="AW165" s="3"/>
      <c r="AY165" s="3"/>
    </row>
    <row r="166" spans="2:51" x14ac:dyDescent="0.2">
      <c r="B166" s="3"/>
      <c r="D166" s="3"/>
      <c r="AW166" s="3"/>
      <c r="AY166" s="3"/>
    </row>
    <row r="167" spans="2:51" x14ac:dyDescent="0.2">
      <c r="B167" s="3"/>
      <c r="D167" s="3"/>
      <c r="AW167" s="3"/>
      <c r="AY167" s="3"/>
    </row>
    <row r="168" spans="2:51" x14ac:dyDescent="0.2">
      <c r="B168" s="3"/>
      <c r="D168" s="3"/>
      <c r="AW168" s="3"/>
      <c r="AY168" s="3"/>
    </row>
    <row r="169" spans="2:51" x14ac:dyDescent="0.2">
      <c r="B169" s="3"/>
      <c r="D169" s="3"/>
      <c r="AW169" s="3"/>
      <c r="AY169" s="3"/>
    </row>
    <row r="170" spans="2:51" x14ac:dyDescent="0.2">
      <c r="B170" s="3"/>
      <c r="D170" s="3"/>
      <c r="AW170" s="3"/>
      <c r="AY170" s="3"/>
    </row>
    <row r="171" spans="2:51" x14ac:dyDescent="0.2">
      <c r="B171" s="3"/>
      <c r="D171" s="3"/>
      <c r="AW171" s="3"/>
      <c r="AY171" s="3"/>
    </row>
    <row r="172" spans="2:51" x14ac:dyDescent="0.2">
      <c r="B172" s="3"/>
      <c r="D172" s="3"/>
      <c r="AW172" s="3"/>
      <c r="AY172" s="3"/>
    </row>
    <row r="173" spans="2:51" x14ac:dyDescent="0.2">
      <c r="B173" s="3"/>
      <c r="D173" s="3"/>
      <c r="AW173" s="3"/>
      <c r="AY173" s="3"/>
    </row>
    <row r="174" spans="2:51" x14ac:dyDescent="0.2">
      <c r="B174" s="3"/>
      <c r="D174" s="3"/>
      <c r="AW174" s="3"/>
      <c r="AY174" s="3"/>
    </row>
    <row r="175" spans="2:51" x14ac:dyDescent="0.2">
      <c r="B175" s="3"/>
      <c r="D175" s="3"/>
      <c r="AW175" s="3"/>
      <c r="AY175" s="3"/>
    </row>
    <row r="176" spans="2:51" x14ac:dyDescent="0.2">
      <c r="B176" s="3"/>
      <c r="D176" s="3"/>
      <c r="AW176" s="3"/>
      <c r="AY176" s="3"/>
    </row>
    <row r="177" spans="2:51" x14ac:dyDescent="0.2">
      <c r="B177" s="3"/>
      <c r="D177" s="3"/>
      <c r="AW177" s="3"/>
      <c r="AY177" s="3"/>
    </row>
    <row r="178" spans="2:51" x14ac:dyDescent="0.2">
      <c r="B178" s="3"/>
      <c r="D178" s="3"/>
      <c r="AW178" s="3"/>
      <c r="AY178" s="3"/>
    </row>
    <row r="179" spans="2:51" x14ac:dyDescent="0.2">
      <c r="B179" s="3"/>
      <c r="D179" s="3"/>
      <c r="AW179" s="3"/>
      <c r="AY179" s="3"/>
    </row>
    <row r="180" spans="2:51" x14ac:dyDescent="0.2">
      <c r="B180" s="3"/>
      <c r="D180" s="3"/>
      <c r="AW180" s="3"/>
      <c r="AY180" s="3"/>
    </row>
    <row r="181" spans="2:51" x14ac:dyDescent="0.2">
      <c r="B181" s="3"/>
      <c r="D181" s="3"/>
      <c r="AW181" s="3"/>
      <c r="AY181" s="3"/>
    </row>
    <row r="182" spans="2:51" x14ac:dyDescent="0.2">
      <c r="B182" s="3"/>
      <c r="D182" s="3"/>
      <c r="AW182" s="3"/>
      <c r="AY182" s="3"/>
    </row>
    <row r="183" spans="2:51" x14ac:dyDescent="0.2">
      <c r="B183" s="3"/>
      <c r="D183" s="3"/>
      <c r="AW183" s="3"/>
      <c r="AY183" s="3"/>
    </row>
    <row r="184" spans="2:51" x14ac:dyDescent="0.2">
      <c r="B184" s="3"/>
      <c r="D184" s="3"/>
      <c r="AW184" s="3"/>
      <c r="AY184" s="3"/>
    </row>
    <row r="185" spans="2:51" x14ac:dyDescent="0.2">
      <c r="B185" s="3"/>
      <c r="D185" s="3"/>
      <c r="AW185" s="3"/>
      <c r="AY185" s="3"/>
    </row>
    <row r="186" spans="2:51" x14ac:dyDescent="0.2">
      <c r="B186" s="3"/>
      <c r="D186" s="3"/>
      <c r="AW186" s="3"/>
      <c r="AY186" s="3"/>
    </row>
    <row r="187" spans="2:51" x14ac:dyDescent="0.2">
      <c r="B187" s="3"/>
      <c r="D187" s="3"/>
      <c r="AW187" s="3"/>
      <c r="AY187" s="3"/>
    </row>
    <row r="188" spans="2:51" x14ac:dyDescent="0.2">
      <c r="B188" s="3"/>
      <c r="D188" s="3"/>
      <c r="AW188" s="3"/>
      <c r="AY188" s="3"/>
    </row>
    <row r="189" spans="2:51" x14ac:dyDescent="0.2">
      <c r="B189" s="3"/>
      <c r="D189" s="3"/>
      <c r="AW189" s="3"/>
      <c r="AY189" s="3"/>
    </row>
    <row r="190" spans="2:51" x14ac:dyDescent="0.2">
      <c r="B190" s="3"/>
      <c r="D190" s="3"/>
      <c r="AW190" s="3"/>
      <c r="AY190" s="3"/>
    </row>
    <row r="191" spans="2:51" x14ac:dyDescent="0.2">
      <c r="B191" s="3"/>
      <c r="D191" s="3"/>
      <c r="AW191" s="3"/>
      <c r="AY191" s="3"/>
    </row>
    <row r="192" spans="2:51" x14ac:dyDescent="0.2">
      <c r="B192" s="3"/>
      <c r="D192" s="3"/>
      <c r="AW192" s="3"/>
      <c r="AY192" s="3"/>
    </row>
    <row r="193" spans="2:51" x14ac:dyDescent="0.2">
      <c r="B193" s="3"/>
      <c r="D193" s="3"/>
      <c r="AW193" s="3"/>
      <c r="AY193" s="3"/>
    </row>
    <row r="194" spans="2:51" x14ac:dyDescent="0.2">
      <c r="B194" s="3"/>
      <c r="D194" s="3"/>
      <c r="AW194" s="3"/>
      <c r="AY194" s="3"/>
    </row>
    <row r="195" spans="2:51" x14ac:dyDescent="0.2">
      <c r="B195" s="3"/>
      <c r="D195" s="3"/>
      <c r="AW195" s="3"/>
      <c r="AY195" s="3"/>
    </row>
    <row r="196" spans="2:51" x14ac:dyDescent="0.2">
      <c r="B196" s="3"/>
      <c r="D196" s="3"/>
      <c r="AW196" s="3"/>
      <c r="AY196" s="3"/>
    </row>
    <row r="197" spans="2:51" x14ac:dyDescent="0.2">
      <c r="B197" s="3"/>
      <c r="D197" s="3"/>
      <c r="AW197" s="3"/>
      <c r="AY197" s="3"/>
    </row>
    <row r="198" spans="2:51" x14ac:dyDescent="0.2">
      <c r="B198" s="3"/>
      <c r="D198" s="3"/>
      <c r="AW198" s="3"/>
      <c r="AY198" s="3"/>
    </row>
    <row r="199" spans="2:51" x14ac:dyDescent="0.2">
      <c r="B199" s="3"/>
      <c r="D199" s="3"/>
      <c r="AW199" s="3"/>
      <c r="AY199" s="3"/>
    </row>
    <row r="200" spans="2:51" x14ac:dyDescent="0.2">
      <c r="B200" s="3"/>
      <c r="D200" s="3"/>
      <c r="AW200" s="3"/>
      <c r="AY200" s="3"/>
    </row>
    <row r="201" spans="2:51" x14ac:dyDescent="0.2">
      <c r="B201" s="3"/>
      <c r="D201" s="3"/>
      <c r="AW201" s="3"/>
      <c r="AY201" s="3"/>
    </row>
    <row r="202" spans="2:51" x14ac:dyDescent="0.2">
      <c r="B202" s="3"/>
      <c r="D202" s="3"/>
      <c r="AW202" s="3"/>
      <c r="AY202" s="3"/>
    </row>
    <row r="203" spans="2:51" x14ac:dyDescent="0.2">
      <c r="B203" s="3"/>
      <c r="D203" s="3"/>
      <c r="AW203" s="3"/>
      <c r="AY203" s="3"/>
    </row>
    <row r="204" spans="2:51" x14ac:dyDescent="0.2">
      <c r="B204" s="3"/>
      <c r="D204" s="3"/>
      <c r="AW204" s="3"/>
      <c r="AY204" s="3"/>
    </row>
    <row r="205" spans="2:51" x14ac:dyDescent="0.2">
      <c r="B205" s="3"/>
      <c r="D205" s="3"/>
      <c r="AW205" s="3"/>
      <c r="AY205" s="3"/>
    </row>
    <row r="206" spans="2:51" x14ac:dyDescent="0.2">
      <c r="B206" s="3"/>
      <c r="D206" s="3"/>
      <c r="AW206" s="3"/>
      <c r="AY206" s="3"/>
    </row>
    <row r="207" spans="2:51" x14ac:dyDescent="0.2">
      <c r="B207" s="3"/>
      <c r="D207" s="3"/>
      <c r="AW207" s="3"/>
      <c r="AY207" s="3"/>
    </row>
    <row r="208" spans="2:51" x14ac:dyDescent="0.2">
      <c r="B208" s="3"/>
      <c r="D208" s="3"/>
      <c r="AW208" s="3"/>
      <c r="AY208" s="3"/>
    </row>
    <row r="209" spans="2:51" x14ac:dyDescent="0.2">
      <c r="B209" s="3"/>
      <c r="D209" s="3"/>
      <c r="AW209" s="3"/>
      <c r="AY209" s="3"/>
    </row>
    <row r="210" spans="2:51" x14ac:dyDescent="0.2">
      <c r="B210" s="3"/>
      <c r="D210" s="3"/>
      <c r="AW210" s="3"/>
      <c r="AY210" s="3"/>
    </row>
    <row r="211" spans="2:51" x14ac:dyDescent="0.2">
      <c r="B211" s="3"/>
      <c r="D211" s="3"/>
      <c r="AW211" s="3"/>
      <c r="AY211" s="3"/>
    </row>
    <row r="212" spans="2:51" x14ac:dyDescent="0.2">
      <c r="B212" s="3"/>
      <c r="D212" s="3"/>
      <c r="AW212" s="3"/>
      <c r="AY212" s="3"/>
    </row>
    <row r="213" spans="2:51" x14ac:dyDescent="0.2">
      <c r="B213" s="3"/>
      <c r="D213" s="3"/>
      <c r="AW213" s="3"/>
      <c r="AY213" s="3"/>
    </row>
    <row r="214" spans="2:51" x14ac:dyDescent="0.2">
      <c r="B214" s="3"/>
      <c r="D214" s="3"/>
      <c r="AW214" s="3"/>
      <c r="AY214" s="3"/>
    </row>
    <row r="215" spans="2:51" x14ac:dyDescent="0.2">
      <c r="B215" s="3"/>
      <c r="D215" s="3"/>
      <c r="AW215" s="3"/>
      <c r="AY215" s="3"/>
    </row>
    <row r="216" spans="2:51" x14ac:dyDescent="0.2">
      <c r="B216" s="3"/>
      <c r="D216" s="3"/>
      <c r="AW216" s="3"/>
      <c r="AY216" s="3"/>
    </row>
    <row r="217" spans="2:51" x14ac:dyDescent="0.2">
      <c r="B217" s="3"/>
      <c r="D217" s="3"/>
      <c r="AW217" s="3"/>
      <c r="AY217" s="3"/>
    </row>
    <row r="218" spans="2:51" x14ac:dyDescent="0.2">
      <c r="B218" s="3"/>
      <c r="D218" s="3"/>
      <c r="AW218" s="3"/>
      <c r="AY218" s="3"/>
    </row>
    <row r="219" spans="2:51" x14ac:dyDescent="0.2">
      <c r="B219" s="3"/>
      <c r="D219" s="3"/>
      <c r="AW219" s="3"/>
      <c r="AY219" s="3"/>
    </row>
    <row r="220" spans="2:51" x14ac:dyDescent="0.2">
      <c r="B220" s="3"/>
      <c r="D220" s="3"/>
      <c r="AW220" s="3"/>
      <c r="AY220" s="3"/>
    </row>
    <row r="221" spans="2:51" x14ac:dyDescent="0.2">
      <c r="B221" s="3"/>
      <c r="D221" s="3"/>
      <c r="AW221" s="3"/>
      <c r="AY221" s="3"/>
    </row>
    <row r="222" spans="2:51" x14ac:dyDescent="0.2">
      <c r="B222" s="3"/>
      <c r="D222" s="3"/>
      <c r="AW222" s="3"/>
      <c r="AY222" s="3"/>
    </row>
    <row r="223" spans="2:51" x14ac:dyDescent="0.2">
      <c r="B223" s="3"/>
      <c r="D223" s="3"/>
      <c r="AW223" s="3"/>
      <c r="AY223" s="3"/>
    </row>
    <row r="224" spans="2:51" x14ac:dyDescent="0.2">
      <c r="B224" s="3"/>
      <c r="D224" s="3"/>
      <c r="AW224" s="3"/>
      <c r="AY224" s="3"/>
    </row>
    <row r="225" spans="2:51" x14ac:dyDescent="0.2">
      <c r="B225" s="3"/>
      <c r="D225" s="3"/>
      <c r="AW225" s="3"/>
      <c r="AY225" s="3"/>
    </row>
    <row r="226" spans="2:51" x14ac:dyDescent="0.2">
      <c r="B226" s="3"/>
      <c r="D226" s="3"/>
      <c r="AW226" s="3"/>
      <c r="AY226" s="3"/>
    </row>
    <row r="227" spans="2:51" x14ac:dyDescent="0.2">
      <c r="B227" s="3"/>
      <c r="D227" s="3"/>
      <c r="AW227" s="3"/>
      <c r="AY227" s="3"/>
    </row>
    <row r="228" spans="2:51" x14ac:dyDescent="0.2">
      <c r="B228" s="3"/>
      <c r="D228" s="3"/>
      <c r="AW228" s="3"/>
      <c r="AY228" s="3"/>
    </row>
    <row r="229" spans="2:51" x14ac:dyDescent="0.2">
      <c r="B229" s="3"/>
      <c r="D229" s="3"/>
      <c r="AW229" s="3"/>
      <c r="AY229" s="3"/>
    </row>
    <row r="230" spans="2:51" x14ac:dyDescent="0.2">
      <c r="B230" s="3"/>
      <c r="D230" s="3"/>
      <c r="AW230" s="3"/>
      <c r="AY230" s="3"/>
    </row>
    <row r="231" spans="2:51" x14ac:dyDescent="0.2">
      <c r="B231" s="3"/>
      <c r="D231" s="3"/>
      <c r="AW231" s="3"/>
      <c r="AY231" s="3"/>
    </row>
    <row r="232" spans="2:51" x14ac:dyDescent="0.2">
      <c r="B232" s="3"/>
      <c r="D232" s="3"/>
      <c r="AW232" s="3"/>
      <c r="AY232" s="3"/>
    </row>
    <row r="233" spans="2:51" x14ac:dyDescent="0.2">
      <c r="B233" s="3"/>
      <c r="D233" s="3"/>
      <c r="AW233" s="3"/>
      <c r="AY233" s="3"/>
    </row>
    <row r="234" spans="2:51" x14ac:dyDescent="0.2">
      <c r="B234" s="3"/>
      <c r="D234" s="3"/>
      <c r="AW234" s="3"/>
      <c r="AY234" s="3"/>
    </row>
    <row r="235" spans="2:51" x14ac:dyDescent="0.2">
      <c r="B235" s="3"/>
      <c r="D235" s="3"/>
      <c r="AW235" s="3"/>
      <c r="AY235" s="3"/>
    </row>
    <row r="236" spans="2:51" x14ac:dyDescent="0.2">
      <c r="B236" s="3"/>
      <c r="D236" s="3"/>
      <c r="AW236" s="3"/>
      <c r="AY236" s="3"/>
    </row>
    <row r="237" spans="2:51" x14ac:dyDescent="0.2">
      <c r="B237" s="3"/>
      <c r="D237" s="3"/>
      <c r="AW237" s="3"/>
      <c r="AY237" s="3"/>
    </row>
    <row r="238" spans="2:51" x14ac:dyDescent="0.2">
      <c r="B238" s="3"/>
      <c r="D238" s="3"/>
      <c r="AW238" s="3"/>
      <c r="AY238" s="3"/>
    </row>
    <row r="239" spans="2:51" x14ac:dyDescent="0.2">
      <c r="B239" s="3"/>
      <c r="D239" s="3"/>
      <c r="AW239" s="3"/>
      <c r="AY239" s="3"/>
    </row>
    <row r="240" spans="2:51" x14ac:dyDescent="0.2">
      <c r="B240" s="3"/>
      <c r="D240" s="3"/>
      <c r="AW240" s="3"/>
      <c r="AY240" s="3"/>
    </row>
    <row r="241" spans="2:51" x14ac:dyDescent="0.2">
      <c r="B241" s="3"/>
      <c r="D241" s="3"/>
      <c r="AW241" s="3"/>
      <c r="AY241" s="3"/>
    </row>
    <row r="242" spans="2:51" x14ac:dyDescent="0.2">
      <c r="B242" s="3"/>
      <c r="D242" s="3"/>
      <c r="AW242" s="3"/>
      <c r="AY242" s="3"/>
    </row>
    <row r="243" spans="2:51" x14ac:dyDescent="0.2">
      <c r="B243" s="3"/>
      <c r="D243" s="3"/>
      <c r="AW243" s="3"/>
      <c r="AY243" s="3"/>
    </row>
    <row r="244" spans="2:51" x14ac:dyDescent="0.2">
      <c r="B244" s="3"/>
      <c r="D244" s="3"/>
      <c r="AW244" s="3"/>
      <c r="AY244" s="3"/>
    </row>
    <row r="245" spans="2:51" x14ac:dyDescent="0.2">
      <c r="B245" s="3"/>
      <c r="D245" s="3"/>
      <c r="AW245" s="3"/>
      <c r="AY245" s="3"/>
    </row>
    <row r="246" spans="2:51" x14ac:dyDescent="0.2">
      <c r="B246" s="3"/>
      <c r="D246" s="3"/>
      <c r="AW246" s="3"/>
      <c r="AY246" s="3"/>
    </row>
    <row r="247" spans="2:51" x14ac:dyDescent="0.2">
      <c r="B247" s="3"/>
      <c r="D247" s="3"/>
      <c r="AW247" s="3"/>
      <c r="AY247" s="3"/>
    </row>
    <row r="248" spans="2:51" x14ac:dyDescent="0.2">
      <c r="B248" s="3"/>
      <c r="D248" s="3"/>
      <c r="AW248" s="3"/>
      <c r="AY248" s="3"/>
    </row>
    <row r="249" spans="2:51" x14ac:dyDescent="0.2">
      <c r="B249" s="3"/>
      <c r="D249" s="3"/>
      <c r="AW249" s="3"/>
      <c r="AY249" s="3"/>
    </row>
    <row r="250" spans="2:51" x14ac:dyDescent="0.2">
      <c r="B250" s="3"/>
      <c r="D250" s="3"/>
      <c r="AW250" s="3"/>
      <c r="AY250" s="3"/>
    </row>
    <row r="251" spans="2:51" x14ac:dyDescent="0.2">
      <c r="B251" s="3"/>
      <c r="D251" s="3"/>
      <c r="AW251" s="3"/>
      <c r="AY251" s="3"/>
    </row>
    <row r="252" spans="2:51" x14ac:dyDescent="0.2">
      <c r="B252" s="3"/>
      <c r="D252" s="3"/>
      <c r="AW252" s="3"/>
      <c r="AY252" s="3"/>
    </row>
    <row r="253" spans="2:51" x14ac:dyDescent="0.2">
      <c r="B253" s="3"/>
      <c r="D253" s="3"/>
      <c r="AW253" s="3"/>
      <c r="AY253" s="3"/>
    </row>
    <row r="254" spans="2:51" x14ac:dyDescent="0.2">
      <c r="B254" s="3"/>
      <c r="D254" s="3"/>
      <c r="AW254" s="3"/>
      <c r="AY254" s="3"/>
    </row>
    <row r="255" spans="2:51" x14ac:dyDescent="0.2">
      <c r="B255" s="3"/>
      <c r="D255" s="3"/>
      <c r="AW255" s="3"/>
      <c r="AY255" s="3"/>
    </row>
    <row r="256" spans="2:51" x14ac:dyDescent="0.2">
      <c r="B256" s="3"/>
      <c r="D256" s="3"/>
      <c r="AW256" s="3"/>
      <c r="AY256" s="3"/>
    </row>
    <row r="257" spans="2:51" x14ac:dyDescent="0.2">
      <c r="B257" s="3"/>
      <c r="D257" s="3"/>
      <c r="AW257" s="3"/>
      <c r="AY257" s="3"/>
    </row>
    <row r="258" spans="2:51" x14ac:dyDescent="0.2">
      <c r="B258" s="3"/>
      <c r="D258" s="3"/>
      <c r="AW258" s="3"/>
      <c r="AY258" s="3"/>
    </row>
    <row r="259" spans="2:51" x14ac:dyDescent="0.2">
      <c r="B259" s="3"/>
      <c r="D259" s="3"/>
      <c r="AW259" s="3"/>
      <c r="AY259" s="3"/>
    </row>
    <row r="260" spans="2:51" x14ac:dyDescent="0.2">
      <c r="B260" s="3"/>
      <c r="D260" s="3"/>
      <c r="AW260" s="3"/>
      <c r="AY260" s="3"/>
    </row>
    <row r="261" spans="2:51" x14ac:dyDescent="0.2">
      <c r="B261" s="3"/>
      <c r="D261" s="3"/>
      <c r="AW261" s="3"/>
      <c r="AY261" s="3"/>
    </row>
    <row r="262" spans="2:51" x14ac:dyDescent="0.2">
      <c r="B262" s="3"/>
      <c r="D262" s="3"/>
      <c r="AW262" s="3"/>
      <c r="AY262" s="3"/>
    </row>
    <row r="263" spans="2:51" x14ac:dyDescent="0.2">
      <c r="B263" s="3"/>
      <c r="D263" s="3"/>
      <c r="AW263" s="3"/>
      <c r="AY263" s="3"/>
    </row>
    <row r="264" spans="2:51" x14ac:dyDescent="0.2">
      <c r="B264" s="3"/>
      <c r="D264" s="3"/>
      <c r="AW264" s="3"/>
      <c r="AY264" s="3"/>
    </row>
    <row r="265" spans="2:51" x14ac:dyDescent="0.2">
      <c r="B265" s="3"/>
      <c r="D265" s="3"/>
      <c r="AW265" s="3"/>
      <c r="AY265" s="3"/>
    </row>
    <row r="266" spans="2:51" x14ac:dyDescent="0.2">
      <c r="B266" s="3"/>
      <c r="D266" s="3"/>
      <c r="AW266" s="3"/>
      <c r="AY266" s="3"/>
    </row>
    <row r="267" spans="2:51" x14ac:dyDescent="0.2">
      <c r="B267" s="3"/>
      <c r="D267" s="3"/>
      <c r="AW267" s="3"/>
      <c r="AY267" s="3"/>
    </row>
    <row r="268" spans="2:51" x14ac:dyDescent="0.2">
      <c r="B268" s="3"/>
      <c r="D268" s="3"/>
      <c r="AW268" s="3"/>
      <c r="AY268" s="3"/>
    </row>
    <row r="269" spans="2:51" x14ac:dyDescent="0.2">
      <c r="B269" s="3"/>
      <c r="D269" s="3"/>
      <c r="AW269" s="3"/>
      <c r="AY269" s="3"/>
    </row>
    <row r="270" spans="2:51" x14ac:dyDescent="0.2">
      <c r="B270" s="3"/>
      <c r="D270" s="3"/>
      <c r="AW270" s="3"/>
      <c r="AY270" s="3"/>
    </row>
    <row r="271" spans="2:51" x14ac:dyDescent="0.2">
      <c r="B271" s="3"/>
      <c r="D271" s="3"/>
      <c r="AW271" s="3"/>
      <c r="AY271" s="3"/>
    </row>
    <row r="272" spans="2:51" x14ac:dyDescent="0.2">
      <c r="B272" s="3"/>
      <c r="D272" s="3"/>
      <c r="AW272" s="3"/>
      <c r="AY272" s="3"/>
    </row>
    <row r="273" spans="2:51" x14ac:dyDescent="0.2">
      <c r="B273" s="3"/>
      <c r="D273" s="3"/>
      <c r="AW273" s="3"/>
      <c r="AY273" s="3"/>
    </row>
    <row r="274" spans="2:51" x14ac:dyDescent="0.2">
      <c r="B274" s="3"/>
      <c r="D274" s="3"/>
      <c r="AW274" s="3"/>
      <c r="AY274" s="3"/>
    </row>
    <row r="275" spans="2:51" x14ac:dyDescent="0.2">
      <c r="B275" s="3"/>
      <c r="D275" s="3"/>
      <c r="AW275" s="3"/>
      <c r="AY275" s="3"/>
    </row>
    <row r="276" spans="2:51" x14ac:dyDescent="0.2">
      <c r="B276" s="3"/>
      <c r="D276" s="3"/>
      <c r="AW276" s="3"/>
      <c r="AY276" s="3"/>
    </row>
    <row r="277" spans="2:51" x14ac:dyDescent="0.2">
      <c r="B277" s="3"/>
      <c r="D277" s="3"/>
      <c r="AW277" s="3"/>
      <c r="AY277" s="3"/>
    </row>
    <row r="278" spans="2:51" x14ac:dyDescent="0.2">
      <c r="B278" s="3"/>
      <c r="D278" s="3"/>
      <c r="AW278" s="3"/>
      <c r="AY278" s="3"/>
    </row>
    <row r="279" spans="2:51" x14ac:dyDescent="0.2">
      <c r="B279" s="3"/>
      <c r="D279" s="3"/>
      <c r="AW279" s="3"/>
      <c r="AY279" s="3"/>
    </row>
    <row r="280" spans="2:51" x14ac:dyDescent="0.2">
      <c r="B280" s="3"/>
      <c r="D280" s="3"/>
      <c r="AW280" s="3"/>
      <c r="AY280" s="3"/>
    </row>
    <row r="281" spans="2:51" x14ac:dyDescent="0.2">
      <c r="B281" s="3"/>
      <c r="D281" s="3"/>
      <c r="AW281" s="3"/>
      <c r="AY281" s="3"/>
    </row>
    <row r="282" spans="2:51" x14ac:dyDescent="0.2">
      <c r="B282" s="3"/>
      <c r="D282" s="3"/>
      <c r="AW282" s="3"/>
      <c r="AY282" s="3"/>
    </row>
    <row r="283" spans="2:51" x14ac:dyDescent="0.2">
      <c r="B283" s="3"/>
      <c r="D283" s="3"/>
      <c r="AW283" s="3"/>
      <c r="AY283" s="3"/>
    </row>
    <row r="284" spans="2:51" x14ac:dyDescent="0.2">
      <c r="B284" s="3"/>
      <c r="D284" s="3"/>
      <c r="AW284" s="3"/>
      <c r="AY284" s="3"/>
    </row>
    <row r="285" spans="2:51" x14ac:dyDescent="0.2">
      <c r="B285" s="3"/>
      <c r="D285" s="3"/>
      <c r="AW285" s="3"/>
      <c r="AY285" s="3"/>
    </row>
    <row r="286" spans="2:51" x14ac:dyDescent="0.2">
      <c r="B286" s="3"/>
      <c r="D286" s="3"/>
      <c r="AW286" s="3"/>
      <c r="AY286" s="3"/>
    </row>
    <row r="287" spans="2:51" x14ac:dyDescent="0.2">
      <c r="B287" s="3"/>
      <c r="D287" s="3"/>
      <c r="AW287" s="3"/>
      <c r="AY287" s="3"/>
    </row>
    <row r="288" spans="2:51" x14ac:dyDescent="0.2">
      <c r="B288" s="3"/>
      <c r="D288" s="3"/>
      <c r="AW288" s="3"/>
      <c r="AY288" s="3"/>
    </row>
    <row r="289" spans="2:51" x14ac:dyDescent="0.2">
      <c r="B289" s="3"/>
      <c r="D289" s="3"/>
      <c r="AW289" s="3"/>
      <c r="AY289" s="3"/>
    </row>
    <row r="290" spans="2:51" x14ac:dyDescent="0.2">
      <c r="B290" s="3"/>
      <c r="D290" s="3"/>
      <c r="AW290" s="3"/>
      <c r="AY290" s="3"/>
    </row>
    <row r="291" spans="2:51" x14ac:dyDescent="0.2">
      <c r="B291" s="3"/>
      <c r="D291" s="3"/>
      <c r="AW291" s="3"/>
      <c r="AY291" s="3"/>
    </row>
    <row r="292" spans="2:51" x14ac:dyDescent="0.2">
      <c r="B292" s="3"/>
      <c r="D292" s="3"/>
      <c r="AW292" s="3"/>
      <c r="AY292" s="3"/>
    </row>
    <row r="293" spans="2:51" x14ac:dyDescent="0.2">
      <c r="B293" s="3"/>
      <c r="D293" s="3"/>
      <c r="AW293" s="3"/>
      <c r="AY293" s="3"/>
    </row>
    <row r="294" spans="2:51" x14ac:dyDescent="0.2">
      <c r="B294" s="3"/>
      <c r="D294" s="3"/>
      <c r="AW294" s="3"/>
      <c r="AY294" s="3"/>
    </row>
    <row r="295" spans="2:51" x14ac:dyDescent="0.2">
      <c r="B295" s="3"/>
      <c r="D295" s="3"/>
      <c r="AW295" s="3"/>
      <c r="AY295" s="3"/>
    </row>
    <row r="296" spans="2:51" x14ac:dyDescent="0.2">
      <c r="B296" s="3"/>
      <c r="D296" s="3"/>
      <c r="AW296" s="3"/>
      <c r="AY296" s="3"/>
    </row>
    <row r="297" spans="2:51" x14ac:dyDescent="0.2">
      <c r="B297" s="3"/>
      <c r="D297" s="3"/>
      <c r="AW297" s="3"/>
      <c r="AY297" s="3"/>
    </row>
    <row r="298" spans="2:51" x14ac:dyDescent="0.2">
      <c r="B298" s="3"/>
      <c r="D298" s="3"/>
      <c r="AW298" s="3"/>
      <c r="AY298" s="3"/>
    </row>
    <row r="299" spans="2:51" x14ac:dyDescent="0.2">
      <c r="B299" s="3"/>
      <c r="D299" s="3"/>
      <c r="AW299" s="3"/>
      <c r="AY299" s="3"/>
    </row>
    <row r="300" spans="2:51" x14ac:dyDescent="0.2">
      <c r="B300" s="3"/>
      <c r="D300" s="3"/>
      <c r="AW300" s="3"/>
      <c r="AY300" s="3"/>
    </row>
    <row r="301" spans="2:51" x14ac:dyDescent="0.2">
      <c r="B301" s="3"/>
      <c r="D301" s="3"/>
      <c r="AW301" s="3"/>
      <c r="AY301" s="3"/>
    </row>
    <row r="302" spans="2:51" x14ac:dyDescent="0.2">
      <c r="B302" s="3"/>
      <c r="D302" s="3"/>
      <c r="AW302" s="3"/>
      <c r="AY302" s="3"/>
    </row>
    <row r="303" spans="2:51" x14ac:dyDescent="0.2">
      <c r="B303" s="3"/>
      <c r="D303" s="3"/>
      <c r="AW303" s="3"/>
      <c r="AY303" s="3"/>
    </row>
    <row r="304" spans="2:51" x14ac:dyDescent="0.2">
      <c r="B304" s="3"/>
      <c r="D304" s="3"/>
      <c r="AW304" s="3"/>
      <c r="AY304" s="3"/>
    </row>
    <row r="305" spans="2:51" x14ac:dyDescent="0.2">
      <c r="B305" s="3"/>
      <c r="D305" s="3"/>
      <c r="AW305" s="3"/>
      <c r="AY305" s="3"/>
    </row>
    <row r="306" spans="2:51" x14ac:dyDescent="0.2">
      <c r="B306" s="3"/>
      <c r="D306" s="3"/>
      <c r="AW306" s="3"/>
      <c r="AY306" s="3"/>
    </row>
    <row r="307" spans="2:51" x14ac:dyDescent="0.2">
      <c r="B307" s="3"/>
      <c r="D307" s="3"/>
      <c r="AW307" s="3"/>
      <c r="AY307" s="3"/>
    </row>
    <row r="308" spans="2:51" x14ac:dyDescent="0.2">
      <c r="B308" s="3"/>
      <c r="D308" s="3"/>
      <c r="AW308" s="3"/>
      <c r="AY308" s="3"/>
    </row>
    <row r="309" spans="2:51" x14ac:dyDescent="0.2">
      <c r="B309" s="3"/>
      <c r="D309" s="3"/>
      <c r="AW309" s="3"/>
      <c r="AY309" s="3"/>
    </row>
    <row r="310" spans="2:51" x14ac:dyDescent="0.2">
      <c r="B310" s="3"/>
      <c r="D310" s="3"/>
      <c r="AW310" s="3"/>
      <c r="AY310" s="3"/>
    </row>
    <row r="311" spans="2:51" x14ac:dyDescent="0.2">
      <c r="B311" s="3"/>
      <c r="D311" s="3"/>
      <c r="AW311" s="3"/>
      <c r="AY311" s="3"/>
    </row>
    <row r="312" spans="2:51" x14ac:dyDescent="0.2">
      <c r="B312" s="3"/>
      <c r="D312" s="3"/>
      <c r="AW312" s="3"/>
      <c r="AY312" s="3"/>
    </row>
    <row r="313" spans="2:51" x14ac:dyDescent="0.2">
      <c r="B313" s="3"/>
      <c r="D313" s="3"/>
      <c r="AW313" s="3"/>
      <c r="AY313" s="3"/>
    </row>
    <row r="314" spans="2:51" x14ac:dyDescent="0.2">
      <c r="B314" s="3"/>
      <c r="D314" s="3"/>
      <c r="AW314" s="3"/>
      <c r="AY314" s="3"/>
    </row>
    <row r="315" spans="2:51" x14ac:dyDescent="0.2">
      <c r="B315" s="3"/>
      <c r="D315" s="3"/>
      <c r="AW315" s="3"/>
      <c r="AY315" s="3"/>
    </row>
    <row r="316" spans="2:51" x14ac:dyDescent="0.2">
      <c r="B316" s="3"/>
      <c r="D316" s="3"/>
      <c r="AW316" s="3"/>
      <c r="AY316" s="3"/>
    </row>
    <row r="317" spans="2:51" x14ac:dyDescent="0.2">
      <c r="B317" s="3"/>
      <c r="D317" s="3"/>
      <c r="AW317" s="3"/>
      <c r="AY317" s="3"/>
    </row>
    <row r="318" spans="2:51" x14ac:dyDescent="0.2">
      <c r="B318" s="3"/>
      <c r="D318" s="3"/>
      <c r="AW318" s="3"/>
      <c r="AY318" s="3"/>
    </row>
    <row r="319" spans="2:51" x14ac:dyDescent="0.2">
      <c r="B319" s="3"/>
      <c r="D319" s="3"/>
      <c r="AW319" s="3"/>
      <c r="AY319" s="3"/>
    </row>
    <row r="320" spans="2:51" x14ac:dyDescent="0.2">
      <c r="B320" s="3"/>
      <c r="D320" s="3"/>
      <c r="AW320" s="3"/>
      <c r="AY320" s="3"/>
    </row>
    <row r="321" spans="2:51" x14ac:dyDescent="0.2">
      <c r="B321" s="3"/>
      <c r="D321" s="3"/>
      <c r="AW321" s="3"/>
      <c r="AY321" s="3"/>
    </row>
    <row r="322" spans="2:51" x14ac:dyDescent="0.2">
      <c r="B322" s="3"/>
      <c r="D322" s="3"/>
      <c r="AW322" s="3"/>
      <c r="AY322" s="3"/>
    </row>
    <row r="323" spans="2:51" x14ac:dyDescent="0.2">
      <c r="B323" s="3"/>
      <c r="D323" s="3"/>
      <c r="AW323" s="3"/>
      <c r="AY323" s="3"/>
    </row>
    <row r="324" spans="2:51" x14ac:dyDescent="0.2">
      <c r="B324" s="3"/>
      <c r="D324" s="3"/>
      <c r="AW324" s="3"/>
      <c r="AY324" s="3"/>
    </row>
    <row r="325" spans="2:51" x14ac:dyDescent="0.2">
      <c r="B325" s="3"/>
      <c r="D325" s="3"/>
      <c r="AW325" s="3"/>
      <c r="AY325" s="3"/>
    </row>
    <row r="326" spans="2:51" x14ac:dyDescent="0.2">
      <c r="B326" s="3"/>
      <c r="D326" s="3"/>
      <c r="AW326" s="3"/>
      <c r="AY326" s="3"/>
    </row>
    <row r="327" spans="2:51" x14ac:dyDescent="0.2">
      <c r="B327" s="3"/>
      <c r="D327" s="3"/>
      <c r="AW327" s="3"/>
      <c r="AY327" s="3"/>
    </row>
    <row r="328" spans="2:51" x14ac:dyDescent="0.2">
      <c r="B328" s="3"/>
      <c r="D328" s="3"/>
      <c r="AW328" s="3"/>
      <c r="AY328" s="3"/>
    </row>
    <row r="329" spans="2:51" x14ac:dyDescent="0.2">
      <c r="B329" s="3"/>
      <c r="D329" s="3"/>
      <c r="AW329" s="3"/>
      <c r="AY329" s="3"/>
    </row>
    <row r="330" spans="2:51" x14ac:dyDescent="0.2">
      <c r="B330" s="3"/>
      <c r="D330" s="3"/>
      <c r="AW330" s="3"/>
      <c r="AY330" s="3"/>
    </row>
    <row r="331" spans="2:51" x14ac:dyDescent="0.2">
      <c r="B331" s="3"/>
      <c r="D331" s="3"/>
      <c r="AW331" s="3"/>
      <c r="AY331" s="3"/>
    </row>
    <row r="332" spans="2:51" x14ac:dyDescent="0.2">
      <c r="B332" s="3"/>
      <c r="D332" s="3"/>
      <c r="AW332" s="3"/>
      <c r="AY332" s="3"/>
    </row>
    <row r="333" spans="2:51" x14ac:dyDescent="0.2">
      <c r="B333" s="3"/>
      <c r="D333" s="3"/>
      <c r="AW333" s="3"/>
      <c r="AY333" s="3"/>
    </row>
    <row r="334" spans="2:51" x14ac:dyDescent="0.2">
      <c r="B334" s="3"/>
      <c r="D334" s="3"/>
      <c r="AW334" s="3"/>
      <c r="AY334" s="3"/>
    </row>
    <row r="335" spans="2:51" x14ac:dyDescent="0.2">
      <c r="B335" s="3"/>
      <c r="D335" s="3"/>
      <c r="AW335" s="3"/>
      <c r="AY335" s="3"/>
    </row>
    <row r="336" spans="2:51" x14ac:dyDescent="0.2">
      <c r="B336" s="3"/>
      <c r="D336" s="3"/>
      <c r="AW336" s="3"/>
      <c r="AY336" s="3"/>
    </row>
    <row r="337" spans="2:51" x14ac:dyDescent="0.2">
      <c r="B337" s="3"/>
      <c r="D337" s="3"/>
      <c r="AW337" s="3"/>
      <c r="AY337" s="3"/>
    </row>
    <row r="338" spans="2:51" x14ac:dyDescent="0.2">
      <c r="B338" s="3"/>
      <c r="D338" s="3"/>
      <c r="AW338" s="3"/>
      <c r="AY338" s="3"/>
    </row>
    <row r="339" spans="2:51" x14ac:dyDescent="0.2">
      <c r="B339" s="3"/>
      <c r="D339" s="3"/>
      <c r="AW339" s="3"/>
      <c r="AY339" s="3"/>
    </row>
    <row r="340" spans="2:51" x14ac:dyDescent="0.2">
      <c r="B340" s="3"/>
      <c r="D340" s="3"/>
      <c r="AW340" s="3"/>
      <c r="AY340" s="3"/>
    </row>
    <row r="341" spans="2:51" x14ac:dyDescent="0.2">
      <c r="B341" s="3"/>
      <c r="D341" s="3"/>
      <c r="AW341" s="3"/>
      <c r="AY341" s="3"/>
    </row>
    <row r="342" spans="2:51" x14ac:dyDescent="0.2">
      <c r="B342" s="3"/>
      <c r="D342" s="3"/>
      <c r="AW342" s="3"/>
      <c r="AY342" s="3"/>
    </row>
    <row r="343" spans="2:51" x14ac:dyDescent="0.2">
      <c r="B343" s="3"/>
      <c r="D343" s="3"/>
      <c r="AW343" s="3"/>
      <c r="AY343" s="3"/>
    </row>
    <row r="344" spans="2:51" x14ac:dyDescent="0.2">
      <c r="B344" s="3"/>
      <c r="D344" s="3"/>
      <c r="AW344" s="3"/>
      <c r="AY344" s="3"/>
    </row>
    <row r="345" spans="2:51" x14ac:dyDescent="0.2">
      <c r="B345" s="3"/>
      <c r="D345" s="3"/>
      <c r="AW345" s="3"/>
      <c r="AY345" s="3"/>
    </row>
    <row r="346" spans="2:51" x14ac:dyDescent="0.2">
      <c r="B346" s="3"/>
      <c r="D346" s="3"/>
      <c r="AW346" s="3"/>
      <c r="AY346" s="3"/>
    </row>
    <row r="347" spans="2:51" x14ac:dyDescent="0.2">
      <c r="B347" s="3"/>
      <c r="D347" s="3"/>
      <c r="AW347" s="3"/>
      <c r="AY347" s="3"/>
    </row>
    <row r="348" spans="2:51" x14ac:dyDescent="0.2">
      <c r="B348" s="3"/>
      <c r="D348" s="3"/>
      <c r="AW348" s="3"/>
      <c r="AY348" s="3"/>
    </row>
    <row r="349" spans="2:51" x14ac:dyDescent="0.2">
      <c r="B349" s="3"/>
      <c r="D349" s="3"/>
      <c r="AW349" s="3"/>
      <c r="AY349" s="3"/>
    </row>
    <row r="350" spans="2:51" x14ac:dyDescent="0.2">
      <c r="B350" s="3"/>
      <c r="D350" s="3"/>
      <c r="AW350" s="3"/>
      <c r="AY350" s="3"/>
    </row>
    <row r="351" spans="2:51" x14ac:dyDescent="0.2">
      <c r="B351" s="3"/>
      <c r="D351" s="3"/>
      <c r="AW351" s="3"/>
      <c r="AY351" s="3"/>
    </row>
    <row r="352" spans="2:51" x14ac:dyDescent="0.2">
      <c r="B352" s="3"/>
      <c r="D352" s="3"/>
      <c r="AW352" s="3"/>
      <c r="AY352" s="3"/>
    </row>
    <row r="353" spans="2:51" x14ac:dyDescent="0.2">
      <c r="B353" s="3"/>
      <c r="D353" s="3"/>
      <c r="AW353" s="3"/>
      <c r="AY353" s="3"/>
    </row>
    <row r="354" spans="2:51" x14ac:dyDescent="0.2">
      <c r="B354" s="3"/>
      <c r="D354" s="3"/>
      <c r="AW354" s="3"/>
      <c r="AY354" s="3"/>
    </row>
    <row r="355" spans="2:51" x14ac:dyDescent="0.2">
      <c r="B355" s="3"/>
      <c r="D355" s="3"/>
      <c r="AW355" s="3"/>
      <c r="AY355" s="3"/>
    </row>
    <row r="356" spans="2:51" x14ac:dyDescent="0.2">
      <c r="B356" s="3"/>
      <c r="D356" s="3"/>
      <c r="AW356" s="3"/>
      <c r="AY356" s="3"/>
    </row>
    <row r="357" spans="2:51" x14ac:dyDescent="0.2">
      <c r="B357" s="3"/>
      <c r="D357" s="3"/>
      <c r="AW357" s="3"/>
      <c r="AY357" s="3"/>
    </row>
    <row r="358" spans="2:51" x14ac:dyDescent="0.2">
      <c r="B358" s="3"/>
      <c r="D358" s="3"/>
      <c r="AW358" s="3"/>
      <c r="AY358" s="3"/>
    </row>
    <row r="359" spans="2:51" x14ac:dyDescent="0.2">
      <c r="B359" s="3"/>
      <c r="D359" s="3"/>
      <c r="AW359" s="3"/>
      <c r="AY359" s="3"/>
    </row>
    <row r="360" spans="2:51" x14ac:dyDescent="0.2">
      <c r="B360" s="3"/>
      <c r="D360" s="3"/>
      <c r="AW360" s="3"/>
      <c r="AY360" s="3"/>
    </row>
    <row r="361" spans="2:51" x14ac:dyDescent="0.2">
      <c r="B361" s="3"/>
      <c r="D361" s="3"/>
      <c r="AW361" s="3"/>
      <c r="AY361" s="3"/>
    </row>
    <row r="362" spans="2:51" x14ac:dyDescent="0.2">
      <c r="B362" s="3"/>
      <c r="D362" s="3"/>
      <c r="AW362" s="3"/>
      <c r="AY362" s="3"/>
    </row>
    <row r="363" spans="2:51" x14ac:dyDescent="0.2">
      <c r="B363" s="3"/>
      <c r="D363" s="3"/>
      <c r="AW363" s="3"/>
      <c r="AY363" s="3"/>
    </row>
    <row r="364" spans="2:51" x14ac:dyDescent="0.2">
      <c r="B364" s="3"/>
      <c r="D364" s="3"/>
      <c r="AW364" s="3"/>
      <c r="AY364" s="3"/>
    </row>
    <row r="365" spans="2:51" x14ac:dyDescent="0.2">
      <c r="B365" s="3"/>
      <c r="D365" s="3"/>
      <c r="AW365" s="3"/>
      <c r="AY365" s="3"/>
    </row>
    <row r="366" spans="2:51" x14ac:dyDescent="0.2">
      <c r="B366" s="3"/>
      <c r="D366" s="3"/>
      <c r="AW366" s="3"/>
      <c r="AY366" s="3"/>
    </row>
    <row r="367" spans="2:51" x14ac:dyDescent="0.2">
      <c r="B367" s="3"/>
      <c r="D367" s="3"/>
      <c r="AW367" s="3"/>
      <c r="AY367" s="3"/>
    </row>
    <row r="368" spans="2:51" x14ac:dyDescent="0.2">
      <c r="B368" s="3"/>
      <c r="D368" s="3"/>
      <c r="AW368" s="3"/>
      <c r="AY368" s="3"/>
    </row>
    <row r="369" spans="2:51" x14ac:dyDescent="0.2">
      <c r="B369" s="3"/>
      <c r="D369" s="3"/>
      <c r="AW369" s="3"/>
      <c r="AY369" s="3"/>
    </row>
    <row r="370" spans="2:51" x14ac:dyDescent="0.2">
      <c r="B370" s="3"/>
      <c r="D370" s="3"/>
      <c r="AW370" s="3"/>
      <c r="AY370" s="3"/>
    </row>
    <row r="371" spans="2:51" x14ac:dyDescent="0.2">
      <c r="B371" s="3"/>
      <c r="D371" s="3"/>
      <c r="AW371" s="3"/>
      <c r="AY371" s="3"/>
    </row>
    <row r="372" spans="2:51" x14ac:dyDescent="0.2">
      <c r="B372" s="3"/>
      <c r="D372" s="3"/>
      <c r="AW372" s="3"/>
      <c r="AY372" s="3"/>
    </row>
    <row r="373" spans="2:51" x14ac:dyDescent="0.2">
      <c r="B373" s="3"/>
      <c r="D373" s="3"/>
      <c r="AW373" s="3"/>
      <c r="AY373" s="3"/>
    </row>
    <row r="374" spans="2:51" x14ac:dyDescent="0.2">
      <c r="B374" s="3"/>
      <c r="D374" s="3"/>
      <c r="AW374" s="3"/>
      <c r="AY374" s="3"/>
    </row>
    <row r="375" spans="2:51" x14ac:dyDescent="0.2">
      <c r="B375" s="3"/>
      <c r="D375" s="3"/>
      <c r="AW375" s="3"/>
      <c r="AY375" s="3"/>
    </row>
    <row r="376" spans="2:51" x14ac:dyDescent="0.2">
      <c r="B376" s="3"/>
      <c r="D376" s="3"/>
      <c r="AW376" s="3"/>
      <c r="AY376" s="3"/>
    </row>
    <row r="377" spans="2:51" x14ac:dyDescent="0.2">
      <c r="B377" s="3"/>
      <c r="D377" s="3"/>
      <c r="AW377" s="3"/>
      <c r="AY377" s="3"/>
    </row>
    <row r="378" spans="2:51" x14ac:dyDescent="0.2">
      <c r="B378" s="3"/>
      <c r="D378" s="3"/>
      <c r="AW378" s="3"/>
      <c r="AY378" s="3"/>
    </row>
    <row r="379" spans="2:51" x14ac:dyDescent="0.2">
      <c r="B379" s="3"/>
      <c r="D379" s="3"/>
      <c r="AW379" s="3"/>
      <c r="AY379" s="3"/>
    </row>
    <row r="380" spans="2:51" x14ac:dyDescent="0.2">
      <c r="B380" s="3"/>
      <c r="D380" s="3"/>
      <c r="AW380" s="3"/>
      <c r="AY380" s="3"/>
    </row>
    <row r="381" spans="2:51" x14ac:dyDescent="0.2">
      <c r="B381" s="3"/>
      <c r="D381" s="3"/>
      <c r="AW381" s="3"/>
      <c r="AY381" s="3"/>
    </row>
    <row r="382" spans="2:51" x14ac:dyDescent="0.2">
      <c r="B382" s="3"/>
      <c r="D382" s="3"/>
      <c r="AW382" s="3"/>
      <c r="AY382" s="3"/>
    </row>
    <row r="383" spans="2:51" x14ac:dyDescent="0.2">
      <c r="B383" s="3"/>
      <c r="D383" s="3"/>
      <c r="AW383" s="3"/>
      <c r="AY383" s="3"/>
    </row>
    <row r="384" spans="2:51" x14ac:dyDescent="0.2">
      <c r="B384" s="3"/>
      <c r="D384" s="3"/>
      <c r="AW384" s="3"/>
      <c r="AY384" s="3"/>
    </row>
    <row r="385" spans="2:51" x14ac:dyDescent="0.2">
      <c r="B385" s="3"/>
      <c r="D385" s="3"/>
      <c r="AW385" s="3"/>
      <c r="AY385" s="3"/>
    </row>
    <row r="386" spans="2:51" x14ac:dyDescent="0.2">
      <c r="B386" s="3"/>
      <c r="D386" s="3"/>
      <c r="AW386" s="3"/>
      <c r="AY386" s="3"/>
    </row>
    <row r="387" spans="2:51" x14ac:dyDescent="0.2">
      <c r="B387" s="3"/>
      <c r="D387" s="3"/>
      <c r="AW387" s="3"/>
      <c r="AY387" s="3"/>
    </row>
    <row r="388" spans="2:51" x14ac:dyDescent="0.2">
      <c r="B388" s="3"/>
      <c r="D388" s="3"/>
      <c r="AW388" s="3"/>
      <c r="AY388" s="3"/>
    </row>
    <row r="389" spans="2:51" x14ac:dyDescent="0.2">
      <c r="B389" s="3"/>
      <c r="D389" s="3"/>
      <c r="AW389" s="3"/>
      <c r="AY389" s="3"/>
    </row>
    <row r="390" spans="2:51" x14ac:dyDescent="0.2">
      <c r="B390" s="3"/>
      <c r="D390" s="3"/>
      <c r="AW390" s="3"/>
      <c r="AY390" s="3"/>
    </row>
    <row r="391" spans="2:51" x14ac:dyDescent="0.2">
      <c r="B391" s="3"/>
      <c r="D391" s="3"/>
      <c r="AW391" s="3"/>
      <c r="AY391" s="3"/>
    </row>
    <row r="392" spans="2:51" x14ac:dyDescent="0.2">
      <c r="B392" s="3"/>
      <c r="D392" s="3"/>
      <c r="AW392" s="3"/>
      <c r="AY392" s="3"/>
    </row>
    <row r="393" spans="2:51" x14ac:dyDescent="0.2">
      <c r="B393" s="3"/>
      <c r="D393" s="3"/>
      <c r="AW393" s="3"/>
      <c r="AY393" s="3"/>
    </row>
    <row r="394" spans="2:51" x14ac:dyDescent="0.2">
      <c r="B394" s="3"/>
      <c r="D394" s="3"/>
      <c r="AW394" s="3"/>
      <c r="AY394" s="3"/>
    </row>
    <row r="395" spans="2:51" x14ac:dyDescent="0.2">
      <c r="B395" s="3"/>
      <c r="D395" s="3"/>
      <c r="AW395" s="3"/>
      <c r="AY395" s="3"/>
    </row>
    <row r="396" spans="2:51" x14ac:dyDescent="0.2">
      <c r="B396" s="3"/>
      <c r="D396" s="3"/>
      <c r="AW396" s="3"/>
      <c r="AY396" s="3"/>
    </row>
    <row r="397" spans="2:51" x14ac:dyDescent="0.2">
      <c r="B397" s="3"/>
      <c r="D397" s="3"/>
      <c r="AW397" s="3"/>
      <c r="AY397" s="3"/>
    </row>
    <row r="398" spans="2:51" x14ac:dyDescent="0.2">
      <c r="B398" s="3"/>
      <c r="D398" s="3"/>
      <c r="AW398" s="3"/>
      <c r="AY398" s="3"/>
    </row>
    <row r="399" spans="2:51" x14ac:dyDescent="0.2">
      <c r="B399" s="3"/>
      <c r="D399" s="3"/>
      <c r="AW399" s="3"/>
      <c r="AY399" s="3"/>
    </row>
    <row r="400" spans="2:51" x14ac:dyDescent="0.2">
      <c r="B400" s="3"/>
      <c r="D400" s="3"/>
      <c r="AW400" s="3"/>
      <c r="AY400" s="3"/>
    </row>
    <row r="401" spans="2:51" x14ac:dyDescent="0.2">
      <c r="B401" s="3"/>
      <c r="D401" s="3"/>
      <c r="AW401" s="3"/>
      <c r="AY401" s="3"/>
    </row>
    <row r="402" spans="2:51" x14ac:dyDescent="0.2">
      <c r="B402" s="3"/>
      <c r="D402" s="3"/>
      <c r="AW402" s="3"/>
      <c r="AY402" s="3"/>
    </row>
    <row r="403" spans="2:51" x14ac:dyDescent="0.2">
      <c r="B403" s="3"/>
      <c r="D403" s="3"/>
      <c r="AW403" s="3"/>
      <c r="AY403" s="3"/>
    </row>
    <row r="404" spans="2:51" x14ac:dyDescent="0.2">
      <c r="B404" s="3"/>
      <c r="D404" s="3"/>
      <c r="AW404" s="3"/>
      <c r="AY404" s="3"/>
    </row>
    <row r="405" spans="2:51" x14ac:dyDescent="0.2">
      <c r="B405" s="3"/>
      <c r="D405" s="3"/>
      <c r="AW405" s="3"/>
      <c r="AY405" s="3"/>
    </row>
    <row r="406" spans="2:51" x14ac:dyDescent="0.2">
      <c r="B406" s="3"/>
      <c r="D406" s="3"/>
      <c r="AW406" s="3"/>
      <c r="AY406" s="3"/>
    </row>
    <row r="407" spans="2:51" x14ac:dyDescent="0.2">
      <c r="B407" s="3"/>
      <c r="D407" s="3"/>
      <c r="AW407" s="3"/>
      <c r="AY407" s="3"/>
    </row>
    <row r="408" spans="2:51" x14ac:dyDescent="0.2">
      <c r="B408" s="3"/>
      <c r="D408" s="3"/>
      <c r="AW408" s="3"/>
      <c r="AY408" s="3"/>
    </row>
    <row r="409" spans="2:51" x14ac:dyDescent="0.2">
      <c r="B409" s="3"/>
      <c r="D409" s="3"/>
      <c r="AW409" s="3"/>
      <c r="AY409" s="3"/>
    </row>
    <row r="410" spans="2:51" x14ac:dyDescent="0.2">
      <c r="B410" s="3"/>
      <c r="D410" s="3"/>
      <c r="AW410" s="3"/>
      <c r="AY410" s="3"/>
    </row>
    <row r="411" spans="2:51" x14ac:dyDescent="0.2">
      <c r="B411" s="3"/>
      <c r="D411" s="3"/>
      <c r="AW411" s="3"/>
      <c r="AY411" s="3"/>
    </row>
    <row r="412" spans="2:51" x14ac:dyDescent="0.2">
      <c r="B412" s="3"/>
      <c r="D412" s="3"/>
      <c r="AW412" s="3"/>
      <c r="AY412" s="3"/>
    </row>
    <row r="413" spans="2:51" x14ac:dyDescent="0.2">
      <c r="B413" s="3"/>
      <c r="D413" s="3"/>
      <c r="AW413" s="3"/>
      <c r="AY413" s="3"/>
    </row>
    <row r="414" spans="2:51" x14ac:dyDescent="0.2">
      <c r="B414" s="3"/>
      <c r="D414" s="3"/>
      <c r="AW414" s="3"/>
      <c r="AY414" s="3"/>
    </row>
    <row r="415" spans="2:51" x14ac:dyDescent="0.2">
      <c r="B415" s="3"/>
      <c r="D415" s="3"/>
      <c r="AW415" s="3"/>
      <c r="AY415" s="3"/>
    </row>
    <row r="416" spans="2:51" x14ac:dyDescent="0.2">
      <c r="B416" s="3"/>
      <c r="D416" s="3"/>
      <c r="AW416" s="3"/>
      <c r="AY416" s="3"/>
    </row>
    <row r="417" spans="2:51" x14ac:dyDescent="0.2">
      <c r="B417" s="3"/>
      <c r="D417" s="3"/>
      <c r="AW417" s="3"/>
      <c r="AY417" s="3"/>
    </row>
    <row r="418" spans="2:51" x14ac:dyDescent="0.2">
      <c r="B418" s="3"/>
      <c r="D418" s="3"/>
      <c r="AW418" s="3"/>
      <c r="AY418" s="3"/>
    </row>
    <row r="419" spans="2:51" x14ac:dyDescent="0.2">
      <c r="B419" s="3"/>
      <c r="D419" s="3"/>
      <c r="AW419" s="3"/>
      <c r="AY419" s="3"/>
    </row>
    <row r="420" spans="2:51" x14ac:dyDescent="0.2">
      <c r="B420" s="3"/>
      <c r="D420" s="3"/>
      <c r="AW420" s="3"/>
      <c r="AY420" s="3"/>
    </row>
    <row r="421" spans="2:51" x14ac:dyDescent="0.2">
      <c r="B421" s="3"/>
      <c r="D421" s="3"/>
      <c r="AW421" s="3"/>
      <c r="AY421" s="3"/>
    </row>
    <row r="422" spans="2:51" x14ac:dyDescent="0.2">
      <c r="B422" s="3"/>
      <c r="D422" s="3"/>
      <c r="AW422" s="3"/>
      <c r="AY422" s="3"/>
    </row>
    <row r="423" spans="2:51" x14ac:dyDescent="0.2">
      <c r="B423" s="3"/>
      <c r="D423" s="3"/>
      <c r="AW423" s="3"/>
      <c r="AY423" s="3"/>
    </row>
    <row r="424" spans="2:51" x14ac:dyDescent="0.2">
      <c r="B424" s="3"/>
      <c r="D424" s="3"/>
      <c r="AW424" s="3"/>
      <c r="AY424" s="3"/>
    </row>
    <row r="425" spans="2:51" x14ac:dyDescent="0.2">
      <c r="B425" s="3"/>
      <c r="D425" s="3"/>
      <c r="AW425" s="3"/>
      <c r="AY425" s="3"/>
    </row>
    <row r="426" spans="2:51" x14ac:dyDescent="0.2">
      <c r="B426" s="3"/>
      <c r="D426" s="3"/>
      <c r="AW426" s="3"/>
      <c r="AY426" s="3"/>
    </row>
    <row r="427" spans="2:51" x14ac:dyDescent="0.2">
      <c r="B427" s="3"/>
      <c r="D427" s="3"/>
      <c r="AW427" s="3"/>
      <c r="AY427" s="3"/>
    </row>
    <row r="428" spans="2:51" x14ac:dyDescent="0.2">
      <c r="B428" s="3"/>
      <c r="D428" s="3"/>
      <c r="AW428" s="3"/>
      <c r="AY428" s="3"/>
    </row>
    <row r="429" spans="2:51" x14ac:dyDescent="0.2">
      <c r="B429" s="3"/>
      <c r="D429" s="3"/>
      <c r="AW429" s="3"/>
      <c r="AY429" s="3"/>
    </row>
    <row r="430" spans="2:51" x14ac:dyDescent="0.2">
      <c r="B430" s="3"/>
      <c r="D430" s="3"/>
      <c r="AW430" s="3"/>
      <c r="AY430" s="3"/>
    </row>
    <row r="431" spans="2:51" x14ac:dyDescent="0.2">
      <c r="B431" s="3"/>
      <c r="D431" s="3"/>
      <c r="AW431" s="3"/>
      <c r="AY431" s="3"/>
    </row>
    <row r="432" spans="2:51" x14ac:dyDescent="0.2">
      <c r="B432" s="3"/>
      <c r="D432" s="3"/>
      <c r="AW432" s="3"/>
      <c r="AY432" s="3"/>
    </row>
    <row r="433" spans="2:51" x14ac:dyDescent="0.2">
      <c r="B433" s="3"/>
      <c r="D433" s="3"/>
      <c r="AW433" s="3"/>
      <c r="AY433" s="3"/>
    </row>
    <row r="434" spans="2:51" x14ac:dyDescent="0.2">
      <c r="B434" s="3"/>
      <c r="D434" s="3"/>
      <c r="AW434" s="3"/>
      <c r="AY434" s="3"/>
    </row>
    <row r="435" spans="2:51" x14ac:dyDescent="0.2">
      <c r="B435" s="3"/>
      <c r="D435" s="3"/>
      <c r="AW435" s="3"/>
      <c r="AY435" s="3"/>
    </row>
    <row r="436" spans="2:51" x14ac:dyDescent="0.2">
      <c r="B436" s="3"/>
      <c r="D436" s="3"/>
      <c r="AW436" s="3"/>
      <c r="AY436" s="3"/>
    </row>
    <row r="437" spans="2:51" x14ac:dyDescent="0.2">
      <c r="B437" s="3"/>
      <c r="D437" s="3"/>
      <c r="AW437" s="3"/>
      <c r="AY437" s="3"/>
    </row>
    <row r="438" spans="2:51" x14ac:dyDescent="0.2">
      <c r="B438" s="3"/>
      <c r="D438" s="3"/>
      <c r="AW438" s="3"/>
      <c r="AY438" s="3"/>
    </row>
    <row r="439" spans="2:51" x14ac:dyDescent="0.2">
      <c r="B439" s="3"/>
      <c r="D439" s="3"/>
      <c r="AW439" s="3"/>
      <c r="AY439" s="3"/>
    </row>
    <row r="440" spans="2:51" x14ac:dyDescent="0.2">
      <c r="B440" s="3"/>
      <c r="D440" s="3"/>
      <c r="AW440" s="3"/>
      <c r="AY440" s="3"/>
    </row>
    <row r="441" spans="2:51" x14ac:dyDescent="0.2">
      <c r="B441" s="3"/>
      <c r="D441" s="3"/>
      <c r="AW441" s="3"/>
      <c r="AY441" s="3"/>
    </row>
    <row r="442" spans="2:51" x14ac:dyDescent="0.2">
      <c r="B442" s="3"/>
      <c r="D442" s="3"/>
      <c r="AW442" s="3"/>
      <c r="AY442" s="3"/>
    </row>
    <row r="443" spans="2:51" x14ac:dyDescent="0.2">
      <c r="B443" s="3"/>
      <c r="D443" s="3"/>
      <c r="AW443" s="3"/>
      <c r="AY443" s="3"/>
    </row>
    <row r="444" spans="2:51" x14ac:dyDescent="0.2">
      <c r="B444" s="3"/>
      <c r="D444" s="3"/>
      <c r="AW444" s="3"/>
      <c r="AY444" s="3"/>
    </row>
    <row r="445" spans="2:51" x14ac:dyDescent="0.2">
      <c r="B445" s="3"/>
      <c r="D445" s="3"/>
      <c r="AW445" s="3"/>
      <c r="AY445" s="3"/>
    </row>
    <row r="446" spans="2:51" x14ac:dyDescent="0.2">
      <c r="B446" s="3"/>
      <c r="D446" s="3"/>
      <c r="AW446" s="3"/>
      <c r="AY446" s="3"/>
    </row>
    <row r="447" spans="2:51" x14ac:dyDescent="0.2">
      <c r="B447" s="3"/>
      <c r="D447" s="3"/>
      <c r="AW447" s="3"/>
      <c r="AY447" s="3"/>
    </row>
    <row r="448" spans="2:51" x14ac:dyDescent="0.2">
      <c r="B448" s="3"/>
      <c r="D448" s="3"/>
      <c r="AW448" s="3"/>
      <c r="AY448" s="3"/>
    </row>
    <row r="449" spans="2:51" x14ac:dyDescent="0.2">
      <c r="B449" s="3"/>
      <c r="D449" s="3"/>
      <c r="AW449" s="3"/>
      <c r="AY449" s="3"/>
    </row>
    <row r="450" spans="2:51" x14ac:dyDescent="0.2">
      <c r="B450" s="3"/>
      <c r="D450" s="3"/>
      <c r="AW450" s="3"/>
      <c r="AY450" s="3"/>
    </row>
    <row r="451" spans="2:51" x14ac:dyDescent="0.2">
      <c r="B451" s="3"/>
      <c r="D451" s="3"/>
      <c r="AW451" s="3"/>
      <c r="AY451" s="3"/>
    </row>
    <row r="452" spans="2:51" x14ac:dyDescent="0.2">
      <c r="B452" s="3"/>
      <c r="D452" s="3"/>
      <c r="AW452" s="3"/>
      <c r="AY452" s="3"/>
    </row>
    <row r="453" spans="2:51" x14ac:dyDescent="0.2">
      <c r="B453" s="3"/>
      <c r="D453" s="3"/>
      <c r="AW453" s="3"/>
      <c r="AY453" s="3"/>
    </row>
    <row r="454" spans="2:51" x14ac:dyDescent="0.2">
      <c r="B454" s="3"/>
      <c r="D454" s="3"/>
      <c r="AW454" s="3"/>
      <c r="AY454" s="3"/>
    </row>
    <row r="455" spans="2:51" x14ac:dyDescent="0.2">
      <c r="B455" s="3"/>
      <c r="D455" s="3"/>
      <c r="AW455" s="3"/>
      <c r="AY455" s="3"/>
    </row>
    <row r="456" spans="2:51" x14ac:dyDescent="0.2">
      <c r="B456" s="3"/>
      <c r="D456" s="3"/>
      <c r="AW456" s="3"/>
      <c r="AY456" s="3"/>
    </row>
    <row r="457" spans="2:51" x14ac:dyDescent="0.2">
      <c r="B457" s="3"/>
      <c r="D457" s="3"/>
      <c r="AW457" s="3"/>
      <c r="AY457" s="3"/>
    </row>
    <row r="458" spans="2:51" x14ac:dyDescent="0.2">
      <c r="B458" s="3"/>
      <c r="D458" s="3"/>
      <c r="AW458" s="3"/>
      <c r="AY458" s="3"/>
    </row>
    <row r="459" spans="2:51" x14ac:dyDescent="0.2">
      <c r="B459" s="3"/>
      <c r="D459" s="3"/>
      <c r="AW459" s="3"/>
      <c r="AY459" s="3"/>
    </row>
    <row r="460" spans="2:51" x14ac:dyDescent="0.2">
      <c r="B460" s="3"/>
      <c r="D460" s="3"/>
      <c r="AW460" s="3"/>
      <c r="AY460" s="3"/>
    </row>
    <row r="461" spans="2:51" x14ac:dyDescent="0.2">
      <c r="B461" s="3"/>
      <c r="D461" s="3"/>
      <c r="AW461" s="3"/>
      <c r="AY461" s="3"/>
    </row>
    <row r="462" spans="2:51" x14ac:dyDescent="0.2">
      <c r="B462" s="3"/>
      <c r="D462" s="3"/>
      <c r="AW462" s="3"/>
      <c r="AY462" s="3"/>
    </row>
    <row r="463" spans="2:51" x14ac:dyDescent="0.2">
      <c r="B463" s="3"/>
      <c r="D463" s="3"/>
      <c r="AW463" s="3"/>
      <c r="AY463" s="3"/>
    </row>
    <row r="464" spans="2:51" x14ac:dyDescent="0.2">
      <c r="B464" s="3"/>
      <c r="D464" s="3"/>
      <c r="AW464" s="3"/>
      <c r="AY464" s="3"/>
    </row>
    <row r="465" spans="2:51" x14ac:dyDescent="0.2">
      <c r="B465" s="3"/>
      <c r="D465" s="3"/>
      <c r="AW465" s="3"/>
      <c r="AY465" s="3"/>
    </row>
    <row r="466" spans="2:51" x14ac:dyDescent="0.2">
      <c r="B466" s="3"/>
      <c r="D466" s="3"/>
      <c r="AW466" s="3"/>
      <c r="AY466" s="3"/>
    </row>
    <row r="467" spans="2:51" x14ac:dyDescent="0.2">
      <c r="B467" s="3"/>
      <c r="D467" s="3"/>
      <c r="AW467" s="3"/>
      <c r="AY467" s="3"/>
    </row>
    <row r="468" spans="2:51" x14ac:dyDescent="0.2">
      <c r="B468" s="3"/>
      <c r="D468" s="3"/>
      <c r="AW468" s="3"/>
      <c r="AY468" s="3"/>
    </row>
    <row r="469" spans="2:51" x14ac:dyDescent="0.2">
      <c r="B469" s="3"/>
      <c r="D469" s="3"/>
      <c r="AW469" s="3"/>
      <c r="AY469" s="3"/>
    </row>
    <row r="470" spans="2:51" x14ac:dyDescent="0.2">
      <c r="B470" s="3"/>
      <c r="D470" s="3"/>
      <c r="AW470" s="3"/>
      <c r="AY470" s="3"/>
    </row>
    <row r="471" spans="2:51" x14ac:dyDescent="0.2">
      <c r="B471" s="3"/>
      <c r="D471" s="3"/>
      <c r="AW471" s="3"/>
      <c r="AY471" s="3"/>
    </row>
    <row r="472" spans="2:51" x14ac:dyDescent="0.2">
      <c r="B472" s="3"/>
      <c r="D472" s="3"/>
      <c r="AW472" s="3"/>
      <c r="AY472" s="3"/>
    </row>
    <row r="473" spans="2:51" x14ac:dyDescent="0.2">
      <c r="B473" s="3"/>
      <c r="D473" s="3"/>
      <c r="AW473" s="3"/>
      <c r="AY473" s="3"/>
    </row>
    <row r="474" spans="2:51" x14ac:dyDescent="0.2">
      <c r="B474" s="3"/>
      <c r="D474" s="3"/>
      <c r="AW474" s="3"/>
      <c r="AY474" s="3"/>
    </row>
    <row r="475" spans="2:51" x14ac:dyDescent="0.2">
      <c r="B475" s="3"/>
      <c r="D475" s="3"/>
      <c r="AW475" s="3"/>
      <c r="AY475" s="3"/>
    </row>
    <row r="476" spans="2:51" x14ac:dyDescent="0.2">
      <c r="B476" s="3"/>
      <c r="D476" s="3"/>
      <c r="AW476" s="3"/>
      <c r="AY476" s="3"/>
    </row>
    <row r="477" spans="2:51" x14ac:dyDescent="0.2">
      <c r="B477" s="3"/>
      <c r="D477" s="3"/>
      <c r="AW477" s="3"/>
      <c r="AY477" s="3"/>
    </row>
    <row r="478" spans="2:51" x14ac:dyDescent="0.2">
      <c r="B478" s="3"/>
      <c r="D478" s="3"/>
      <c r="AW478" s="3"/>
      <c r="AY478" s="3"/>
    </row>
    <row r="479" spans="2:51" x14ac:dyDescent="0.2">
      <c r="B479" s="3"/>
      <c r="D479" s="3"/>
      <c r="AW479" s="3"/>
      <c r="AY479" s="3"/>
    </row>
    <row r="480" spans="2:51" x14ac:dyDescent="0.2">
      <c r="B480" s="3"/>
      <c r="D480" s="3"/>
      <c r="AW480" s="3"/>
      <c r="AY480" s="3"/>
    </row>
    <row r="481" spans="2:51" x14ac:dyDescent="0.2">
      <c r="B481" s="3"/>
      <c r="D481" s="3"/>
      <c r="AW481" s="3"/>
      <c r="AY481" s="3"/>
    </row>
    <row r="482" spans="2:51" x14ac:dyDescent="0.2">
      <c r="B482" s="3"/>
      <c r="D482" s="3"/>
      <c r="AW482" s="3"/>
      <c r="AY482" s="3"/>
    </row>
    <row r="483" spans="2:51" x14ac:dyDescent="0.2">
      <c r="B483" s="3"/>
      <c r="D483" s="3"/>
      <c r="AW483" s="3"/>
      <c r="AY483" s="3"/>
    </row>
    <row r="484" spans="2:51" x14ac:dyDescent="0.2">
      <c r="B484" s="3"/>
      <c r="D484" s="3"/>
      <c r="AW484" s="3"/>
      <c r="AY484" s="3"/>
    </row>
    <row r="485" spans="2:51" x14ac:dyDescent="0.2">
      <c r="B485" s="3"/>
      <c r="D485" s="3"/>
      <c r="AW485" s="3"/>
      <c r="AY485" s="3"/>
    </row>
    <row r="486" spans="2:51" x14ac:dyDescent="0.2">
      <c r="B486" s="3"/>
      <c r="D486" s="3"/>
      <c r="AW486" s="3"/>
      <c r="AY486" s="3"/>
    </row>
    <row r="487" spans="2:51" x14ac:dyDescent="0.2">
      <c r="B487" s="3"/>
      <c r="D487" s="3"/>
      <c r="AW487" s="3"/>
      <c r="AY487" s="3"/>
    </row>
    <row r="488" spans="2:51" x14ac:dyDescent="0.2">
      <c r="B488" s="3"/>
      <c r="D488" s="3"/>
      <c r="AW488" s="3"/>
      <c r="AY488" s="3"/>
    </row>
    <row r="489" spans="2:51" x14ac:dyDescent="0.2">
      <c r="B489" s="3"/>
      <c r="D489" s="3"/>
      <c r="AW489" s="3"/>
      <c r="AY489" s="3"/>
    </row>
    <row r="490" spans="2:51" x14ac:dyDescent="0.2">
      <c r="B490" s="3"/>
      <c r="D490" s="3"/>
      <c r="AW490" s="3"/>
      <c r="AY490" s="3"/>
    </row>
    <row r="491" spans="2:51" x14ac:dyDescent="0.2">
      <c r="B491" s="3"/>
      <c r="D491" s="3"/>
      <c r="AW491" s="3"/>
      <c r="AY491" s="3"/>
    </row>
    <row r="492" spans="2:51" x14ac:dyDescent="0.2">
      <c r="B492" s="3"/>
      <c r="D492" s="3"/>
      <c r="AW492" s="3"/>
      <c r="AY492" s="3"/>
    </row>
    <row r="493" spans="2:51" x14ac:dyDescent="0.2">
      <c r="B493" s="3"/>
      <c r="D493" s="3"/>
      <c r="AW493" s="3"/>
      <c r="AY493" s="3"/>
    </row>
    <row r="494" spans="2:51" x14ac:dyDescent="0.2">
      <c r="B494" s="3"/>
      <c r="D494" s="3"/>
      <c r="AW494" s="3"/>
      <c r="AY494" s="3"/>
    </row>
    <row r="495" spans="2:51" x14ac:dyDescent="0.2">
      <c r="B495" s="3"/>
      <c r="D495" s="3"/>
      <c r="AW495" s="3"/>
      <c r="AY495" s="3"/>
    </row>
    <row r="496" spans="2:51" x14ac:dyDescent="0.2">
      <c r="B496" s="3"/>
      <c r="D496" s="3"/>
      <c r="AW496" s="3"/>
      <c r="AY496" s="3"/>
    </row>
    <row r="497" spans="2:51" x14ac:dyDescent="0.2">
      <c r="B497" s="3"/>
      <c r="D497" s="3"/>
      <c r="AW497" s="3"/>
      <c r="AY497" s="3"/>
    </row>
    <row r="498" spans="2:51" x14ac:dyDescent="0.2">
      <c r="B498" s="3"/>
      <c r="D498" s="3"/>
      <c r="AW498" s="3"/>
      <c r="AY498" s="3"/>
    </row>
    <row r="499" spans="2:51" x14ac:dyDescent="0.2">
      <c r="B499" s="3"/>
      <c r="D499" s="3"/>
      <c r="AW499" s="3"/>
      <c r="AY499" s="3"/>
    </row>
    <row r="500" spans="2:51" x14ac:dyDescent="0.2">
      <c r="B500" s="3"/>
      <c r="D500" s="3"/>
      <c r="AW500" s="3"/>
      <c r="AY500" s="3"/>
    </row>
    <row r="501" spans="2:51" x14ac:dyDescent="0.2">
      <c r="B501" s="3"/>
      <c r="D501" s="3"/>
      <c r="AW501" s="3"/>
      <c r="AY501" s="3"/>
    </row>
    <row r="502" spans="2:51" x14ac:dyDescent="0.2">
      <c r="B502" s="3"/>
      <c r="D502" s="3"/>
      <c r="AW502" s="3"/>
      <c r="AY502" s="3"/>
    </row>
    <row r="503" spans="2:51" x14ac:dyDescent="0.2">
      <c r="B503" s="3"/>
      <c r="D503" s="3"/>
      <c r="AW503" s="3"/>
      <c r="AY503" s="3"/>
    </row>
    <row r="504" spans="2:51" x14ac:dyDescent="0.2">
      <c r="B504" s="3"/>
      <c r="D504" s="3"/>
      <c r="AW504" s="3"/>
      <c r="AY504" s="3"/>
    </row>
    <row r="505" spans="2:51" x14ac:dyDescent="0.2">
      <c r="B505" s="3"/>
      <c r="D505" s="3"/>
      <c r="AW505" s="3"/>
      <c r="AY505" s="3"/>
    </row>
    <row r="506" spans="2:51" x14ac:dyDescent="0.2">
      <c r="B506" s="3"/>
      <c r="D506" s="3"/>
      <c r="AW506" s="3"/>
      <c r="AY506" s="3"/>
    </row>
    <row r="507" spans="2:51" x14ac:dyDescent="0.2">
      <c r="B507" s="3"/>
      <c r="D507" s="3"/>
      <c r="AW507" s="3"/>
      <c r="AY507" s="3"/>
    </row>
    <row r="508" spans="2:51" x14ac:dyDescent="0.2">
      <c r="B508" s="3"/>
      <c r="D508" s="3"/>
      <c r="AW508" s="3"/>
      <c r="AY508" s="3"/>
    </row>
    <row r="509" spans="2:51" x14ac:dyDescent="0.2">
      <c r="B509" s="3"/>
      <c r="D509" s="3"/>
      <c r="AW509" s="3"/>
      <c r="AY509" s="3"/>
    </row>
    <row r="510" spans="2:51" x14ac:dyDescent="0.2">
      <c r="B510" s="3"/>
      <c r="D510" s="3"/>
      <c r="AW510" s="3"/>
      <c r="AY510" s="3"/>
    </row>
    <row r="511" spans="2:51" x14ac:dyDescent="0.2">
      <c r="B511" s="3"/>
      <c r="D511" s="3"/>
      <c r="AW511" s="3"/>
      <c r="AY511" s="3"/>
    </row>
    <row r="512" spans="2:51" x14ac:dyDescent="0.2">
      <c r="B512" s="3"/>
      <c r="D512" s="3"/>
      <c r="AW512" s="3"/>
      <c r="AY512" s="3"/>
    </row>
    <row r="513" spans="2:51" x14ac:dyDescent="0.2">
      <c r="B513" s="3"/>
      <c r="D513" s="3"/>
      <c r="AW513" s="3"/>
      <c r="AY513" s="3"/>
    </row>
    <row r="514" spans="2:51" x14ac:dyDescent="0.2">
      <c r="B514" s="3"/>
      <c r="D514" s="3"/>
      <c r="AW514" s="3"/>
      <c r="AY514" s="3"/>
    </row>
    <row r="515" spans="2:51" x14ac:dyDescent="0.2">
      <c r="B515" s="3"/>
      <c r="D515" s="3"/>
      <c r="AW515" s="3"/>
      <c r="AY515" s="3"/>
    </row>
    <row r="516" spans="2:51" x14ac:dyDescent="0.2">
      <c r="B516" s="3"/>
      <c r="D516" s="3"/>
      <c r="AW516" s="3"/>
      <c r="AY516" s="3"/>
    </row>
    <row r="517" spans="2:51" x14ac:dyDescent="0.2">
      <c r="B517" s="3"/>
      <c r="D517" s="3"/>
      <c r="AW517" s="3"/>
      <c r="AY517" s="3"/>
    </row>
    <row r="518" spans="2:51" x14ac:dyDescent="0.2">
      <c r="B518" s="3"/>
      <c r="D518" s="3"/>
      <c r="AW518" s="3"/>
      <c r="AY518" s="3"/>
    </row>
    <row r="519" spans="2:51" x14ac:dyDescent="0.2">
      <c r="B519" s="3"/>
      <c r="D519" s="3"/>
      <c r="AW519" s="3"/>
      <c r="AY519" s="3"/>
    </row>
    <row r="520" spans="2:51" x14ac:dyDescent="0.2">
      <c r="B520" s="3"/>
      <c r="D520" s="3"/>
      <c r="AW520" s="3"/>
      <c r="AY520" s="3"/>
    </row>
    <row r="521" spans="2:51" x14ac:dyDescent="0.2">
      <c r="B521" s="3"/>
      <c r="D521" s="3"/>
      <c r="AW521" s="3"/>
      <c r="AY521" s="3"/>
    </row>
    <row r="522" spans="2:51" x14ac:dyDescent="0.2">
      <c r="B522" s="3"/>
      <c r="D522" s="3"/>
      <c r="AW522" s="3"/>
      <c r="AY522" s="3"/>
    </row>
    <row r="523" spans="2:51" x14ac:dyDescent="0.2">
      <c r="B523" s="3"/>
      <c r="D523" s="3"/>
      <c r="AW523" s="3"/>
      <c r="AY523" s="3"/>
    </row>
    <row r="524" spans="2:51" x14ac:dyDescent="0.2">
      <c r="B524" s="3"/>
      <c r="D524" s="3"/>
      <c r="AW524" s="3"/>
      <c r="AY524" s="3"/>
    </row>
    <row r="525" spans="2:51" x14ac:dyDescent="0.2">
      <c r="B525" s="3"/>
      <c r="D525" s="3"/>
      <c r="AW525" s="3"/>
      <c r="AY525" s="3"/>
    </row>
    <row r="526" spans="2:51" x14ac:dyDescent="0.2">
      <c r="B526" s="3"/>
      <c r="D526" s="3"/>
      <c r="AW526" s="3"/>
      <c r="AY526" s="3"/>
    </row>
    <row r="527" spans="2:51" x14ac:dyDescent="0.2">
      <c r="B527" s="3"/>
      <c r="D527" s="3"/>
      <c r="AW527" s="3"/>
      <c r="AY527" s="3"/>
    </row>
    <row r="528" spans="2:51" x14ac:dyDescent="0.2">
      <c r="B528" s="3"/>
      <c r="D528" s="3"/>
      <c r="AW528" s="3"/>
      <c r="AY528" s="3"/>
    </row>
    <row r="529" spans="2:51" x14ac:dyDescent="0.2">
      <c r="B529" s="3"/>
      <c r="D529" s="3"/>
      <c r="AW529" s="3"/>
      <c r="AY529" s="3"/>
    </row>
    <row r="530" spans="2:51" x14ac:dyDescent="0.2">
      <c r="B530" s="3"/>
      <c r="D530" s="3"/>
      <c r="AW530" s="3"/>
      <c r="AY530" s="3"/>
    </row>
    <row r="531" spans="2:51" x14ac:dyDescent="0.2">
      <c r="B531" s="3"/>
      <c r="D531" s="3"/>
      <c r="AW531" s="3"/>
      <c r="AY531" s="3"/>
    </row>
    <row r="532" spans="2:51" x14ac:dyDescent="0.2">
      <c r="B532" s="3"/>
      <c r="D532" s="3"/>
      <c r="AW532" s="3"/>
      <c r="AY532" s="3"/>
    </row>
    <row r="533" spans="2:51" x14ac:dyDescent="0.2">
      <c r="B533" s="3"/>
      <c r="D533" s="3"/>
      <c r="AW533" s="3"/>
      <c r="AY533" s="3"/>
    </row>
    <row r="534" spans="2:51" x14ac:dyDescent="0.2">
      <c r="B534" s="3"/>
      <c r="D534" s="3"/>
      <c r="AW534" s="3"/>
      <c r="AY534" s="3"/>
    </row>
    <row r="535" spans="2:51" x14ac:dyDescent="0.2">
      <c r="B535" s="3"/>
      <c r="D535" s="3"/>
      <c r="AW535" s="3"/>
      <c r="AY535" s="3"/>
    </row>
    <row r="536" spans="2:51" x14ac:dyDescent="0.2">
      <c r="B536" s="3"/>
      <c r="D536" s="3"/>
      <c r="AW536" s="3"/>
      <c r="AY536" s="3"/>
    </row>
    <row r="537" spans="2:51" x14ac:dyDescent="0.2">
      <c r="B537" s="3"/>
      <c r="D537" s="3"/>
      <c r="AW537" s="3"/>
      <c r="AY537" s="3"/>
    </row>
    <row r="538" spans="2:51" x14ac:dyDescent="0.2">
      <c r="B538" s="3"/>
      <c r="D538" s="3"/>
      <c r="AW538" s="3"/>
      <c r="AY538" s="3"/>
    </row>
    <row r="539" spans="2:51" x14ac:dyDescent="0.2">
      <c r="B539" s="3"/>
      <c r="D539" s="3"/>
      <c r="AW539" s="3"/>
      <c r="AY539" s="3"/>
    </row>
    <row r="540" spans="2:51" x14ac:dyDescent="0.2">
      <c r="B540" s="3"/>
      <c r="D540" s="3"/>
      <c r="AW540" s="3"/>
      <c r="AY540" s="3"/>
    </row>
    <row r="541" spans="2:51" x14ac:dyDescent="0.2">
      <c r="B541" s="3"/>
      <c r="D541" s="3"/>
      <c r="AW541" s="3"/>
      <c r="AY541" s="3"/>
    </row>
    <row r="542" spans="2:51" x14ac:dyDescent="0.2">
      <c r="B542" s="3"/>
      <c r="D542" s="3"/>
      <c r="AW542" s="3"/>
      <c r="AY542" s="3"/>
    </row>
    <row r="543" spans="2:51" x14ac:dyDescent="0.2">
      <c r="B543" s="3"/>
      <c r="D543" s="3"/>
      <c r="AW543" s="3"/>
      <c r="AY543" s="3"/>
    </row>
    <row r="544" spans="2:51" x14ac:dyDescent="0.2">
      <c r="B544" s="3"/>
      <c r="D544" s="3"/>
      <c r="AW544" s="3"/>
      <c r="AY544" s="3"/>
    </row>
    <row r="545" spans="2:51" x14ac:dyDescent="0.2">
      <c r="B545" s="3"/>
      <c r="D545" s="3"/>
      <c r="AW545" s="3"/>
      <c r="AY545" s="3"/>
    </row>
    <row r="546" spans="2:51" x14ac:dyDescent="0.2">
      <c r="B546" s="3"/>
      <c r="D546" s="3"/>
      <c r="AW546" s="3"/>
      <c r="AY546" s="3"/>
    </row>
    <row r="547" spans="2:51" x14ac:dyDescent="0.2">
      <c r="B547" s="3"/>
      <c r="D547" s="3"/>
      <c r="AW547" s="3"/>
      <c r="AY547" s="3"/>
    </row>
    <row r="548" spans="2:51" x14ac:dyDescent="0.2">
      <c r="B548" s="3"/>
      <c r="D548" s="3"/>
      <c r="AW548" s="3"/>
      <c r="AY548" s="3"/>
    </row>
    <row r="549" spans="2:51" x14ac:dyDescent="0.2">
      <c r="B549" s="3"/>
      <c r="D549" s="3"/>
      <c r="AW549" s="3"/>
      <c r="AY549" s="3"/>
    </row>
    <row r="550" spans="2:51" x14ac:dyDescent="0.2">
      <c r="B550" s="3"/>
      <c r="D550" s="3"/>
      <c r="AW550" s="3"/>
      <c r="AY550" s="3"/>
    </row>
    <row r="551" spans="2:51" x14ac:dyDescent="0.2">
      <c r="B551" s="3"/>
      <c r="D551" s="3"/>
      <c r="AW551" s="3"/>
      <c r="AY551" s="3"/>
    </row>
    <row r="552" spans="2:51" x14ac:dyDescent="0.2">
      <c r="B552" s="3"/>
      <c r="D552" s="3"/>
      <c r="AW552" s="3"/>
      <c r="AY552" s="3"/>
    </row>
    <row r="553" spans="2:51" x14ac:dyDescent="0.2">
      <c r="B553" s="3"/>
      <c r="D553" s="3"/>
      <c r="AW553" s="3"/>
      <c r="AY553" s="3"/>
    </row>
    <row r="554" spans="2:51" x14ac:dyDescent="0.2">
      <c r="B554" s="3"/>
      <c r="D554" s="3"/>
      <c r="AW554" s="3"/>
      <c r="AY554" s="3"/>
    </row>
    <row r="555" spans="2:51" x14ac:dyDescent="0.2">
      <c r="B555" s="3"/>
      <c r="D555" s="3"/>
      <c r="AW555" s="3"/>
      <c r="AY555" s="3"/>
    </row>
    <row r="556" spans="2:51" x14ac:dyDescent="0.2">
      <c r="B556" s="3"/>
      <c r="D556" s="3"/>
      <c r="AW556" s="3"/>
      <c r="AY556" s="3"/>
    </row>
    <row r="557" spans="2:51" x14ac:dyDescent="0.2">
      <c r="B557" s="3"/>
      <c r="D557" s="3"/>
      <c r="AW557" s="3"/>
      <c r="AY557" s="3"/>
    </row>
    <row r="558" spans="2:51" x14ac:dyDescent="0.2">
      <c r="B558" s="3"/>
      <c r="D558" s="3"/>
      <c r="AW558" s="3"/>
      <c r="AY558" s="3"/>
    </row>
    <row r="559" spans="2:51" x14ac:dyDescent="0.2">
      <c r="B559" s="3"/>
      <c r="D559" s="3"/>
      <c r="AW559" s="3"/>
      <c r="AY559" s="3"/>
    </row>
    <row r="560" spans="2:51" x14ac:dyDescent="0.2">
      <c r="B560" s="3"/>
      <c r="D560" s="3"/>
      <c r="AW560" s="3"/>
      <c r="AY560" s="3"/>
    </row>
    <row r="561" spans="2:51" x14ac:dyDescent="0.2">
      <c r="B561" s="3"/>
      <c r="D561" s="3"/>
      <c r="AW561" s="3"/>
      <c r="AY561" s="3"/>
    </row>
    <row r="562" spans="2:51" x14ac:dyDescent="0.2">
      <c r="B562" s="3"/>
      <c r="D562" s="3"/>
      <c r="AW562" s="3"/>
      <c r="AY562" s="3"/>
    </row>
    <row r="563" spans="2:51" x14ac:dyDescent="0.2">
      <c r="B563" s="3"/>
      <c r="D563" s="3"/>
      <c r="AW563" s="3"/>
      <c r="AY563" s="3"/>
    </row>
    <row r="564" spans="2:51" x14ac:dyDescent="0.2">
      <c r="B564" s="3"/>
      <c r="D564" s="3"/>
      <c r="AW564" s="3"/>
      <c r="AY564" s="3"/>
    </row>
    <row r="565" spans="2:51" x14ac:dyDescent="0.2">
      <c r="B565" s="3"/>
      <c r="D565" s="3"/>
      <c r="AW565" s="3"/>
      <c r="AY565" s="3"/>
    </row>
    <row r="566" spans="2:51" x14ac:dyDescent="0.2">
      <c r="B566" s="3"/>
      <c r="D566" s="3"/>
      <c r="AW566" s="3"/>
      <c r="AY566" s="3"/>
    </row>
    <row r="567" spans="2:51" x14ac:dyDescent="0.2">
      <c r="B567" s="3"/>
      <c r="D567" s="3"/>
      <c r="AW567" s="3"/>
      <c r="AY567" s="3"/>
    </row>
    <row r="568" spans="2:51" x14ac:dyDescent="0.2">
      <c r="B568" s="3"/>
      <c r="D568" s="3"/>
      <c r="AW568" s="3"/>
      <c r="AY568" s="3"/>
    </row>
    <row r="569" spans="2:51" x14ac:dyDescent="0.2">
      <c r="B569" s="3"/>
      <c r="D569" s="3"/>
      <c r="AW569" s="3"/>
      <c r="AY569" s="3"/>
    </row>
    <row r="570" spans="2:51" x14ac:dyDescent="0.2">
      <c r="B570" s="3"/>
      <c r="D570" s="3"/>
      <c r="AW570" s="3"/>
      <c r="AY570" s="3"/>
    </row>
    <row r="571" spans="2:51" x14ac:dyDescent="0.2">
      <c r="B571" s="3"/>
      <c r="D571" s="3"/>
      <c r="AW571" s="3"/>
      <c r="AY571" s="3"/>
    </row>
    <row r="572" spans="2:51" x14ac:dyDescent="0.2">
      <c r="B572" s="3"/>
      <c r="D572" s="3"/>
      <c r="AW572" s="3"/>
      <c r="AY572" s="3"/>
    </row>
    <row r="573" spans="2:51" x14ac:dyDescent="0.2">
      <c r="B573" s="3"/>
      <c r="D573" s="3"/>
      <c r="AW573" s="3"/>
      <c r="AY573" s="3"/>
    </row>
    <row r="574" spans="2:51" x14ac:dyDescent="0.2">
      <c r="B574" s="3"/>
      <c r="D574" s="3"/>
      <c r="AW574" s="3"/>
      <c r="AY574" s="3"/>
    </row>
    <row r="575" spans="2:51" x14ac:dyDescent="0.2">
      <c r="B575" s="3"/>
      <c r="D575" s="3"/>
      <c r="AW575" s="3"/>
      <c r="AY575" s="3"/>
    </row>
    <row r="576" spans="2:51" x14ac:dyDescent="0.2">
      <c r="B576" s="3"/>
      <c r="D576" s="3"/>
      <c r="AW576" s="3"/>
      <c r="AY576" s="3"/>
    </row>
    <row r="577" spans="2:51" x14ac:dyDescent="0.2">
      <c r="B577" s="3"/>
      <c r="D577" s="3"/>
      <c r="AW577" s="3"/>
      <c r="AY577" s="3"/>
    </row>
    <row r="578" spans="2:51" x14ac:dyDescent="0.2">
      <c r="B578" s="3"/>
      <c r="D578" s="3"/>
      <c r="AW578" s="3"/>
      <c r="AY578" s="3"/>
    </row>
    <row r="579" spans="2:51" x14ac:dyDescent="0.2">
      <c r="B579" s="3"/>
      <c r="D579" s="3"/>
      <c r="AW579" s="3"/>
      <c r="AY579" s="3"/>
    </row>
    <row r="580" spans="2:51" x14ac:dyDescent="0.2">
      <c r="B580" s="3"/>
      <c r="D580" s="3"/>
      <c r="AW580" s="3"/>
      <c r="AY580" s="3"/>
    </row>
    <row r="581" spans="2:51" x14ac:dyDescent="0.2">
      <c r="B581" s="3"/>
      <c r="D581" s="3"/>
      <c r="AW581" s="3"/>
      <c r="AY581" s="3"/>
    </row>
    <row r="582" spans="2:51" x14ac:dyDescent="0.2">
      <c r="B582" s="3"/>
      <c r="D582" s="3"/>
      <c r="AW582" s="3"/>
      <c r="AY582" s="3"/>
    </row>
    <row r="583" spans="2:51" x14ac:dyDescent="0.2">
      <c r="B583" s="3"/>
      <c r="D583" s="3"/>
      <c r="AW583" s="3"/>
      <c r="AY583" s="3"/>
    </row>
    <row r="584" spans="2:51" x14ac:dyDescent="0.2">
      <c r="B584" s="3"/>
      <c r="D584" s="3"/>
      <c r="AW584" s="3"/>
      <c r="AY584" s="3"/>
    </row>
    <row r="585" spans="2:51" x14ac:dyDescent="0.2">
      <c r="B585" s="3"/>
      <c r="D585" s="3"/>
      <c r="AW585" s="3"/>
      <c r="AY585" s="3"/>
    </row>
    <row r="586" spans="2:51" x14ac:dyDescent="0.2">
      <c r="B586" s="3"/>
      <c r="D586" s="3"/>
      <c r="AW586" s="3"/>
      <c r="AY586" s="3"/>
    </row>
    <row r="587" spans="2:51" x14ac:dyDescent="0.2">
      <c r="B587" s="3"/>
      <c r="D587" s="3"/>
      <c r="AW587" s="3"/>
      <c r="AY587" s="3"/>
    </row>
    <row r="588" spans="2:51" x14ac:dyDescent="0.2">
      <c r="B588" s="3"/>
      <c r="D588" s="3"/>
      <c r="AW588" s="3"/>
      <c r="AY588" s="3"/>
    </row>
    <row r="589" spans="2:51" x14ac:dyDescent="0.2">
      <c r="B589" s="3"/>
      <c r="D589" s="3"/>
      <c r="AW589" s="3"/>
      <c r="AY589" s="3"/>
    </row>
    <row r="590" spans="2:51" x14ac:dyDescent="0.2">
      <c r="B590" s="3"/>
      <c r="D590" s="3"/>
      <c r="AW590" s="3"/>
      <c r="AY590" s="3"/>
    </row>
    <row r="591" spans="2:51" x14ac:dyDescent="0.2">
      <c r="B591" s="3"/>
      <c r="D591" s="3"/>
      <c r="AW591" s="3"/>
      <c r="AY591" s="3"/>
    </row>
    <row r="592" spans="2:51" x14ac:dyDescent="0.2">
      <c r="B592" s="3"/>
      <c r="D592" s="3"/>
      <c r="AW592" s="3"/>
      <c r="AY592" s="3"/>
    </row>
    <row r="593" spans="2:51" x14ac:dyDescent="0.2">
      <c r="B593" s="3"/>
      <c r="D593" s="3"/>
      <c r="AW593" s="3"/>
      <c r="AY593" s="3"/>
    </row>
    <row r="594" spans="2:51" x14ac:dyDescent="0.2">
      <c r="B594" s="3"/>
      <c r="D594" s="3"/>
      <c r="AW594" s="3"/>
      <c r="AY594" s="3"/>
    </row>
    <row r="595" spans="2:51" x14ac:dyDescent="0.2">
      <c r="B595" s="3"/>
      <c r="D595" s="3"/>
      <c r="AW595" s="3"/>
      <c r="AY595" s="3"/>
    </row>
    <row r="596" spans="2:51" x14ac:dyDescent="0.2">
      <c r="B596" s="3"/>
      <c r="D596" s="3"/>
      <c r="AW596" s="3"/>
      <c r="AY596" s="3"/>
    </row>
    <row r="597" spans="2:51" x14ac:dyDescent="0.2">
      <c r="B597" s="3"/>
      <c r="D597" s="3"/>
      <c r="AW597" s="3"/>
      <c r="AY597" s="3"/>
    </row>
    <row r="598" spans="2:51" x14ac:dyDescent="0.2">
      <c r="B598" s="3"/>
      <c r="D598" s="3"/>
      <c r="AW598" s="3"/>
      <c r="AY598" s="3"/>
    </row>
    <row r="599" spans="2:51" x14ac:dyDescent="0.2">
      <c r="B599" s="3"/>
      <c r="D599" s="3"/>
      <c r="AW599" s="3"/>
      <c r="AY599" s="3"/>
    </row>
    <row r="600" spans="2:51" x14ac:dyDescent="0.2">
      <c r="B600" s="3"/>
      <c r="D600" s="3"/>
      <c r="AW600" s="3"/>
      <c r="AY600" s="3"/>
    </row>
    <row r="601" spans="2:51" x14ac:dyDescent="0.2">
      <c r="B601" s="3"/>
      <c r="D601" s="3"/>
      <c r="AW601" s="3"/>
      <c r="AY601" s="3"/>
    </row>
    <row r="602" spans="2:51" x14ac:dyDescent="0.2">
      <c r="B602" s="3"/>
      <c r="D602" s="3"/>
      <c r="AW602" s="3"/>
      <c r="AY602" s="3"/>
    </row>
    <row r="603" spans="2:51" x14ac:dyDescent="0.2">
      <c r="B603" s="3"/>
      <c r="D603" s="3"/>
      <c r="AW603" s="3"/>
      <c r="AY603" s="3"/>
    </row>
    <row r="604" spans="2:51" x14ac:dyDescent="0.2">
      <c r="B604" s="3"/>
      <c r="D604" s="3"/>
      <c r="AW604" s="3"/>
      <c r="AY604" s="3"/>
    </row>
    <row r="605" spans="2:51" x14ac:dyDescent="0.2">
      <c r="B605" s="3"/>
      <c r="D605" s="3"/>
      <c r="AW605" s="3"/>
      <c r="AY605" s="3"/>
    </row>
    <row r="606" spans="2:51" x14ac:dyDescent="0.2">
      <c r="B606" s="3"/>
      <c r="D606" s="3"/>
      <c r="AW606" s="3"/>
      <c r="AY606" s="3"/>
    </row>
    <row r="607" spans="2:51" x14ac:dyDescent="0.2">
      <c r="B607" s="3"/>
      <c r="D607" s="3"/>
      <c r="AW607" s="3"/>
      <c r="AY607" s="3"/>
    </row>
    <row r="608" spans="2:51" x14ac:dyDescent="0.2">
      <c r="B608" s="3"/>
      <c r="D608" s="3"/>
      <c r="AW608" s="3"/>
      <c r="AY608" s="3"/>
    </row>
    <row r="609" spans="2:51" x14ac:dyDescent="0.2">
      <c r="B609" s="3"/>
      <c r="D609" s="3"/>
      <c r="AW609" s="3"/>
      <c r="AY609" s="3"/>
    </row>
    <row r="610" spans="2:51" x14ac:dyDescent="0.2">
      <c r="B610" s="3"/>
      <c r="D610" s="3"/>
      <c r="AW610" s="3"/>
      <c r="AY610" s="3"/>
    </row>
    <row r="611" spans="2:51" x14ac:dyDescent="0.2">
      <c r="B611" s="3"/>
      <c r="D611" s="3"/>
      <c r="AW611" s="3"/>
      <c r="AY611" s="3"/>
    </row>
    <row r="612" spans="2:51" x14ac:dyDescent="0.2">
      <c r="B612" s="3"/>
      <c r="D612" s="3"/>
      <c r="AW612" s="3"/>
      <c r="AY612" s="3"/>
    </row>
    <row r="613" spans="2:51" x14ac:dyDescent="0.2">
      <c r="B613" s="3"/>
      <c r="D613" s="3"/>
      <c r="AW613" s="3"/>
      <c r="AY613" s="3"/>
    </row>
    <row r="614" spans="2:51" x14ac:dyDescent="0.2">
      <c r="B614" s="3"/>
      <c r="D614" s="3"/>
      <c r="AW614" s="3"/>
      <c r="AY614" s="3"/>
    </row>
    <row r="615" spans="2:51" x14ac:dyDescent="0.2">
      <c r="B615" s="3"/>
      <c r="D615" s="3"/>
      <c r="AW615" s="3"/>
      <c r="AY615" s="3"/>
    </row>
    <row r="616" spans="2:51" x14ac:dyDescent="0.2">
      <c r="B616" s="3"/>
      <c r="D616" s="3"/>
      <c r="AW616" s="3"/>
      <c r="AY616" s="3"/>
    </row>
    <row r="617" spans="2:51" x14ac:dyDescent="0.2">
      <c r="B617" s="3"/>
      <c r="D617" s="3"/>
      <c r="AW617" s="3"/>
      <c r="AY617" s="3"/>
    </row>
    <row r="618" spans="2:51" x14ac:dyDescent="0.2">
      <c r="B618" s="3"/>
      <c r="D618" s="3"/>
      <c r="AW618" s="3"/>
      <c r="AY618" s="3"/>
    </row>
    <row r="619" spans="2:51" x14ac:dyDescent="0.2">
      <c r="B619" s="3"/>
      <c r="D619" s="3"/>
      <c r="AW619" s="3"/>
      <c r="AY619" s="3"/>
    </row>
    <row r="620" spans="2:51" x14ac:dyDescent="0.2">
      <c r="B620" s="3"/>
      <c r="D620" s="3"/>
      <c r="AW620" s="3"/>
      <c r="AY620" s="3"/>
    </row>
    <row r="621" spans="2:51" x14ac:dyDescent="0.2">
      <c r="B621" s="3"/>
      <c r="D621" s="3"/>
      <c r="AW621" s="3"/>
      <c r="AY621" s="3"/>
    </row>
    <row r="622" spans="2:51" x14ac:dyDescent="0.2">
      <c r="B622" s="3"/>
      <c r="D622" s="3"/>
      <c r="AW622" s="3"/>
      <c r="AY622" s="3"/>
    </row>
    <row r="623" spans="2:51" x14ac:dyDescent="0.2">
      <c r="B623" s="3"/>
      <c r="D623" s="3"/>
      <c r="AW623" s="3"/>
      <c r="AY623" s="3"/>
    </row>
    <row r="624" spans="2:51" x14ac:dyDescent="0.2">
      <c r="B624" s="3"/>
      <c r="D624" s="3"/>
      <c r="AW624" s="3"/>
      <c r="AY624" s="3"/>
    </row>
    <row r="625" spans="2:51" x14ac:dyDescent="0.2">
      <c r="B625" s="3"/>
      <c r="D625" s="3"/>
      <c r="AW625" s="3"/>
      <c r="AY625" s="3"/>
    </row>
    <row r="626" spans="2:51" x14ac:dyDescent="0.2">
      <c r="B626" s="3"/>
      <c r="D626" s="3"/>
      <c r="AW626" s="3"/>
      <c r="AY626" s="3"/>
    </row>
    <row r="627" spans="2:51" x14ac:dyDescent="0.2">
      <c r="B627" s="3"/>
      <c r="D627" s="3"/>
      <c r="AW627" s="3"/>
      <c r="AY627" s="3"/>
    </row>
    <row r="628" spans="2:51" x14ac:dyDescent="0.2">
      <c r="B628" s="3"/>
      <c r="D628" s="3"/>
      <c r="AW628" s="3"/>
      <c r="AY628" s="3"/>
    </row>
    <row r="629" spans="2:51" x14ac:dyDescent="0.2">
      <c r="B629" s="3"/>
      <c r="D629" s="3"/>
      <c r="AW629" s="3"/>
      <c r="AY629" s="3"/>
    </row>
    <row r="630" spans="2:51" x14ac:dyDescent="0.2">
      <c r="B630" s="3"/>
      <c r="D630" s="3"/>
      <c r="AW630" s="3"/>
      <c r="AY630" s="3"/>
    </row>
    <row r="631" spans="2:51" x14ac:dyDescent="0.2">
      <c r="B631" s="3"/>
      <c r="D631" s="3"/>
      <c r="AW631" s="3"/>
      <c r="AY631" s="3"/>
    </row>
    <row r="632" spans="2:51" x14ac:dyDescent="0.2">
      <c r="B632" s="3"/>
      <c r="D632" s="3"/>
      <c r="AW632" s="3"/>
      <c r="AY632" s="3"/>
    </row>
    <row r="633" spans="2:51" x14ac:dyDescent="0.2">
      <c r="B633" s="3"/>
      <c r="D633" s="3"/>
      <c r="AW633" s="3"/>
      <c r="AY633" s="3"/>
    </row>
    <row r="634" spans="2:51" x14ac:dyDescent="0.2">
      <c r="B634" s="3"/>
      <c r="D634" s="3"/>
      <c r="AW634" s="3"/>
      <c r="AY634" s="3"/>
    </row>
    <row r="635" spans="2:51" x14ac:dyDescent="0.2">
      <c r="B635" s="3"/>
      <c r="D635" s="3"/>
      <c r="AW635" s="3"/>
      <c r="AY635" s="3"/>
    </row>
    <row r="636" spans="2:51" x14ac:dyDescent="0.2">
      <c r="B636" s="3"/>
      <c r="D636" s="3"/>
      <c r="AW636" s="3"/>
      <c r="AY636" s="3"/>
    </row>
    <row r="637" spans="2:51" x14ac:dyDescent="0.2">
      <c r="B637" s="3"/>
      <c r="D637" s="3"/>
      <c r="AW637" s="3"/>
      <c r="AY637" s="3"/>
    </row>
    <row r="638" spans="2:51" x14ac:dyDescent="0.2">
      <c r="B638" s="3"/>
      <c r="D638" s="3"/>
      <c r="AW638" s="3"/>
      <c r="AY638" s="3"/>
    </row>
    <row r="639" spans="2:51" x14ac:dyDescent="0.2">
      <c r="B639" s="3"/>
      <c r="D639" s="3"/>
      <c r="AW639" s="3"/>
      <c r="AY639" s="3"/>
    </row>
    <row r="640" spans="2:51" x14ac:dyDescent="0.2">
      <c r="B640" s="3"/>
      <c r="D640" s="3"/>
      <c r="AW640" s="3"/>
      <c r="AY640" s="3"/>
    </row>
    <row r="641" spans="2:51" x14ac:dyDescent="0.2">
      <c r="B641" s="3"/>
      <c r="D641" s="3"/>
      <c r="AW641" s="3"/>
      <c r="AY641" s="3"/>
    </row>
    <row r="642" spans="2:51" x14ac:dyDescent="0.2">
      <c r="B642" s="3"/>
      <c r="D642" s="3"/>
      <c r="AW642" s="3"/>
      <c r="AY642" s="3"/>
    </row>
    <row r="643" spans="2:51" x14ac:dyDescent="0.2">
      <c r="B643" s="3"/>
      <c r="D643" s="3"/>
      <c r="AW643" s="3"/>
      <c r="AY643" s="3"/>
    </row>
    <row r="644" spans="2:51" x14ac:dyDescent="0.2">
      <c r="B644" s="3"/>
      <c r="D644" s="3"/>
      <c r="AW644" s="3"/>
      <c r="AY644" s="3"/>
    </row>
    <row r="645" spans="2:51" x14ac:dyDescent="0.2">
      <c r="B645" s="3"/>
      <c r="D645" s="3"/>
      <c r="AW645" s="3"/>
      <c r="AY645" s="3"/>
    </row>
    <row r="646" spans="2:51" x14ac:dyDescent="0.2">
      <c r="B646" s="3"/>
      <c r="D646" s="3"/>
      <c r="AW646" s="3"/>
      <c r="AY646" s="3"/>
    </row>
    <row r="647" spans="2:51" x14ac:dyDescent="0.2">
      <c r="B647" s="3"/>
      <c r="D647" s="3"/>
      <c r="AW647" s="3"/>
      <c r="AY647" s="3"/>
    </row>
    <row r="648" spans="2:51" x14ac:dyDescent="0.2">
      <c r="B648" s="3"/>
      <c r="D648" s="3"/>
      <c r="AW648" s="3"/>
      <c r="AY648" s="3"/>
    </row>
    <row r="649" spans="2:51" x14ac:dyDescent="0.2">
      <c r="B649" s="3"/>
      <c r="D649" s="3"/>
      <c r="AW649" s="3"/>
      <c r="AY649" s="3"/>
    </row>
    <row r="650" spans="2:51" x14ac:dyDescent="0.2">
      <c r="B650" s="3"/>
      <c r="D650" s="3"/>
      <c r="AW650" s="3"/>
      <c r="AY650" s="3"/>
    </row>
    <row r="651" spans="2:51" x14ac:dyDescent="0.2">
      <c r="B651" s="3"/>
      <c r="D651" s="3"/>
      <c r="AW651" s="3"/>
      <c r="AY651" s="3"/>
    </row>
    <row r="652" spans="2:51" x14ac:dyDescent="0.2">
      <c r="B652" s="3"/>
      <c r="D652" s="3"/>
      <c r="AW652" s="3"/>
      <c r="AY652" s="3"/>
    </row>
    <row r="653" spans="2:51" x14ac:dyDescent="0.2">
      <c r="B653" s="3"/>
      <c r="D653" s="3"/>
      <c r="AW653" s="3"/>
      <c r="AY653" s="3"/>
    </row>
    <row r="654" spans="2:51" x14ac:dyDescent="0.2">
      <c r="B654" s="3"/>
      <c r="D654" s="3"/>
      <c r="AW654" s="3"/>
      <c r="AY654" s="3"/>
    </row>
    <row r="655" spans="2:51" x14ac:dyDescent="0.2">
      <c r="B655" s="3"/>
      <c r="D655" s="3"/>
      <c r="AW655" s="3"/>
      <c r="AY655" s="3"/>
    </row>
    <row r="656" spans="2:51" x14ac:dyDescent="0.2">
      <c r="B656" s="3"/>
      <c r="D656" s="3"/>
      <c r="AW656" s="3"/>
      <c r="AY656" s="3"/>
    </row>
    <row r="657" spans="2:51" x14ac:dyDescent="0.2">
      <c r="B657" s="3"/>
      <c r="D657" s="3"/>
      <c r="AW657" s="3"/>
      <c r="AY657" s="3"/>
    </row>
    <row r="658" spans="2:51" x14ac:dyDescent="0.2">
      <c r="B658" s="3"/>
      <c r="D658" s="3"/>
      <c r="AW658" s="3"/>
      <c r="AY658" s="3"/>
    </row>
    <row r="659" spans="2:51" x14ac:dyDescent="0.2">
      <c r="B659" s="3"/>
      <c r="D659" s="3"/>
      <c r="AW659" s="3"/>
      <c r="AY659" s="3"/>
    </row>
    <row r="660" spans="2:51" x14ac:dyDescent="0.2">
      <c r="B660" s="3"/>
      <c r="D660" s="3"/>
      <c r="AW660" s="3"/>
      <c r="AY660" s="3"/>
    </row>
    <row r="661" spans="2:51" x14ac:dyDescent="0.2">
      <c r="B661" s="3"/>
      <c r="D661" s="3"/>
      <c r="AW661" s="3"/>
      <c r="AY661" s="3"/>
    </row>
    <row r="662" spans="2:51" x14ac:dyDescent="0.2">
      <c r="B662" s="3"/>
      <c r="D662" s="3"/>
      <c r="AW662" s="3"/>
      <c r="AY662" s="3"/>
    </row>
    <row r="663" spans="2:51" x14ac:dyDescent="0.2">
      <c r="B663" s="3"/>
      <c r="D663" s="3"/>
      <c r="AW663" s="3"/>
      <c r="AY663" s="3"/>
    </row>
    <row r="664" spans="2:51" x14ac:dyDescent="0.2">
      <c r="B664" s="3"/>
      <c r="D664" s="3"/>
      <c r="AW664" s="3"/>
      <c r="AY664" s="3"/>
    </row>
    <row r="665" spans="2:51" x14ac:dyDescent="0.2">
      <c r="B665" s="3"/>
      <c r="D665" s="3"/>
      <c r="AW665" s="3"/>
      <c r="AY665" s="3"/>
    </row>
    <row r="666" spans="2:51" x14ac:dyDescent="0.2">
      <c r="B666" s="3"/>
      <c r="D666" s="3"/>
      <c r="AW666" s="3"/>
      <c r="AY666" s="3"/>
    </row>
    <row r="667" spans="2:51" x14ac:dyDescent="0.2">
      <c r="B667" s="3"/>
      <c r="D667" s="3"/>
      <c r="AW667" s="3"/>
      <c r="AY667" s="3"/>
    </row>
    <row r="668" spans="2:51" x14ac:dyDescent="0.2">
      <c r="B668" s="3"/>
      <c r="D668" s="3"/>
      <c r="AW668" s="3"/>
      <c r="AY668" s="3"/>
    </row>
    <row r="669" spans="2:51" x14ac:dyDescent="0.2">
      <c r="B669" s="3"/>
      <c r="D669" s="3"/>
      <c r="AW669" s="3"/>
      <c r="AY669" s="3"/>
    </row>
    <row r="670" spans="2:51" x14ac:dyDescent="0.2">
      <c r="B670" s="3"/>
      <c r="D670" s="3"/>
      <c r="AW670" s="3"/>
      <c r="AY670" s="3"/>
    </row>
    <row r="671" spans="2:51" x14ac:dyDescent="0.2">
      <c r="B671" s="3"/>
      <c r="D671" s="3"/>
      <c r="AW671" s="3"/>
      <c r="AY671" s="3"/>
    </row>
    <row r="672" spans="2:51" x14ac:dyDescent="0.2">
      <c r="B672" s="3"/>
      <c r="D672" s="3"/>
      <c r="AW672" s="3"/>
      <c r="AY672" s="3"/>
    </row>
    <row r="673" spans="2:51" x14ac:dyDescent="0.2">
      <c r="B673" s="3"/>
      <c r="D673" s="3"/>
      <c r="AW673" s="3"/>
      <c r="AY673" s="3"/>
    </row>
    <row r="674" spans="2:51" x14ac:dyDescent="0.2">
      <c r="B674" s="3"/>
      <c r="D674" s="3"/>
      <c r="AW674" s="3"/>
      <c r="AY674" s="3"/>
    </row>
    <row r="675" spans="2:51" x14ac:dyDescent="0.2">
      <c r="B675" s="3"/>
      <c r="D675" s="3"/>
      <c r="AW675" s="3"/>
      <c r="AY675" s="3"/>
    </row>
    <row r="676" spans="2:51" x14ac:dyDescent="0.2">
      <c r="B676" s="3"/>
      <c r="D676" s="3"/>
      <c r="AW676" s="3"/>
      <c r="AY676" s="3"/>
    </row>
    <row r="677" spans="2:51" x14ac:dyDescent="0.2">
      <c r="B677" s="3"/>
      <c r="D677" s="3"/>
      <c r="AW677" s="3"/>
      <c r="AY677" s="3"/>
    </row>
    <row r="678" spans="2:51" x14ac:dyDescent="0.2">
      <c r="B678" s="3"/>
      <c r="D678" s="3"/>
      <c r="AW678" s="3"/>
      <c r="AY678" s="3"/>
    </row>
    <row r="679" spans="2:51" x14ac:dyDescent="0.2">
      <c r="B679" s="3"/>
      <c r="D679" s="3"/>
      <c r="AW679" s="3"/>
      <c r="AY679" s="3"/>
    </row>
    <row r="680" spans="2:51" x14ac:dyDescent="0.2">
      <c r="B680" s="3"/>
      <c r="D680" s="3"/>
      <c r="AW680" s="3"/>
      <c r="AY680" s="3"/>
    </row>
    <row r="681" spans="2:51" x14ac:dyDescent="0.2">
      <c r="B681" s="3"/>
      <c r="D681" s="3"/>
      <c r="AW681" s="3"/>
      <c r="AY681" s="3"/>
    </row>
    <row r="682" spans="2:51" x14ac:dyDescent="0.2">
      <c r="B682" s="3"/>
      <c r="D682" s="3"/>
      <c r="AW682" s="3"/>
      <c r="AY682" s="3"/>
    </row>
    <row r="683" spans="2:51" x14ac:dyDescent="0.2">
      <c r="B683" s="3"/>
      <c r="D683" s="3"/>
      <c r="AW683" s="3"/>
      <c r="AY683" s="3"/>
    </row>
    <row r="684" spans="2:51" x14ac:dyDescent="0.2">
      <c r="B684" s="3"/>
      <c r="D684" s="3"/>
      <c r="AW684" s="3"/>
      <c r="AY684" s="3"/>
    </row>
    <row r="685" spans="2:51" x14ac:dyDescent="0.2">
      <c r="B685" s="3"/>
      <c r="D685" s="3"/>
      <c r="AW685" s="3"/>
      <c r="AY685" s="3"/>
    </row>
    <row r="686" spans="2:51" x14ac:dyDescent="0.2">
      <c r="B686" s="3"/>
      <c r="D686" s="3"/>
      <c r="AW686" s="3"/>
      <c r="AY686" s="3"/>
    </row>
    <row r="687" spans="2:51" x14ac:dyDescent="0.2">
      <c r="B687" s="3"/>
      <c r="D687" s="3"/>
      <c r="AW687" s="3"/>
      <c r="AY687" s="3"/>
    </row>
    <row r="688" spans="2:51" x14ac:dyDescent="0.2">
      <c r="B688" s="3"/>
      <c r="D688" s="3"/>
      <c r="AW688" s="3"/>
      <c r="AY688" s="3"/>
    </row>
    <row r="689" spans="2:51" x14ac:dyDescent="0.2">
      <c r="B689" s="3"/>
      <c r="D689" s="3"/>
      <c r="AW689" s="3"/>
      <c r="AY689" s="3"/>
    </row>
    <row r="690" spans="2:51" x14ac:dyDescent="0.2">
      <c r="B690" s="3"/>
      <c r="D690" s="3"/>
      <c r="AW690" s="3"/>
      <c r="AY690" s="3"/>
    </row>
    <row r="691" spans="2:51" x14ac:dyDescent="0.2">
      <c r="B691" s="3"/>
      <c r="D691" s="3"/>
      <c r="AW691" s="3"/>
      <c r="AY691" s="3"/>
    </row>
    <row r="692" spans="2:51" x14ac:dyDescent="0.2">
      <c r="B692" s="3"/>
      <c r="D692" s="3"/>
      <c r="AW692" s="3"/>
      <c r="AY692" s="3"/>
    </row>
    <row r="693" spans="2:51" x14ac:dyDescent="0.2">
      <c r="B693" s="3"/>
      <c r="D693" s="3"/>
      <c r="AW693" s="3"/>
      <c r="AY693" s="3"/>
    </row>
    <row r="694" spans="2:51" x14ac:dyDescent="0.2">
      <c r="B694" s="3"/>
      <c r="D694" s="3"/>
      <c r="AW694" s="3"/>
      <c r="AY694" s="3"/>
    </row>
    <row r="695" spans="2:51" x14ac:dyDescent="0.2">
      <c r="B695" s="3"/>
      <c r="D695" s="3"/>
      <c r="AW695" s="3"/>
      <c r="AY695" s="3"/>
    </row>
    <row r="696" spans="2:51" x14ac:dyDescent="0.2">
      <c r="B696" s="3"/>
      <c r="D696" s="3"/>
      <c r="AW696" s="3"/>
      <c r="AY696" s="3"/>
    </row>
    <row r="697" spans="2:51" x14ac:dyDescent="0.2">
      <c r="B697" s="3"/>
      <c r="D697" s="3"/>
      <c r="AW697" s="3"/>
      <c r="AY697" s="3"/>
    </row>
    <row r="698" spans="2:51" x14ac:dyDescent="0.2">
      <c r="B698" s="3"/>
      <c r="D698" s="3"/>
      <c r="AW698" s="3"/>
      <c r="AY698" s="3"/>
    </row>
    <row r="699" spans="2:51" x14ac:dyDescent="0.2">
      <c r="B699" s="3"/>
      <c r="D699" s="3"/>
      <c r="AW699" s="3"/>
      <c r="AY699" s="3"/>
    </row>
    <row r="700" spans="2:51" x14ac:dyDescent="0.2">
      <c r="B700" s="3"/>
      <c r="D700" s="3"/>
      <c r="AW700" s="3"/>
      <c r="AY700" s="3"/>
    </row>
    <row r="701" spans="2:51" x14ac:dyDescent="0.2">
      <c r="B701" s="3"/>
      <c r="D701" s="3"/>
      <c r="AW701" s="3"/>
      <c r="AY701" s="3"/>
    </row>
    <row r="702" spans="2:51" x14ac:dyDescent="0.2">
      <c r="B702" s="3"/>
      <c r="D702" s="3"/>
      <c r="AW702" s="3"/>
      <c r="AY702" s="3"/>
    </row>
    <row r="703" spans="2:51" x14ac:dyDescent="0.2">
      <c r="B703" s="3"/>
      <c r="D703" s="3"/>
      <c r="AW703" s="3"/>
      <c r="AY703" s="3"/>
    </row>
    <row r="704" spans="2:51" x14ac:dyDescent="0.2">
      <c r="B704" s="3"/>
      <c r="D704" s="3"/>
      <c r="AW704" s="3"/>
      <c r="AY704" s="3"/>
    </row>
    <row r="705" spans="2:51" x14ac:dyDescent="0.2">
      <c r="B705" s="3"/>
      <c r="D705" s="3"/>
      <c r="AW705" s="3"/>
      <c r="AY705" s="3"/>
    </row>
    <row r="706" spans="2:51" x14ac:dyDescent="0.2">
      <c r="B706" s="3"/>
      <c r="D706" s="3"/>
      <c r="AW706" s="3"/>
      <c r="AY706" s="3"/>
    </row>
    <row r="707" spans="2:51" x14ac:dyDescent="0.2">
      <c r="B707" s="3"/>
      <c r="D707" s="3"/>
      <c r="AW707" s="3"/>
      <c r="AY707" s="3"/>
    </row>
    <row r="708" spans="2:51" x14ac:dyDescent="0.2">
      <c r="B708" s="3"/>
      <c r="D708" s="3"/>
      <c r="AW708" s="3"/>
      <c r="AY708" s="3"/>
    </row>
    <row r="709" spans="2:51" x14ac:dyDescent="0.2">
      <c r="B709" s="3"/>
      <c r="D709" s="3"/>
      <c r="AW709" s="3"/>
      <c r="AY709" s="3"/>
    </row>
    <row r="710" spans="2:51" x14ac:dyDescent="0.2">
      <c r="B710" s="3"/>
      <c r="D710" s="3"/>
      <c r="AW710" s="3"/>
      <c r="AY710" s="3"/>
    </row>
    <row r="711" spans="2:51" x14ac:dyDescent="0.2">
      <c r="B711" s="3"/>
      <c r="D711" s="3"/>
      <c r="AW711" s="3"/>
      <c r="AY711" s="3"/>
    </row>
    <row r="712" spans="2:51" x14ac:dyDescent="0.2">
      <c r="B712" s="3"/>
      <c r="D712" s="3"/>
      <c r="AW712" s="3"/>
      <c r="AY712" s="3"/>
    </row>
    <row r="713" spans="2:51" x14ac:dyDescent="0.2">
      <c r="B713" s="3"/>
      <c r="D713" s="3"/>
      <c r="AW713" s="3"/>
      <c r="AY713" s="3"/>
    </row>
    <row r="714" spans="2:51" x14ac:dyDescent="0.2">
      <c r="B714" s="3"/>
      <c r="D714" s="3"/>
      <c r="AW714" s="3"/>
      <c r="AY714" s="3"/>
    </row>
    <row r="715" spans="2:51" x14ac:dyDescent="0.2">
      <c r="B715" s="3"/>
      <c r="D715" s="3"/>
      <c r="AW715" s="3"/>
      <c r="AY715" s="3"/>
    </row>
    <row r="716" spans="2:51" x14ac:dyDescent="0.2">
      <c r="B716" s="3"/>
      <c r="D716" s="3"/>
      <c r="AW716" s="3"/>
      <c r="AY716" s="3"/>
    </row>
    <row r="717" spans="2:51" x14ac:dyDescent="0.2">
      <c r="B717" s="3"/>
      <c r="D717" s="3"/>
      <c r="AW717" s="3"/>
      <c r="AY717" s="3"/>
    </row>
    <row r="718" spans="2:51" x14ac:dyDescent="0.2">
      <c r="B718" s="3"/>
      <c r="D718" s="3"/>
      <c r="AW718" s="3"/>
      <c r="AY718" s="3"/>
    </row>
    <row r="719" spans="2:51" x14ac:dyDescent="0.2">
      <c r="B719" s="3"/>
      <c r="D719" s="3"/>
      <c r="AW719" s="3"/>
      <c r="AY719" s="3"/>
    </row>
    <row r="720" spans="2:51" x14ac:dyDescent="0.2">
      <c r="B720" s="3"/>
      <c r="D720" s="3"/>
      <c r="AW720" s="3"/>
      <c r="AY720" s="3"/>
    </row>
    <row r="721" spans="2:51" x14ac:dyDescent="0.2">
      <c r="B721" s="3"/>
      <c r="D721" s="3"/>
      <c r="AW721" s="3"/>
      <c r="AY721" s="3"/>
    </row>
    <row r="722" spans="2:51" x14ac:dyDescent="0.2">
      <c r="B722" s="3"/>
      <c r="D722" s="3"/>
      <c r="AW722" s="3"/>
      <c r="AY722" s="3"/>
    </row>
    <row r="723" spans="2:51" x14ac:dyDescent="0.2">
      <c r="B723" s="3"/>
      <c r="D723" s="3"/>
      <c r="AW723" s="3"/>
      <c r="AY723" s="3"/>
    </row>
    <row r="724" spans="2:51" x14ac:dyDescent="0.2">
      <c r="B724" s="3"/>
      <c r="D724" s="3"/>
      <c r="AW724" s="3"/>
      <c r="AY724" s="3"/>
    </row>
    <row r="725" spans="2:51" x14ac:dyDescent="0.2">
      <c r="B725" s="3"/>
      <c r="D725" s="3"/>
      <c r="AW725" s="3"/>
      <c r="AY725" s="3"/>
    </row>
    <row r="726" spans="2:51" x14ac:dyDescent="0.2">
      <c r="B726" s="3"/>
      <c r="D726" s="3"/>
      <c r="AW726" s="3"/>
      <c r="AY726" s="3"/>
    </row>
    <row r="727" spans="2:51" x14ac:dyDescent="0.2">
      <c r="B727" s="3"/>
      <c r="D727" s="3"/>
      <c r="AW727" s="3"/>
      <c r="AY727" s="3"/>
    </row>
    <row r="728" spans="2:51" x14ac:dyDescent="0.2">
      <c r="B728" s="3"/>
      <c r="D728" s="3"/>
      <c r="AW728" s="3"/>
      <c r="AY728" s="3"/>
    </row>
    <row r="729" spans="2:51" x14ac:dyDescent="0.2">
      <c r="B729" s="3"/>
      <c r="D729" s="3"/>
      <c r="AW729" s="3"/>
      <c r="AY729" s="3"/>
    </row>
    <row r="730" spans="2:51" x14ac:dyDescent="0.2">
      <c r="B730" s="3"/>
      <c r="D730" s="3"/>
      <c r="AW730" s="3"/>
      <c r="AY730" s="3"/>
    </row>
    <row r="731" spans="2:51" x14ac:dyDescent="0.2">
      <c r="B731" s="3"/>
      <c r="D731" s="3"/>
      <c r="AW731" s="3"/>
      <c r="AY731" s="3"/>
    </row>
    <row r="732" spans="2:51" x14ac:dyDescent="0.2">
      <c r="B732" s="3"/>
      <c r="D732" s="3"/>
      <c r="AW732" s="3"/>
      <c r="AY732" s="3"/>
    </row>
    <row r="733" spans="2:51" x14ac:dyDescent="0.2">
      <c r="B733" s="3"/>
      <c r="D733" s="3"/>
      <c r="AW733" s="3"/>
      <c r="AY733" s="3"/>
    </row>
    <row r="734" spans="2:51" x14ac:dyDescent="0.2">
      <c r="B734" s="3"/>
      <c r="D734" s="3"/>
      <c r="AW734" s="3"/>
      <c r="AY734" s="3"/>
    </row>
    <row r="735" spans="2:51" x14ac:dyDescent="0.2">
      <c r="B735" s="3"/>
      <c r="D735" s="3"/>
      <c r="AW735" s="3"/>
      <c r="AY735" s="3"/>
    </row>
    <row r="736" spans="2:51" x14ac:dyDescent="0.2">
      <c r="B736" s="3"/>
      <c r="D736" s="3"/>
      <c r="AW736" s="3"/>
      <c r="AY736" s="3"/>
    </row>
    <row r="737" spans="2:51" x14ac:dyDescent="0.2">
      <c r="B737" s="3"/>
      <c r="D737" s="3"/>
      <c r="AW737" s="3"/>
      <c r="AY737" s="3"/>
    </row>
    <row r="738" spans="2:51" x14ac:dyDescent="0.2">
      <c r="B738" s="3"/>
      <c r="D738" s="3"/>
      <c r="AW738" s="3"/>
      <c r="AY738" s="3"/>
    </row>
    <row r="739" spans="2:51" x14ac:dyDescent="0.2">
      <c r="B739" s="3"/>
      <c r="D739" s="3"/>
      <c r="AW739" s="3"/>
      <c r="AY739" s="3"/>
    </row>
    <row r="740" spans="2:51" x14ac:dyDescent="0.2">
      <c r="B740" s="3"/>
      <c r="D740" s="3"/>
      <c r="AW740" s="3"/>
      <c r="AY740" s="3"/>
    </row>
    <row r="741" spans="2:51" x14ac:dyDescent="0.2">
      <c r="B741" s="3"/>
      <c r="D741" s="3"/>
      <c r="AW741" s="3"/>
      <c r="AY741" s="3"/>
    </row>
    <row r="742" spans="2:51" x14ac:dyDescent="0.2">
      <c r="B742" s="3"/>
      <c r="D742" s="3"/>
      <c r="AW742" s="3"/>
      <c r="AY742" s="3"/>
    </row>
    <row r="743" spans="2:51" x14ac:dyDescent="0.2">
      <c r="B743" s="3"/>
      <c r="D743" s="3"/>
      <c r="AW743" s="3"/>
      <c r="AY743" s="3"/>
    </row>
    <row r="744" spans="2:51" x14ac:dyDescent="0.2">
      <c r="B744" s="3"/>
      <c r="D744" s="3"/>
      <c r="AW744" s="3"/>
      <c r="AY744" s="3"/>
    </row>
    <row r="745" spans="2:51" x14ac:dyDescent="0.2">
      <c r="B745" s="3"/>
      <c r="D745" s="3"/>
      <c r="AW745" s="3"/>
      <c r="AY745" s="3"/>
    </row>
    <row r="746" spans="2:51" x14ac:dyDescent="0.2">
      <c r="B746" s="3"/>
      <c r="D746" s="3"/>
      <c r="AW746" s="3"/>
      <c r="AY746" s="3"/>
    </row>
    <row r="747" spans="2:51" x14ac:dyDescent="0.2">
      <c r="B747" s="3"/>
      <c r="D747" s="3"/>
      <c r="AW747" s="3"/>
      <c r="AY747" s="3"/>
    </row>
    <row r="748" spans="2:51" x14ac:dyDescent="0.2">
      <c r="B748" s="3"/>
      <c r="D748" s="3"/>
      <c r="AW748" s="3"/>
      <c r="AY748" s="3"/>
    </row>
    <row r="749" spans="2:51" x14ac:dyDescent="0.2">
      <c r="B749" s="3"/>
      <c r="D749" s="3"/>
      <c r="AW749" s="3"/>
      <c r="AY749" s="3"/>
    </row>
    <row r="750" spans="2:51" x14ac:dyDescent="0.2">
      <c r="B750" s="3"/>
      <c r="D750" s="3"/>
      <c r="AW750" s="3"/>
      <c r="AY750" s="3"/>
    </row>
    <row r="751" spans="2:51" x14ac:dyDescent="0.2">
      <c r="B751" s="3"/>
      <c r="D751" s="3"/>
      <c r="AW751" s="3"/>
      <c r="AY751" s="3"/>
    </row>
    <row r="752" spans="2:51" x14ac:dyDescent="0.2">
      <c r="B752" s="3"/>
      <c r="D752" s="3"/>
      <c r="AW752" s="3"/>
      <c r="AY752" s="3"/>
    </row>
    <row r="753" spans="2:51" x14ac:dyDescent="0.2">
      <c r="B753" s="3"/>
      <c r="D753" s="3"/>
      <c r="AW753" s="3"/>
      <c r="AY753" s="3"/>
    </row>
    <row r="754" spans="2:51" x14ac:dyDescent="0.2">
      <c r="B754" s="3"/>
      <c r="D754" s="3"/>
      <c r="AW754" s="3"/>
      <c r="AY754" s="3"/>
    </row>
    <row r="755" spans="2:51" x14ac:dyDescent="0.2">
      <c r="B755" s="3"/>
      <c r="D755" s="3"/>
      <c r="AW755" s="3"/>
      <c r="AY755" s="3"/>
    </row>
    <row r="756" spans="2:51" x14ac:dyDescent="0.2">
      <c r="B756" s="3"/>
      <c r="D756" s="3"/>
      <c r="AW756" s="3"/>
      <c r="AY756" s="3"/>
    </row>
    <row r="757" spans="2:51" x14ac:dyDescent="0.2">
      <c r="B757" s="3"/>
      <c r="D757" s="3"/>
      <c r="AW757" s="3"/>
      <c r="AY757" s="3"/>
    </row>
    <row r="758" spans="2:51" x14ac:dyDescent="0.2">
      <c r="B758" s="3"/>
      <c r="D758" s="3"/>
      <c r="AW758" s="3"/>
      <c r="AY758" s="3"/>
    </row>
    <row r="759" spans="2:51" x14ac:dyDescent="0.2">
      <c r="B759" s="3"/>
      <c r="D759" s="3"/>
      <c r="AW759" s="3"/>
      <c r="AY759" s="3"/>
    </row>
    <row r="760" spans="2:51" x14ac:dyDescent="0.2">
      <c r="B760" s="3"/>
      <c r="D760" s="3"/>
      <c r="AW760" s="3"/>
      <c r="AY760" s="3"/>
    </row>
    <row r="761" spans="2:51" x14ac:dyDescent="0.2">
      <c r="B761" s="3"/>
      <c r="D761" s="3"/>
      <c r="AW761" s="3"/>
      <c r="AY761" s="3"/>
    </row>
    <row r="762" spans="2:51" x14ac:dyDescent="0.2">
      <c r="B762" s="3"/>
      <c r="D762" s="3"/>
      <c r="AW762" s="3"/>
      <c r="AY762" s="3"/>
    </row>
    <row r="763" spans="2:51" x14ac:dyDescent="0.2">
      <c r="B763" s="3"/>
      <c r="D763" s="3"/>
      <c r="AW763" s="3"/>
      <c r="AY763" s="3"/>
    </row>
    <row r="764" spans="2:51" x14ac:dyDescent="0.2">
      <c r="B764" s="3"/>
      <c r="D764" s="3"/>
      <c r="AW764" s="3"/>
      <c r="AY764" s="3"/>
    </row>
    <row r="765" spans="2:51" x14ac:dyDescent="0.2">
      <c r="B765" s="3"/>
      <c r="D765" s="3"/>
      <c r="AW765" s="3"/>
      <c r="AY765" s="3"/>
    </row>
    <row r="766" spans="2:51" x14ac:dyDescent="0.2">
      <c r="B766" s="3"/>
      <c r="D766" s="3"/>
      <c r="AW766" s="3"/>
      <c r="AY766" s="3"/>
    </row>
    <row r="767" spans="2:51" x14ac:dyDescent="0.2">
      <c r="B767" s="3"/>
      <c r="D767" s="3"/>
      <c r="AW767" s="3"/>
      <c r="AY767" s="3"/>
    </row>
    <row r="768" spans="2:51" x14ac:dyDescent="0.2">
      <c r="B768" s="3"/>
      <c r="D768" s="3"/>
      <c r="AW768" s="3"/>
      <c r="AY768" s="3"/>
    </row>
    <row r="769" spans="2:51" x14ac:dyDescent="0.2">
      <c r="B769" s="3"/>
      <c r="D769" s="3"/>
      <c r="AW769" s="3"/>
      <c r="AY769" s="3"/>
    </row>
    <row r="770" spans="2:51" x14ac:dyDescent="0.2">
      <c r="B770" s="3"/>
      <c r="D770" s="3"/>
      <c r="AW770" s="3"/>
      <c r="AY770" s="3"/>
    </row>
    <row r="771" spans="2:51" x14ac:dyDescent="0.2">
      <c r="B771" s="3"/>
      <c r="D771" s="3"/>
      <c r="AW771" s="3"/>
      <c r="AY771" s="3"/>
    </row>
    <row r="772" spans="2:51" x14ac:dyDescent="0.2">
      <c r="B772" s="3"/>
      <c r="D772" s="3"/>
      <c r="AW772" s="3"/>
      <c r="AY772" s="3"/>
    </row>
    <row r="773" spans="2:51" x14ac:dyDescent="0.2">
      <c r="B773" s="3"/>
      <c r="D773" s="3"/>
      <c r="AW773" s="3"/>
      <c r="AY773" s="3"/>
    </row>
    <row r="774" spans="2:51" x14ac:dyDescent="0.2">
      <c r="B774" s="3"/>
      <c r="D774" s="3"/>
      <c r="AW774" s="3"/>
      <c r="AY774" s="3"/>
    </row>
    <row r="775" spans="2:51" x14ac:dyDescent="0.2">
      <c r="B775" s="3"/>
      <c r="D775" s="3"/>
      <c r="AW775" s="3"/>
      <c r="AY775" s="3"/>
    </row>
    <row r="776" spans="2:51" x14ac:dyDescent="0.2">
      <c r="B776" s="3"/>
      <c r="D776" s="3"/>
      <c r="AW776" s="3"/>
      <c r="AY776" s="3"/>
    </row>
    <row r="777" spans="2:51" x14ac:dyDescent="0.2">
      <c r="B777" s="3"/>
      <c r="D777" s="3"/>
      <c r="AW777" s="3"/>
      <c r="AY777" s="3"/>
    </row>
    <row r="778" spans="2:51" x14ac:dyDescent="0.2">
      <c r="B778" s="3"/>
      <c r="D778" s="3"/>
      <c r="AW778" s="3"/>
      <c r="AY778" s="3"/>
    </row>
    <row r="779" spans="2:51" x14ac:dyDescent="0.2">
      <c r="B779" s="3"/>
      <c r="D779" s="3"/>
      <c r="AW779" s="3"/>
      <c r="AY779" s="3"/>
    </row>
    <row r="780" spans="2:51" x14ac:dyDescent="0.2">
      <c r="B780" s="3"/>
      <c r="D780" s="3"/>
      <c r="AW780" s="3"/>
      <c r="AY780" s="3"/>
    </row>
    <row r="781" spans="2:51" x14ac:dyDescent="0.2">
      <c r="B781" s="3"/>
      <c r="D781" s="3"/>
      <c r="AW781" s="3"/>
      <c r="AY781" s="3"/>
    </row>
    <row r="782" spans="2:51" x14ac:dyDescent="0.2">
      <c r="B782" s="3"/>
      <c r="D782" s="3"/>
      <c r="AW782" s="3"/>
      <c r="AY782" s="3"/>
    </row>
    <row r="783" spans="2:51" x14ac:dyDescent="0.2">
      <c r="B783" s="3"/>
      <c r="D783" s="3"/>
      <c r="AW783" s="3"/>
      <c r="AY783" s="3"/>
    </row>
    <row r="784" spans="2:51" x14ac:dyDescent="0.2">
      <c r="B784" s="3"/>
      <c r="D784" s="3"/>
      <c r="AW784" s="3"/>
      <c r="AY784" s="3"/>
    </row>
    <row r="785" spans="2:51" x14ac:dyDescent="0.2">
      <c r="B785" s="3"/>
      <c r="D785" s="3"/>
      <c r="AW785" s="3"/>
      <c r="AY785" s="3"/>
    </row>
    <row r="786" spans="2:51" x14ac:dyDescent="0.2">
      <c r="B786" s="3"/>
      <c r="D786" s="3"/>
      <c r="AW786" s="3"/>
      <c r="AY786" s="3"/>
    </row>
    <row r="787" spans="2:51" x14ac:dyDescent="0.2">
      <c r="B787" s="3"/>
      <c r="D787" s="3"/>
      <c r="AW787" s="3"/>
      <c r="AY787" s="3"/>
    </row>
    <row r="788" spans="2:51" x14ac:dyDescent="0.2">
      <c r="B788" s="3"/>
      <c r="D788" s="3"/>
      <c r="AW788" s="3"/>
      <c r="AY788" s="3"/>
    </row>
    <row r="789" spans="2:51" x14ac:dyDescent="0.2">
      <c r="B789" s="3"/>
      <c r="D789" s="3"/>
      <c r="AW789" s="3"/>
      <c r="AY789" s="3"/>
    </row>
    <row r="790" spans="2:51" x14ac:dyDescent="0.2">
      <c r="B790" s="3"/>
      <c r="D790" s="3"/>
      <c r="AW790" s="3"/>
      <c r="AY790" s="3"/>
    </row>
    <row r="791" spans="2:51" x14ac:dyDescent="0.2">
      <c r="B791" s="3"/>
      <c r="D791" s="3"/>
      <c r="AW791" s="3"/>
      <c r="AY791" s="3"/>
    </row>
    <row r="792" spans="2:51" x14ac:dyDescent="0.2">
      <c r="B792" s="3"/>
      <c r="D792" s="3"/>
      <c r="AW792" s="3"/>
      <c r="AY792" s="3"/>
    </row>
    <row r="793" spans="2:51" x14ac:dyDescent="0.2">
      <c r="B793" s="3"/>
      <c r="D793" s="3"/>
      <c r="AW793" s="3"/>
      <c r="AY793" s="3"/>
    </row>
    <row r="794" spans="2:51" x14ac:dyDescent="0.2">
      <c r="B794" s="3"/>
      <c r="D794" s="3"/>
      <c r="AW794" s="3"/>
      <c r="AY794" s="3"/>
    </row>
    <row r="795" spans="2:51" x14ac:dyDescent="0.2">
      <c r="B795" s="3"/>
      <c r="D795" s="3"/>
      <c r="AW795" s="3"/>
      <c r="AY795" s="3"/>
    </row>
    <row r="796" spans="2:51" x14ac:dyDescent="0.2">
      <c r="B796" s="3"/>
      <c r="D796" s="3"/>
      <c r="AW796" s="3"/>
      <c r="AY796" s="3"/>
    </row>
    <row r="797" spans="2:51" x14ac:dyDescent="0.2">
      <c r="B797" s="3"/>
      <c r="D797" s="3"/>
      <c r="AW797" s="3"/>
      <c r="AY797" s="3"/>
    </row>
    <row r="798" spans="2:51" x14ac:dyDescent="0.2">
      <c r="B798" s="3"/>
      <c r="D798" s="3"/>
      <c r="AW798" s="3"/>
      <c r="AY798" s="3"/>
    </row>
    <row r="799" spans="2:51" x14ac:dyDescent="0.2">
      <c r="B799" s="3"/>
      <c r="D799" s="3"/>
      <c r="AW799" s="3"/>
      <c r="AY799" s="3"/>
    </row>
    <row r="800" spans="2:51" x14ac:dyDescent="0.2">
      <c r="B800" s="3"/>
      <c r="D800" s="3"/>
      <c r="AW800" s="3"/>
      <c r="AY800" s="3"/>
    </row>
    <row r="801" spans="2:51" x14ac:dyDescent="0.2">
      <c r="B801" s="3"/>
      <c r="D801" s="3"/>
      <c r="AW801" s="3"/>
      <c r="AY801" s="3"/>
    </row>
    <row r="802" spans="2:51" x14ac:dyDescent="0.2">
      <c r="B802" s="3"/>
      <c r="D802" s="3"/>
      <c r="AW802" s="3"/>
      <c r="AY802" s="3"/>
    </row>
    <row r="803" spans="2:51" x14ac:dyDescent="0.2">
      <c r="B803" s="3"/>
      <c r="D803" s="3"/>
      <c r="AW803" s="3"/>
      <c r="AY803" s="3"/>
    </row>
    <row r="804" spans="2:51" x14ac:dyDescent="0.2">
      <c r="B804" s="3"/>
      <c r="D804" s="3"/>
      <c r="AW804" s="3"/>
      <c r="AY804" s="3"/>
    </row>
    <row r="805" spans="2:51" x14ac:dyDescent="0.2">
      <c r="B805" s="3"/>
      <c r="D805" s="3"/>
      <c r="AW805" s="3"/>
      <c r="AY805" s="3"/>
    </row>
    <row r="806" spans="2:51" x14ac:dyDescent="0.2">
      <c r="B806" s="3"/>
      <c r="D806" s="3"/>
      <c r="AW806" s="3"/>
      <c r="AY806" s="3"/>
    </row>
    <row r="807" spans="2:51" x14ac:dyDescent="0.2">
      <c r="B807" s="3"/>
      <c r="D807" s="3"/>
      <c r="AW807" s="3"/>
      <c r="AY807" s="3"/>
    </row>
    <row r="808" spans="2:51" x14ac:dyDescent="0.2">
      <c r="B808" s="3"/>
      <c r="D808" s="3"/>
      <c r="AW808" s="3"/>
      <c r="AY808" s="3"/>
    </row>
    <row r="809" spans="2:51" x14ac:dyDescent="0.2">
      <c r="B809" s="3"/>
      <c r="D809" s="3"/>
      <c r="AW809" s="3"/>
      <c r="AY809" s="3"/>
    </row>
    <row r="810" spans="2:51" x14ac:dyDescent="0.2">
      <c r="B810" s="3"/>
      <c r="D810" s="3"/>
      <c r="AW810" s="3"/>
      <c r="AY810" s="3"/>
    </row>
    <row r="811" spans="2:51" x14ac:dyDescent="0.2">
      <c r="B811" s="3"/>
      <c r="D811" s="3"/>
      <c r="AW811" s="3"/>
      <c r="AY811" s="3"/>
    </row>
    <row r="812" spans="2:51" x14ac:dyDescent="0.2">
      <c r="B812" s="3"/>
      <c r="D812" s="3"/>
      <c r="AW812" s="3"/>
      <c r="AY812" s="3"/>
    </row>
    <row r="813" spans="2:51" x14ac:dyDescent="0.2">
      <c r="B813" s="3"/>
      <c r="D813" s="3"/>
      <c r="AW813" s="3"/>
      <c r="AY813" s="3"/>
    </row>
    <row r="814" spans="2:51" x14ac:dyDescent="0.2">
      <c r="B814" s="3"/>
      <c r="D814" s="3"/>
      <c r="AW814" s="3"/>
      <c r="AY814" s="3"/>
    </row>
    <row r="815" spans="2:51" x14ac:dyDescent="0.2">
      <c r="B815" s="3"/>
      <c r="D815" s="3"/>
      <c r="AW815" s="3"/>
      <c r="AY815" s="3"/>
    </row>
    <row r="816" spans="2:51" x14ac:dyDescent="0.2">
      <c r="B816" s="3"/>
      <c r="D816" s="3"/>
      <c r="AW816" s="3"/>
      <c r="AY816" s="3"/>
    </row>
    <row r="817" spans="2:51" x14ac:dyDescent="0.2">
      <c r="B817" s="3"/>
      <c r="D817" s="3"/>
      <c r="AW817" s="3"/>
      <c r="AY817" s="3"/>
    </row>
    <row r="818" spans="2:51" x14ac:dyDescent="0.2">
      <c r="B818" s="3"/>
      <c r="D818" s="3"/>
      <c r="AW818" s="3"/>
      <c r="AY818" s="3"/>
    </row>
    <row r="819" spans="2:51" x14ac:dyDescent="0.2">
      <c r="B819" s="3"/>
      <c r="D819" s="3"/>
      <c r="AW819" s="3"/>
      <c r="AY819" s="3"/>
    </row>
    <row r="820" spans="2:51" x14ac:dyDescent="0.2">
      <c r="B820" s="3"/>
      <c r="D820" s="3"/>
      <c r="AW820" s="3"/>
      <c r="AY820" s="3"/>
    </row>
    <row r="821" spans="2:51" x14ac:dyDescent="0.2">
      <c r="B821" s="3"/>
      <c r="D821" s="3"/>
      <c r="AW821" s="3"/>
      <c r="AY821" s="3"/>
    </row>
    <row r="822" spans="2:51" x14ac:dyDescent="0.2">
      <c r="B822" s="3"/>
      <c r="D822" s="3"/>
      <c r="AW822" s="3"/>
      <c r="AY822" s="3"/>
    </row>
    <row r="823" spans="2:51" x14ac:dyDescent="0.2">
      <c r="B823" s="3"/>
      <c r="D823" s="3"/>
      <c r="AW823" s="3"/>
      <c r="AY823" s="3"/>
    </row>
    <row r="824" spans="2:51" x14ac:dyDescent="0.2">
      <c r="B824" s="3"/>
      <c r="D824" s="3"/>
      <c r="AW824" s="3"/>
      <c r="AY824" s="3"/>
    </row>
    <row r="825" spans="2:51" x14ac:dyDescent="0.2">
      <c r="B825" s="3"/>
      <c r="D825" s="3"/>
      <c r="AW825" s="3"/>
      <c r="AY825" s="3"/>
    </row>
    <row r="826" spans="2:51" x14ac:dyDescent="0.2">
      <c r="B826" s="3"/>
      <c r="D826" s="3"/>
      <c r="AW826" s="3"/>
      <c r="AY826" s="3"/>
    </row>
    <row r="827" spans="2:51" x14ac:dyDescent="0.2">
      <c r="B827" s="3"/>
      <c r="D827" s="3"/>
      <c r="AW827" s="3"/>
      <c r="AY827" s="3"/>
    </row>
    <row r="828" spans="2:51" x14ac:dyDescent="0.2">
      <c r="B828" s="3"/>
      <c r="D828" s="3"/>
      <c r="AW828" s="3"/>
      <c r="AY828" s="3"/>
    </row>
    <row r="829" spans="2:51" x14ac:dyDescent="0.2">
      <c r="B829" s="3"/>
      <c r="D829" s="3"/>
      <c r="AW829" s="3"/>
      <c r="AY829" s="3"/>
    </row>
    <row r="830" spans="2:51" x14ac:dyDescent="0.2">
      <c r="B830" s="3"/>
      <c r="D830" s="3"/>
      <c r="AW830" s="3"/>
      <c r="AY830" s="3"/>
    </row>
    <row r="831" spans="2:51" x14ac:dyDescent="0.2">
      <c r="B831" s="3"/>
      <c r="D831" s="3"/>
      <c r="AW831" s="3"/>
      <c r="AY831" s="3"/>
    </row>
    <row r="832" spans="2:51" x14ac:dyDescent="0.2">
      <c r="B832" s="3"/>
      <c r="D832" s="3"/>
      <c r="AW832" s="3"/>
      <c r="AY832" s="3"/>
    </row>
    <row r="833" spans="2:51" x14ac:dyDescent="0.2">
      <c r="B833" s="3"/>
      <c r="D833" s="3"/>
      <c r="AW833" s="3"/>
      <c r="AY833" s="3"/>
    </row>
    <row r="834" spans="2:51" x14ac:dyDescent="0.2">
      <c r="B834" s="3"/>
      <c r="D834" s="3"/>
      <c r="AW834" s="3"/>
      <c r="AY834" s="3"/>
    </row>
    <row r="835" spans="2:51" x14ac:dyDescent="0.2">
      <c r="B835" s="3"/>
      <c r="D835" s="3"/>
      <c r="AW835" s="3"/>
      <c r="AY835" s="3"/>
    </row>
    <row r="836" spans="2:51" x14ac:dyDescent="0.2">
      <c r="B836" s="3"/>
      <c r="D836" s="3"/>
      <c r="AW836" s="3"/>
      <c r="AY836" s="3"/>
    </row>
    <row r="837" spans="2:51" x14ac:dyDescent="0.2">
      <c r="B837" s="3"/>
      <c r="D837" s="3"/>
      <c r="AW837" s="3"/>
      <c r="AY837" s="3"/>
    </row>
    <row r="838" spans="2:51" x14ac:dyDescent="0.2">
      <c r="B838" s="3"/>
      <c r="D838" s="3"/>
      <c r="AW838" s="3"/>
      <c r="AY838" s="3"/>
    </row>
    <row r="839" spans="2:51" x14ac:dyDescent="0.2">
      <c r="B839" s="3"/>
      <c r="D839" s="3"/>
      <c r="AW839" s="3"/>
      <c r="AY839" s="3"/>
    </row>
    <row r="840" spans="2:51" x14ac:dyDescent="0.2">
      <c r="B840" s="3"/>
      <c r="D840" s="3"/>
      <c r="AW840" s="3"/>
      <c r="AY840" s="3"/>
    </row>
    <row r="841" spans="2:51" x14ac:dyDescent="0.2">
      <c r="B841" s="3"/>
      <c r="D841" s="3"/>
      <c r="AW841" s="3"/>
      <c r="AY841" s="3"/>
    </row>
    <row r="842" spans="2:51" x14ac:dyDescent="0.2">
      <c r="B842" s="3"/>
      <c r="D842" s="3"/>
      <c r="AW842" s="3"/>
      <c r="AY842" s="3"/>
    </row>
    <row r="843" spans="2:51" x14ac:dyDescent="0.2">
      <c r="B843" s="3"/>
      <c r="D843" s="3"/>
      <c r="AW843" s="3"/>
      <c r="AY843" s="3"/>
    </row>
    <row r="844" spans="2:51" x14ac:dyDescent="0.2">
      <c r="B844" s="3"/>
      <c r="D844" s="3"/>
      <c r="AW844" s="3"/>
      <c r="AY844" s="3"/>
    </row>
    <row r="845" spans="2:51" x14ac:dyDescent="0.2">
      <c r="B845" s="3"/>
      <c r="D845" s="3"/>
      <c r="AW845" s="3"/>
      <c r="AY845" s="3"/>
    </row>
    <row r="846" spans="2:51" x14ac:dyDescent="0.2">
      <c r="B846" s="3"/>
      <c r="D846" s="3"/>
      <c r="AW846" s="3"/>
      <c r="AY846" s="3"/>
    </row>
    <row r="847" spans="2:51" x14ac:dyDescent="0.2">
      <c r="B847" s="3"/>
      <c r="D847" s="3"/>
      <c r="AW847" s="3"/>
      <c r="AY847" s="3"/>
    </row>
    <row r="848" spans="2:51" x14ac:dyDescent="0.2">
      <c r="B848" s="3"/>
      <c r="D848" s="3"/>
      <c r="AW848" s="3"/>
      <c r="AY848" s="3"/>
    </row>
    <row r="849" spans="2:51" x14ac:dyDescent="0.2">
      <c r="B849" s="3"/>
      <c r="D849" s="3"/>
      <c r="AW849" s="3"/>
      <c r="AY849" s="3"/>
    </row>
    <row r="850" spans="2:51" x14ac:dyDescent="0.2">
      <c r="B850" s="3"/>
      <c r="D850" s="3"/>
      <c r="AW850" s="3"/>
      <c r="AY850" s="3"/>
    </row>
    <row r="851" spans="2:51" x14ac:dyDescent="0.2">
      <c r="B851" s="3"/>
      <c r="D851" s="3"/>
      <c r="AW851" s="3"/>
      <c r="AY851" s="3"/>
    </row>
    <row r="852" spans="2:51" x14ac:dyDescent="0.2">
      <c r="B852" s="3"/>
      <c r="D852" s="3"/>
      <c r="AW852" s="3"/>
      <c r="AY852" s="3"/>
    </row>
    <row r="853" spans="2:51" x14ac:dyDescent="0.2">
      <c r="B853" s="3"/>
      <c r="D853" s="3"/>
      <c r="AW853" s="3"/>
      <c r="AY853" s="3"/>
    </row>
    <row r="854" spans="2:51" x14ac:dyDescent="0.2">
      <c r="B854" s="3"/>
      <c r="D854" s="3"/>
      <c r="AW854" s="3"/>
      <c r="AY854" s="3"/>
    </row>
    <row r="855" spans="2:51" x14ac:dyDescent="0.2">
      <c r="B855" s="3"/>
      <c r="D855" s="3"/>
      <c r="AW855" s="3"/>
      <c r="AY855" s="3"/>
    </row>
    <row r="856" spans="2:51" x14ac:dyDescent="0.2">
      <c r="B856" s="3"/>
      <c r="D856" s="3"/>
      <c r="AW856" s="3"/>
      <c r="AY856" s="3"/>
    </row>
    <row r="857" spans="2:51" x14ac:dyDescent="0.2">
      <c r="B857" s="3"/>
      <c r="D857" s="3"/>
      <c r="AW857" s="3"/>
      <c r="AY857" s="3"/>
    </row>
    <row r="858" spans="2:51" x14ac:dyDescent="0.2">
      <c r="B858" s="3"/>
      <c r="D858" s="3"/>
      <c r="AW858" s="3"/>
      <c r="AY858" s="3"/>
    </row>
    <row r="859" spans="2:51" x14ac:dyDescent="0.2">
      <c r="B859" s="3"/>
      <c r="D859" s="3"/>
      <c r="AW859" s="3"/>
      <c r="AY859" s="3"/>
    </row>
    <row r="860" spans="2:51" x14ac:dyDescent="0.2">
      <c r="B860" s="3"/>
      <c r="D860" s="3"/>
      <c r="AW860" s="3"/>
      <c r="AY860" s="3"/>
    </row>
    <row r="861" spans="2:51" x14ac:dyDescent="0.2">
      <c r="B861" s="3"/>
      <c r="D861" s="3"/>
      <c r="AW861" s="3"/>
      <c r="AY861" s="3"/>
    </row>
    <row r="862" spans="2:51" x14ac:dyDescent="0.2">
      <c r="B862" s="3"/>
      <c r="D862" s="3"/>
      <c r="AW862" s="3"/>
      <c r="AY862" s="3"/>
    </row>
    <row r="863" spans="2:51" x14ac:dyDescent="0.2">
      <c r="B863" s="3"/>
      <c r="D863" s="3"/>
      <c r="AW863" s="3"/>
      <c r="AY863" s="3"/>
    </row>
    <row r="864" spans="2:51" x14ac:dyDescent="0.2">
      <c r="B864" s="3"/>
      <c r="D864" s="3"/>
      <c r="AW864" s="3"/>
      <c r="AY864" s="3"/>
    </row>
    <row r="865" spans="2:51" x14ac:dyDescent="0.2">
      <c r="B865" s="3"/>
      <c r="D865" s="3"/>
      <c r="AW865" s="3"/>
      <c r="AY865" s="3"/>
    </row>
    <row r="866" spans="2:51" x14ac:dyDescent="0.2">
      <c r="B866" s="3"/>
      <c r="D866" s="3"/>
      <c r="AW866" s="3"/>
      <c r="AY866" s="3"/>
    </row>
    <row r="867" spans="2:51" x14ac:dyDescent="0.2">
      <c r="B867" s="3"/>
      <c r="D867" s="3"/>
      <c r="AW867" s="3"/>
      <c r="AY867" s="3"/>
    </row>
    <row r="868" spans="2:51" x14ac:dyDescent="0.2">
      <c r="B868" s="3"/>
      <c r="D868" s="3"/>
      <c r="AW868" s="3"/>
      <c r="AY868" s="3"/>
    </row>
    <row r="869" spans="2:51" x14ac:dyDescent="0.2">
      <c r="B869" s="3"/>
      <c r="D869" s="3"/>
      <c r="AW869" s="3"/>
      <c r="AY869" s="3"/>
    </row>
    <row r="870" spans="2:51" x14ac:dyDescent="0.2">
      <c r="B870" s="3"/>
      <c r="D870" s="3"/>
      <c r="AW870" s="3"/>
      <c r="AY870" s="3"/>
    </row>
    <row r="871" spans="2:51" x14ac:dyDescent="0.2">
      <c r="B871" s="3"/>
      <c r="D871" s="3"/>
      <c r="AW871" s="3"/>
      <c r="AY871" s="3"/>
    </row>
    <row r="872" spans="2:51" x14ac:dyDescent="0.2">
      <c r="B872" s="3"/>
      <c r="D872" s="3"/>
      <c r="AW872" s="3"/>
      <c r="AY872" s="3"/>
    </row>
    <row r="873" spans="2:51" x14ac:dyDescent="0.2">
      <c r="B873" s="3"/>
      <c r="D873" s="3"/>
      <c r="AW873" s="3"/>
      <c r="AY873" s="3"/>
    </row>
    <row r="874" spans="2:51" x14ac:dyDescent="0.2">
      <c r="B874" s="3"/>
      <c r="D874" s="3"/>
      <c r="AW874" s="3"/>
      <c r="AY874" s="3"/>
    </row>
    <row r="875" spans="2:51" x14ac:dyDescent="0.2">
      <c r="B875" s="3"/>
      <c r="D875" s="3"/>
      <c r="AW875" s="3"/>
      <c r="AY875" s="3"/>
    </row>
    <row r="876" spans="2:51" x14ac:dyDescent="0.2">
      <c r="B876" s="3"/>
      <c r="D876" s="3"/>
      <c r="AW876" s="3"/>
      <c r="AY876" s="3"/>
    </row>
    <row r="877" spans="2:51" x14ac:dyDescent="0.2">
      <c r="B877" s="3"/>
      <c r="D877" s="3"/>
      <c r="AW877" s="3"/>
      <c r="AY877" s="3"/>
    </row>
    <row r="878" spans="2:51" x14ac:dyDescent="0.2">
      <c r="B878" s="3"/>
      <c r="D878" s="3"/>
      <c r="AW878" s="3"/>
      <c r="AY878" s="3"/>
    </row>
    <row r="879" spans="2:51" x14ac:dyDescent="0.2">
      <c r="B879" s="3"/>
      <c r="D879" s="3"/>
      <c r="AW879" s="3"/>
      <c r="AY879" s="3"/>
    </row>
    <row r="880" spans="2:51" x14ac:dyDescent="0.2">
      <c r="B880" s="3"/>
      <c r="D880" s="3"/>
      <c r="AW880" s="3"/>
      <c r="AY880" s="3"/>
    </row>
    <row r="881" spans="2:51" x14ac:dyDescent="0.2">
      <c r="B881" s="3"/>
      <c r="D881" s="3"/>
      <c r="AW881" s="3"/>
      <c r="AY881" s="3"/>
    </row>
    <row r="882" spans="2:51" x14ac:dyDescent="0.2">
      <c r="B882" s="3"/>
      <c r="D882" s="3"/>
      <c r="AW882" s="3"/>
      <c r="AY882" s="3"/>
    </row>
    <row r="883" spans="2:51" x14ac:dyDescent="0.2">
      <c r="B883" s="3"/>
      <c r="D883" s="3"/>
      <c r="AW883" s="3"/>
      <c r="AY883" s="3"/>
    </row>
    <row r="884" spans="2:51" x14ac:dyDescent="0.2">
      <c r="B884" s="3"/>
      <c r="D884" s="3"/>
      <c r="AW884" s="3"/>
      <c r="AY884" s="3"/>
    </row>
    <row r="885" spans="2:51" x14ac:dyDescent="0.2">
      <c r="B885" s="3"/>
      <c r="D885" s="3"/>
      <c r="AW885" s="3"/>
      <c r="AY885" s="3"/>
    </row>
    <row r="886" spans="2:51" x14ac:dyDescent="0.2">
      <c r="B886" s="3"/>
      <c r="D886" s="3"/>
      <c r="AW886" s="3"/>
      <c r="AY886" s="3"/>
    </row>
    <row r="887" spans="2:51" x14ac:dyDescent="0.2">
      <c r="B887" s="3"/>
      <c r="D887" s="3"/>
      <c r="AW887" s="3"/>
      <c r="AY887" s="3"/>
    </row>
    <row r="888" spans="2:51" x14ac:dyDescent="0.2">
      <c r="B888" s="3"/>
      <c r="D888" s="3"/>
      <c r="AW888" s="3"/>
      <c r="AY888" s="3"/>
    </row>
    <row r="889" spans="2:51" x14ac:dyDescent="0.2">
      <c r="B889" s="3"/>
      <c r="D889" s="3"/>
      <c r="AW889" s="3"/>
      <c r="AY889" s="3"/>
    </row>
    <row r="890" spans="2:51" x14ac:dyDescent="0.2">
      <c r="B890" s="3"/>
      <c r="D890" s="3"/>
      <c r="AW890" s="3"/>
      <c r="AY890" s="3"/>
    </row>
    <row r="891" spans="2:51" x14ac:dyDescent="0.2">
      <c r="B891" s="3"/>
      <c r="D891" s="3"/>
      <c r="AW891" s="3"/>
      <c r="AY891" s="3"/>
    </row>
    <row r="892" spans="2:51" x14ac:dyDescent="0.2">
      <c r="B892" s="3"/>
      <c r="D892" s="3"/>
      <c r="AW892" s="3"/>
      <c r="AY892" s="3"/>
    </row>
    <row r="893" spans="2:51" x14ac:dyDescent="0.2">
      <c r="B893" s="3"/>
      <c r="D893" s="3"/>
      <c r="AW893" s="3"/>
      <c r="AY893" s="3"/>
    </row>
    <row r="894" spans="2:51" x14ac:dyDescent="0.2">
      <c r="B894" s="3"/>
      <c r="D894" s="3"/>
      <c r="AW894" s="3"/>
      <c r="AY894" s="3"/>
    </row>
    <row r="895" spans="2:51" x14ac:dyDescent="0.2">
      <c r="B895" s="3"/>
      <c r="D895" s="3"/>
      <c r="AW895" s="3"/>
      <c r="AY895" s="3"/>
    </row>
    <row r="896" spans="2:51" x14ac:dyDescent="0.2">
      <c r="B896" s="3"/>
      <c r="D896" s="3"/>
      <c r="AW896" s="3"/>
      <c r="AY896" s="3"/>
    </row>
    <row r="897" spans="2:51" x14ac:dyDescent="0.2">
      <c r="B897" s="3"/>
      <c r="D897" s="3"/>
      <c r="AW897" s="3"/>
      <c r="AY897" s="3"/>
    </row>
    <row r="898" spans="2:51" x14ac:dyDescent="0.2">
      <c r="B898" s="3"/>
      <c r="D898" s="3"/>
      <c r="AW898" s="3"/>
      <c r="AY898" s="3"/>
    </row>
    <row r="899" spans="2:51" x14ac:dyDescent="0.2">
      <c r="B899" s="3"/>
      <c r="D899" s="3"/>
      <c r="AW899" s="3"/>
      <c r="AY899" s="3"/>
    </row>
    <row r="900" spans="2:51" x14ac:dyDescent="0.2">
      <c r="B900" s="3"/>
      <c r="D900" s="3"/>
      <c r="AW900" s="3"/>
      <c r="AY900" s="3"/>
    </row>
    <row r="901" spans="2:51" x14ac:dyDescent="0.2">
      <c r="B901" s="3"/>
      <c r="D901" s="3"/>
      <c r="AW901" s="3"/>
      <c r="AY901" s="3"/>
    </row>
    <row r="902" spans="2:51" x14ac:dyDescent="0.2">
      <c r="B902" s="3"/>
      <c r="D902" s="3"/>
      <c r="AW902" s="3"/>
      <c r="AY902" s="3"/>
    </row>
    <row r="903" spans="2:51" x14ac:dyDescent="0.2">
      <c r="B903" s="3"/>
      <c r="D903" s="3"/>
      <c r="AW903" s="3"/>
      <c r="AY903" s="3"/>
    </row>
    <row r="904" spans="2:51" x14ac:dyDescent="0.2">
      <c r="B904" s="3"/>
      <c r="D904" s="3"/>
      <c r="AW904" s="3"/>
      <c r="AY904" s="3"/>
    </row>
    <row r="905" spans="2:51" x14ac:dyDescent="0.2">
      <c r="B905" s="3"/>
      <c r="D905" s="3"/>
      <c r="AW905" s="3"/>
      <c r="AY905" s="3"/>
    </row>
    <row r="906" spans="2:51" x14ac:dyDescent="0.2">
      <c r="B906" s="3"/>
      <c r="D906" s="3"/>
      <c r="AW906" s="3"/>
      <c r="AY906" s="3"/>
    </row>
    <row r="907" spans="2:51" x14ac:dyDescent="0.2">
      <c r="B907" s="3"/>
      <c r="D907" s="3"/>
      <c r="AW907" s="3"/>
      <c r="AY907" s="3"/>
    </row>
    <row r="908" spans="2:51" x14ac:dyDescent="0.2">
      <c r="B908" s="3"/>
      <c r="D908" s="3"/>
      <c r="AW908" s="3"/>
      <c r="AY908" s="3"/>
    </row>
    <row r="909" spans="2:51" x14ac:dyDescent="0.2">
      <c r="B909" s="3"/>
      <c r="D909" s="3"/>
      <c r="AW909" s="3"/>
      <c r="AY909" s="3"/>
    </row>
    <row r="910" spans="2:51" x14ac:dyDescent="0.2">
      <c r="B910" s="3"/>
      <c r="D910" s="3"/>
      <c r="AW910" s="3"/>
      <c r="AY910" s="3"/>
    </row>
    <row r="911" spans="2:51" x14ac:dyDescent="0.2">
      <c r="B911" s="3"/>
      <c r="D911" s="3"/>
      <c r="AW911" s="3"/>
      <c r="AY911" s="3"/>
    </row>
    <row r="912" spans="2:51" x14ac:dyDescent="0.2">
      <c r="B912" s="3"/>
      <c r="D912" s="3"/>
      <c r="AW912" s="3"/>
      <c r="AY912" s="3"/>
    </row>
    <row r="913" spans="2:51" x14ac:dyDescent="0.2">
      <c r="B913" s="3"/>
      <c r="D913" s="3"/>
      <c r="AW913" s="3"/>
      <c r="AY913" s="3"/>
    </row>
    <row r="914" spans="2:51" x14ac:dyDescent="0.2">
      <c r="B914" s="3"/>
      <c r="D914" s="3"/>
      <c r="AW914" s="3"/>
      <c r="AY914" s="3"/>
    </row>
    <row r="915" spans="2:51" x14ac:dyDescent="0.2">
      <c r="B915" s="3"/>
      <c r="D915" s="3"/>
      <c r="AW915" s="3"/>
      <c r="AY915" s="3"/>
    </row>
    <row r="916" spans="2:51" x14ac:dyDescent="0.2">
      <c r="B916" s="3"/>
      <c r="D916" s="3"/>
      <c r="AW916" s="3"/>
      <c r="AY916" s="3"/>
    </row>
    <row r="917" spans="2:51" x14ac:dyDescent="0.2">
      <c r="B917" s="3"/>
      <c r="D917" s="3"/>
      <c r="AW917" s="3"/>
      <c r="AY917" s="3"/>
    </row>
    <row r="918" spans="2:51" x14ac:dyDescent="0.2">
      <c r="B918" s="3"/>
      <c r="D918" s="3"/>
      <c r="AW918" s="3"/>
      <c r="AY918" s="3"/>
    </row>
    <row r="919" spans="2:51" x14ac:dyDescent="0.2">
      <c r="B919" s="3"/>
      <c r="D919" s="3"/>
      <c r="AW919" s="3"/>
      <c r="AY919" s="3"/>
    </row>
    <row r="920" spans="2:51" x14ac:dyDescent="0.2">
      <c r="B920" s="3"/>
      <c r="D920" s="3"/>
      <c r="AW920" s="3"/>
      <c r="AY920" s="3"/>
    </row>
    <row r="921" spans="2:51" x14ac:dyDescent="0.2">
      <c r="B921" s="3"/>
      <c r="D921" s="3"/>
      <c r="AW921" s="3"/>
      <c r="AY921" s="3"/>
    </row>
    <row r="922" spans="2:51" x14ac:dyDescent="0.2">
      <c r="B922" s="3"/>
      <c r="D922" s="3"/>
      <c r="AW922" s="3"/>
      <c r="AY922" s="3"/>
    </row>
    <row r="923" spans="2:51" x14ac:dyDescent="0.2">
      <c r="B923" s="3"/>
      <c r="D923" s="3"/>
      <c r="AW923" s="3"/>
      <c r="AY923" s="3"/>
    </row>
    <row r="924" spans="2:51" x14ac:dyDescent="0.2">
      <c r="B924" s="3"/>
      <c r="D924" s="3"/>
      <c r="AW924" s="3"/>
      <c r="AY924" s="3"/>
    </row>
    <row r="925" spans="2:51" x14ac:dyDescent="0.2">
      <c r="B925" s="3"/>
      <c r="D925" s="3"/>
      <c r="AW925" s="3"/>
      <c r="AY925" s="3"/>
    </row>
    <row r="926" spans="2:51" x14ac:dyDescent="0.2">
      <c r="B926" s="3"/>
      <c r="D926" s="3"/>
      <c r="AW926" s="3"/>
      <c r="AY926" s="3"/>
    </row>
    <row r="927" spans="2:51" x14ac:dyDescent="0.2">
      <c r="B927" s="3"/>
      <c r="D927" s="3"/>
      <c r="AW927" s="3"/>
      <c r="AY927" s="3"/>
    </row>
    <row r="928" spans="2:51" x14ac:dyDescent="0.2">
      <c r="B928" s="3"/>
      <c r="D928" s="3"/>
      <c r="AW928" s="3"/>
      <c r="AY928" s="3"/>
    </row>
    <row r="929" spans="2:51" x14ac:dyDescent="0.2">
      <c r="B929" s="3"/>
      <c r="D929" s="3"/>
      <c r="AW929" s="3"/>
      <c r="AY929" s="3"/>
    </row>
    <row r="930" spans="2:51" x14ac:dyDescent="0.2">
      <c r="B930" s="3"/>
      <c r="D930" s="3"/>
      <c r="AW930" s="3"/>
      <c r="AY930" s="3"/>
    </row>
    <row r="931" spans="2:51" x14ac:dyDescent="0.2">
      <c r="B931" s="3"/>
      <c r="D931" s="3"/>
      <c r="AW931" s="3"/>
      <c r="AY931" s="3"/>
    </row>
    <row r="932" spans="2:51" x14ac:dyDescent="0.2">
      <c r="B932" s="3"/>
      <c r="D932" s="3"/>
      <c r="AW932" s="3"/>
      <c r="AY932" s="3"/>
    </row>
    <row r="933" spans="2:51" x14ac:dyDescent="0.2">
      <c r="B933" s="3"/>
      <c r="D933" s="3"/>
      <c r="AW933" s="3"/>
      <c r="AY933" s="3"/>
    </row>
    <row r="934" spans="2:51" x14ac:dyDescent="0.2">
      <c r="B934" s="3"/>
      <c r="D934" s="3"/>
      <c r="AW934" s="3"/>
      <c r="AY934" s="3"/>
    </row>
    <row r="935" spans="2:51" x14ac:dyDescent="0.2">
      <c r="B935" s="3"/>
      <c r="D935" s="3"/>
      <c r="AW935" s="3"/>
      <c r="AY935" s="3"/>
    </row>
    <row r="936" spans="2:51" x14ac:dyDescent="0.2">
      <c r="B936" s="3"/>
      <c r="D936" s="3"/>
      <c r="AW936" s="3"/>
      <c r="AY936" s="3"/>
    </row>
    <row r="937" spans="2:51" x14ac:dyDescent="0.2">
      <c r="B937" s="3"/>
      <c r="D937" s="3"/>
      <c r="AW937" s="3"/>
      <c r="AY937" s="3"/>
    </row>
    <row r="938" spans="2:51" x14ac:dyDescent="0.2">
      <c r="B938" s="3"/>
      <c r="D938" s="3"/>
      <c r="AW938" s="3"/>
      <c r="AY938" s="3"/>
    </row>
    <row r="939" spans="2:51" x14ac:dyDescent="0.2">
      <c r="B939" s="3"/>
      <c r="D939" s="3"/>
      <c r="AW939" s="3"/>
      <c r="AY939" s="3"/>
    </row>
    <row r="940" spans="2:51" x14ac:dyDescent="0.2">
      <c r="B940" s="3"/>
      <c r="D940" s="3"/>
      <c r="AW940" s="3"/>
      <c r="AY940" s="3"/>
    </row>
    <row r="941" spans="2:51" x14ac:dyDescent="0.2">
      <c r="B941" s="3"/>
      <c r="D941" s="3"/>
      <c r="AW941" s="3"/>
      <c r="AY941" s="3"/>
    </row>
    <row r="942" spans="2:51" x14ac:dyDescent="0.2">
      <c r="B942" s="3"/>
      <c r="D942" s="3"/>
      <c r="AW942" s="3"/>
      <c r="AY942" s="3"/>
    </row>
    <row r="943" spans="2:51" x14ac:dyDescent="0.2">
      <c r="B943" s="3"/>
      <c r="D943" s="3"/>
      <c r="AW943" s="3"/>
      <c r="AY943" s="3"/>
    </row>
    <row r="944" spans="2:51" x14ac:dyDescent="0.2">
      <c r="B944" s="3"/>
      <c r="D944" s="3"/>
      <c r="AW944" s="3"/>
      <c r="AY944" s="3"/>
    </row>
    <row r="945" spans="2:51" x14ac:dyDescent="0.2">
      <c r="B945" s="3"/>
      <c r="D945" s="3"/>
      <c r="AW945" s="3"/>
      <c r="AY945" s="3"/>
    </row>
    <row r="946" spans="2:51" x14ac:dyDescent="0.2">
      <c r="B946" s="3"/>
      <c r="D946" s="3"/>
      <c r="AW946" s="3"/>
      <c r="AY946" s="3"/>
    </row>
    <row r="947" spans="2:51" x14ac:dyDescent="0.2">
      <c r="B947" s="3"/>
      <c r="D947" s="3"/>
      <c r="AW947" s="3"/>
      <c r="AY947" s="3"/>
    </row>
    <row r="948" spans="2:51" x14ac:dyDescent="0.2">
      <c r="B948" s="3"/>
      <c r="D948" s="3"/>
      <c r="AW948" s="3"/>
      <c r="AY948" s="3"/>
    </row>
    <row r="949" spans="2:51" x14ac:dyDescent="0.2">
      <c r="B949" s="3"/>
      <c r="D949" s="3"/>
      <c r="AW949" s="3"/>
      <c r="AY949" s="3"/>
    </row>
    <row r="950" spans="2:51" x14ac:dyDescent="0.2">
      <c r="B950" s="3"/>
      <c r="D950" s="3"/>
      <c r="AW950" s="3"/>
      <c r="AY950" s="3"/>
    </row>
    <row r="951" spans="2:51" x14ac:dyDescent="0.2">
      <c r="B951" s="3"/>
      <c r="D951" s="3"/>
      <c r="AW951" s="3"/>
      <c r="AY951" s="3"/>
    </row>
    <row r="952" spans="2:51" x14ac:dyDescent="0.2">
      <c r="B952" s="3"/>
      <c r="D952" s="3"/>
      <c r="AW952" s="3"/>
      <c r="AY952" s="3"/>
    </row>
    <row r="953" spans="2:51" x14ac:dyDescent="0.2">
      <c r="B953" s="3"/>
      <c r="D953" s="3"/>
      <c r="AW953" s="3"/>
      <c r="AY953" s="3"/>
    </row>
    <row r="954" spans="2:51" x14ac:dyDescent="0.2">
      <c r="B954" s="3"/>
      <c r="D954" s="3"/>
      <c r="AW954" s="3"/>
      <c r="AY954" s="3"/>
    </row>
    <row r="955" spans="2:51" x14ac:dyDescent="0.2">
      <c r="B955" s="3"/>
      <c r="D955" s="3"/>
      <c r="AW955" s="3"/>
      <c r="AY955" s="3"/>
    </row>
    <row r="956" spans="2:51" x14ac:dyDescent="0.2">
      <c r="B956" s="3"/>
      <c r="D956" s="3"/>
      <c r="AW956" s="3"/>
      <c r="AY956" s="3"/>
    </row>
    <row r="957" spans="2:51" x14ac:dyDescent="0.2">
      <c r="B957" s="3"/>
      <c r="D957" s="3"/>
      <c r="AW957" s="3"/>
      <c r="AY957" s="3"/>
    </row>
    <row r="958" spans="2:51" x14ac:dyDescent="0.2">
      <c r="B958" s="3"/>
      <c r="D958" s="3"/>
      <c r="AW958" s="3"/>
      <c r="AY958" s="3"/>
    </row>
    <row r="959" spans="2:51" x14ac:dyDescent="0.2">
      <c r="B959" s="3"/>
      <c r="D959" s="3"/>
      <c r="AW959" s="3"/>
      <c r="AY959" s="3"/>
    </row>
    <row r="960" spans="2:51" x14ac:dyDescent="0.2">
      <c r="B960" s="3"/>
      <c r="D960" s="3"/>
      <c r="AW960" s="3"/>
      <c r="AY960" s="3"/>
    </row>
    <row r="961" spans="2:51" x14ac:dyDescent="0.2">
      <c r="B961" s="3"/>
      <c r="D961" s="3"/>
      <c r="AW961" s="3"/>
      <c r="AY961" s="3"/>
    </row>
    <row r="962" spans="2:51" x14ac:dyDescent="0.2">
      <c r="B962" s="3"/>
      <c r="D962" s="3"/>
      <c r="AW962" s="3"/>
      <c r="AY962" s="3"/>
    </row>
    <row r="963" spans="2:51" x14ac:dyDescent="0.2">
      <c r="B963" s="3"/>
      <c r="D963" s="3"/>
      <c r="AW963" s="3"/>
      <c r="AY963" s="3"/>
    </row>
    <row r="964" spans="2:51" x14ac:dyDescent="0.2">
      <c r="B964" s="3"/>
      <c r="D964" s="3"/>
      <c r="AW964" s="3"/>
      <c r="AY964" s="3"/>
    </row>
    <row r="965" spans="2:51" x14ac:dyDescent="0.2">
      <c r="B965" s="3"/>
      <c r="D965" s="3"/>
      <c r="AW965" s="3"/>
      <c r="AY965" s="3"/>
    </row>
    <row r="966" spans="2:51" x14ac:dyDescent="0.2">
      <c r="B966" s="3"/>
      <c r="D966" s="3"/>
      <c r="AW966" s="3"/>
      <c r="AY966" s="3"/>
    </row>
    <row r="967" spans="2:51" x14ac:dyDescent="0.2">
      <c r="B967" s="3"/>
      <c r="D967" s="3"/>
      <c r="AW967" s="3"/>
      <c r="AY967" s="3"/>
    </row>
    <row r="968" spans="2:51" x14ac:dyDescent="0.2">
      <c r="B968" s="3"/>
      <c r="D968" s="3"/>
      <c r="AW968" s="3"/>
      <c r="AY968" s="3"/>
    </row>
    <row r="969" spans="2:51" x14ac:dyDescent="0.2">
      <c r="B969" s="3"/>
      <c r="D969" s="3"/>
      <c r="AW969" s="3"/>
      <c r="AY969" s="3"/>
    </row>
    <row r="970" spans="2:51" x14ac:dyDescent="0.2">
      <c r="B970" s="3"/>
      <c r="D970" s="3"/>
      <c r="AW970" s="3"/>
      <c r="AY970" s="3"/>
    </row>
    <row r="971" spans="2:51" x14ac:dyDescent="0.2">
      <c r="B971" s="3"/>
      <c r="D971" s="3"/>
      <c r="AW971" s="3"/>
      <c r="AY971" s="3"/>
    </row>
    <row r="972" spans="2:51" x14ac:dyDescent="0.2">
      <c r="B972" s="3"/>
      <c r="D972" s="3"/>
      <c r="AW972" s="3"/>
      <c r="AY972" s="3"/>
    </row>
    <row r="973" spans="2:51" x14ac:dyDescent="0.2">
      <c r="B973" s="3"/>
      <c r="D973" s="3"/>
      <c r="AW973" s="3"/>
      <c r="AY973" s="3"/>
    </row>
    <row r="974" spans="2:51" x14ac:dyDescent="0.2">
      <c r="B974" s="3"/>
      <c r="D974" s="3"/>
      <c r="AW974" s="3"/>
      <c r="AY974" s="3"/>
    </row>
    <row r="975" spans="2:51" x14ac:dyDescent="0.2">
      <c r="B975" s="3"/>
      <c r="D975" s="3"/>
      <c r="AW975" s="3"/>
      <c r="AY975" s="3"/>
    </row>
    <row r="976" spans="2:51" x14ac:dyDescent="0.2">
      <c r="B976" s="3"/>
      <c r="D976" s="3"/>
      <c r="AW976" s="3"/>
      <c r="AY976" s="3"/>
    </row>
    <row r="977" spans="2:51" x14ac:dyDescent="0.2">
      <c r="B977" s="3"/>
      <c r="D977" s="3"/>
      <c r="AW977" s="3"/>
      <c r="AY977" s="3"/>
    </row>
    <row r="978" spans="2:51" x14ac:dyDescent="0.2">
      <c r="B978" s="3"/>
      <c r="D978" s="3"/>
      <c r="AW978" s="3"/>
      <c r="AY978" s="3"/>
    </row>
    <row r="979" spans="2:51" x14ac:dyDescent="0.2">
      <c r="B979" s="3"/>
      <c r="D979" s="3"/>
      <c r="AW979" s="3"/>
      <c r="AY979" s="3"/>
    </row>
    <row r="980" spans="2:51" x14ac:dyDescent="0.2">
      <c r="B980" s="3"/>
      <c r="D980" s="3"/>
      <c r="AW980" s="3"/>
      <c r="AY980" s="3"/>
    </row>
    <row r="981" spans="2:51" x14ac:dyDescent="0.2">
      <c r="B981" s="3"/>
      <c r="D981" s="3"/>
      <c r="AW981" s="3"/>
      <c r="AY981" s="3"/>
    </row>
    <row r="982" spans="2:51" x14ac:dyDescent="0.2">
      <c r="B982" s="3"/>
      <c r="D982" s="3"/>
      <c r="AW982" s="3"/>
      <c r="AY982" s="3"/>
    </row>
    <row r="983" spans="2:51" x14ac:dyDescent="0.2">
      <c r="B983" s="3"/>
      <c r="D983" s="3"/>
      <c r="AW983" s="3"/>
      <c r="AY983" s="3"/>
    </row>
    <row r="984" spans="2:51" x14ac:dyDescent="0.2">
      <c r="B984" s="3"/>
      <c r="D984" s="3"/>
      <c r="AW984" s="3"/>
      <c r="AY984" s="3"/>
    </row>
    <row r="985" spans="2:51" x14ac:dyDescent="0.2">
      <c r="B985" s="3"/>
      <c r="D985" s="3"/>
      <c r="AW985" s="3"/>
      <c r="AY985" s="3"/>
    </row>
    <row r="986" spans="2:51" x14ac:dyDescent="0.2">
      <c r="B986" s="3"/>
      <c r="D986" s="3"/>
      <c r="AW986" s="3"/>
      <c r="AY986" s="3"/>
    </row>
    <row r="987" spans="2:51" x14ac:dyDescent="0.2">
      <c r="B987" s="3"/>
      <c r="D987" s="3"/>
      <c r="AW987" s="3"/>
      <c r="AY987" s="3"/>
    </row>
    <row r="988" spans="2:51" x14ac:dyDescent="0.2">
      <c r="B988" s="3"/>
      <c r="D988" s="3"/>
      <c r="AW988" s="3"/>
      <c r="AY988" s="3"/>
    </row>
    <row r="989" spans="2:51" x14ac:dyDescent="0.2">
      <c r="B989" s="3"/>
      <c r="D989" s="3"/>
      <c r="AW989" s="3"/>
      <c r="AY989" s="3"/>
    </row>
    <row r="990" spans="2:51" x14ac:dyDescent="0.2">
      <c r="B990" s="3"/>
      <c r="D990" s="3"/>
      <c r="AW990" s="3"/>
      <c r="AY990" s="3"/>
    </row>
    <row r="991" spans="2:51" x14ac:dyDescent="0.2">
      <c r="B991" s="3"/>
      <c r="D991" s="3"/>
      <c r="AW991" s="3"/>
      <c r="AY991" s="3"/>
    </row>
    <row r="992" spans="2:51" x14ac:dyDescent="0.2">
      <c r="B992" s="3"/>
      <c r="D992" s="3"/>
      <c r="AW992" s="3"/>
      <c r="AY992" s="3"/>
    </row>
    <row r="993" spans="2:51" x14ac:dyDescent="0.2">
      <c r="B993" s="3"/>
      <c r="D993" s="3"/>
      <c r="AW993" s="3"/>
      <c r="AY993" s="3"/>
    </row>
    <row r="994" spans="2:51" x14ac:dyDescent="0.2">
      <c r="B994" s="3"/>
      <c r="D994" s="3"/>
      <c r="AW994" s="3"/>
      <c r="AY994" s="3"/>
    </row>
    <row r="995" spans="2:51" x14ac:dyDescent="0.2">
      <c r="B995" s="3"/>
      <c r="D995" s="3"/>
      <c r="AW995" s="3"/>
      <c r="AY995" s="3"/>
    </row>
    <row r="996" spans="2:51" x14ac:dyDescent="0.2">
      <c r="B996" s="3"/>
      <c r="D996" s="3"/>
      <c r="AW996" s="3"/>
      <c r="AY996" s="3"/>
    </row>
    <row r="997" spans="2:51" x14ac:dyDescent="0.2">
      <c r="B997" s="3"/>
      <c r="D997" s="3"/>
      <c r="AW997" s="3"/>
      <c r="AY997" s="3"/>
    </row>
    <row r="998" spans="2:51" x14ac:dyDescent="0.2">
      <c r="B998" s="3"/>
      <c r="D998" s="3"/>
      <c r="AW998" s="3"/>
      <c r="AY998" s="3"/>
    </row>
    <row r="999" spans="2:51" x14ac:dyDescent="0.2">
      <c r="B999" s="3"/>
      <c r="D999" s="3"/>
      <c r="AW999" s="3"/>
      <c r="AY999" s="3"/>
    </row>
    <row r="1000" spans="2:51" x14ac:dyDescent="0.2">
      <c r="B1000" s="3"/>
      <c r="D1000" s="3"/>
      <c r="AW1000" s="3"/>
      <c r="AY1000" s="3"/>
    </row>
    <row r="1001" spans="2:51" x14ac:dyDescent="0.2">
      <c r="B1001" s="3"/>
      <c r="D1001" s="3"/>
      <c r="AW1001" s="3"/>
      <c r="AY1001" s="3"/>
    </row>
    <row r="1002" spans="2:51" x14ac:dyDescent="0.2">
      <c r="B1002" s="3"/>
      <c r="D1002" s="3"/>
      <c r="AW1002" s="3"/>
      <c r="AY1002" s="3"/>
    </row>
    <row r="1003" spans="2:51" x14ac:dyDescent="0.2">
      <c r="B1003" s="3"/>
      <c r="D1003" s="3"/>
      <c r="AW1003" s="3"/>
      <c r="AY1003" s="3"/>
    </row>
    <row r="1004" spans="2:51" x14ac:dyDescent="0.2">
      <c r="B1004" s="3"/>
      <c r="D1004" s="3"/>
      <c r="AW1004" s="3"/>
      <c r="AY1004" s="3"/>
    </row>
    <row r="1005" spans="2:51" x14ac:dyDescent="0.2">
      <c r="B1005" s="3"/>
      <c r="D1005" s="3"/>
      <c r="AW1005" s="3"/>
      <c r="AY1005" s="3"/>
    </row>
    <row r="1006" spans="2:51" x14ac:dyDescent="0.2">
      <c r="B1006" s="3"/>
      <c r="D1006" s="3"/>
      <c r="AW1006" s="3"/>
      <c r="AY1006" s="3"/>
    </row>
    <row r="1007" spans="2:51" x14ac:dyDescent="0.2">
      <c r="B1007" s="3"/>
      <c r="D1007" s="3"/>
      <c r="AW1007" s="3"/>
      <c r="AY1007" s="3"/>
    </row>
    <row r="1008" spans="2:51" x14ac:dyDescent="0.2">
      <c r="B1008" s="3"/>
      <c r="D1008" s="3"/>
      <c r="AW1008" s="3"/>
      <c r="AY1008" s="3"/>
    </row>
    <row r="1009" spans="2:51" x14ac:dyDescent="0.2">
      <c r="B1009" s="3"/>
      <c r="D1009" s="3"/>
      <c r="AW1009" s="3"/>
      <c r="AY1009" s="3"/>
    </row>
    <row r="1010" spans="2:51" x14ac:dyDescent="0.2">
      <c r="B1010" s="3"/>
      <c r="D1010" s="3"/>
      <c r="AW1010" s="3"/>
      <c r="AY1010" s="3"/>
    </row>
    <row r="1011" spans="2:51" x14ac:dyDescent="0.2">
      <c r="B1011" s="3"/>
      <c r="D1011" s="3"/>
      <c r="AW1011" s="3"/>
      <c r="AY1011" s="3"/>
    </row>
    <row r="1012" spans="2:51" x14ac:dyDescent="0.2">
      <c r="B1012" s="3"/>
      <c r="D1012" s="3"/>
      <c r="AW1012" s="3"/>
      <c r="AY1012" s="3"/>
    </row>
    <row r="1013" spans="2:51" x14ac:dyDescent="0.2">
      <c r="B1013" s="3"/>
      <c r="D1013" s="3"/>
      <c r="AW1013" s="3"/>
      <c r="AY1013" s="3"/>
    </row>
    <row r="1014" spans="2:51" x14ac:dyDescent="0.2">
      <c r="B1014" s="3"/>
      <c r="D1014" s="3"/>
      <c r="AW1014" s="3"/>
      <c r="AY1014" s="3"/>
    </row>
    <row r="1015" spans="2:51" x14ac:dyDescent="0.2">
      <c r="B1015" s="3"/>
      <c r="D1015" s="3"/>
      <c r="AW1015" s="3"/>
      <c r="AY1015" s="3"/>
    </row>
    <row r="1016" spans="2:51" x14ac:dyDescent="0.2">
      <c r="B1016" s="3"/>
      <c r="D1016" s="3"/>
      <c r="AW1016" s="3"/>
      <c r="AY1016" s="3"/>
    </row>
    <row r="1017" spans="2:51" x14ac:dyDescent="0.2">
      <c r="B1017" s="3"/>
      <c r="D1017" s="3"/>
      <c r="AW1017" s="3"/>
      <c r="AY1017" s="3"/>
    </row>
    <row r="1018" spans="2:51" x14ac:dyDescent="0.2">
      <c r="B1018" s="3"/>
      <c r="D1018" s="3"/>
      <c r="AW1018" s="3"/>
      <c r="AY1018" s="3"/>
    </row>
    <row r="1019" spans="2:51" x14ac:dyDescent="0.2">
      <c r="B1019" s="3"/>
      <c r="D1019" s="3"/>
      <c r="AW1019" s="3"/>
      <c r="AY1019" s="3"/>
    </row>
    <row r="1020" spans="2:51" x14ac:dyDescent="0.2">
      <c r="B1020" s="3"/>
      <c r="D1020" s="3"/>
      <c r="AW1020" s="3"/>
      <c r="AY1020" s="3"/>
    </row>
    <row r="1021" spans="2:51" x14ac:dyDescent="0.2">
      <c r="B1021" s="3"/>
      <c r="D1021" s="3"/>
      <c r="AW1021" s="3"/>
      <c r="AY1021" s="3"/>
    </row>
    <row r="1022" spans="2:51" x14ac:dyDescent="0.2">
      <c r="B1022" s="3"/>
      <c r="D1022" s="3"/>
      <c r="AW1022" s="3"/>
      <c r="AY1022" s="3"/>
    </row>
    <row r="1023" spans="2:51" x14ac:dyDescent="0.2">
      <c r="B1023" s="3"/>
      <c r="D1023" s="3"/>
      <c r="AW1023" s="3"/>
      <c r="AY1023" s="3"/>
    </row>
    <row r="1024" spans="2:51" x14ac:dyDescent="0.2">
      <c r="B1024" s="3"/>
      <c r="D1024" s="3"/>
      <c r="AW1024" s="3"/>
      <c r="AY1024" s="3"/>
    </row>
    <row r="1025" spans="2:51" x14ac:dyDescent="0.2">
      <c r="B1025" s="3"/>
      <c r="D1025" s="3"/>
      <c r="AW1025" s="3"/>
      <c r="AY1025" s="3"/>
    </row>
    <row r="1026" spans="2:51" x14ac:dyDescent="0.2">
      <c r="B1026" s="3"/>
      <c r="D1026" s="3"/>
      <c r="AW1026" s="3"/>
      <c r="AY1026" s="3"/>
    </row>
    <row r="1027" spans="2:51" x14ac:dyDescent="0.2">
      <c r="B1027" s="3"/>
      <c r="D1027" s="3"/>
      <c r="AW1027" s="3"/>
      <c r="AY1027" s="3"/>
    </row>
    <row r="1028" spans="2:51" x14ac:dyDescent="0.2">
      <c r="B1028" s="3"/>
      <c r="D1028" s="3"/>
      <c r="AW1028" s="3"/>
      <c r="AY1028" s="3"/>
    </row>
    <row r="1029" spans="2:51" x14ac:dyDescent="0.2">
      <c r="B1029" s="3"/>
      <c r="D1029" s="3"/>
      <c r="AW1029" s="3"/>
      <c r="AY1029" s="3"/>
    </row>
    <row r="1030" spans="2:51" x14ac:dyDescent="0.2">
      <c r="B1030" s="3"/>
      <c r="D1030" s="3"/>
      <c r="AW1030" s="3"/>
      <c r="AY1030" s="3"/>
    </row>
    <row r="1031" spans="2:51" x14ac:dyDescent="0.2">
      <c r="B1031" s="3"/>
      <c r="D1031" s="3"/>
      <c r="AW1031" s="3"/>
      <c r="AY1031" s="3"/>
    </row>
    <row r="1032" spans="2:51" x14ac:dyDescent="0.2">
      <c r="B1032" s="3"/>
      <c r="D1032" s="3"/>
      <c r="AW1032" s="3"/>
      <c r="AY1032" s="3"/>
    </row>
    <row r="1033" spans="2:51" x14ac:dyDescent="0.2">
      <c r="B1033" s="3"/>
      <c r="D1033" s="3"/>
      <c r="AW1033" s="3"/>
      <c r="AY1033" s="3"/>
    </row>
    <row r="1034" spans="2:51" x14ac:dyDescent="0.2">
      <c r="B1034" s="3"/>
      <c r="D1034" s="3"/>
      <c r="AW1034" s="3"/>
      <c r="AY1034" s="3"/>
    </row>
    <row r="1035" spans="2:51" x14ac:dyDescent="0.2">
      <c r="B1035" s="3"/>
      <c r="D1035" s="3"/>
      <c r="AW1035" s="3"/>
      <c r="AY1035" s="3"/>
    </row>
    <row r="1036" spans="2:51" x14ac:dyDescent="0.2">
      <c r="B1036" s="3"/>
      <c r="D1036" s="3"/>
      <c r="AW1036" s="3"/>
      <c r="AY1036" s="3"/>
    </row>
    <row r="1037" spans="2:51" x14ac:dyDescent="0.2">
      <c r="B1037" s="3"/>
      <c r="D1037" s="3"/>
      <c r="AW1037" s="3"/>
      <c r="AY1037" s="3"/>
    </row>
    <row r="1038" spans="2:51" x14ac:dyDescent="0.2">
      <c r="B1038" s="3"/>
      <c r="D1038" s="3"/>
      <c r="AW1038" s="3"/>
      <c r="AY1038" s="3"/>
    </row>
    <row r="1039" spans="2:51" x14ac:dyDescent="0.2">
      <c r="B1039" s="3"/>
      <c r="D1039" s="3"/>
      <c r="AW1039" s="3"/>
      <c r="AY1039" s="3"/>
    </row>
    <row r="1040" spans="2:51" x14ac:dyDescent="0.2">
      <c r="B1040" s="3"/>
      <c r="D1040" s="3"/>
      <c r="AW1040" s="3"/>
      <c r="AY1040" s="3"/>
    </row>
    <row r="1041" spans="2:51" x14ac:dyDescent="0.2">
      <c r="B1041" s="3"/>
      <c r="D1041" s="3"/>
      <c r="AW1041" s="3"/>
      <c r="AY1041" s="3"/>
    </row>
    <row r="1042" spans="2:51" x14ac:dyDescent="0.2">
      <c r="B1042" s="3"/>
      <c r="D1042" s="3"/>
      <c r="AW1042" s="3"/>
      <c r="AY1042" s="3"/>
    </row>
    <row r="1043" spans="2:51" x14ac:dyDescent="0.2">
      <c r="B1043" s="3"/>
      <c r="D1043" s="3"/>
      <c r="AW1043" s="3"/>
      <c r="AY1043" s="3"/>
    </row>
    <row r="1044" spans="2:51" x14ac:dyDescent="0.2">
      <c r="B1044" s="3"/>
      <c r="D1044" s="3"/>
      <c r="AW1044" s="3"/>
      <c r="AY1044" s="3"/>
    </row>
    <row r="1045" spans="2:51" x14ac:dyDescent="0.2">
      <c r="B1045" s="3"/>
      <c r="D1045" s="3"/>
      <c r="AW1045" s="3"/>
      <c r="AY1045" s="3"/>
    </row>
    <row r="1046" spans="2:51" x14ac:dyDescent="0.2">
      <c r="B1046" s="3"/>
      <c r="D1046" s="3"/>
      <c r="AW1046" s="3"/>
      <c r="AY1046" s="3"/>
    </row>
    <row r="1047" spans="2:51" x14ac:dyDescent="0.2">
      <c r="B1047" s="3"/>
      <c r="D1047" s="3"/>
      <c r="AW1047" s="3"/>
      <c r="AY1047" s="3"/>
    </row>
    <row r="1048" spans="2:51" x14ac:dyDescent="0.2">
      <c r="B1048" s="3"/>
      <c r="D1048" s="3"/>
      <c r="AW1048" s="3"/>
      <c r="AY1048" s="3"/>
    </row>
    <row r="1049" spans="2:51" x14ac:dyDescent="0.2">
      <c r="B1049" s="3"/>
      <c r="D1049" s="3"/>
      <c r="AW1049" s="3"/>
      <c r="AY1049" s="3"/>
    </row>
    <row r="1050" spans="2:51" x14ac:dyDescent="0.2">
      <c r="B1050" s="3"/>
      <c r="D1050" s="3"/>
      <c r="AW1050" s="3"/>
      <c r="AY1050" s="3"/>
    </row>
    <row r="1051" spans="2:51" x14ac:dyDescent="0.2">
      <c r="B1051" s="3"/>
      <c r="D1051" s="3"/>
      <c r="AW1051" s="3"/>
      <c r="AY1051" s="3"/>
    </row>
    <row r="1052" spans="2:51" x14ac:dyDescent="0.2">
      <c r="B1052" s="3"/>
      <c r="D1052" s="3"/>
      <c r="AW1052" s="3"/>
      <c r="AY1052" s="3"/>
    </row>
    <row r="1053" spans="2:51" x14ac:dyDescent="0.2">
      <c r="B1053" s="3"/>
      <c r="D1053" s="3"/>
      <c r="AW1053" s="3"/>
      <c r="AY1053" s="3"/>
    </row>
    <row r="1054" spans="2:51" x14ac:dyDescent="0.2">
      <c r="B1054" s="3"/>
      <c r="D1054" s="3"/>
      <c r="AW1054" s="3"/>
      <c r="AY1054" s="3"/>
    </row>
    <row r="1055" spans="2:51" x14ac:dyDescent="0.2">
      <c r="B1055" s="3"/>
      <c r="D1055" s="3"/>
      <c r="AW1055" s="3"/>
      <c r="AY1055" s="3"/>
    </row>
    <row r="1056" spans="2:51" x14ac:dyDescent="0.2">
      <c r="B1056" s="3"/>
      <c r="D1056" s="3"/>
      <c r="AW1056" s="3"/>
      <c r="AY1056" s="3"/>
    </row>
    <row r="1057" spans="2:51" x14ac:dyDescent="0.2">
      <c r="B1057" s="3"/>
      <c r="D1057" s="3"/>
      <c r="AW1057" s="3"/>
      <c r="AY1057" s="3"/>
    </row>
    <row r="1058" spans="2:51" x14ac:dyDescent="0.2">
      <c r="B1058" s="3"/>
      <c r="D1058" s="3"/>
      <c r="AW1058" s="3"/>
      <c r="AY1058" s="3"/>
    </row>
    <row r="1059" spans="2:51" x14ac:dyDescent="0.2">
      <c r="B1059" s="3"/>
      <c r="D1059" s="3"/>
      <c r="AW1059" s="3"/>
      <c r="AY1059" s="3"/>
    </row>
    <row r="1060" spans="2:51" x14ac:dyDescent="0.2">
      <c r="B1060" s="3"/>
      <c r="D1060" s="3"/>
      <c r="AW1060" s="3"/>
      <c r="AY1060" s="3"/>
    </row>
    <row r="1061" spans="2:51" x14ac:dyDescent="0.2">
      <c r="B1061" s="3"/>
      <c r="D1061" s="3"/>
      <c r="AW1061" s="3"/>
      <c r="AY1061" s="3"/>
    </row>
    <row r="1062" spans="2:51" x14ac:dyDescent="0.2">
      <c r="B1062" s="3"/>
      <c r="D1062" s="3"/>
      <c r="AW1062" s="3"/>
      <c r="AY1062" s="3"/>
    </row>
    <row r="1063" spans="2:51" x14ac:dyDescent="0.2">
      <c r="B1063" s="3"/>
      <c r="D1063" s="3"/>
      <c r="AW1063" s="3"/>
      <c r="AY1063" s="3"/>
    </row>
    <row r="1064" spans="2:51" x14ac:dyDescent="0.2">
      <c r="B1064" s="3"/>
      <c r="D1064" s="3"/>
      <c r="AW1064" s="3"/>
      <c r="AY1064" s="3"/>
    </row>
    <row r="1065" spans="2:51" x14ac:dyDescent="0.2">
      <c r="B1065" s="3"/>
      <c r="D1065" s="3"/>
      <c r="AW1065" s="3"/>
      <c r="AY1065" s="3"/>
    </row>
    <row r="1066" spans="2:51" x14ac:dyDescent="0.2">
      <c r="B1066" s="3"/>
      <c r="D1066" s="3"/>
      <c r="AW1066" s="3"/>
      <c r="AY1066" s="3"/>
    </row>
    <row r="1067" spans="2:51" x14ac:dyDescent="0.2">
      <c r="B1067" s="3"/>
      <c r="D1067" s="3"/>
      <c r="AW1067" s="3"/>
      <c r="AY1067" s="3"/>
    </row>
    <row r="1068" spans="2:51" x14ac:dyDescent="0.2">
      <c r="B1068" s="3"/>
      <c r="D1068" s="3"/>
      <c r="AW1068" s="3"/>
      <c r="AY1068" s="3"/>
    </row>
    <row r="1069" spans="2:51" x14ac:dyDescent="0.2">
      <c r="B1069" s="3"/>
      <c r="D1069" s="3"/>
      <c r="AW1069" s="3"/>
      <c r="AY1069" s="3"/>
    </row>
    <row r="1070" spans="2:51" x14ac:dyDescent="0.2">
      <c r="B1070" s="3"/>
      <c r="D1070" s="3"/>
      <c r="AW1070" s="3"/>
      <c r="AY1070" s="3"/>
    </row>
    <row r="1071" spans="2:51" x14ac:dyDescent="0.2">
      <c r="B1071" s="3"/>
      <c r="D1071" s="3"/>
      <c r="AW1071" s="3"/>
      <c r="AY1071" s="3"/>
    </row>
    <row r="1072" spans="2:51" x14ac:dyDescent="0.2">
      <c r="B1072" s="3"/>
      <c r="D1072" s="3"/>
      <c r="AW1072" s="3"/>
      <c r="AY1072" s="3"/>
    </row>
    <row r="1073" spans="2:51" x14ac:dyDescent="0.2">
      <c r="B1073" s="3"/>
      <c r="D1073" s="3"/>
      <c r="AW1073" s="3"/>
      <c r="AY1073" s="3"/>
    </row>
    <row r="1074" spans="2:51" x14ac:dyDescent="0.2">
      <c r="B1074" s="3"/>
      <c r="D1074" s="3"/>
      <c r="AW1074" s="3"/>
      <c r="AY1074" s="3"/>
    </row>
    <row r="1075" spans="2:51" x14ac:dyDescent="0.2">
      <c r="B1075" s="3"/>
      <c r="D1075" s="3"/>
      <c r="AW1075" s="3"/>
      <c r="AY1075" s="3"/>
    </row>
    <row r="1076" spans="2:51" x14ac:dyDescent="0.2">
      <c r="B1076" s="3"/>
      <c r="D1076" s="3"/>
      <c r="AW1076" s="3"/>
      <c r="AY1076" s="3"/>
    </row>
    <row r="1077" spans="2:51" x14ac:dyDescent="0.2">
      <c r="B1077" s="3"/>
      <c r="D1077" s="3"/>
      <c r="AW1077" s="3"/>
      <c r="AY1077" s="3"/>
    </row>
    <row r="1078" spans="2:51" x14ac:dyDescent="0.2">
      <c r="B1078" s="3"/>
      <c r="D1078" s="3"/>
      <c r="AW1078" s="3"/>
      <c r="AY1078" s="3"/>
    </row>
    <row r="1079" spans="2:51" x14ac:dyDescent="0.2">
      <c r="B1079" s="3"/>
      <c r="D1079" s="3"/>
      <c r="AW1079" s="3"/>
      <c r="AY1079" s="3"/>
    </row>
    <row r="1080" spans="2:51" x14ac:dyDescent="0.2">
      <c r="B1080" s="3"/>
      <c r="D1080" s="3"/>
      <c r="AW1080" s="3"/>
      <c r="AY1080" s="3"/>
    </row>
    <row r="1081" spans="2:51" x14ac:dyDescent="0.2">
      <c r="B1081" s="3"/>
      <c r="D1081" s="3"/>
      <c r="AW1081" s="3"/>
      <c r="AY1081" s="3"/>
    </row>
    <row r="1082" spans="2:51" x14ac:dyDescent="0.2">
      <c r="B1082" s="3"/>
      <c r="D1082" s="3"/>
      <c r="AW1082" s="3"/>
      <c r="AY1082" s="3"/>
    </row>
    <row r="1083" spans="2:51" x14ac:dyDescent="0.2">
      <c r="B1083" s="3"/>
      <c r="D1083" s="3"/>
      <c r="AW1083" s="3"/>
      <c r="AY1083" s="3"/>
    </row>
    <row r="1084" spans="2:51" x14ac:dyDescent="0.2">
      <c r="B1084" s="3"/>
      <c r="D1084" s="3"/>
      <c r="AW1084" s="3"/>
      <c r="AY1084" s="3"/>
    </row>
    <row r="1085" spans="2:51" x14ac:dyDescent="0.2">
      <c r="B1085" s="3"/>
      <c r="D1085" s="3"/>
      <c r="AW1085" s="3"/>
      <c r="AY1085" s="3"/>
    </row>
    <row r="1086" spans="2:51" x14ac:dyDescent="0.2">
      <c r="B1086" s="3"/>
      <c r="D1086" s="3"/>
      <c r="AW1086" s="3"/>
      <c r="AY1086" s="3"/>
    </row>
    <row r="1087" spans="2:51" x14ac:dyDescent="0.2">
      <c r="B1087" s="3"/>
      <c r="D1087" s="3"/>
      <c r="AW1087" s="3"/>
      <c r="AY1087" s="3"/>
    </row>
    <row r="1088" spans="2:51" x14ac:dyDescent="0.2">
      <c r="B1088" s="3"/>
      <c r="D1088" s="3"/>
      <c r="AW1088" s="3"/>
      <c r="AY1088" s="3"/>
    </row>
    <row r="1089" spans="2:51" x14ac:dyDescent="0.2">
      <c r="B1089" s="3"/>
      <c r="D1089" s="3"/>
      <c r="AW1089" s="3"/>
      <c r="AY1089" s="3"/>
    </row>
    <row r="1090" spans="2:51" x14ac:dyDescent="0.2">
      <c r="B1090" s="3"/>
      <c r="D1090" s="3"/>
      <c r="AW1090" s="3"/>
      <c r="AY1090" s="3"/>
    </row>
    <row r="1091" spans="2:51" x14ac:dyDescent="0.2">
      <c r="B1091" s="3"/>
      <c r="D1091" s="3"/>
      <c r="AW1091" s="3"/>
      <c r="AY1091" s="3"/>
    </row>
    <row r="1092" spans="2:51" x14ac:dyDescent="0.2">
      <c r="B1092" s="3"/>
      <c r="D1092" s="3"/>
      <c r="AW1092" s="3"/>
      <c r="AY1092" s="3"/>
    </row>
    <row r="1093" spans="2:51" x14ac:dyDescent="0.2">
      <c r="B1093" s="3"/>
      <c r="D1093" s="3"/>
      <c r="AW1093" s="3"/>
      <c r="AY1093" s="3"/>
    </row>
    <row r="1094" spans="2:51" x14ac:dyDescent="0.2">
      <c r="B1094" s="3"/>
      <c r="D1094" s="3"/>
      <c r="AW1094" s="3"/>
      <c r="AY1094" s="3"/>
    </row>
    <row r="1095" spans="2:51" x14ac:dyDescent="0.2">
      <c r="B1095" s="3"/>
      <c r="D1095" s="3"/>
      <c r="AW1095" s="3"/>
      <c r="AY1095" s="3"/>
    </row>
    <row r="1096" spans="2:51" x14ac:dyDescent="0.2">
      <c r="B1096" s="3"/>
      <c r="D1096" s="3"/>
      <c r="AW1096" s="3"/>
      <c r="AY1096" s="3"/>
    </row>
    <row r="1097" spans="2:51" x14ac:dyDescent="0.2">
      <c r="B1097" s="3"/>
      <c r="D1097" s="3"/>
      <c r="AW1097" s="3"/>
      <c r="AY1097" s="3"/>
    </row>
    <row r="1098" spans="2:51" x14ac:dyDescent="0.2">
      <c r="B1098" s="3"/>
      <c r="D1098" s="3"/>
      <c r="AW1098" s="3"/>
      <c r="AY1098" s="3"/>
    </row>
    <row r="1099" spans="2:51" x14ac:dyDescent="0.2">
      <c r="B1099" s="3"/>
      <c r="D1099" s="3"/>
      <c r="AW1099" s="3"/>
      <c r="AY1099" s="3"/>
    </row>
    <row r="1100" spans="2:51" x14ac:dyDescent="0.2">
      <c r="B1100" s="3"/>
      <c r="D1100" s="3"/>
      <c r="AW1100" s="3"/>
      <c r="AY1100" s="3"/>
    </row>
    <row r="1101" spans="2:51" x14ac:dyDescent="0.2">
      <c r="B1101" s="3"/>
      <c r="D1101" s="3"/>
      <c r="AW1101" s="3"/>
      <c r="AY1101" s="3"/>
    </row>
    <row r="1102" spans="2:51" x14ac:dyDescent="0.2">
      <c r="B1102" s="3"/>
      <c r="D1102" s="3"/>
      <c r="AW1102" s="3"/>
      <c r="AY1102" s="3"/>
    </row>
    <row r="1103" spans="2:51" x14ac:dyDescent="0.2">
      <c r="B1103" s="3"/>
      <c r="D1103" s="3"/>
      <c r="AW1103" s="3"/>
      <c r="AY1103" s="3"/>
    </row>
    <row r="1104" spans="2:51" x14ac:dyDescent="0.2">
      <c r="B1104" s="3"/>
      <c r="D1104" s="3"/>
      <c r="AW1104" s="3"/>
      <c r="AY1104" s="3"/>
    </row>
    <row r="1105" spans="2:51" x14ac:dyDescent="0.2">
      <c r="B1105" s="3"/>
      <c r="D1105" s="3"/>
      <c r="AW1105" s="3"/>
      <c r="AY1105" s="3"/>
    </row>
    <row r="1106" spans="2:51" x14ac:dyDescent="0.2">
      <c r="B1106" s="3"/>
      <c r="D1106" s="3"/>
      <c r="AW1106" s="3"/>
      <c r="AY1106" s="3"/>
    </row>
    <row r="1107" spans="2:51" x14ac:dyDescent="0.2">
      <c r="B1107" s="3"/>
      <c r="D1107" s="3"/>
      <c r="AW1107" s="3"/>
      <c r="AY1107" s="3"/>
    </row>
    <row r="1108" spans="2:51" x14ac:dyDescent="0.2">
      <c r="B1108" s="3"/>
      <c r="D1108" s="3"/>
      <c r="AW1108" s="3"/>
      <c r="AY1108" s="3"/>
    </row>
    <row r="1109" spans="2:51" x14ac:dyDescent="0.2">
      <c r="B1109" s="3"/>
      <c r="D1109" s="3"/>
      <c r="AW1109" s="3"/>
      <c r="AY1109" s="3"/>
    </row>
    <row r="1110" spans="2:51" x14ac:dyDescent="0.2">
      <c r="B1110" s="3"/>
      <c r="D1110" s="3"/>
      <c r="AW1110" s="3"/>
      <c r="AY1110" s="3"/>
    </row>
    <row r="1111" spans="2:51" x14ac:dyDescent="0.2">
      <c r="B1111" s="3"/>
      <c r="D1111" s="3"/>
      <c r="AW1111" s="3"/>
      <c r="AY1111" s="3"/>
    </row>
    <row r="1112" spans="2:51" x14ac:dyDescent="0.2">
      <c r="B1112" s="3"/>
      <c r="D1112" s="3"/>
      <c r="AW1112" s="3"/>
      <c r="AY1112" s="3"/>
    </row>
    <row r="1113" spans="2:51" x14ac:dyDescent="0.2">
      <c r="B1113" s="3"/>
      <c r="D1113" s="3"/>
      <c r="AW1113" s="3"/>
      <c r="AY1113" s="3"/>
    </row>
    <row r="1114" spans="2:51" x14ac:dyDescent="0.2">
      <c r="B1114" s="3"/>
      <c r="D1114" s="3"/>
      <c r="AW1114" s="3"/>
      <c r="AY1114" s="3"/>
    </row>
    <row r="1115" spans="2:51" x14ac:dyDescent="0.2">
      <c r="B1115" s="3"/>
      <c r="D1115" s="3"/>
      <c r="AW1115" s="3"/>
      <c r="AY1115" s="3"/>
    </row>
    <row r="1116" spans="2:51" x14ac:dyDescent="0.2">
      <c r="B1116" s="3"/>
      <c r="D1116" s="3"/>
      <c r="AW1116" s="3"/>
      <c r="AY1116" s="3"/>
    </row>
    <row r="1117" spans="2:51" x14ac:dyDescent="0.2">
      <c r="B1117" s="3"/>
      <c r="D1117" s="3"/>
      <c r="AW1117" s="3"/>
      <c r="AY1117" s="3"/>
    </row>
    <row r="1118" spans="2:51" x14ac:dyDescent="0.2">
      <c r="B1118" s="3"/>
      <c r="D1118" s="3"/>
      <c r="AW1118" s="3"/>
      <c r="AY1118" s="3"/>
    </row>
    <row r="1119" spans="2:51" x14ac:dyDescent="0.2">
      <c r="B1119" s="3"/>
      <c r="D1119" s="3"/>
      <c r="AW1119" s="3"/>
      <c r="AY1119" s="3"/>
    </row>
    <row r="1120" spans="2:51" x14ac:dyDescent="0.2">
      <c r="B1120" s="3"/>
      <c r="D1120" s="3"/>
      <c r="AW1120" s="3"/>
      <c r="AY1120" s="3"/>
    </row>
    <row r="1121" spans="2:51" x14ac:dyDescent="0.2">
      <c r="B1121" s="3"/>
      <c r="D1121" s="3"/>
      <c r="AW1121" s="3"/>
      <c r="AY1121" s="3"/>
    </row>
    <row r="1122" spans="2:51" x14ac:dyDescent="0.2">
      <c r="B1122" s="3"/>
      <c r="D1122" s="3"/>
      <c r="AW1122" s="3"/>
      <c r="AY1122" s="3"/>
    </row>
    <row r="1123" spans="2:51" x14ac:dyDescent="0.2">
      <c r="B1123" s="3"/>
      <c r="D1123" s="3"/>
      <c r="AW1123" s="3"/>
      <c r="AY1123" s="3"/>
    </row>
    <row r="1124" spans="2:51" x14ac:dyDescent="0.2">
      <c r="B1124" s="3"/>
      <c r="D1124" s="3"/>
      <c r="AW1124" s="3"/>
      <c r="AY1124" s="3"/>
    </row>
    <row r="1125" spans="2:51" x14ac:dyDescent="0.2">
      <c r="B1125" s="3"/>
      <c r="D1125" s="3"/>
      <c r="AW1125" s="3"/>
      <c r="AY1125" s="3"/>
    </row>
    <row r="1126" spans="2:51" x14ac:dyDescent="0.2">
      <c r="B1126" s="3"/>
      <c r="D1126" s="3"/>
      <c r="AW1126" s="3"/>
      <c r="AY1126" s="3"/>
    </row>
    <row r="1127" spans="2:51" x14ac:dyDescent="0.2">
      <c r="B1127" s="3"/>
      <c r="D1127" s="3"/>
      <c r="AW1127" s="3"/>
      <c r="AY1127" s="3"/>
    </row>
    <row r="1128" spans="2:51" x14ac:dyDescent="0.2">
      <c r="B1128" s="3"/>
      <c r="D1128" s="3"/>
      <c r="AW1128" s="3"/>
      <c r="AY1128" s="3"/>
    </row>
    <row r="1129" spans="2:51" x14ac:dyDescent="0.2">
      <c r="B1129" s="3"/>
      <c r="D1129" s="3"/>
      <c r="AW1129" s="3"/>
      <c r="AY1129" s="3"/>
    </row>
    <row r="1130" spans="2:51" x14ac:dyDescent="0.2">
      <c r="B1130" s="3"/>
      <c r="D1130" s="3"/>
      <c r="AW1130" s="3"/>
      <c r="AY1130" s="3"/>
    </row>
    <row r="1131" spans="2:51" x14ac:dyDescent="0.2">
      <c r="B1131" s="3"/>
      <c r="D1131" s="3"/>
      <c r="AW1131" s="3"/>
      <c r="AY1131" s="3"/>
    </row>
    <row r="1132" spans="2:51" x14ac:dyDescent="0.2">
      <c r="B1132" s="3"/>
      <c r="D1132" s="3"/>
      <c r="AW1132" s="3"/>
      <c r="AY1132" s="3"/>
    </row>
    <row r="1133" spans="2:51" x14ac:dyDescent="0.2">
      <c r="B1133" s="3"/>
      <c r="D1133" s="3"/>
      <c r="AW1133" s="3"/>
      <c r="AY1133" s="3"/>
    </row>
    <row r="1134" spans="2:51" x14ac:dyDescent="0.2">
      <c r="B1134" s="3"/>
      <c r="D1134" s="3"/>
      <c r="AW1134" s="3"/>
      <c r="AY1134" s="3"/>
    </row>
    <row r="1135" spans="2:51" x14ac:dyDescent="0.2">
      <c r="B1135" s="3"/>
      <c r="D1135" s="3"/>
      <c r="AW1135" s="3"/>
      <c r="AY1135" s="3"/>
    </row>
    <row r="1136" spans="2:51" x14ac:dyDescent="0.2">
      <c r="B1136" s="3"/>
      <c r="D1136" s="3"/>
      <c r="AW1136" s="3"/>
      <c r="AY1136" s="3"/>
    </row>
    <row r="1137" spans="2:51" x14ac:dyDescent="0.2">
      <c r="B1137" s="3"/>
      <c r="D1137" s="3"/>
      <c r="AW1137" s="3"/>
      <c r="AY1137" s="3"/>
    </row>
    <row r="1138" spans="2:51" x14ac:dyDescent="0.2">
      <c r="B1138" s="3"/>
      <c r="D1138" s="3"/>
      <c r="AW1138" s="3"/>
      <c r="AY1138" s="3"/>
    </row>
    <row r="1139" spans="2:51" x14ac:dyDescent="0.2">
      <c r="B1139" s="3"/>
      <c r="D1139" s="3"/>
      <c r="AW1139" s="3"/>
      <c r="AY1139" s="3"/>
    </row>
    <row r="1140" spans="2:51" x14ac:dyDescent="0.2">
      <c r="B1140" s="3"/>
      <c r="D1140" s="3"/>
      <c r="AW1140" s="3"/>
      <c r="AY1140" s="3"/>
    </row>
    <row r="1141" spans="2:51" x14ac:dyDescent="0.2">
      <c r="B1141" s="3"/>
      <c r="D1141" s="3"/>
      <c r="AW1141" s="3"/>
      <c r="AY1141" s="3"/>
    </row>
    <row r="1142" spans="2:51" x14ac:dyDescent="0.2">
      <c r="B1142" s="3"/>
      <c r="D1142" s="3"/>
      <c r="AW1142" s="3"/>
      <c r="AY1142" s="3"/>
    </row>
    <row r="1143" spans="2:51" x14ac:dyDescent="0.2">
      <c r="B1143" s="3"/>
      <c r="D1143" s="3"/>
      <c r="AW1143" s="3"/>
      <c r="AY1143" s="3"/>
    </row>
    <row r="1144" spans="2:51" x14ac:dyDescent="0.2">
      <c r="B1144" s="3"/>
      <c r="D1144" s="3"/>
      <c r="AW1144" s="3"/>
      <c r="AY1144" s="3"/>
    </row>
    <row r="1145" spans="2:51" x14ac:dyDescent="0.2">
      <c r="B1145" s="3"/>
      <c r="D1145" s="3"/>
      <c r="AW1145" s="3"/>
      <c r="AY1145" s="3"/>
    </row>
    <row r="1146" spans="2:51" x14ac:dyDescent="0.2">
      <c r="B1146" s="3"/>
      <c r="D1146" s="3"/>
      <c r="AW1146" s="3"/>
      <c r="AY1146" s="3"/>
    </row>
    <row r="1147" spans="2:51" x14ac:dyDescent="0.2">
      <c r="B1147" s="3"/>
      <c r="D1147" s="3"/>
      <c r="AW1147" s="3"/>
      <c r="AY1147" s="3"/>
    </row>
    <row r="1148" spans="2:51" x14ac:dyDescent="0.2">
      <c r="B1148" s="3"/>
      <c r="D1148" s="3"/>
      <c r="AW1148" s="3"/>
      <c r="AY1148" s="3"/>
    </row>
    <row r="1149" spans="2:51" x14ac:dyDescent="0.2">
      <c r="B1149" s="3"/>
      <c r="D1149" s="3"/>
      <c r="AW1149" s="3"/>
      <c r="AY1149" s="3"/>
    </row>
    <row r="1150" spans="2:51" x14ac:dyDescent="0.2">
      <c r="B1150" s="3"/>
      <c r="D1150" s="3"/>
      <c r="AW1150" s="3"/>
      <c r="AY1150" s="3"/>
    </row>
    <row r="1151" spans="2:51" x14ac:dyDescent="0.2">
      <c r="B1151" s="3"/>
      <c r="D1151" s="3"/>
      <c r="AW1151" s="3"/>
      <c r="AY1151" s="3"/>
    </row>
    <row r="1152" spans="2:51" x14ac:dyDescent="0.2">
      <c r="B1152" s="3"/>
      <c r="D1152" s="3"/>
      <c r="AW1152" s="3"/>
      <c r="AY1152" s="3"/>
    </row>
    <row r="1153" spans="2:51" x14ac:dyDescent="0.2">
      <c r="B1153" s="3"/>
      <c r="D1153" s="3"/>
      <c r="AW1153" s="3"/>
      <c r="AY1153" s="3"/>
    </row>
    <row r="1154" spans="2:51" x14ac:dyDescent="0.2">
      <c r="B1154" s="3"/>
      <c r="D1154" s="3"/>
      <c r="AW1154" s="3"/>
      <c r="AY1154" s="3"/>
    </row>
    <row r="1155" spans="2:51" x14ac:dyDescent="0.2">
      <c r="B1155" s="3"/>
      <c r="D1155" s="3"/>
      <c r="AW1155" s="3"/>
      <c r="AY1155" s="3"/>
    </row>
    <row r="1156" spans="2:51" x14ac:dyDescent="0.2">
      <c r="B1156" s="3"/>
      <c r="D1156" s="3"/>
      <c r="AW1156" s="3"/>
      <c r="AY1156" s="3"/>
    </row>
    <row r="1157" spans="2:51" x14ac:dyDescent="0.2">
      <c r="B1157" s="3"/>
      <c r="D1157" s="3"/>
      <c r="AW1157" s="3"/>
      <c r="AY1157" s="3"/>
    </row>
    <row r="1158" spans="2:51" x14ac:dyDescent="0.2">
      <c r="B1158" s="3"/>
      <c r="D1158" s="3"/>
      <c r="AW1158" s="3"/>
      <c r="AY1158" s="3"/>
    </row>
    <row r="1159" spans="2:51" x14ac:dyDescent="0.2">
      <c r="B1159" s="3"/>
      <c r="D1159" s="3"/>
      <c r="AW1159" s="3"/>
      <c r="AY1159" s="3"/>
    </row>
    <row r="1160" spans="2:51" x14ac:dyDescent="0.2">
      <c r="B1160" s="3"/>
      <c r="D1160" s="3"/>
      <c r="AW1160" s="3"/>
      <c r="AY1160" s="3"/>
    </row>
    <row r="1161" spans="2:51" x14ac:dyDescent="0.2">
      <c r="B1161" s="3"/>
      <c r="D1161" s="3"/>
      <c r="AW1161" s="3"/>
      <c r="AY1161" s="3"/>
    </row>
    <row r="1162" spans="2:51" x14ac:dyDescent="0.2">
      <c r="B1162" s="3"/>
      <c r="D1162" s="3"/>
      <c r="AW1162" s="3"/>
      <c r="AY1162" s="3"/>
    </row>
    <row r="1163" spans="2:51" x14ac:dyDescent="0.2">
      <c r="B1163" s="3"/>
      <c r="D1163" s="3"/>
      <c r="AW1163" s="3"/>
      <c r="AY1163" s="3"/>
    </row>
    <row r="1164" spans="2:51" x14ac:dyDescent="0.2">
      <c r="B1164" s="3"/>
      <c r="D1164" s="3"/>
      <c r="AW1164" s="3"/>
      <c r="AY1164" s="3"/>
    </row>
    <row r="1165" spans="2:51" x14ac:dyDescent="0.2">
      <c r="B1165" s="3"/>
      <c r="D1165" s="3"/>
      <c r="AW1165" s="3"/>
      <c r="AY1165" s="3"/>
    </row>
    <row r="1166" spans="2:51" x14ac:dyDescent="0.2">
      <c r="B1166" s="3"/>
      <c r="D1166" s="3"/>
      <c r="AW1166" s="3"/>
      <c r="AY1166" s="3"/>
    </row>
    <row r="1167" spans="2:51" x14ac:dyDescent="0.2">
      <c r="B1167" s="3"/>
      <c r="D1167" s="3"/>
      <c r="AW1167" s="3"/>
      <c r="AY1167" s="3"/>
    </row>
    <row r="1168" spans="2:51" x14ac:dyDescent="0.2">
      <c r="B1168" s="3"/>
      <c r="D1168" s="3"/>
      <c r="AW1168" s="3"/>
      <c r="AY1168" s="3"/>
    </row>
    <row r="1169" spans="2:51" x14ac:dyDescent="0.2">
      <c r="B1169" s="3"/>
      <c r="D1169" s="3"/>
      <c r="AW1169" s="3"/>
      <c r="AY1169" s="3"/>
    </row>
    <row r="1170" spans="2:51" x14ac:dyDescent="0.2">
      <c r="B1170" s="3"/>
      <c r="D1170" s="3"/>
      <c r="AW1170" s="3"/>
      <c r="AY1170" s="3"/>
    </row>
    <row r="1171" spans="2:51" x14ac:dyDescent="0.2">
      <c r="B1171" s="3"/>
      <c r="D1171" s="3"/>
      <c r="AW1171" s="3"/>
      <c r="AY1171" s="3"/>
    </row>
    <row r="1172" spans="2:51" x14ac:dyDescent="0.2">
      <c r="B1172" s="3"/>
      <c r="D1172" s="3"/>
      <c r="AW1172" s="3"/>
      <c r="AY1172" s="3"/>
    </row>
    <row r="1173" spans="2:51" x14ac:dyDescent="0.2">
      <c r="B1173" s="3"/>
      <c r="D1173" s="3"/>
      <c r="AW1173" s="3"/>
      <c r="AY1173" s="3"/>
    </row>
    <row r="1174" spans="2:51" x14ac:dyDescent="0.2">
      <c r="B1174" s="3"/>
      <c r="D1174" s="3"/>
      <c r="AW1174" s="3"/>
      <c r="AY1174" s="3"/>
    </row>
    <row r="1175" spans="2:51" x14ac:dyDescent="0.2">
      <c r="B1175" s="3"/>
      <c r="D1175" s="3"/>
      <c r="AW1175" s="3"/>
      <c r="AY1175" s="3"/>
    </row>
    <row r="1176" spans="2:51" x14ac:dyDescent="0.2">
      <c r="B1176" s="3"/>
      <c r="D1176" s="3"/>
      <c r="AW1176" s="3"/>
      <c r="AY1176" s="3"/>
    </row>
    <row r="1177" spans="2:51" x14ac:dyDescent="0.2">
      <c r="B1177" s="3"/>
      <c r="D1177" s="3"/>
      <c r="AW1177" s="3"/>
      <c r="AY1177" s="3"/>
    </row>
    <row r="1178" spans="2:51" x14ac:dyDescent="0.2">
      <c r="B1178" s="3"/>
      <c r="D1178" s="3"/>
      <c r="AW1178" s="3"/>
      <c r="AY1178" s="3"/>
    </row>
    <row r="1179" spans="2:51" x14ac:dyDescent="0.2">
      <c r="B1179" s="3"/>
      <c r="D1179" s="3"/>
      <c r="AW1179" s="3"/>
      <c r="AY1179" s="3"/>
    </row>
    <row r="1180" spans="2:51" x14ac:dyDescent="0.2">
      <c r="B1180" s="3"/>
      <c r="D1180" s="3"/>
      <c r="AW1180" s="3"/>
      <c r="AY1180" s="3"/>
    </row>
    <row r="1181" spans="2:51" x14ac:dyDescent="0.2">
      <c r="B1181" s="3"/>
      <c r="D1181" s="3"/>
      <c r="AW1181" s="3"/>
      <c r="AY1181" s="3"/>
    </row>
    <row r="1182" spans="2:51" x14ac:dyDescent="0.2">
      <c r="B1182" s="3"/>
      <c r="D1182" s="3"/>
      <c r="AW1182" s="3"/>
      <c r="AY1182" s="3"/>
    </row>
    <row r="1183" spans="2:51" x14ac:dyDescent="0.2">
      <c r="B1183" s="3"/>
      <c r="D1183" s="3"/>
      <c r="AW1183" s="3"/>
      <c r="AY1183" s="3"/>
    </row>
    <row r="1184" spans="2:51" x14ac:dyDescent="0.2">
      <c r="B1184" s="3"/>
      <c r="D1184" s="3"/>
      <c r="AW1184" s="3"/>
      <c r="AY1184" s="3"/>
    </row>
    <row r="1185" spans="2:51" x14ac:dyDescent="0.2">
      <c r="B1185" s="3"/>
      <c r="D1185" s="3"/>
      <c r="AW1185" s="3"/>
      <c r="AY1185" s="3"/>
    </row>
    <row r="1186" spans="2:51" x14ac:dyDescent="0.2">
      <c r="B1186" s="3"/>
      <c r="D1186" s="3"/>
      <c r="AW1186" s="3"/>
      <c r="AY1186" s="3"/>
    </row>
    <row r="1187" spans="2:51" x14ac:dyDescent="0.2">
      <c r="B1187" s="3"/>
      <c r="D1187" s="3"/>
      <c r="AW1187" s="3"/>
      <c r="AY1187" s="3"/>
    </row>
    <row r="1188" spans="2:51" x14ac:dyDescent="0.2">
      <c r="B1188" s="3"/>
      <c r="D1188" s="3"/>
      <c r="AW1188" s="3"/>
      <c r="AY1188" s="3"/>
    </row>
    <row r="1189" spans="2:51" x14ac:dyDescent="0.2">
      <c r="B1189" s="3"/>
      <c r="D1189" s="3"/>
      <c r="AW1189" s="3"/>
      <c r="AY1189" s="3"/>
    </row>
    <row r="1190" spans="2:51" x14ac:dyDescent="0.2">
      <c r="B1190" s="3"/>
      <c r="D1190" s="3"/>
      <c r="AW1190" s="3"/>
      <c r="AY1190" s="3"/>
    </row>
    <row r="1191" spans="2:51" x14ac:dyDescent="0.2">
      <c r="B1191" s="3"/>
      <c r="D1191" s="3"/>
      <c r="AW1191" s="3"/>
      <c r="AY1191" s="3"/>
    </row>
    <row r="1192" spans="2:51" x14ac:dyDescent="0.2">
      <c r="B1192" s="3"/>
      <c r="D1192" s="3"/>
      <c r="AW1192" s="3"/>
      <c r="AY1192" s="3"/>
    </row>
    <row r="1193" spans="2:51" x14ac:dyDescent="0.2">
      <c r="B1193" s="3"/>
      <c r="D1193" s="3"/>
      <c r="AW1193" s="3"/>
      <c r="AY1193" s="3"/>
    </row>
    <row r="1194" spans="2:51" x14ac:dyDescent="0.2">
      <c r="B1194" s="3"/>
      <c r="D1194" s="3"/>
      <c r="AW1194" s="3"/>
      <c r="AY1194" s="3"/>
    </row>
    <row r="1195" spans="2:51" x14ac:dyDescent="0.2">
      <c r="B1195" s="3"/>
      <c r="D1195" s="3"/>
      <c r="AW1195" s="3"/>
      <c r="AY1195" s="3"/>
    </row>
    <row r="1196" spans="2:51" x14ac:dyDescent="0.2">
      <c r="B1196" s="3"/>
      <c r="D1196" s="3"/>
      <c r="AW1196" s="3"/>
      <c r="AY1196" s="3"/>
    </row>
    <row r="1197" spans="2:51" x14ac:dyDescent="0.2">
      <c r="B1197" s="3"/>
      <c r="D1197" s="3"/>
      <c r="AW1197" s="3"/>
      <c r="AY1197" s="3"/>
    </row>
    <row r="1198" spans="2:51" x14ac:dyDescent="0.2">
      <c r="B1198" s="3"/>
      <c r="D1198" s="3"/>
      <c r="AW1198" s="3"/>
      <c r="AY1198" s="3"/>
    </row>
    <row r="1199" spans="2:51" x14ac:dyDescent="0.2">
      <c r="B1199" s="3"/>
      <c r="D1199" s="3"/>
      <c r="AW1199" s="3"/>
      <c r="AY1199" s="3"/>
    </row>
    <row r="1200" spans="2:51" x14ac:dyDescent="0.2">
      <c r="B1200" s="3"/>
      <c r="D1200" s="3"/>
      <c r="AW1200" s="3"/>
      <c r="AY1200" s="3"/>
    </row>
    <row r="1201" spans="2:51" x14ac:dyDescent="0.2">
      <c r="B1201" s="3"/>
      <c r="D1201" s="3"/>
      <c r="AW1201" s="3"/>
      <c r="AY1201" s="3"/>
    </row>
    <row r="1202" spans="2:51" x14ac:dyDescent="0.2">
      <c r="B1202" s="3"/>
      <c r="D1202" s="3"/>
      <c r="AW1202" s="3"/>
      <c r="AY1202" s="3"/>
    </row>
    <row r="1203" spans="2:51" x14ac:dyDescent="0.2">
      <c r="B1203" s="3"/>
      <c r="D1203" s="3"/>
      <c r="AW1203" s="3"/>
      <c r="AY1203" s="3"/>
    </row>
    <row r="1204" spans="2:51" x14ac:dyDescent="0.2">
      <c r="B1204" s="3"/>
      <c r="D1204" s="3"/>
      <c r="AW1204" s="3"/>
      <c r="AY1204" s="3"/>
    </row>
    <row r="1205" spans="2:51" x14ac:dyDescent="0.2">
      <c r="B1205" s="3"/>
      <c r="D1205" s="3"/>
      <c r="AW1205" s="3"/>
      <c r="AY1205" s="3"/>
    </row>
    <row r="1206" spans="2:51" x14ac:dyDescent="0.2">
      <c r="B1206" s="3"/>
      <c r="D1206" s="3"/>
      <c r="AW1206" s="3"/>
      <c r="AY1206" s="3"/>
    </row>
    <row r="1207" spans="2:51" x14ac:dyDescent="0.2">
      <c r="B1207" s="3"/>
      <c r="D1207" s="3"/>
      <c r="AW1207" s="3"/>
      <c r="AY1207" s="3"/>
    </row>
    <row r="1208" spans="2:51" x14ac:dyDescent="0.2">
      <c r="B1208" s="3"/>
      <c r="D1208" s="3"/>
      <c r="AW1208" s="3"/>
      <c r="AY1208" s="3"/>
    </row>
    <row r="1209" spans="2:51" x14ac:dyDescent="0.2">
      <c r="B1209" s="3"/>
      <c r="D1209" s="3"/>
      <c r="AW1209" s="3"/>
      <c r="AY1209" s="3"/>
    </row>
    <row r="1210" spans="2:51" x14ac:dyDescent="0.2">
      <c r="B1210" s="3"/>
      <c r="D1210" s="3"/>
      <c r="AW1210" s="3"/>
      <c r="AY1210" s="3"/>
    </row>
    <row r="1211" spans="2:51" x14ac:dyDescent="0.2">
      <c r="B1211" s="3"/>
      <c r="D1211" s="3"/>
      <c r="AW1211" s="3"/>
      <c r="AY1211" s="3"/>
    </row>
    <row r="1212" spans="2:51" x14ac:dyDescent="0.2">
      <c r="B1212" s="3"/>
      <c r="D1212" s="3"/>
      <c r="AW1212" s="3"/>
      <c r="AY1212" s="3"/>
    </row>
    <row r="1213" spans="2:51" x14ac:dyDescent="0.2">
      <c r="B1213" s="3"/>
      <c r="D1213" s="3"/>
      <c r="AW1213" s="3"/>
      <c r="AY1213" s="3"/>
    </row>
    <row r="1214" spans="2:51" x14ac:dyDescent="0.2">
      <c r="B1214" s="3"/>
      <c r="D1214" s="3"/>
      <c r="AW1214" s="3"/>
      <c r="AY1214" s="3"/>
    </row>
    <row r="1215" spans="2:51" x14ac:dyDescent="0.2">
      <c r="B1215" s="3"/>
      <c r="D1215" s="3"/>
      <c r="AW1215" s="3"/>
      <c r="AY1215" s="3"/>
    </row>
    <row r="1216" spans="2:51" x14ac:dyDescent="0.2">
      <c r="B1216" s="3"/>
      <c r="D1216" s="3"/>
      <c r="AW1216" s="3"/>
      <c r="AY1216" s="3"/>
    </row>
    <row r="1217" spans="2:51" x14ac:dyDescent="0.2">
      <c r="B1217" s="3"/>
      <c r="D1217" s="3"/>
      <c r="AW1217" s="3"/>
      <c r="AY1217" s="3"/>
    </row>
    <row r="1218" spans="2:51" x14ac:dyDescent="0.2">
      <c r="B1218" s="3"/>
      <c r="D1218" s="3"/>
      <c r="AW1218" s="3"/>
      <c r="AY1218" s="3"/>
    </row>
    <row r="1219" spans="2:51" x14ac:dyDescent="0.2">
      <c r="B1219" s="3"/>
      <c r="D1219" s="3"/>
      <c r="AW1219" s="3"/>
      <c r="AY1219" s="3"/>
    </row>
    <row r="1220" spans="2:51" x14ac:dyDescent="0.2">
      <c r="B1220" s="3"/>
      <c r="D1220" s="3"/>
      <c r="AW1220" s="3"/>
      <c r="AY1220" s="3"/>
    </row>
    <row r="1221" spans="2:51" x14ac:dyDescent="0.2">
      <c r="B1221" s="3"/>
      <c r="D1221" s="3"/>
      <c r="AW1221" s="3"/>
      <c r="AY1221" s="3"/>
    </row>
    <row r="1222" spans="2:51" x14ac:dyDescent="0.2">
      <c r="B1222" s="3"/>
      <c r="D1222" s="3"/>
      <c r="AW1222" s="3"/>
      <c r="AY1222" s="3"/>
    </row>
    <row r="1223" spans="2:51" x14ac:dyDescent="0.2">
      <c r="B1223" s="3"/>
      <c r="D1223" s="3"/>
      <c r="AW1223" s="3"/>
      <c r="AY1223" s="3"/>
    </row>
    <row r="1224" spans="2:51" x14ac:dyDescent="0.2">
      <c r="B1224" s="3"/>
      <c r="D1224" s="3"/>
      <c r="AW1224" s="3"/>
      <c r="AY1224" s="3"/>
    </row>
    <row r="1225" spans="2:51" x14ac:dyDescent="0.2">
      <c r="B1225" s="3"/>
      <c r="D1225" s="3"/>
      <c r="AW1225" s="3"/>
      <c r="AY1225" s="3"/>
    </row>
    <row r="1226" spans="2:51" x14ac:dyDescent="0.2">
      <c r="B1226" s="3"/>
      <c r="D1226" s="3"/>
      <c r="AW1226" s="3"/>
      <c r="AY1226" s="3"/>
    </row>
    <row r="1227" spans="2:51" x14ac:dyDescent="0.2">
      <c r="B1227" s="3"/>
      <c r="D1227" s="3"/>
      <c r="AW1227" s="3"/>
      <c r="AY1227" s="3"/>
    </row>
    <row r="1228" spans="2:51" x14ac:dyDescent="0.2">
      <c r="B1228" s="3"/>
      <c r="D1228" s="3"/>
      <c r="AW1228" s="3"/>
      <c r="AY1228" s="3"/>
    </row>
    <row r="1229" spans="2:51" x14ac:dyDescent="0.2">
      <c r="B1229" s="3"/>
      <c r="D1229" s="3"/>
      <c r="AW1229" s="3"/>
      <c r="AY1229" s="3"/>
    </row>
    <row r="1230" spans="2:51" x14ac:dyDescent="0.2">
      <c r="B1230" s="3"/>
      <c r="D1230" s="3"/>
      <c r="AW1230" s="3"/>
      <c r="AY1230" s="3"/>
    </row>
    <row r="1231" spans="2:51" x14ac:dyDescent="0.2">
      <c r="B1231" s="3"/>
      <c r="D1231" s="3"/>
      <c r="AW1231" s="3"/>
      <c r="AY1231" s="3"/>
    </row>
    <row r="1232" spans="2:51" x14ac:dyDescent="0.2">
      <c r="B1232" s="3"/>
      <c r="D1232" s="3"/>
      <c r="AW1232" s="3"/>
      <c r="AY1232" s="3"/>
    </row>
    <row r="1233" spans="2:51" x14ac:dyDescent="0.2">
      <c r="B1233" s="3"/>
      <c r="D1233" s="3"/>
      <c r="AW1233" s="3"/>
      <c r="AY1233" s="3"/>
    </row>
    <row r="1234" spans="2:51" x14ac:dyDescent="0.2">
      <c r="B1234" s="3"/>
      <c r="D1234" s="3"/>
      <c r="AW1234" s="3"/>
      <c r="AY1234" s="3"/>
    </row>
    <row r="1235" spans="2:51" x14ac:dyDescent="0.2">
      <c r="B1235" s="3"/>
      <c r="D1235" s="3"/>
      <c r="AW1235" s="3"/>
      <c r="AY1235" s="3"/>
    </row>
    <row r="1236" spans="2:51" x14ac:dyDescent="0.2">
      <c r="B1236" s="3"/>
      <c r="D1236" s="3"/>
      <c r="AW1236" s="3"/>
      <c r="AY1236" s="3"/>
    </row>
    <row r="1237" spans="2:51" x14ac:dyDescent="0.2">
      <c r="B1237" s="3"/>
      <c r="D1237" s="3"/>
      <c r="AW1237" s="3"/>
      <c r="AY1237" s="3"/>
    </row>
    <row r="1238" spans="2:51" x14ac:dyDescent="0.2">
      <c r="B1238" s="3"/>
      <c r="D1238" s="3"/>
      <c r="AW1238" s="3"/>
      <c r="AY1238" s="3"/>
    </row>
    <row r="1239" spans="2:51" x14ac:dyDescent="0.2">
      <c r="B1239" s="3"/>
      <c r="D1239" s="3"/>
      <c r="AW1239" s="3"/>
      <c r="AY1239" s="3"/>
    </row>
    <row r="1240" spans="2:51" x14ac:dyDescent="0.2">
      <c r="B1240" s="3"/>
      <c r="D1240" s="3"/>
      <c r="AW1240" s="3"/>
      <c r="AY1240" s="3"/>
    </row>
    <row r="1241" spans="2:51" x14ac:dyDescent="0.2">
      <c r="B1241" s="3"/>
      <c r="D1241" s="3"/>
      <c r="AW1241" s="3"/>
      <c r="AY1241" s="3"/>
    </row>
    <row r="1242" spans="2:51" x14ac:dyDescent="0.2">
      <c r="B1242" s="3"/>
      <c r="D1242" s="3"/>
      <c r="AW1242" s="3"/>
      <c r="AY1242" s="3"/>
    </row>
    <row r="1243" spans="2:51" x14ac:dyDescent="0.2">
      <c r="B1243" s="3"/>
      <c r="D1243" s="3"/>
      <c r="AW1243" s="3"/>
      <c r="AY1243" s="3"/>
    </row>
    <row r="1244" spans="2:51" x14ac:dyDescent="0.2">
      <c r="B1244" s="3"/>
      <c r="D1244" s="3"/>
      <c r="AW1244" s="3"/>
      <c r="AY1244" s="3"/>
    </row>
    <row r="1245" spans="2:51" x14ac:dyDescent="0.2">
      <c r="B1245" s="3"/>
      <c r="D1245" s="3"/>
      <c r="AW1245" s="3"/>
      <c r="AY1245" s="3"/>
    </row>
    <row r="1246" spans="2:51" x14ac:dyDescent="0.2">
      <c r="B1246" s="3"/>
      <c r="D1246" s="3"/>
      <c r="AW1246" s="3"/>
      <c r="AY1246" s="3"/>
    </row>
    <row r="1247" spans="2:51" x14ac:dyDescent="0.2">
      <c r="B1247" s="3"/>
      <c r="D1247" s="3"/>
      <c r="AW1247" s="3"/>
      <c r="AY1247" s="3"/>
    </row>
    <row r="1248" spans="2:51" x14ac:dyDescent="0.2">
      <c r="B1248" s="3"/>
      <c r="D1248" s="3"/>
      <c r="AW1248" s="3"/>
      <c r="AY1248" s="3"/>
    </row>
    <row r="1249" spans="2:51" x14ac:dyDescent="0.2">
      <c r="B1249" s="3"/>
      <c r="D1249" s="3"/>
      <c r="AW1249" s="3"/>
      <c r="AY1249" s="3"/>
    </row>
    <row r="1250" spans="2:51" x14ac:dyDescent="0.2">
      <c r="B1250" s="3"/>
      <c r="D1250" s="3"/>
      <c r="AW1250" s="3"/>
      <c r="AY1250" s="3"/>
    </row>
    <row r="1251" spans="2:51" x14ac:dyDescent="0.2">
      <c r="B1251" s="3"/>
      <c r="D1251" s="3"/>
      <c r="AW1251" s="3"/>
      <c r="AY1251" s="3"/>
    </row>
    <row r="1252" spans="2:51" x14ac:dyDescent="0.2">
      <c r="B1252" s="3"/>
      <c r="D1252" s="3"/>
      <c r="AW1252" s="3"/>
      <c r="AY1252" s="3"/>
    </row>
    <row r="1253" spans="2:51" x14ac:dyDescent="0.2">
      <c r="B1253" s="3"/>
      <c r="D1253" s="3"/>
      <c r="AW1253" s="3"/>
      <c r="AY1253" s="3"/>
    </row>
    <row r="1254" spans="2:51" x14ac:dyDescent="0.2">
      <c r="B1254" s="3"/>
      <c r="D1254" s="3"/>
      <c r="AW1254" s="3"/>
      <c r="AY1254" s="3"/>
    </row>
    <row r="1255" spans="2:51" x14ac:dyDescent="0.2">
      <c r="B1255" s="3"/>
      <c r="D1255" s="3"/>
      <c r="AW1255" s="3"/>
      <c r="AY1255" s="3"/>
    </row>
    <row r="1256" spans="2:51" x14ac:dyDescent="0.2">
      <c r="B1256" s="3"/>
      <c r="D1256" s="3"/>
      <c r="AW1256" s="3"/>
      <c r="AY1256" s="3"/>
    </row>
    <row r="1257" spans="2:51" x14ac:dyDescent="0.2">
      <c r="B1257" s="3"/>
      <c r="D1257" s="3"/>
      <c r="AW1257" s="3"/>
      <c r="AY1257" s="3"/>
    </row>
    <row r="1258" spans="2:51" x14ac:dyDescent="0.2">
      <c r="B1258" s="3"/>
      <c r="D1258" s="3"/>
      <c r="AW1258" s="3"/>
      <c r="AY1258" s="3"/>
    </row>
    <row r="1259" spans="2:51" x14ac:dyDescent="0.2">
      <c r="B1259" s="3"/>
      <c r="D1259" s="3"/>
      <c r="AW1259" s="3"/>
      <c r="AY1259" s="3"/>
    </row>
    <row r="1260" spans="2:51" x14ac:dyDescent="0.2">
      <c r="B1260" s="3"/>
      <c r="D1260" s="3"/>
      <c r="AW1260" s="3"/>
      <c r="AY1260" s="3"/>
    </row>
    <row r="1261" spans="2:51" x14ac:dyDescent="0.2">
      <c r="B1261" s="3"/>
      <c r="D1261" s="3"/>
      <c r="AW1261" s="3"/>
      <c r="AY1261" s="3"/>
    </row>
    <row r="1262" spans="2:51" x14ac:dyDescent="0.2">
      <c r="B1262" s="3"/>
      <c r="D1262" s="3"/>
      <c r="AW1262" s="3"/>
      <c r="AY1262" s="3"/>
    </row>
    <row r="1263" spans="2:51" x14ac:dyDescent="0.2">
      <c r="B1263" s="3"/>
      <c r="D1263" s="3"/>
      <c r="AW1263" s="3"/>
      <c r="AY1263" s="3"/>
    </row>
    <row r="1264" spans="2:51" x14ac:dyDescent="0.2">
      <c r="B1264" s="3"/>
      <c r="D1264" s="3"/>
      <c r="AW1264" s="3"/>
      <c r="AY1264" s="3"/>
    </row>
    <row r="1265" spans="2:51" x14ac:dyDescent="0.2">
      <c r="B1265" s="3"/>
      <c r="D1265" s="3"/>
      <c r="AW1265" s="3"/>
      <c r="AY1265" s="3"/>
    </row>
    <row r="1266" spans="2:51" x14ac:dyDescent="0.2">
      <c r="B1266" s="3"/>
      <c r="D1266" s="3"/>
      <c r="AW1266" s="3"/>
      <c r="AY1266" s="3"/>
    </row>
    <row r="1267" spans="2:51" x14ac:dyDescent="0.2">
      <c r="B1267" s="3"/>
      <c r="D1267" s="3"/>
      <c r="AW1267" s="3"/>
      <c r="AY1267" s="3"/>
    </row>
    <row r="1268" spans="2:51" x14ac:dyDescent="0.2">
      <c r="B1268" s="3"/>
      <c r="D1268" s="3"/>
      <c r="AW1268" s="3"/>
      <c r="AY1268" s="3"/>
    </row>
    <row r="1269" spans="2:51" x14ac:dyDescent="0.2">
      <c r="B1269" s="3"/>
      <c r="D1269" s="3"/>
      <c r="AW1269" s="3"/>
      <c r="AY1269" s="3"/>
    </row>
    <row r="1270" spans="2:51" x14ac:dyDescent="0.2">
      <c r="B1270" s="3"/>
      <c r="D1270" s="3"/>
      <c r="AW1270" s="3"/>
      <c r="AY1270" s="3"/>
    </row>
    <row r="1271" spans="2:51" x14ac:dyDescent="0.2">
      <c r="B1271" s="3"/>
      <c r="D1271" s="3"/>
      <c r="AW1271" s="3"/>
      <c r="AY1271" s="3"/>
    </row>
    <row r="1272" spans="2:51" x14ac:dyDescent="0.2">
      <c r="B1272" s="3"/>
      <c r="D1272" s="3"/>
      <c r="AW1272" s="3"/>
      <c r="AY1272" s="3"/>
    </row>
    <row r="1273" spans="2:51" x14ac:dyDescent="0.2">
      <c r="B1273" s="3"/>
      <c r="D1273" s="3"/>
      <c r="AW1273" s="3"/>
      <c r="AY1273" s="3"/>
    </row>
    <row r="1274" spans="2:51" x14ac:dyDescent="0.2">
      <c r="B1274" s="3"/>
      <c r="D1274" s="3"/>
      <c r="AW1274" s="3"/>
      <c r="AY1274" s="3"/>
    </row>
    <row r="1275" spans="2:51" x14ac:dyDescent="0.2">
      <c r="B1275" s="3"/>
      <c r="D1275" s="3"/>
      <c r="AW1275" s="3"/>
      <c r="AY1275" s="3"/>
    </row>
    <row r="1276" spans="2:51" x14ac:dyDescent="0.2">
      <c r="B1276" s="3"/>
      <c r="D1276" s="3"/>
      <c r="AW1276" s="3"/>
      <c r="AY1276" s="3"/>
    </row>
    <row r="1277" spans="2:51" x14ac:dyDescent="0.2">
      <c r="B1277" s="3"/>
      <c r="D1277" s="3"/>
      <c r="AW1277" s="3"/>
      <c r="AY1277" s="3"/>
    </row>
    <row r="1278" spans="2:51" x14ac:dyDescent="0.2">
      <c r="B1278" s="3"/>
      <c r="D1278" s="3"/>
      <c r="AW1278" s="3"/>
      <c r="AY1278" s="3"/>
    </row>
    <row r="1279" spans="2:51" x14ac:dyDescent="0.2">
      <c r="B1279" s="3"/>
      <c r="D1279" s="3"/>
      <c r="AW1279" s="3"/>
      <c r="AY1279" s="3"/>
    </row>
    <row r="1280" spans="2:51" x14ac:dyDescent="0.2">
      <c r="B1280" s="3"/>
      <c r="D1280" s="3"/>
      <c r="AW1280" s="3"/>
      <c r="AY1280" s="3"/>
    </row>
    <row r="1281" spans="2:51" x14ac:dyDescent="0.2">
      <c r="B1281" s="3"/>
      <c r="D1281" s="3"/>
      <c r="AW1281" s="3"/>
      <c r="AY1281" s="3"/>
    </row>
    <row r="1282" spans="2:51" x14ac:dyDescent="0.2">
      <c r="B1282" s="3"/>
      <c r="D1282" s="3"/>
      <c r="AW1282" s="3"/>
      <c r="AY1282" s="3"/>
    </row>
    <row r="1283" spans="2:51" x14ac:dyDescent="0.2">
      <c r="B1283" s="3"/>
      <c r="D1283" s="3"/>
      <c r="AW1283" s="3"/>
      <c r="AY1283" s="3"/>
    </row>
    <row r="1284" spans="2:51" x14ac:dyDescent="0.2">
      <c r="B1284" s="3"/>
      <c r="D1284" s="3"/>
      <c r="AW1284" s="3"/>
      <c r="AY1284" s="3"/>
    </row>
    <row r="1285" spans="2:51" x14ac:dyDescent="0.2">
      <c r="B1285" s="3"/>
      <c r="D1285" s="3"/>
      <c r="AW1285" s="3"/>
      <c r="AY1285" s="3"/>
    </row>
    <row r="1286" spans="2:51" x14ac:dyDescent="0.2">
      <c r="B1286" s="3"/>
      <c r="D1286" s="3"/>
      <c r="AW1286" s="3"/>
      <c r="AY1286" s="3"/>
    </row>
    <row r="1287" spans="2:51" x14ac:dyDescent="0.2">
      <c r="B1287" s="3"/>
      <c r="D1287" s="3"/>
      <c r="AW1287" s="3"/>
      <c r="AY1287" s="3"/>
    </row>
    <row r="1288" spans="2:51" x14ac:dyDescent="0.2">
      <c r="B1288" s="3"/>
      <c r="D1288" s="3"/>
      <c r="AW1288" s="3"/>
      <c r="AY1288" s="3"/>
    </row>
    <row r="1289" spans="2:51" x14ac:dyDescent="0.2">
      <c r="B1289" s="3"/>
      <c r="D1289" s="3"/>
      <c r="AW1289" s="3"/>
      <c r="AY1289" s="3"/>
    </row>
    <row r="1290" spans="2:51" x14ac:dyDescent="0.2">
      <c r="B1290" s="3"/>
      <c r="D1290" s="3"/>
      <c r="AW1290" s="3"/>
      <c r="AY1290" s="3"/>
    </row>
    <row r="1291" spans="2:51" x14ac:dyDescent="0.2">
      <c r="B1291" s="3"/>
      <c r="D1291" s="3"/>
      <c r="AW1291" s="3"/>
      <c r="AY1291" s="3"/>
    </row>
    <row r="1292" spans="2:51" x14ac:dyDescent="0.2">
      <c r="B1292" s="3"/>
      <c r="D1292" s="3"/>
      <c r="AW1292" s="3"/>
      <c r="AY1292" s="3"/>
    </row>
    <row r="1293" spans="2:51" x14ac:dyDescent="0.2">
      <c r="B1293" s="3"/>
      <c r="D1293" s="3"/>
      <c r="AW1293" s="3"/>
      <c r="AY1293" s="3"/>
    </row>
    <row r="1294" spans="2:51" x14ac:dyDescent="0.2">
      <c r="B1294" s="3"/>
      <c r="D1294" s="3"/>
      <c r="AW1294" s="3"/>
      <c r="AY1294" s="3"/>
    </row>
    <row r="1295" spans="2:51" x14ac:dyDescent="0.2">
      <c r="B1295" s="3"/>
      <c r="D1295" s="3"/>
      <c r="AW1295" s="3"/>
      <c r="AY1295" s="3"/>
    </row>
    <row r="1296" spans="2:51" x14ac:dyDescent="0.2">
      <c r="B1296" s="3"/>
      <c r="D1296" s="3"/>
      <c r="AW1296" s="3"/>
      <c r="AY1296" s="3"/>
    </row>
    <row r="1297" spans="2:51" x14ac:dyDescent="0.2">
      <c r="B1297" s="3"/>
      <c r="D1297" s="3"/>
      <c r="AW1297" s="3"/>
      <c r="AY1297" s="3"/>
    </row>
    <row r="1298" spans="2:51" x14ac:dyDescent="0.2">
      <c r="B1298" s="3"/>
      <c r="D1298" s="3"/>
      <c r="AW1298" s="3"/>
      <c r="AY1298" s="3"/>
    </row>
    <row r="1299" spans="2:51" x14ac:dyDescent="0.2">
      <c r="B1299" s="3"/>
      <c r="D1299" s="3"/>
      <c r="AW1299" s="3"/>
      <c r="AY1299" s="3"/>
    </row>
    <row r="1300" spans="2:51" x14ac:dyDescent="0.2">
      <c r="B1300" s="3"/>
      <c r="D1300" s="3"/>
      <c r="AW1300" s="3"/>
      <c r="AY1300" s="3"/>
    </row>
    <row r="1301" spans="2:51" x14ac:dyDescent="0.2">
      <c r="B1301" s="3"/>
      <c r="D1301" s="3"/>
      <c r="AW1301" s="3"/>
      <c r="AY1301" s="3"/>
    </row>
    <row r="1302" spans="2:51" x14ac:dyDescent="0.2">
      <c r="B1302" s="3"/>
      <c r="D1302" s="3"/>
      <c r="AW1302" s="3"/>
      <c r="AY1302" s="3"/>
    </row>
    <row r="1303" spans="2:51" x14ac:dyDescent="0.2">
      <c r="B1303" s="3"/>
      <c r="D1303" s="3"/>
      <c r="AW1303" s="3"/>
      <c r="AY1303" s="3"/>
    </row>
    <row r="1304" spans="2:51" x14ac:dyDescent="0.2">
      <c r="B1304" s="3"/>
      <c r="D1304" s="3"/>
      <c r="AW1304" s="3"/>
      <c r="AY1304" s="3"/>
    </row>
    <row r="1305" spans="2:51" x14ac:dyDescent="0.2">
      <c r="B1305" s="3"/>
      <c r="D1305" s="3"/>
      <c r="AW1305" s="3"/>
      <c r="AY1305" s="3"/>
    </row>
    <row r="1306" spans="2:51" x14ac:dyDescent="0.2">
      <c r="B1306" s="3"/>
      <c r="D1306" s="3"/>
      <c r="AW1306" s="3"/>
      <c r="AY1306" s="3"/>
    </row>
    <row r="1307" spans="2:51" x14ac:dyDescent="0.2">
      <c r="B1307" s="3"/>
      <c r="D1307" s="3"/>
      <c r="AW1307" s="3"/>
      <c r="AY1307" s="3"/>
    </row>
    <row r="1308" spans="2:51" x14ac:dyDescent="0.2">
      <c r="B1308" s="3"/>
      <c r="D1308" s="3"/>
      <c r="AW1308" s="3"/>
      <c r="AY1308" s="3"/>
    </row>
    <row r="1309" spans="2:51" x14ac:dyDescent="0.2">
      <c r="B1309" s="3"/>
      <c r="D1309" s="3"/>
      <c r="AW1309" s="3"/>
      <c r="AY1309" s="3"/>
    </row>
    <row r="1310" spans="2:51" x14ac:dyDescent="0.2">
      <c r="B1310" s="3"/>
      <c r="D1310" s="3"/>
      <c r="AW1310" s="3"/>
      <c r="AY1310" s="3"/>
    </row>
    <row r="1311" spans="2:51" x14ac:dyDescent="0.2">
      <c r="B1311" s="3"/>
      <c r="D1311" s="3"/>
      <c r="AW1311" s="3"/>
      <c r="AY1311" s="3"/>
    </row>
    <row r="1312" spans="2:51" x14ac:dyDescent="0.2">
      <c r="B1312" s="3"/>
      <c r="D1312" s="3"/>
      <c r="AW1312" s="3"/>
      <c r="AY1312" s="3"/>
    </row>
    <row r="1313" spans="2:51" x14ac:dyDescent="0.2">
      <c r="B1313" s="3"/>
      <c r="D1313" s="3"/>
      <c r="AW1313" s="3"/>
      <c r="AY1313" s="3"/>
    </row>
    <row r="1314" spans="2:51" x14ac:dyDescent="0.2">
      <c r="B1314" s="3"/>
      <c r="D1314" s="3"/>
      <c r="AW1314" s="3"/>
      <c r="AY1314" s="3"/>
    </row>
    <row r="1315" spans="2:51" x14ac:dyDescent="0.2">
      <c r="B1315" s="3"/>
      <c r="D1315" s="3"/>
      <c r="AW1315" s="3"/>
      <c r="AY1315" s="3"/>
    </row>
    <row r="1316" spans="2:51" x14ac:dyDescent="0.2">
      <c r="B1316" s="3"/>
      <c r="D1316" s="3"/>
      <c r="AW1316" s="3"/>
      <c r="AY1316" s="3"/>
    </row>
    <row r="1317" spans="2:51" x14ac:dyDescent="0.2">
      <c r="B1317" s="3"/>
      <c r="D1317" s="3"/>
      <c r="AW1317" s="3"/>
      <c r="AY1317" s="3"/>
    </row>
    <row r="1318" spans="2:51" x14ac:dyDescent="0.2">
      <c r="B1318" s="3"/>
      <c r="D1318" s="3"/>
      <c r="AW1318" s="3"/>
      <c r="AY1318" s="3"/>
    </row>
    <row r="1319" spans="2:51" x14ac:dyDescent="0.2">
      <c r="B1319" s="3"/>
      <c r="D1319" s="3"/>
      <c r="AW1319" s="3"/>
      <c r="AY1319" s="3"/>
    </row>
    <row r="1320" spans="2:51" x14ac:dyDescent="0.2">
      <c r="B1320" s="3"/>
      <c r="D1320" s="3"/>
      <c r="AW1320" s="3"/>
      <c r="AY1320" s="3"/>
    </row>
    <row r="1321" spans="2:51" x14ac:dyDescent="0.2">
      <c r="B1321" s="3"/>
      <c r="D1321" s="3"/>
      <c r="AW1321" s="3"/>
      <c r="AY1321" s="3"/>
    </row>
    <row r="1322" spans="2:51" x14ac:dyDescent="0.2">
      <c r="B1322" s="3"/>
      <c r="D1322" s="3"/>
      <c r="AW1322" s="3"/>
      <c r="AY1322" s="3"/>
    </row>
    <row r="1323" spans="2:51" x14ac:dyDescent="0.2">
      <c r="B1323" s="3"/>
      <c r="D1323" s="3"/>
      <c r="AW1323" s="3"/>
      <c r="AY1323" s="3"/>
    </row>
    <row r="1324" spans="2:51" x14ac:dyDescent="0.2">
      <c r="B1324" s="3"/>
      <c r="D1324" s="3"/>
      <c r="AW1324" s="3"/>
      <c r="AY1324" s="3"/>
    </row>
    <row r="1325" spans="2:51" x14ac:dyDescent="0.2">
      <c r="B1325" s="3"/>
      <c r="D1325" s="3"/>
      <c r="AW1325" s="3"/>
      <c r="AY1325" s="3"/>
    </row>
    <row r="1326" spans="2:51" x14ac:dyDescent="0.2">
      <c r="B1326" s="3"/>
      <c r="D1326" s="3"/>
      <c r="AW1326" s="3"/>
      <c r="AY1326" s="3"/>
    </row>
    <row r="1327" spans="2:51" x14ac:dyDescent="0.2">
      <c r="B1327" s="3"/>
      <c r="D1327" s="3"/>
      <c r="AW1327" s="3"/>
      <c r="AY1327" s="3"/>
    </row>
    <row r="1328" spans="2:51" x14ac:dyDescent="0.2">
      <c r="B1328" s="3"/>
      <c r="D1328" s="3"/>
      <c r="AW1328" s="3"/>
      <c r="AY1328" s="3"/>
    </row>
    <row r="1329" spans="2:51" x14ac:dyDescent="0.2">
      <c r="B1329" s="3"/>
      <c r="D1329" s="3"/>
      <c r="AW1329" s="3"/>
      <c r="AY1329" s="3"/>
    </row>
    <row r="1330" spans="2:51" x14ac:dyDescent="0.2">
      <c r="B1330" s="3"/>
      <c r="D1330" s="3"/>
      <c r="AW1330" s="3"/>
      <c r="AY1330" s="3"/>
    </row>
    <row r="1331" spans="2:51" x14ac:dyDescent="0.2">
      <c r="B1331" s="3"/>
      <c r="D1331" s="3"/>
      <c r="AW1331" s="3"/>
      <c r="AY1331" s="3"/>
    </row>
    <row r="1332" spans="2:51" x14ac:dyDescent="0.2">
      <c r="B1332" s="3"/>
      <c r="D1332" s="3"/>
      <c r="AW1332" s="3"/>
      <c r="AY1332" s="3"/>
    </row>
    <row r="1333" spans="2:51" x14ac:dyDescent="0.2">
      <c r="B1333" s="3"/>
      <c r="D1333" s="3"/>
      <c r="AW1333" s="3"/>
      <c r="AY1333" s="3"/>
    </row>
    <row r="1334" spans="2:51" x14ac:dyDescent="0.2">
      <c r="B1334" s="3"/>
      <c r="D1334" s="3"/>
      <c r="AW1334" s="3"/>
      <c r="AY1334" s="3"/>
    </row>
    <row r="1335" spans="2:51" x14ac:dyDescent="0.2">
      <c r="B1335" s="3"/>
      <c r="D1335" s="3"/>
      <c r="AW1335" s="3"/>
      <c r="AY1335" s="3"/>
    </row>
    <row r="1336" spans="2:51" x14ac:dyDescent="0.2">
      <c r="B1336" s="3"/>
      <c r="D1336" s="3"/>
      <c r="AW1336" s="3"/>
      <c r="AY1336" s="3"/>
    </row>
    <row r="1337" spans="2:51" x14ac:dyDescent="0.2">
      <c r="B1337" s="3"/>
      <c r="D1337" s="3"/>
      <c r="AW1337" s="3"/>
      <c r="AY1337" s="3"/>
    </row>
    <row r="1338" spans="2:51" x14ac:dyDescent="0.2">
      <c r="B1338" s="3"/>
      <c r="D1338" s="3"/>
      <c r="AW1338" s="3"/>
      <c r="AY1338" s="3"/>
    </row>
    <row r="1339" spans="2:51" x14ac:dyDescent="0.2">
      <c r="B1339" s="3"/>
      <c r="D1339" s="3"/>
      <c r="AW1339" s="3"/>
      <c r="AY1339" s="3"/>
    </row>
    <row r="1340" spans="2:51" x14ac:dyDescent="0.2">
      <c r="B1340" s="3"/>
      <c r="D1340" s="3"/>
      <c r="AW1340" s="3"/>
      <c r="AY1340" s="3"/>
    </row>
    <row r="1341" spans="2:51" x14ac:dyDescent="0.2">
      <c r="B1341" s="3"/>
      <c r="D1341" s="3"/>
      <c r="AW1341" s="3"/>
      <c r="AY1341" s="3"/>
    </row>
    <row r="1342" spans="2:51" x14ac:dyDescent="0.2">
      <c r="B1342" s="3"/>
      <c r="D1342" s="3"/>
      <c r="AW1342" s="3"/>
      <c r="AY1342" s="3"/>
    </row>
    <row r="1343" spans="2:51" x14ac:dyDescent="0.2">
      <c r="B1343" s="3"/>
      <c r="D1343" s="3"/>
      <c r="AW1343" s="3"/>
      <c r="AY1343" s="3"/>
    </row>
    <row r="1344" spans="2:51" x14ac:dyDescent="0.2">
      <c r="B1344" s="3"/>
      <c r="D1344" s="3"/>
      <c r="AW1344" s="3"/>
      <c r="AY1344" s="3"/>
    </row>
    <row r="1345" spans="2:51" x14ac:dyDescent="0.2">
      <c r="B1345" s="3"/>
      <c r="D1345" s="3"/>
      <c r="AW1345" s="3"/>
      <c r="AY1345" s="3"/>
    </row>
    <row r="1346" spans="2:51" x14ac:dyDescent="0.2">
      <c r="B1346" s="3"/>
      <c r="D1346" s="3"/>
      <c r="AW1346" s="3"/>
      <c r="AY1346" s="3"/>
    </row>
    <row r="1347" spans="2:51" x14ac:dyDescent="0.2">
      <c r="B1347" s="3"/>
      <c r="D1347" s="3"/>
      <c r="AW1347" s="3"/>
      <c r="AY1347" s="3"/>
    </row>
    <row r="1348" spans="2:51" x14ac:dyDescent="0.2">
      <c r="B1348" s="3"/>
      <c r="D1348" s="3"/>
      <c r="AW1348" s="3"/>
      <c r="AY1348" s="3"/>
    </row>
    <row r="1349" spans="2:51" x14ac:dyDescent="0.2">
      <c r="B1349" s="3"/>
      <c r="D1349" s="3"/>
      <c r="AW1349" s="3"/>
      <c r="AY1349" s="3"/>
    </row>
    <row r="1350" spans="2:51" x14ac:dyDescent="0.2">
      <c r="B1350" s="3"/>
      <c r="D1350" s="3"/>
      <c r="AW1350" s="3"/>
      <c r="AY1350" s="3"/>
    </row>
    <row r="1351" spans="2:51" x14ac:dyDescent="0.2">
      <c r="B1351" s="3"/>
      <c r="D1351" s="3"/>
      <c r="AW1351" s="3"/>
      <c r="AY1351" s="3"/>
    </row>
    <row r="1352" spans="2:51" x14ac:dyDescent="0.2">
      <c r="B1352" s="3"/>
      <c r="D1352" s="3"/>
      <c r="AW1352" s="3"/>
      <c r="AY1352" s="3"/>
    </row>
    <row r="1353" spans="2:51" x14ac:dyDescent="0.2">
      <c r="B1353" s="3"/>
      <c r="D1353" s="3"/>
      <c r="AW1353" s="3"/>
      <c r="AY1353" s="3"/>
    </row>
    <row r="1354" spans="2:51" x14ac:dyDescent="0.2">
      <c r="B1354" s="3"/>
      <c r="D1354" s="3"/>
      <c r="AW1354" s="3"/>
      <c r="AY1354" s="3"/>
    </row>
    <row r="1355" spans="2:51" x14ac:dyDescent="0.2">
      <c r="B1355" s="3"/>
      <c r="D1355" s="3"/>
      <c r="AW1355" s="3"/>
      <c r="AY1355" s="3"/>
    </row>
    <row r="1356" spans="2:51" x14ac:dyDescent="0.2">
      <c r="B1356" s="3"/>
      <c r="D1356" s="3"/>
      <c r="AW1356" s="3"/>
      <c r="AY1356" s="3"/>
    </row>
    <row r="1357" spans="2:51" x14ac:dyDescent="0.2">
      <c r="B1357" s="3"/>
      <c r="D1357" s="3"/>
      <c r="AW1357" s="3"/>
      <c r="AY1357" s="3"/>
    </row>
    <row r="1358" spans="2:51" x14ac:dyDescent="0.2">
      <c r="B1358" s="3"/>
      <c r="D1358" s="3"/>
      <c r="AW1358" s="3"/>
      <c r="AY1358" s="3"/>
    </row>
    <row r="1359" spans="2:51" x14ac:dyDescent="0.2">
      <c r="B1359" s="3"/>
      <c r="D1359" s="3"/>
      <c r="AW1359" s="3"/>
      <c r="AY1359" s="3"/>
    </row>
    <row r="1360" spans="2:51" x14ac:dyDescent="0.2">
      <c r="B1360" s="3"/>
      <c r="D1360" s="3"/>
      <c r="AW1360" s="3"/>
      <c r="AY1360" s="3"/>
    </row>
    <row r="1361" spans="2:51" x14ac:dyDescent="0.2">
      <c r="B1361" s="3"/>
      <c r="D1361" s="3"/>
      <c r="AW1361" s="3"/>
      <c r="AY1361" s="3"/>
    </row>
    <row r="1362" spans="2:51" x14ac:dyDescent="0.2">
      <c r="B1362" s="3"/>
      <c r="D1362" s="3"/>
      <c r="AW1362" s="3"/>
      <c r="AY1362" s="3"/>
    </row>
    <row r="1363" spans="2:51" x14ac:dyDescent="0.2">
      <c r="B1363" s="3"/>
      <c r="D1363" s="3"/>
      <c r="AW1363" s="3"/>
      <c r="AY1363" s="3"/>
    </row>
    <row r="1364" spans="2:51" x14ac:dyDescent="0.2">
      <c r="B1364" s="3"/>
      <c r="D1364" s="3"/>
      <c r="AW1364" s="3"/>
      <c r="AY1364" s="3"/>
    </row>
    <row r="1365" spans="2:51" x14ac:dyDescent="0.2">
      <c r="B1365" s="3"/>
      <c r="D1365" s="3"/>
      <c r="AW1365" s="3"/>
      <c r="AY1365" s="3"/>
    </row>
    <row r="1366" spans="2:51" x14ac:dyDescent="0.2">
      <c r="B1366" s="3"/>
      <c r="D1366" s="3"/>
      <c r="AW1366" s="3"/>
      <c r="AY1366" s="3"/>
    </row>
    <row r="1367" spans="2:51" x14ac:dyDescent="0.2">
      <c r="B1367" s="3"/>
      <c r="D1367" s="3"/>
      <c r="AW1367" s="3"/>
      <c r="AY1367" s="3"/>
    </row>
    <row r="1368" spans="2:51" x14ac:dyDescent="0.2">
      <c r="B1368" s="3"/>
      <c r="D1368" s="3"/>
      <c r="AW1368" s="3"/>
      <c r="AY1368" s="3"/>
    </row>
    <row r="1369" spans="2:51" x14ac:dyDescent="0.2">
      <c r="B1369" s="3"/>
      <c r="D1369" s="3"/>
      <c r="AW1369" s="3"/>
      <c r="AY1369" s="3"/>
    </row>
    <row r="1370" spans="2:51" x14ac:dyDescent="0.2">
      <c r="B1370" s="3"/>
      <c r="D1370" s="3"/>
      <c r="AW1370" s="3"/>
      <c r="AY1370" s="3"/>
    </row>
    <row r="1371" spans="2:51" x14ac:dyDescent="0.2">
      <c r="B1371" s="3"/>
      <c r="D1371" s="3"/>
      <c r="AW1371" s="3"/>
      <c r="AY1371" s="3"/>
    </row>
    <row r="1372" spans="2:51" x14ac:dyDescent="0.2">
      <c r="B1372" s="3"/>
      <c r="D1372" s="3"/>
      <c r="AW1372" s="3"/>
      <c r="AY1372" s="3"/>
    </row>
    <row r="1373" spans="2:51" x14ac:dyDescent="0.2">
      <c r="B1373" s="3"/>
      <c r="D1373" s="3"/>
      <c r="AW1373" s="3"/>
      <c r="AY1373" s="3"/>
    </row>
    <row r="1374" spans="2:51" x14ac:dyDescent="0.2">
      <c r="B1374" s="3"/>
      <c r="D1374" s="3"/>
      <c r="AW1374" s="3"/>
      <c r="AY1374" s="3"/>
    </row>
    <row r="1375" spans="2:51" x14ac:dyDescent="0.2">
      <c r="B1375" s="3"/>
      <c r="D1375" s="3"/>
      <c r="AW1375" s="3"/>
      <c r="AY1375" s="3"/>
    </row>
    <row r="1376" spans="2:51" x14ac:dyDescent="0.2">
      <c r="B1376" s="3"/>
      <c r="D1376" s="3"/>
      <c r="AW1376" s="3"/>
      <c r="AY1376" s="3"/>
    </row>
    <row r="1377" spans="2:51" x14ac:dyDescent="0.2">
      <c r="B1377" s="3"/>
      <c r="D1377" s="3"/>
      <c r="AW1377" s="3"/>
      <c r="AY1377" s="3"/>
    </row>
    <row r="1378" spans="2:51" x14ac:dyDescent="0.2">
      <c r="B1378" s="3"/>
      <c r="D1378" s="3"/>
      <c r="AW1378" s="3"/>
      <c r="AY1378" s="3"/>
    </row>
    <row r="1379" spans="2:51" x14ac:dyDescent="0.2">
      <c r="B1379" s="3"/>
      <c r="D1379" s="3"/>
      <c r="AW1379" s="3"/>
      <c r="AY1379" s="3"/>
    </row>
    <row r="1380" spans="2:51" x14ac:dyDescent="0.2">
      <c r="B1380" s="3"/>
      <c r="D1380" s="3"/>
      <c r="AW1380" s="3"/>
      <c r="AY1380" s="3"/>
    </row>
    <row r="1381" spans="2:51" x14ac:dyDescent="0.2">
      <c r="B1381" s="3"/>
      <c r="D1381" s="3"/>
      <c r="AW1381" s="3"/>
      <c r="AY1381" s="3"/>
    </row>
    <row r="1382" spans="2:51" x14ac:dyDescent="0.2">
      <c r="B1382" s="3"/>
      <c r="D1382" s="3"/>
      <c r="AW1382" s="3"/>
      <c r="AY1382" s="3"/>
    </row>
    <row r="1383" spans="2:51" x14ac:dyDescent="0.2">
      <c r="B1383" s="3"/>
      <c r="D1383" s="3"/>
      <c r="AW1383" s="3"/>
      <c r="AY1383" s="3"/>
    </row>
    <row r="1384" spans="2:51" x14ac:dyDescent="0.2">
      <c r="B1384" s="3"/>
      <c r="D1384" s="3"/>
      <c r="AW1384" s="3"/>
      <c r="AY1384" s="3"/>
    </row>
    <row r="1385" spans="2:51" x14ac:dyDescent="0.2">
      <c r="B1385" s="3"/>
      <c r="D1385" s="3"/>
      <c r="AW1385" s="3"/>
      <c r="AY1385" s="3"/>
    </row>
    <row r="1386" spans="2:51" x14ac:dyDescent="0.2">
      <c r="B1386" s="3"/>
      <c r="D1386" s="3"/>
      <c r="AW1386" s="3"/>
      <c r="AY1386" s="3"/>
    </row>
    <row r="1387" spans="2:51" x14ac:dyDescent="0.2">
      <c r="B1387" s="3"/>
      <c r="D1387" s="3"/>
      <c r="AW1387" s="3"/>
      <c r="AY1387" s="3"/>
    </row>
    <row r="1388" spans="2:51" x14ac:dyDescent="0.2">
      <c r="B1388" s="3"/>
      <c r="D1388" s="3"/>
      <c r="AW1388" s="3"/>
      <c r="AY1388" s="3"/>
    </row>
    <row r="1389" spans="2:51" x14ac:dyDescent="0.2">
      <c r="B1389" s="3"/>
      <c r="D1389" s="3"/>
      <c r="AW1389" s="3"/>
      <c r="AY1389" s="3"/>
    </row>
    <row r="1390" spans="2:51" x14ac:dyDescent="0.2">
      <c r="B1390" s="3"/>
      <c r="D1390" s="3"/>
      <c r="AW1390" s="3"/>
      <c r="AY1390" s="3"/>
    </row>
    <row r="1391" spans="2:51" x14ac:dyDescent="0.2">
      <c r="B1391" s="3"/>
      <c r="D1391" s="3"/>
      <c r="AW1391" s="3"/>
      <c r="AY1391" s="3"/>
    </row>
    <row r="1392" spans="2:51" x14ac:dyDescent="0.2">
      <c r="B1392" s="3"/>
      <c r="D1392" s="3"/>
      <c r="AW1392" s="3"/>
      <c r="AY1392" s="3"/>
    </row>
    <row r="1393" spans="2:51" x14ac:dyDescent="0.2">
      <c r="B1393" s="3"/>
      <c r="D1393" s="3"/>
      <c r="AW1393" s="3"/>
      <c r="AY1393" s="3"/>
    </row>
    <row r="1394" spans="2:51" x14ac:dyDescent="0.2">
      <c r="B1394" s="3"/>
      <c r="D1394" s="3"/>
      <c r="AW1394" s="3"/>
      <c r="AY1394" s="3"/>
    </row>
    <row r="1395" spans="2:51" x14ac:dyDescent="0.2">
      <c r="B1395" s="3"/>
      <c r="D1395" s="3"/>
      <c r="AW1395" s="3"/>
      <c r="AY1395" s="3"/>
    </row>
    <row r="1396" spans="2:51" x14ac:dyDescent="0.2">
      <c r="B1396" s="3"/>
      <c r="D1396" s="3"/>
      <c r="AW1396" s="3"/>
      <c r="AY1396" s="3"/>
    </row>
    <row r="1397" spans="2:51" x14ac:dyDescent="0.2">
      <c r="B1397" s="3"/>
      <c r="D1397" s="3"/>
      <c r="AW1397" s="3"/>
      <c r="AY1397" s="3"/>
    </row>
    <row r="1398" spans="2:51" x14ac:dyDescent="0.2">
      <c r="B1398" s="3"/>
      <c r="D1398" s="3"/>
      <c r="AW1398" s="3"/>
      <c r="AY1398" s="3"/>
    </row>
    <row r="1399" spans="2:51" x14ac:dyDescent="0.2">
      <c r="B1399" s="3"/>
      <c r="D1399" s="3"/>
      <c r="AW1399" s="3"/>
      <c r="AY1399" s="3"/>
    </row>
    <row r="1400" spans="2:51" x14ac:dyDescent="0.2">
      <c r="B1400" s="3"/>
      <c r="D1400" s="3"/>
      <c r="AW1400" s="3"/>
      <c r="AY1400" s="3"/>
    </row>
    <row r="1401" spans="2:51" x14ac:dyDescent="0.2">
      <c r="B1401" s="3"/>
      <c r="D1401" s="3"/>
      <c r="AW1401" s="3"/>
      <c r="AY1401" s="3"/>
    </row>
    <row r="1402" spans="2:51" x14ac:dyDescent="0.2">
      <c r="B1402" s="3"/>
      <c r="D1402" s="3"/>
      <c r="AW1402" s="3"/>
      <c r="AY1402" s="3"/>
    </row>
    <row r="1403" spans="2:51" x14ac:dyDescent="0.2">
      <c r="B1403" s="3"/>
      <c r="D1403" s="3"/>
      <c r="AW1403" s="3"/>
      <c r="AY1403" s="3"/>
    </row>
    <row r="1404" spans="2:51" x14ac:dyDescent="0.2">
      <c r="B1404" s="3"/>
      <c r="D1404" s="3"/>
      <c r="AW1404" s="3"/>
      <c r="AY1404" s="3"/>
    </row>
    <row r="1405" spans="2:51" x14ac:dyDescent="0.2">
      <c r="B1405" s="3"/>
      <c r="D1405" s="3"/>
      <c r="AW1405" s="3"/>
      <c r="AY1405" s="3"/>
    </row>
    <row r="1406" spans="2:51" x14ac:dyDescent="0.2">
      <c r="B1406" s="3"/>
      <c r="D1406" s="3"/>
      <c r="AW1406" s="3"/>
      <c r="AY1406" s="3"/>
    </row>
    <row r="1407" spans="2:51" x14ac:dyDescent="0.2">
      <c r="B1407" s="3"/>
      <c r="D1407" s="3"/>
      <c r="AW1407" s="3"/>
      <c r="AY1407" s="3"/>
    </row>
    <row r="1408" spans="2:51" x14ac:dyDescent="0.2">
      <c r="B1408" s="3"/>
      <c r="D1408" s="3"/>
      <c r="AW1408" s="3"/>
      <c r="AY1408" s="3"/>
    </row>
    <row r="1409" spans="2:51" x14ac:dyDescent="0.2">
      <c r="B1409" s="3"/>
      <c r="D1409" s="3"/>
      <c r="AW1409" s="3"/>
      <c r="AY1409" s="3"/>
    </row>
    <row r="1410" spans="2:51" x14ac:dyDescent="0.2">
      <c r="B1410" s="3"/>
      <c r="D1410" s="3"/>
      <c r="AW1410" s="3"/>
      <c r="AY1410" s="3"/>
    </row>
    <row r="1411" spans="2:51" x14ac:dyDescent="0.2">
      <c r="B1411" s="3"/>
      <c r="D1411" s="3"/>
      <c r="AW1411" s="3"/>
      <c r="AY1411" s="3"/>
    </row>
    <row r="1412" spans="2:51" x14ac:dyDescent="0.2">
      <c r="B1412" s="3"/>
      <c r="D1412" s="3"/>
      <c r="AW1412" s="3"/>
      <c r="AY1412" s="3"/>
    </row>
    <row r="1413" spans="2:51" x14ac:dyDescent="0.2">
      <c r="B1413" s="3"/>
      <c r="D1413" s="3"/>
      <c r="AW1413" s="3"/>
      <c r="AY1413" s="3"/>
    </row>
    <row r="1414" spans="2:51" x14ac:dyDescent="0.2">
      <c r="B1414" s="3"/>
      <c r="D1414" s="3"/>
      <c r="AW1414" s="3"/>
      <c r="AY1414" s="3"/>
    </row>
    <row r="1415" spans="2:51" x14ac:dyDescent="0.2">
      <c r="B1415" s="3"/>
      <c r="D1415" s="3"/>
      <c r="AW1415" s="3"/>
      <c r="AY1415" s="3"/>
    </row>
    <row r="1416" spans="2:51" x14ac:dyDescent="0.2">
      <c r="B1416" s="3"/>
      <c r="D1416" s="3"/>
      <c r="AW1416" s="3"/>
      <c r="AY1416" s="3"/>
    </row>
    <row r="1417" spans="2:51" x14ac:dyDescent="0.2">
      <c r="B1417" s="3"/>
      <c r="D1417" s="3"/>
      <c r="AW1417" s="3"/>
      <c r="AY1417" s="3"/>
    </row>
    <row r="1418" spans="2:51" x14ac:dyDescent="0.2">
      <c r="B1418" s="3"/>
      <c r="D1418" s="3"/>
      <c r="AW1418" s="3"/>
      <c r="AY1418" s="3"/>
    </row>
    <row r="1419" spans="2:51" x14ac:dyDescent="0.2">
      <c r="B1419" s="3"/>
      <c r="D1419" s="3"/>
      <c r="AW1419" s="3"/>
      <c r="AY1419" s="3"/>
    </row>
    <row r="1420" spans="2:51" x14ac:dyDescent="0.2">
      <c r="B1420" s="3"/>
      <c r="D1420" s="3"/>
      <c r="AW1420" s="3"/>
      <c r="AY1420" s="3"/>
    </row>
    <row r="1421" spans="2:51" x14ac:dyDescent="0.2">
      <c r="B1421" s="3"/>
      <c r="D1421" s="3"/>
      <c r="AW1421" s="3"/>
      <c r="AY1421" s="3"/>
    </row>
    <row r="1422" spans="2:51" x14ac:dyDescent="0.2">
      <c r="B1422" s="3"/>
      <c r="D1422" s="3"/>
      <c r="AW1422" s="3"/>
      <c r="AY1422" s="3"/>
    </row>
    <row r="1423" spans="2:51" x14ac:dyDescent="0.2">
      <c r="B1423" s="3"/>
      <c r="D1423" s="3"/>
      <c r="AW1423" s="3"/>
      <c r="AY1423" s="3"/>
    </row>
    <row r="1424" spans="2:51" x14ac:dyDescent="0.2">
      <c r="B1424" s="3"/>
      <c r="D1424" s="3"/>
      <c r="AW1424" s="3"/>
      <c r="AY1424" s="3"/>
    </row>
    <row r="1425" spans="2:51" x14ac:dyDescent="0.2">
      <c r="B1425" s="3"/>
      <c r="D1425" s="3"/>
      <c r="AW1425" s="3"/>
      <c r="AY1425" s="3"/>
    </row>
    <row r="1426" spans="2:51" x14ac:dyDescent="0.2">
      <c r="B1426" s="3"/>
      <c r="D1426" s="3"/>
      <c r="AW1426" s="3"/>
      <c r="AY1426" s="3"/>
    </row>
    <row r="1427" spans="2:51" x14ac:dyDescent="0.2">
      <c r="B1427" s="3"/>
      <c r="D1427" s="3"/>
      <c r="AW1427" s="3"/>
      <c r="AY1427" s="3"/>
    </row>
    <row r="1428" spans="2:51" x14ac:dyDescent="0.2">
      <c r="B1428" s="3"/>
      <c r="D1428" s="3"/>
      <c r="AW1428" s="3"/>
      <c r="AY1428" s="3"/>
    </row>
    <row r="1429" spans="2:51" x14ac:dyDescent="0.2">
      <c r="B1429" s="3"/>
      <c r="D1429" s="3"/>
      <c r="AW1429" s="3"/>
      <c r="AY1429" s="3"/>
    </row>
    <row r="1430" spans="2:51" x14ac:dyDescent="0.2">
      <c r="B1430" s="3"/>
      <c r="D1430" s="3"/>
      <c r="AW1430" s="3"/>
      <c r="AY1430" s="3"/>
    </row>
    <row r="1431" spans="2:51" x14ac:dyDescent="0.2">
      <c r="B1431" s="3"/>
      <c r="D1431" s="3"/>
      <c r="AW1431" s="3"/>
      <c r="AY1431" s="3"/>
    </row>
    <row r="1432" spans="2:51" x14ac:dyDescent="0.2">
      <c r="B1432" s="3"/>
      <c r="D1432" s="3"/>
      <c r="AW1432" s="3"/>
      <c r="AY1432" s="3"/>
    </row>
    <row r="1433" spans="2:51" x14ac:dyDescent="0.2">
      <c r="B1433" s="3"/>
      <c r="D1433" s="3"/>
      <c r="AW1433" s="3"/>
      <c r="AY1433" s="3"/>
    </row>
    <row r="1434" spans="2:51" x14ac:dyDescent="0.2">
      <c r="B1434" s="3"/>
      <c r="D1434" s="3"/>
      <c r="AW1434" s="3"/>
      <c r="AY1434" s="3"/>
    </row>
    <row r="1435" spans="2:51" x14ac:dyDescent="0.2">
      <c r="B1435" s="3"/>
      <c r="D1435" s="3"/>
      <c r="AW1435" s="3"/>
      <c r="AY1435" s="3"/>
    </row>
    <row r="1436" spans="2:51" x14ac:dyDescent="0.2">
      <c r="B1436" s="3"/>
      <c r="D1436" s="3"/>
      <c r="AW1436" s="3"/>
      <c r="AY1436" s="3"/>
    </row>
    <row r="1437" spans="2:51" x14ac:dyDescent="0.2">
      <c r="B1437" s="3"/>
      <c r="D1437" s="3"/>
      <c r="AW1437" s="3"/>
      <c r="AY1437" s="3"/>
    </row>
    <row r="1438" spans="2:51" x14ac:dyDescent="0.2">
      <c r="B1438" s="3"/>
      <c r="D1438" s="3"/>
      <c r="AW1438" s="3"/>
      <c r="AY1438" s="3"/>
    </row>
    <row r="1439" spans="2:51" x14ac:dyDescent="0.2">
      <c r="B1439" s="3"/>
      <c r="D1439" s="3"/>
      <c r="AW1439" s="3"/>
      <c r="AY1439" s="3"/>
    </row>
    <row r="1440" spans="2:51" x14ac:dyDescent="0.2">
      <c r="B1440" s="3"/>
      <c r="D1440" s="3"/>
      <c r="AW1440" s="3"/>
      <c r="AY1440" s="3"/>
    </row>
    <row r="1441" spans="2:51" x14ac:dyDescent="0.2">
      <c r="B1441" s="3"/>
      <c r="D1441" s="3"/>
      <c r="AW1441" s="3"/>
      <c r="AY1441" s="3"/>
    </row>
    <row r="1442" spans="2:51" x14ac:dyDescent="0.2">
      <c r="B1442" s="3"/>
      <c r="D1442" s="3"/>
      <c r="AW1442" s="3"/>
      <c r="AY1442" s="3"/>
    </row>
    <row r="1443" spans="2:51" x14ac:dyDescent="0.2">
      <c r="B1443" s="3"/>
      <c r="D1443" s="3"/>
      <c r="AW1443" s="3"/>
      <c r="AY1443" s="3"/>
    </row>
    <row r="1444" spans="2:51" x14ac:dyDescent="0.2">
      <c r="B1444" s="3"/>
      <c r="D1444" s="3"/>
      <c r="AW1444" s="3"/>
      <c r="AY1444" s="3"/>
    </row>
    <row r="1445" spans="2:51" x14ac:dyDescent="0.2">
      <c r="B1445" s="3"/>
      <c r="D1445" s="3"/>
      <c r="AW1445" s="3"/>
      <c r="AY1445" s="3"/>
    </row>
    <row r="1446" spans="2:51" x14ac:dyDescent="0.2">
      <c r="B1446" s="3"/>
      <c r="D1446" s="3"/>
      <c r="AW1446" s="3"/>
      <c r="AY1446" s="3"/>
    </row>
    <row r="1447" spans="2:51" x14ac:dyDescent="0.2">
      <c r="B1447" s="3"/>
      <c r="D1447" s="3"/>
      <c r="AW1447" s="3"/>
      <c r="AY1447" s="3"/>
    </row>
    <row r="1448" spans="2:51" x14ac:dyDescent="0.2">
      <c r="B1448" s="3"/>
      <c r="D1448" s="3"/>
      <c r="AW1448" s="3"/>
      <c r="AY1448" s="3"/>
    </row>
    <row r="1449" spans="2:51" x14ac:dyDescent="0.2">
      <c r="B1449" s="3"/>
      <c r="D1449" s="3"/>
      <c r="AW1449" s="3"/>
      <c r="AY1449" s="3"/>
    </row>
    <row r="1450" spans="2:51" x14ac:dyDescent="0.2">
      <c r="B1450" s="3"/>
      <c r="D1450" s="3"/>
      <c r="AW1450" s="3"/>
      <c r="AY1450" s="3"/>
    </row>
    <row r="1451" spans="2:51" x14ac:dyDescent="0.2">
      <c r="B1451" s="3"/>
      <c r="D1451" s="3"/>
      <c r="AW1451" s="3"/>
      <c r="AY1451" s="3"/>
    </row>
    <row r="1452" spans="2:51" x14ac:dyDescent="0.2">
      <c r="B1452" s="3"/>
      <c r="D1452" s="3"/>
      <c r="AW1452" s="3"/>
      <c r="AY1452" s="3"/>
    </row>
    <row r="1453" spans="2:51" x14ac:dyDescent="0.2">
      <c r="B1453" s="3"/>
      <c r="D1453" s="3"/>
      <c r="AW1453" s="3"/>
      <c r="AY1453" s="3"/>
    </row>
    <row r="1454" spans="2:51" x14ac:dyDescent="0.2">
      <c r="B1454" s="3"/>
      <c r="D1454" s="3"/>
      <c r="AW1454" s="3"/>
      <c r="AY1454" s="3"/>
    </row>
    <row r="1455" spans="2:51" x14ac:dyDescent="0.2">
      <c r="B1455" s="3"/>
      <c r="D1455" s="3"/>
      <c r="AW1455" s="3"/>
      <c r="AY1455" s="3"/>
    </row>
    <row r="1456" spans="2:51" x14ac:dyDescent="0.2">
      <c r="B1456" s="3"/>
      <c r="D1456" s="3"/>
      <c r="AW1456" s="3"/>
      <c r="AY1456" s="3"/>
    </row>
    <row r="1457" spans="2:51" x14ac:dyDescent="0.2">
      <c r="B1457" s="3"/>
      <c r="D1457" s="3"/>
      <c r="AW1457" s="3"/>
      <c r="AY1457" s="3"/>
    </row>
    <row r="1458" spans="2:51" x14ac:dyDescent="0.2">
      <c r="B1458" s="3"/>
      <c r="D1458" s="3"/>
      <c r="AW1458" s="3"/>
      <c r="AY1458" s="3"/>
    </row>
    <row r="1459" spans="2:51" x14ac:dyDescent="0.2">
      <c r="B1459" s="3"/>
      <c r="D1459" s="3"/>
      <c r="AW1459" s="3"/>
      <c r="AY1459" s="3"/>
    </row>
    <row r="1460" spans="2:51" x14ac:dyDescent="0.2">
      <c r="B1460" s="3"/>
      <c r="D1460" s="3"/>
      <c r="AW1460" s="3"/>
      <c r="AY1460" s="3"/>
    </row>
    <row r="1461" spans="2:51" x14ac:dyDescent="0.2">
      <c r="B1461" s="3"/>
      <c r="D1461" s="3"/>
      <c r="AW1461" s="3"/>
      <c r="AY1461" s="3"/>
    </row>
    <row r="1462" spans="2:51" x14ac:dyDescent="0.2">
      <c r="B1462" s="3"/>
      <c r="D1462" s="3"/>
      <c r="AW1462" s="3"/>
      <c r="AY1462" s="3"/>
    </row>
    <row r="1463" spans="2:51" x14ac:dyDescent="0.2">
      <c r="B1463" s="3"/>
      <c r="D1463" s="3"/>
      <c r="AW1463" s="3"/>
      <c r="AY1463" s="3"/>
    </row>
    <row r="1464" spans="2:51" x14ac:dyDescent="0.2">
      <c r="B1464" s="3"/>
      <c r="D1464" s="3"/>
      <c r="AW1464" s="3"/>
      <c r="AY1464" s="3"/>
    </row>
    <row r="1465" spans="2:51" x14ac:dyDescent="0.2">
      <c r="B1465" s="3"/>
      <c r="D1465" s="3"/>
      <c r="AW1465" s="3"/>
      <c r="AY1465" s="3"/>
    </row>
    <row r="1466" spans="2:51" x14ac:dyDescent="0.2">
      <c r="B1466" s="3"/>
      <c r="D1466" s="3"/>
      <c r="AW1466" s="3"/>
      <c r="AY1466" s="3"/>
    </row>
    <row r="1467" spans="2:51" x14ac:dyDescent="0.2">
      <c r="B1467" s="3"/>
      <c r="D1467" s="3"/>
      <c r="AW1467" s="3"/>
      <c r="AY1467" s="3"/>
    </row>
    <row r="1468" spans="2:51" x14ac:dyDescent="0.2">
      <c r="B1468" s="3"/>
      <c r="D1468" s="3"/>
      <c r="AW1468" s="3"/>
      <c r="AY1468" s="3"/>
    </row>
    <row r="1469" spans="2:51" x14ac:dyDescent="0.2">
      <c r="B1469" s="3"/>
      <c r="D1469" s="3"/>
      <c r="AW1469" s="3"/>
      <c r="AY1469" s="3"/>
    </row>
    <row r="1470" spans="2:51" x14ac:dyDescent="0.2">
      <c r="B1470" s="3"/>
      <c r="D1470" s="3"/>
      <c r="AW1470" s="3"/>
      <c r="AY1470" s="3"/>
    </row>
    <row r="1471" spans="2:51" x14ac:dyDescent="0.2">
      <c r="B1471" s="3"/>
      <c r="D1471" s="3"/>
      <c r="AW1471" s="3"/>
      <c r="AY1471" s="3"/>
    </row>
    <row r="1472" spans="2:51" x14ac:dyDescent="0.2">
      <c r="B1472" s="3"/>
      <c r="D1472" s="3"/>
      <c r="AW1472" s="3"/>
      <c r="AY1472" s="3"/>
    </row>
    <row r="1473" spans="2:51" x14ac:dyDescent="0.2">
      <c r="B1473" s="3"/>
      <c r="D1473" s="3"/>
      <c r="AW1473" s="3"/>
      <c r="AY1473" s="3"/>
    </row>
    <row r="1474" spans="2:51" x14ac:dyDescent="0.2">
      <c r="B1474" s="3"/>
      <c r="D1474" s="3"/>
      <c r="AW1474" s="3"/>
      <c r="AY1474" s="3"/>
    </row>
    <row r="1475" spans="2:51" x14ac:dyDescent="0.2">
      <c r="B1475" s="3"/>
      <c r="D1475" s="3"/>
      <c r="AW1475" s="3"/>
      <c r="AY1475" s="3"/>
    </row>
    <row r="1476" spans="2:51" x14ac:dyDescent="0.2">
      <c r="B1476" s="3"/>
      <c r="D1476" s="3"/>
      <c r="AW1476" s="3"/>
      <c r="AY1476" s="3"/>
    </row>
    <row r="1477" spans="2:51" x14ac:dyDescent="0.2">
      <c r="B1477" s="3"/>
      <c r="D1477" s="3"/>
      <c r="AW1477" s="3"/>
      <c r="AY1477" s="3"/>
    </row>
    <row r="1478" spans="2:51" x14ac:dyDescent="0.2">
      <c r="B1478" s="3"/>
      <c r="D1478" s="3"/>
      <c r="AW1478" s="3"/>
      <c r="AY1478" s="3"/>
    </row>
    <row r="1479" spans="2:51" x14ac:dyDescent="0.2">
      <c r="B1479" s="3"/>
      <c r="D1479" s="3"/>
      <c r="AW1479" s="3"/>
      <c r="AY1479" s="3"/>
    </row>
    <row r="1480" spans="2:51" x14ac:dyDescent="0.2">
      <c r="B1480" s="3"/>
      <c r="D1480" s="3"/>
      <c r="AW1480" s="3"/>
      <c r="AY1480" s="3"/>
    </row>
    <row r="1481" spans="2:51" x14ac:dyDescent="0.2">
      <c r="B1481" s="3"/>
      <c r="D1481" s="3"/>
      <c r="AW1481" s="3"/>
      <c r="AY1481" s="3"/>
    </row>
    <row r="1482" spans="2:51" x14ac:dyDescent="0.2">
      <c r="B1482" s="3"/>
      <c r="D1482" s="3"/>
      <c r="AW1482" s="3"/>
      <c r="AY1482" s="3"/>
    </row>
    <row r="1483" spans="2:51" x14ac:dyDescent="0.2">
      <c r="B1483" s="3"/>
      <c r="D1483" s="3"/>
      <c r="AW1483" s="3"/>
      <c r="AY1483" s="3"/>
    </row>
    <row r="1484" spans="2:51" x14ac:dyDescent="0.2">
      <c r="B1484" s="3"/>
      <c r="D1484" s="3"/>
      <c r="AW1484" s="3"/>
      <c r="AY1484" s="3"/>
    </row>
    <row r="1485" spans="2:51" x14ac:dyDescent="0.2">
      <c r="B1485" s="3"/>
      <c r="D1485" s="3"/>
      <c r="AW1485" s="3"/>
      <c r="AY1485" s="3"/>
    </row>
    <row r="1486" spans="2:51" x14ac:dyDescent="0.2">
      <c r="B1486" s="3"/>
      <c r="D1486" s="3"/>
      <c r="AW1486" s="3"/>
      <c r="AY1486" s="3"/>
    </row>
    <row r="1487" spans="2:51" x14ac:dyDescent="0.2">
      <c r="B1487" s="3"/>
      <c r="D1487" s="3"/>
      <c r="AW1487" s="3"/>
      <c r="AY1487" s="3"/>
    </row>
    <row r="1488" spans="2:51" x14ac:dyDescent="0.2">
      <c r="B1488" s="3"/>
      <c r="D1488" s="3"/>
      <c r="AW1488" s="3"/>
      <c r="AY1488" s="3"/>
    </row>
    <row r="1489" spans="2:51" x14ac:dyDescent="0.2">
      <c r="B1489" s="3"/>
      <c r="D1489" s="3"/>
      <c r="AW1489" s="3"/>
      <c r="AY1489" s="3"/>
    </row>
    <row r="1490" spans="2:51" x14ac:dyDescent="0.2">
      <c r="B1490" s="3"/>
      <c r="D1490" s="3"/>
      <c r="AW1490" s="3"/>
      <c r="AY1490" s="3"/>
    </row>
    <row r="1491" spans="2:51" x14ac:dyDescent="0.2">
      <c r="B1491" s="3"/>
      <c r="D1491" s="3"/>
      <c r="AW1491" s="3"/>
      <c r="AY1491" s="3"/>
    </row>
    <row r="1492" spans="2:51" x14ac:dyDescent="0.2">
      <c r="B1492" s="3"/>
      <c r="D1492" s="3"/>
      <c r="AW1492" s="3"/>
      <c r="AY1492" s="3"/>
    </row>
    <row r="1493" spans="2:51" x14ac:dyDescent="0.2">
      <c r="B1493" s="3"/>
      <c r="D1493" s="3"/>
      <c r="AW1493" s="3"/>
      <c r="AY1493" s="3"/>
    </row>
    <row r="1494" spans="2:51" x14ac:dyDescent="0.2">
      <c r="B1494" s="3"/>
      <c r="D1494" s="3"/>
      <c r="AW1494" s="3"/>
      <c r="AY1494" s="3"/>
    </row>
    <row r="1495" spans="2:51" x14ac:dyDescent="0.2">
      <c r="B1495" s="3"/>
      <c r="D1495" s="3"/>
      <c r="AW1495" s="3"/>
      <c r="AY1495" s="3"/>
    </row>
    <row r="1496" spans="2:51" x14ac:dyDescent="0.2">
      <c r="B1496" s="3"/>
      <c r="D1496" s="3"/>
      <c r="AW1496" s="3"/>
      <c r="AY1496" s="3"/>
    </row>
    <row r="1497" spans="2:51" x14ac:dyDescent="0.2">
      <c r="B1497" s="3"/>
      <c r="D1497" s="3"/>
      <c r="AW1497" s="3"/>
      <c r="AY1497" s="3"/>
    </row>
    <row r="1498" spans="2:51" x14ac:dyDescent="0.2">
      <c r="B1498" s="3"/>
      <c r="D1498" s="3"/>
      <c r="AW1498" s="3"/>
      <c r="AY1498" s="3"/>
    </row>
    <row r="1499" spans="2:51" x14ac:dyDescent="0.2">
      <c r="B1499" s="3"/>
      <c r="D1499" s="3"/>
      <c r="AW1499" s="3"/>
      <c r="AY1499" s="3"/>
    </row>
    <row r="1500" spans="2:51" x14ac:dyDescent="0.2">
      <c r="B1500" s="3"/>
      <c r="D1500" s="3"/>
      <c r="AW1500" s="3"/>
      <c r="AY1500" s="3"/>
    </row>
    <row r="1501" spans="2:51" x14ac:dyDescent="0.2">
      <c r="B1501" s="3"/>
      <c r="D1501" s="3"/>
      <c r="AW1501" s="3"/>
      <c r="AY1501" s="3"/>
    </row>
    <row r="1502" spans="2:51" x14ac:dyDescent="0.2">
      <c r="B1502" s="3"/>
      <c r="D1502" s="3"/>
      <c r="AW1502" s="3"/>
      <c r="AY1502" s="3"/>
    </row>
    <row r="1503" spans="2:51" x14ac:dyDescent="0.2">
      <c r="B1503" s="3"/>
      <c r="D1503" s="3"/>
      <c r="AW1503" s="3"/>
      <c r="AY1503" s="3"/>
    </row>
    <row r="1504" spans="2:51" x14ac:dyDescent="0.2">
      <c r="B1504" s="3"/>
      <c r="D1504" s="3"/>
      <c r="AW1504" s="3"/>
      <c r="AY1504" s="3"/>
    </row>
    <row r="1505" spans="2:51" x14ac:dyDescent="0.2">
      <c r="B1505" s="3"/>
      <c r="D1505" s="3"/>
      <c r="AW1505" s="3"/>
      <c r="AY1505" s="3"/>
    </row>
    <row r="1506" spans="2:51" x14ac:dyDescent="0.2">
      <c r="B1506" s="3"/>
      <c r="D1506" s="3"/>
      <c r="AW1506" s="3"/>
      <c r="AY1506" s="3"/>
    </row>
    <row r="1507" spans="2:51" x14ac:dyDescent="0.2">
      <c r="B1507" s="3"/>
      <c r="D1507" s="3"/>
      <c r="AW1507" s="3"/>
      <c r="AY1507" s="3"/>
    </row>
    <row r="1508" spans="2:51" x14ac:dyDescent="0.2">
      <c r="B1508" s="3"/>
      <c r="D1508" s="3"/>
      <c r="AW1508" s="3"/>
      <c r="AY1508" s="3"/>
    </row>
    <row r="1509" spans="2:51" x14ac:dyDescent="0.2">
      <c r="B1509" s="3"/>
      <c r="D1509" s="3"/>
      <c r="AW1509" s="3"/>
      <c r="AY1509" s="3"/>
    </row>
    <row r="1510" spans="2:51" x14ac:dyDescent="0.2">
      <c r="B1510" s="3"/>
      <c r="D1510" s="3"/>
      <c r="AW1510" s="3"/>
      <c r="AY1510" s="3"/>
    </row>
    <row r="1511" spans="2:51" x14ac:dyDescent="0.2">
      <c r="B1511" s="3"/>
      <c r="D1511" s="3"/>
      <c r="AW1511" s="3"/>
      <c r="AY1511" s="3"/>
    </row>
    <row r="1512" spans="2:51" x14ac:dyDescent="0.2">
      <c r="B1512" s="3"/>
      <c r="D1512" s="3"/>
      <c r="AW1512" s="3"/>
      <c r="AY1512" s="3"/>
    </row>
    <row r="1513" spans="2:51" x14ac:dyDescent="0.2">
      <c r="B1513" s="3"/>
      <c r="D1513" s="3"/>
      <c r="AW1513" s="3"/>
      <c r="AY1513" s="3"/>
    </row>
    <row r="1514" spans="2:51" x14ac:dyDescent="0.2">
      <c r="B1514" s="3"/>
      <c r="D1514" s="3"/>
      <c r="AW1514" s="3"/>
      <c r="AY1514" s="3"/>
    </row>
    <row r="1515" spans="2:51" x14ac:dyDescent="0.2">
      <c r="B1515" s="3"/>
      <c r="D1515" s="3"/>
      <c r="AW1515" s="3"/>
      <c r="AY1515" s="3"/>
    </row>
    <row r="1516" spans="2:51" x14ac:dyDescent="0.2">
      <c r="B1516" s="3"/>
      <c r="D1516" s="3"/>
      <c r="AW1516" s="3"/>
      <c r="AY1516" s="3"/>
    </row>
    <row r="1517" spans="2:51" x14ac:dyDescent="0.2">
      <c r="B1517" s="3"/>
      <c r="D1517" s="3"/>
      <c r="AW1517" s="3"/>
      <c r="AY1517" s="3"/>
    </row>
    <row r="1518" spans="2:51" x14ac:dyDescent="0.2">
      <c r="B1518" s="3"/>
      <c r="D1518" s="3"/>
      <c r="AW1518" s="3"/>
      <c r="AY1518" s="3"/>
    </row>
    <row r="1519" spans="2:51" x14ac:dyDescent="0.2">
      <c r="B1519" s="3"/>
      <c r="D1519" s="3"/>
      <c r="AW1519" s="3"/>
      <c r="AY1519" s="3"/>
    </row>
    <row r="1520" spans="2:51" x14ac:dyDescent="0.2">
      <c r="B1520" s="3"/>
      <c r="D1520" s="3"/>
      <c r="AW1520" s="3"/>
      <c r="AY1520" s="3"/>
    </row>
    <row r="1521" spans="2:51" x14ac:dyDescent="0.2">
      <c r="B1521" s="3"/>
      <c r="D1521" s="3"/>
      <c r="AW1521" s="3"/>
      <c r="AY1521" s="3"/>
    </row>
    <row r="1522" spans="2:51" x14ac:dyDescent="0.2">
      <c r="B1522" s="3"/>
      <c r="D1522" s="3"/>
      <c r="AW1522" s="3"/>
      <c r="AY1522" s="3"/>
    </row>
    <row r="1523" spans="2:51" x14ac:dyDescent="0.2">
      <c r="B1523" s="3"/>
      <c r="D1523" s="3"/>
      <c r="AW1523" s="3"/>
      <c r="AY1523" s="3"/>
    </row>
    <row r="1524" spans="2:51" x14ac:dyDescent="0.2">
      <c r="B1524" s="3"/>
      <c r="D1524" s="3"/>
      <c r="AW1524" s="3"/>
      <c r="AY1524" s="3"/>
    </row>
    <row r="1525" spans="2:51" x14ac:dyDescent="0.2">
      <c r="B1525" s="3"/>
      <c r="D1525" s="3"/>
      <c r="AW1525" s="3"/>
      <c r="AY1525" s="3"/>
    </row>
    <row r="1526" spans="2:51" x14ac:dyDescent="0.2">
      <c r="B1526" s="3"/>
      <c r="D1526" s="3"/>
      <c r="AW1526" s="3"/>
      <c r="AY1526" s="3"/>
    </row>
    <row r="1527" spans="2:51" x14ac:dyDescent="0.2">
      <c r="B1527" s="3"/>
      <c r="D1527" s="3"/>
      <c r="AW1527" s="3"/>
      <c r="AY1527" s="3"/>
    </row>
    <row r="1528" spans="2:51" x14ac:dyDescent="0.2">
      <c r="B1528" s="3"/>
      <c r="D1528" s="3"/>
      <c r="AW1528" s="3"/>
      <c r="AY1528" s="3"/>
    </row>
    <row r="1529" spans="2:51" x14ac:dyDescent="0.2">
      <c r="B1529" s="3"/>
      <c r="D1529" s="3"/>
      <c r="AW1529" s="3"/>
      <c r="AY1529" s="3"/>
    </row>
    <row r="1530" spans="2:51" x14ac:dyDescent="0.2">
      <c r="B1530" s="3"/>
      <c r="D1530" s="3"/>
      <c r="AW1530" s="3"/>
      <c r="AY1530" s="3"/>
    </row>
    <row r="1531" spans="2:51" x14ac:dyDescent="0.2">
      <c r="B1531" s="3"/>
      <c r="D1531" s="3"/>
      <c r="AW1531" s="3"/>
      <c r="AY1531" s="3"/>
    </row>
    <row r="1532" spans="2:51" x14ac:dyDescent="0.2">
      <c r="B1532" s="3"/>
      <c r="D1532" s="3"/>
      <c r="AW1532" s="3"/>
      <c r="AY1532" s="3"/>
    </row>
    <row r="1533" spans="2:51" x14ac:dyDescent="0.2">
      <c r="B1533" s="3"/>
      <c r="D1533" s="3"/>
      <c r="AW1533" s="3"/>
      <c r="AY1533" s="3"/>
    </row>
    <row r="1534" spans="2:51" x14ac:dyDescent="0.2">
      <c r="B1534" s="3"/>
      <c r="D1534" s="3"/>
      <c r="AW1534" s="3"/>
      <c r="AY1534" s="3"/>
    </row>
    <row r="1535" spans="2:51" x14ac:dyDescent="0.2">
      <c r="B1535" s="3"/>
      <c r="D1535" s="3"/>
      <c r="AW1535" s="3"/>
      <c r="AY1535" s="3"/>
    </row>
    <row r="1536" spans="2:51" x14ac:dyDescent="0.2">
      <c r="B1536" s="3"/>
      <c r="D1536" s="3"/>
      <c r="AW1536" s="3"/>
      <c r="AY1536" s="3"/>
    </row>
    <row r="1537" spans="2:51" x14ac:dyDescent="0.2">
      <c r="B1537" s="3"/>
      <c r="D1537" s="3"/>
      <c r="AW1537" s="3"/>
      <c r="AY1537" s="3"/>
    </row>
    <row r="1538" spans="2:51" x14ac:dyDescent="0.2">
      <c r="B1538" s="3"/>
      <c r="D1538" s="3"/>
      <c r="AW1538" s="3"/>
      <c r="AY1538" s="3"/>
    </row>
    <row r="1539" spans="2:51" x14ac:dyDescent="0.2">
      <c r="B1539" s="3"/>
      <c r="D1539" s="3"/>
      <c r="AW1539" s="3"/>
      <c r="AY1539" s="3"/>
    </row>
    <row r="1540" spans="2:51" x14ac:dyDescent="0.2">
      <c r="B1540" s="3"/>
      <c r="D1540" s="3"/>
      <c r="AW1540" s="3"/>
      <c r="AY1540" s="3"/>
    </row>
    <row r="1541" spans="2:51" x14ac:dyDescent="0.2">
      <c r="B1541" s="3"/>
      <c r="D1541" s="3"/>
      <c r="AW1541" s="3"/>
      <c r="AY1541" s="3"/>
    </row>
    <row r="1542" spans="2:51" x14ac:dyDescent="0.2">
      <c r="B1542" s="3"/>
      <c r="D1542" s="3"/>
      <c r="AW1542" s="3"/>
      <c r="AY1542" s="3"/>
    </row>
    <row r="1543" spans="2:51" x14ac:dyDescent="0.2">
      <c r="B1543" s="3"/>
      <c r="D1543" s="3"/>
      <c r="AW1543" s="3"/>
      <c r="AY1543" s="3"/>
    </row>
    <row r="1544" spans="2:51" x14ac:dyDescent="0.2">
      <c r="B1544" s="3"/>
      <c r="D1544" s="3"/>
      <c r="AW1544" s="3"/>
      <c r="AY1544" s="3"/>
    </row>
    <row r="1545" spans="2:51" x14ac:dyDescent="0.2">
      <c r="B1545" s="3"/>
      <c r="D1545" s="3"/>
      <c r="AW1545" s="3"/>
      <c r="AY1545" s="3"/>
    </row>
    <row r="1546" spans="2:51" x14ac:dyDescent="0.2">
      <c r="B1546" s="3"/>
      <c r="D1546" s="3"/>
      <c r="AW1546" s="3"/>
      <c r="AY1546" s="3"/>
    </row>
    <row r="1547" spans="2:51" x14ac:dyDescent="0.2">
      <c r="B1547" s="3"/>
      <c r="D1547" s="3"/>
      <c r="AW1547" s="3"/>
      <c r="AY1547" s="3"/>
    </row>
    <row r="1548" spans="2:51" x14ac:dyDescent="0.2">
      <c r="B1548" s="3"/>
      <c r="D1548" s="3"/>
      <c r="AW1548" s="3"/>
      <c r="AY1548" s="3"/>
    </row>
    <row r="1549" spans="2:51" x14ac:dyDescent="0.2">
      <c r="B1549" s="3"/>
      <c r="D1549" s="3"/>
      <c r="AW1549" s="3"/>
      <c r="AY1549" s="3"/>
    </row>
    <row r="1550" spans="2:51" x14ac:dyDescent="0.2">
      <c r="B1550" s="3"/>
      <c r="D1550" s="3"/>
      <c r="AW1550" s="3"/>
      <c r="AY1550" s="3"/>
    </row>
    <row r="1551" spans="2:51" x14ac:dyDescent="0.2">
      <c r="B1551" s="3"/>
      <c r="D1551" s="3"/>
      <c r="AW1551" s="3"/>
      <c r="AY1551" s="3"/>
    </row>
    <row r="1552" spans="2:51" x14ac:dyDescent="0.2">
      <c r="B1552" s="3"/>
      <c r="D1552" s="3"/>
      <c r="AW1552" s="3"/>
      <c r="AY1552" s="3"/>
    </row>
    <row r="1553" spans="2:51" x14ac:dyDescent="0.2">
      <c r="B1553" s="3"/>
      <c r="D1553" s="3"/>
      <c r="AW1553" s="3"/>
      <c r="AY1553" s="3"/>
    </row>
    <row r="1554" spans="2:51" x14ac:dyDescent="0.2">
      <c r="B1554" s="3"/>
      <c r="D1554" s="3"/>
      <c r="AW1554" s="3"/>
      <c r="AY1554" s="3"/>
    </row>
    <row r="1555" spans="2:51" x14ac:dyDescent="0.2">
      <c r="B1555" s="3"/>
      <c r="D1555" s="3"/>
      <c r="AW1555" s="3"/>
      <c r="AY1555" s="3"/>
    </row>
    <row r="1556" spans="2:51" x14ac:dyDescent="0.2">
      <c r="B1556" s="3"/>
      <c r="D1556" s="3"/>
      <c r="AW1556" s="3"/>
      <c r="AY1556" s="3"/>
    </row>
    <row r="1557" spans="2:51" x14ac:dyDescent="0.2">
      <c r="B1557" s="3"/>
      <c r="D1557" s="3"/>
      <c r="AW1557" s="3"/>
      <c r="AY1557" s="3"/>
    </row>
    <row r="1558" spans="2:51" x14ac:dyDescent="0.2">
      <c r="B1558" s="3"/>
      <c r="D1558" s="3"/>
      <c r="AW1558" s="3"/>
      <c r="AY1558" s="3"/>
    </row>
    <row r="1559" spans="2:51" x14ac:dyDescent="0.2">
      <c r="B1559" s="3"/>
      <c r="D1559" s="3"/>
      <c r="AW1559" s="3"/>
      <c r="AY1559" s="3"/>
    </row>
    <row r="1560" spans="2:51" x14ac:dyDescent="0.2">
      <c r="B1560" s="3"/>
      <c r="D1560" s="3"/>
      <c r="AW1560" s="3"/>
      <c r="AY1560" s="3"/>
    </row>
    <row r="1561" spans="2:51" x14ac:dyDescent="0.2">
      <c r="B1561" s="3"/>
      <c r="D1561" s="3"/>
      <c r="AW1561" s="3"/>
      <c r="AY1561" s="3"/>
    </row>
    <row r="1562" spans="2:51" x14ac:dyDescent="0.2">
      <c r="B1562" s="3"/>
      <c r="D1562" s="3"/>
      <c r="AW1562" s="3"/>
      <c r="AY1562" s="3"/>
    </row>
    <row r="1563" spans="2:51" x14ac:dyDescent="0.2">
      <c r="B1563" s="3"/>
      <c r="D1563" s="3"/>
      <c r="AW1563" s="3"/>
      <c r="AY1563" s="3"/>
    </row>
    <row r="1564" spans="2:51" x14ac:dyDescent="0.2">
      <c r="B1564" s="3"/>
      <c r="D1564" s="3"/>
      <c r="AW1564" s="3"/>
      <c r="AY1564" s="3"/>
    </row>
    <row r="1565" spans="2:51" x14ac:dyDescent="0.2">
      <c r="B1565" s="3"/>
      <c r="D1565" s="3"/>
      <c r="AW1565" s="3"/>
      <c r="AY1565" s="3"/>
    </row>
    <row r="1566" spans="2:51" x14ac:dyDescent="0.2">
      <c r="B1566" s="3"/>
      <c r="D1566" s="3"/>
      <c r="AW1566" s="3"/>
      <c r="AY1566" s="3"/>
    </row>
    <row r="1567" spans="2:51" x14ac:dyDescent="0.2">
      <c r="B1567" s="3"/>
      <c r="D1567" s="3"/>
      <c r="AW1567" s="3"/>
      <c r="AY1567" s="3"/>
    </row>
    <row r="1568" spans="2:51" x14ac:dyDescent="0.2">
      <c r="B1568" s="3"/>
      <c r="D1568" s="3"/>
      <c r="AW1568" s="3"/>
      <c r="AY1568" s="3"/>
    </row>
    <row r="1569" spans="2:51" x14ac:dyDescent="0.2">
      <c r="B1569" s="3"/>
      <c r="D1569" s="3"/>
      <c r="AW1569" s="3"/>
      <c r="AY1569" s="3"/>
    </row>
    <row r="1570" spans="2:51" x14ac:dyDescent="0.2">
      <c r="B1570" s="3"/>
      <c r="D1570" s="3"/>
      <c r="AW1570" s="3"/>
      <c r="AY1570" s="3"/>
    </row>
    <row r="1571" spans="2:51" x14ac:dyDescent="0.2">
      <c r="B1571" s="3"/>
      <c r="D1571" s="3"/>
      <c r="AW1571" s="3"/>
      <c r="AY1571" s="3"/>
    </row>
    <row r="1572" spans="2:51" x14ac:dyDescent="0.2">
      <c r="B1572" s="3"/>
      <c r="D1572" s="3"/>
      <c r="AW1572" s="3"/>
      <c r="AY1572" s="3"/>
    </row>
    <row r="1573" spans="2:51" x14ac:dyDescent="0.2">
      <c r="B1573" s="3"/>
      <c r="D1573" s="3"/>
      <c r="AW1573" s="3"/>
      <c r="AY1573" s="3"/>
    </row>
    <row r="1574" spans="2:51" x14ac:dyDescent="0.2">
      <c r="B1574" s="3"/>
      <c r="D1574" s="3"/>
      <c r="AW1574" s="3"/>
      <c r="AY1574" s="3"/>
    </row>
    <row r="1575" spans="2:51" x14ac:dyDescent="0.2">
      <c r="B1575" s="3"/>
      <c r="D1575" s="3"/>
      <c r="AW1575" s="3"/>
      <c r="AY1575" s="3"/>
    </row>
    <row r="1576" spans="2:51" x14ac:dyDescent="0.2">
      <c r="B1576" s="3"/>
      <c r="D1576" s="3"/>
      <c r="AW1576" s="3"/>
      <c r="AY1576" s="3"/>
    </row>
    <row r="1577" spans="2:51" x14ac:dyDescent="0.2">
      <c r="B1577" s="3"/>
      <c r="D1577" s="3"/>
      <c r="AW1577" s="3"/>
      <c r="AY1577" s="3"/>
    </row>
    <row r="1578" spans="2:51" x14ac:dyDescent="0.2">
      <c r="B1578" s="3"/>
      <c r="D1578" s="3"/>
      <c r="AW1578" s="3"/>
      <c r="AY1578" s="3"/>
    </row>
    <row r="1579" spans="2:51" x14ac:dyDescent="0.2">
      <c r="B1579" s="3"/>
      <c r="D1579" s="3"/>
      <c r="AW1579" s="3"/>
      <c r="AY1579" s="3"/>
    </row>
    <row r="1580" spans="2:51" x14ac:dyDescent="0.2">
      <c r="B1580" s="3"/>
      <c r="D1580" s="3"/>
      <c r="AW1580" s="3"/>
      <c r="AY1580" s="3"/>
    </row>
    <row r="1581" spans="2:51" x14ac:dyDescent="0.2">
      <c r="B1581" s="3"/>
      <c r="D1581" s="3"/>
      <c r="AW1581" s="3"/>
      <c r="AY1581" s="3"/>
    </row>
    <row r="1582" spans="2:51" x14ac:dyDescent="0.2">
      <c r="B1582" s="3"/>
      <c r="D1582" s="3"/>
      <c r="AW1582" s="3"/>
      <c r="AY1582" s="3"/>
    </row>
    <row r="1583" spans="2:51" x14ac:dyDescent="0.2">
      <c r="B1583" s="3"/>
      <c r="D1583" s="3"/>
      <c r="AW1583" s="3"/>
      <c r="AY1583" s="3"/>
    </row>
    <row r="1584" spans="2:51" x14ac:dyDescent="0.2">
      <c r="B1584" s="3"/>
      <c r="D1584" s="3"/>
      <c r="AW1584" s="3"/>
      <c r="AY1584" s="3"/>
    </row>
    <row r="1585" spans="2:51" x14ac:dyDescent="0.2">
      <c r="B1585" s="3"/>
      <c r="D1585" s="3"/>
      <c r="AW1585" s="3"/>
      <c r="AY1585" s="3"/>
    </row>
    <row r="1586" spans="2:51" x14ac:dyDescent="0.2">
      <c r="B1586" s="3"/>
      <c r="D1586" s="3"/>
      <c r="AW1586" s="3"/>
      <c r="AY1586" s="3"/>
    </row>
    <row r="1587" spans="2:51" x14ac:dyDescent="0.2">
      <c r="B1587" s="3"/>
      <c r="D1587" s="3"/>
      <c r="AW1587" s="3"/>
      <c r="AY1587" s="3"/>
    </row>
    <row r="1588" spans="2:51" x14ac:dyDescent="0.2">
      <c r="B1588" s="3"/>
      <c r="D1588" s="3"/>
      <c r="AW1588" s="3"/>
      <c r="AY1588" s="3"/>
    </row>
    <row r="1589" spans="2:51" x14ac:dyDescent="0.2">
      <c r="B1589" s="3"/>
      <c r="D1589" s="3"/>
      <c r="AW1589" s="3"/>
      <c r="AY1589" s="3"/>
    </row>
    <row r="1590" spans="2:51" x14ac:dyDescent="0.2">
      <c r="B1590" s="3"/>
      <c r="D1590" s="3"/>
      <c r="AW1590" s="3"/>
      <c r="AY1590" s="3"/>
    </row>
    <row r="1591" spans="2:51" x14ac:dyDescent="0.2">
      <c r="B1591" s="3"/>
      <c r="D1591" s="3"/>
      <c r="AW1591" s="3"/>
      <c r="AY1591" s="3"/>
    </row>
    <row r="1592" spans="2:51" x14ac:dyDescent="0.2">
      <c r="B1592" s="3"/>
      <c r="D1592" s="3"/>
      <c r="AW1592" s="3"/>
      <c r="AY1592" s="3"/>
    </row>
    <row r="1593" spans="2:51" x14ac:dyDescent="0.2">
      <c r="B1593" s="3"/>
      <c r="D1593" s="3"/>
      <c r="AW1593" s="3"/>
      <c r="AY1593" s="3"/>
    </row>
    <row r="1594" spans="2:51" x14ac:dyDescent="0.2">
      <c r="B1594" s="3"/>
      <c r="D1594" s="3"/>
      <c r="AW1594" s="3"/>
      <c r="AY1594" s="3"/>
    </row>
    <row r="1595" spans="2:51" x14ac:dyDescent="0.2">
      <c r="B1595" s="3"/>
      <c r="D1595" s="3"/>
      <c r="AW1595" s="3"/>
      <c r="AY1595" s="3"/>
    </row>
    <row r="1596" spans="2:51" x14ac:dyDescent="0.2">
      <c r="B1596" s="3"/>
      <c r="D1596" s="3"/>
      <c r="AW1596" s="3"/>
      <c r="AY1596" s="3"/>
    </row>
    <row r="1597" spans="2:51" x14ac:dyDescent="0.2">
      <c r="B1597" s="3"/>
      <c r="D1597" s="3"/>
      <c r="AW1597" s="3"/>
      <c r="AY1597" s="3"/>
    </row>
    <row r="1598" spans="2:51" x14ac:dyDescent="0.2">
      <c r="B1598" s="3"/>
      <c r="D1598" s="3"/>
      <c r="AW1598" s="3"/>
      <c r="AY1598" s="3"/>
    </row>
    <row r="1599" spans="2:51" x14ac:dyDescent="0.2">
      <c r="B1599" s="3"/>
      <c r="D1599" s="3"/>
      <c r="AW1599" s="3"/>
      <c r="AY1599" s="3"/>
    </row>
    <row r="1600" spans="2:51" x14ac:dyDescent="0.2">
      <c r="B1600" s="3"/>
      <c r="D1600" s="3"/>
      <c r="AW1600" s="3"/>
      <c r="AY1600" s="3"/>
    </row>
    <row r="1601" spans="2:51" x14ac:dyDescent="0.2">
      <c r="B1601" s="3"/>
      <c r="D1601" s="3"/>
      <c r="AW1601" s="3"/>
      <c r="AY1601" s="3"/>
    </row>
    <row r="1602" spans="2:51" x14ac:dyDescent="0.2">
      <c r="B1602" s="3"/>
      <c r="D1602" s="3"/>
      <c r="AW1602" s="3"/>
      <c r="AY1602" s="3"/>
    </row>
    <row r="1603" spans="2:51" x14ac:dyDescent="0.2">
      <c r="B1603" s="3"/>
      <c r="D1603" s="3"/>
      <c r="AW1603" s="3"/>
      <c r="AY1603" s="3"/>
    </row>
    <row r="1604" spans="2:51" x14ac:dyDescent="0.2">
      <c r="B1604" s="3"/>
      <c r="D1604" s="3"/>
      <c r="AW1604" s="3"/>
      <c r="AY1604" s="3"/>
    </row>
    <row r="1605" spans="2:51" x14ac:dyDescent="0.2">
      <c r="B1605" s="3"/>
      <c r="D1605" s="3"/>
      <c r="AW1605" s="3"/>
      <c r="AY1605" s="3"/>
    </row>
    <row r="1606" spans="2:51" x14ac:dyDescent="0.2">
      <c r="B1606" s="3"/>
      <c r="D1606" s="3"/>
      <c r="AW1606" s="3"/>
      <c r="AY1606" s="3"/>
    </row>
    <row r="1607" spans="2:51" x14ac:dyDescent="0.2">
      <c r="B1607" s="3"/>
      <c r="D1607" s="3"/>
      <c r="AW1607" s="3"/>
      <c r="AY1607" s="3"/>
    </row>
    <row r="1608" spans="2:51" x14ac:dyDescent="0.2">
      <c r="B1608" s="3"/>
      <c r="D1608" s="3"/>
      <c r="AW1608" s="3"/>
      <c r="AY1608" s="3"/>
    </row>
    <row r="1609" spans="2:51" x14ac:dyDescent="0.2">
      <c r="B1609" s="3"/>
      <c r="D1609" s="3"/>
      <c r="AW1609" s="3"/>
      <c r="AY1609" s="3"/>
    </row>
    <row r="1610" spans="2:51" x14ac:dyDescent="0.2">
      <c r="B1610" s="3"/>
      <c r="D1610" s="3"/>
      <c r="AW1610" s="3"/>
      <c r="AY1610" s="3"/>
    </row>
    <row r="1611" spans="2:51" x14ac:dyDescent="0.2">
      <c r="B1611" s="3"/>
      <c r="D1611" s="3"/>
      <c r="AW1611" s="3"/>
      <c r="AY1611" s="3"/>
    </row>
    <row r="1612" spans="2:51" x14ac:dyDescent="0.2">
      <c r="B1612" s="3"/>
      <c r="D1612" s="3"/>
      <c r="AW1612" s="3"/>
      <c r="AY1612" s="3"/>
    </row>
    <row r="1613" spans="2:51" x14ac:dyDescent="0.2">
      <c r="B1613" s="3"/>
      <c r="D1613" s="3"/>
      <c r="AW1613" s="3"/>
      <c r="AY1613" s="3"/>
    </row>
    <row r="1614" spans="2:51" x14ac:dyDescent="0.2">
      <c r="B1614" s="3"/>
      <c r="D1614" s="3"/>
      <c r="AW1614" s="3"/>
      <c r="AY1614" s="3"/>
    </row>
    <row r="1615" spans="2:51" x14ac:dyDescent="0.2">
      <c r="B1615" s="3"/>
      <c r="D1615" s="3"/>
      <c r="AW1615" s="3"/>
      <c r="AY1615" s="3"/>
    </row>
    <row r="1616" spans="2:51" x14ac:dyDescent="0.2">
      <c r="B1616" s="3"/>
      <c r="D1616" s="3"/>
      <c r="AW1616" s="3"/>
      <c r="AY1616" s="3"/>
    </row>
    <row r="1617" spans="2:51" x14ac:dyDescent="0.2">
      <c r="B1617" s="3"/>
      <c r="D1617" s="3"/>
      <c r="AW1617" s="3"/>
      <c r="AY1617" s="3"/>
    </row>
    <row r="1618" spans="2:51" x14ac:dyDescent="0.2">
      <c r="B1618" s="3"/>
      <c r="D1618" s="3"/>
      <c r="AW1618" s="3"/>
      <c r="AY1618" s="3"/>
    </row>
    <row r="1619" spans="2:51" x14ac:dyDescent="0.2">
      <c r="B1619" s="3"/>
      <c r="D1619" s="3"/>
      <c r="AW1619" s="3"/>
      <c r="AY1619" s="3"/>
    </row>
    <row r="1620" spans="2:51" x14ac:dyDescent="0.2">
      <c r="B1620" s="3"/>
      <c r="D1620" s="3"/>
      <c r="AW1620" s="3"/>
      <c r="AY1620" s="3"/>
    </row>
    <row r="1621" spans="2:51" x14ac:dyDescent="0.2">
      <c r="B1621" s="3"/>
      <c r="D1621" s="3"/>
      <c r="AW1621" s="3"/>
      <c r="AY1621" s="3"/>
    </row>
    <row r="1622" spans="2:51" x14ac:dyDescent="0.2">
      <c r="B1622" s="3"/>
      <c r="D1622" s="3"/>
      <c r="AW1622" s="3"/>
      <c r="AY1622" s="3"/>
    </row>
    <row r="1623" spans="2:51" x14ac:dyDescent="0.2">
      <c r="B1623" s="3"/>
      <c r="D1623" s="3"/>
      <c r="AW1623" s="3"/>
      <c r="AY1623" s="3"/>
    </row>
    <row r="1624" spans="2:51" x14ac:dyDescent="0.2">
      <c r="B1624" s="3"/>
      <c r="D1624" s="3"/>
      <c r="AW1624" s="3"/>
      <c r="AY1624" s="3"/>
    </row>
    <row r="1625" spans="2:51" x14ac:dyDescent="0.2">
      <c r="B1625" s="3"/>
      <c r="D1625" s="3"/>
      <c r="AW1625" s="3"/>
      <c r="AY1625" s="3"/>
    </row>
    <row r="1626" spans="2:51" x14ac:dyDescent="0.2">
      <c r="B1626" s="3"/>
      <c r="D1626" s="3"/>
      <c r="AW1626" s="3"/>
      <c r="AY1626" s="3"/>
    </row>
    <row r="1627" spans="2:51" x14ac:dyDescent="0.2">
      <c r="B1627" s="3"/>
      <c r="D1627" s="3"/>
      <c r="AW1627" s="3"/>
      <c r="AY1627" s="3"/>
    </row>
    <row r="1628" spans="2:51" x14ac:dyDescent="0.2">
      <c r="B1628" s="3"/>
      <c r="D1628" s="3"/>
      <c r="AW1628" s="3"/>
      <c r="AY1628" s="3"/>
    </row>
    <row r="1629" spans="2:51" x14ac:dyDescent="0.2">
      <c r="B1629" s="3"/>
      <c r="D1629" s="3"/>
      <c r="AW1629" s="3"/>
      <c r="AY1629" s="3"/>
    </row>
    <row r="1630" spans="2:51" x14ac:dyDescent="0.2">
      <c r="B1630" s="3"/>
      <c r="D1630" s="3"/>
      <c r="AW1630" s="3"/>
      <c r="AY1630" s="3"/>
    </row>
    <row r="1631" spans="2:51" x14ac:dyDescent="0.2">
      <c r="B1631" s="3"/>
      <c r="D1631" s="3"/>
      <c r="AW1631" s="3"/>
      <c r="AY1631" s="3"/>
    </row>
    <row r="1632" spans="2:51" x14ac:dyDescent="0.2">
      <c r="B1632" s="3"/>
      <c r="D1632" s="3"/>
      <c r="AW1632" s="3"/>
      <c r="AY1632" s="3"/>
    </row>
    <row r="1633" spans="2:51" x14ac:dyDescent="0.2">
      <c r="B1633" s="3"/>
      <c r="D1633" s="3"/>
      <c r="AW1633" s="3"/>
      <c r="AY1633" s="3"/>
    </row>
    <row r="1634" spans="2:51" x14ac:dyDescent="0.2">
      <c r="B1634" s="3"/>
      <c r="D1634" s="3"/>
      <c r="AW1634" s="3"/>
      <c r="AY1634" s="3"/>
    </row>
    <row r="1635" spans="2:51" x14ac:dyDescent="0.2">
      <c r="B1635" s="3"/>
      <c r="D1635" s="3"/>
      <c r="AW1635" s="3"/>
      <c r="AY1635" s="3"/>
    </row>
    <row r="1636" spans="2:51" x14ac:dyDescent="0.2">
      <c r="B1636" s="3"/>
      <c r="D1636" s="3"/>
      <c r="AW1636" s="3"/>
      <c r="AY1636" s="3"/>
    </row>
    <row r="1637" spans="2:51" x14ac:dyDescent="0.2">
      <c r="B1637" s="3"/>
      <c r="D1637" s="3"/>
      <c r="AW1637" s="3"/>
      <c r="AY1637" s="3"/>
    </row>
    <row r="1638" spans="2:51" x14ac:dyDescent="0.2">
      <c r="B1638" s="3"/>
      <c r="D1638" s="3"/>
      <c r="AW1638" s="3"/>
      <c r="AY1638" s="3"/>
    </row>
    <row r="1639" spans="2:51" x14ac:dyDescent="0.2">
      <c r="B1639" s="3"/>
      <c r="D1639" s="3"/>
      <c r="AW1639" s="3"/>
      <c r="AY1639" s="3"/>
    </row>
    <row r="1640" spans="2:51" x14ac:dyDescent="0.2">
      <c r="B1640" s="3"/>
      <c r="D1640" s="3"/>
      <c r="AW1640" s="3"/>
      <c r="AY1640" s="3"/>
    </row>
    <row r="1641" spans="2:51" x14ac:dyDescent="0.2">
      <c r="B1641" s="3"/>
      <c r="D1641" s="3"/>
      <c r="AW1641" s="3"/>
      <c r="AY1641" s="3"/>
    </row>
    <row r="1642" spans="2:51" x14ac:dyDescent="0.2">
      <c r="B1642" s="3"/>
      <c r="D1642" s="3"/>
      <c r="AW1642" s="3"/>
      <c r="AY1642" s="3"/>
    </row>
    <row r="1643" spans="2:51" x14ac:dyDescent="0.2">
      <c r="B1643" s="3"/>
      <c r="D1643" s="3"/>
      <c r="AW1643" s="3"/>
      <c r="AY1643" s="3"/>
    </row>
    <row r="1644" spans="2:51" x14ac:dyDescent="0.2">
      <c r="B1644" s="3"/>
      <c r="D1644" s="3"/>
      <c r="AW1644" s="3"/>
      <c r="AY1644" s="3"/>
    </row>
    <row r="1645" spans="2:51" x14ac:dyDescent="0.2">
      <c r="B1645" s="3"/>
      <c r="D1645" s="3"/>
      <c r="AW1645" s="3"/>
      <c r="AY1645" s="3"/>
    </row>
    <row r="1646" spans="2:51" x14ac:dyDescent="0.2">
      <c r="B1646" s="3"/>
      <c r="D1646" s="3"/>
      <c r="AW1646" s="3"/>
      <c r="AY1646" s="3"/>
    </row>
    <row r="1647" spans="2:51" x14ac:dyDescent="0.2">
      <c r="B1647" s="3"/>
      <c r="D1647" s="3"/>
      <c r="AW1647" s="3"/>
      <c r="AY1647" s="3"/>
    </row>
    <row r="1648" spans="2:51" x14ac:dyDescent="0.2">
      <c r="B1648" s="3"/>
      <c r="D1648" s="3"/>
      <c r="AW1648" s="3"/>
      <c r="AY1648" s="3"/>
    </row>
    <row r="1649" spans="2:51" x14ac:dyDescent="0.2">
      <c r="B1649" s="3"/>
      <c r="D1649" s="3"/>
      <c r="AW1649" s="3"/>
      <c r="AY1649" s="3"/>
    </row>
    <row r="1650" spans="2:51" x14ac:dyDescent="0.2">
      <c r="B1650" s="3"/>
      <c r="D1650" s="3"/>
      <c r="AW1650" s="3"/>
      <c r="AY1650" s="3"/>
    </row>
    <row r="1651" spans="2:51" x14ac:dyDescent="0.2">
      <c r="B1651" s="3"/>
      <c r="D1651" s="3"/>
      <c r="AW1651" s="3"/>
      <c r="AY1651" s="3"/>
    </row>
    <row r="1652" spans="2:51" x14ac:dyDescent="0.2">
      <c r="B1652" s="3"/>
      <c r="D1652" s="3"/>
      <c r="AW1652" s="3"/>
      <c r="AY1652" s="3"/>
    </row>
    <row r="1653" spans="2:51" x14ac:dyDescent="0.2">
      <c r="B1653" s="3"/>
      <c r="D1653" s="3"/>
      <c r="AW1653" s="3"/>
      <c r="AY1653" s="3"/>
    </row>
    <row r="1654" spans="2:51" x14ac:dyDescent="0.2">
      <c r="B1654" s="3"/>
      <c r="D1654" s="3"/>
      <c r="AW1654" s="3"/>
      <c r="AY1654" s="3"/>
    </row>
    <row r="1655" spans="2:51" x14ac:dyDescent="0.2">
      <c r="B1655" s="3"/>
      <c r="D1655" s="3"/>
      <c r="AW1655" s="3"/>
      <c r="AY1655" s="3"/>
    </row>
    <row r="1656" spans="2:51" x14ac:dyDescent="0.2">
      <c r="B1656" s="3"/>
      <c r="D1656" s="3"/>
      <c r="AW1656" s="3"/>
      <c r="AY1656" s="3"/>
    </row>
    <row r="1657" spans="2:51" x14ac:dyDescent="0.2">
      <c r="B1657" s="3"/>
      <c r="D1657" s="3"/>
      <c r="AW1657" s="3"/>
      <c r="AY1657" s="3"/>
    </row>
    <row r="1658" spans="2:51" x14ac:dyDescent="0.2">
      <c r="B1658" s="3"/>
      <c r="D1658" s="3"/>
      <c r="AW1658" s="3"/>
      <c r="AY1658" s="3"/>
    </row>
    <row r="1659" spans="2:51" x14ac:dyDescent="0.2">
      <c r="B1659" s="3"/>
      <c r="D1659" s="3"/>
      <c r="AW1659" s="3"/>
      <c r="AY1659" s="3"/>
    </row>
    <row r="1660" spans="2:51" x14ac:dyDescent="0.2">
      <c r="B1660" s="3"/>
      <c r="D1660" s="3"/>
      <c r="AW1660" s="3"/>
      <c r="AY1660" s="3"/>
    </row>
    <row r="1661" spans="2:51" x14ac:dyDescent="0.2">
      <c r="B1661" s="3"/>
      <c r="D1661" s="3"/>
      <c r="AW1661" s="3"/>
      <c r="AY1661" s="3"/>
    </row>
    <row r="1662" spans="2:51" x14ac:dyDescent="0.2">
      <c r="B1662" s="3"/>
      <c r="D1662" s="3"/>
      <c r="AW1662" s="3"/>
      <c r="AY1662" s="3"/>
    </row>
    <row r="1663" spans="2:51" x14ac:dyDescent="0.2">
      <c r="B1663" s="3"/>
      <c r="D1663" s="3"/>
      <c r="AW1663" s="3"/>
      <c r="AY1663" s="3"/>
    </row>
    <row r="1664" spans="2:51" x14ac:dyDescent="0.2">
      <c r="B1664" s="3"/>
      <c r="D1664" s="3"/>
      <c r="AW1664" s="3"/>
      <c r="AY1664" s="3"/>
    </row>
    <row r="1665" spans="2:51" x14ac:dyDescent="0.2">
      <c r="B1665" s="3"/>
      <c r="D1665" s="3"/>
      <c r="AW1665" s="3"/>
      <c r="AY1665" s="3"/>
    </row>
    <row r="1666" spans="2:51" x14ac:dyDescent="0.2">
      <c r="B1666" s="3"/>
      <c r="D1666" s="3"/>
      <c r="AW1666" s="3"/>
      <c r="AY1666" s="3"/>
    </row>
    <row r="1667" spans="2:51" x14ac:dyDescent="0.2">
      <c r="B1667" s="3"/>
      <c r="D1667" s="3"/>
      <c r="AW1667" s="3"/>
      <c r="AY1667" s="3"/>
    </row>
    <row r="1668" spans="2:51" x14ac:dyDescent="0.2">
      <c r="B1668" s="3"/>
      <c r="D1668" s="3"/>
      <c r="AW1668" s="3"/>
      <c r="AY1668" s="3"/>
    </row>
    <row r="1669" spans="2:51" x14ac:dyDescent="0.2">
      <c r="B1669" s="3"/>
      <c r="D1669" s="3"/>
      <c r="AW1669" s="3"/>
      <c r="AY1669" s="3"/>
    </row>
    <row r="1670" spans="2:51" x14ac:dyDescent="0.2">
      <c r="B1670" s="3"/>
      <c r="D1670" s="3"/>
      <c r="AW1670" s="3"/>
      <c r="AY1670" s="3"/>
    </row>
    <row r="1671" spans="2:51" x14ac:dyDescent="0.2">
      <c r="B1671" s="3"/>
      <c r="D1671" s="3"/>
      <c r="AW1671" s="3"/>
      <c r="AY1671" s="3"/>
    </row>
    <row r="1672" spans="2:51" x14ac:dyDescent="0.2">
      <c r="B1672" s="3"/>
      <c r="D1672" s="3"/>
      <c r="AW1672" s="3"/>
      <c r="AY1672" s="3"/>
    </row>
    <row r="1673" spans="2:51" x14ac:dyDescent="0.2">
      <c r="B1673" s="3"/>
      <c r="D1673" s="3"/>
      <c r="AW1673" s="3"/>
      <c r="AY1673" s="3"/>
    </row>
    <row r="1674" spans="2:51" x14ac:dyDescent="0.2">
      <c r="B1674" s="3"/>
      <c r="D1674" s="3"/>
      <c r="AW1674" s="3"/>
      <c r="AY1674" s="3"/>
    </row>
    <row r="1675" spans="2:51" x14ac:dyDescent="0.2">
      <c r="B1675" s="3"/>
      <c r="D1675" s="3"/>
      <c r="AW1675" s="3"/>
      <c r="AY1675" s="3"/>
    </row>
    <row r="1676" spans="2:51" x14ac:dyDescent="0.2">
      <c r="B1676" s="3"/>
      <c r="D1676" s="3"/>
      <c r="AW1676" s="3"/>
      <c r="AY1676" s="3"/>
    </row>
    <row r="1677" spans="2:51" x14ac:dyDescent="0.2">
      <c r="B1677" s="3"/>
      <c r="D1677" s="3"/>
      <c r="AW1677" s="3"/>
      <c r="AY1677" s="3"/>
    </row>
    <row r="1678" spans="2:51" x14ac:dyDescent="0.2">
      <c r="B1678" s="3"/>
      <c r="D1678" s="3"/>
      <c r="AW1678" s="3"/>
      <c r="AY1678" s="3"/>
    </row>
    <row r="1679" spans="2:51" x14ac:dyDescent="0.2">
      <c r="B1679" s="3"/>
      <c r="D1679" s="3"/>
      <c r="AW1679" s="3"/>
      <c r="AY1679" s="3"/>
    </row>
    <row r="1680" spans="2:51" x14ac:dyDescent="0.2">
      <c r="B1680" s="3"/>
      <c r="D1680" s="3"/>
      <c r="AW1680" s="3"/>
      <c r="AY1680" s="3"/>
    </row>
    <row r="1681" spans="2:51" x14ac:dyDescent="0.2">
      <c r="B1681" s="3"/>
      <c r="D1681" s="3"/>
      <c r="AW1681" s="3"/>
      <c r="AY1681" s="3"/>
    </row>
    <row r="1682" spans="2:51" x14ac:dyDescent="0.2">
      <c r="B1682" s="3"/>
      <c r="D1682" s="3"/>
      <c r="AW1682" s="3"/>
      <c r="AY1682" s="3"/>
    </row>
    <row r="1683" spans="2:51" x14ac:dyDescent="0.2">
      <c r="B1683" s="3"/>
      <c r="D1683" s="3"/>
      <c r="AW1683" s="3"/>
      <c r="AY1683" s="3"/>
    </row>
    <row r="1684" spans="2:51" x14ac:dyDescent="0.2">
      <c r="B1684" s="3"/>
      <c r="D1684" s="3"/>
      <c r="AW1684" s="3"/>
      <c r="AY1684" s="3"/>
    </row>
    <row r="1685" spans="2:51" x14ac:dyDescent="0.2">
      <c r="B1685" s="3"/>
      <c r="D1685" s="3"/>
      <c r="AW1685" s="3"/>
      <c r="AY1685" s="3"/>
    </row>
    <row r="1686" spans="2:51" x14ac:dyDescent="0.2">
      <c r="B1686" s="3"/>
      <c r="D1686" s="3"/>
      <c r="AW1686" s="3"/>
      <c r="AY1686" s="3"/>
    </row>
    <row r="1687" spans="2:51" x14ac:dyDescent="0.2">
      <c r="B1687" s="3"/>
      <c r="D1687" s="3"/>
      <c r="AW1687" s="3"/>
      <c r="AY1687" s="3"/>
    </row>
    <row r="1688" spans="2:51" x14ac:dyDescent="0.2">
      <c r="B1688" s="3"/>
      <c r="D1688" s="3"/>
      <c r="AW1688" s="3"/>
      <c r="AY1688" s="3"/>
    </row>
    <row r="1689" spans="2:51" x14ac:dyDescent="0.2">
      <c r="B1689" s="3"/>
      <c r="D1689" s="3"/>
      <c r="AW1689" s="3"/>
      <c r="AY1689" s="3"/>
    </row>
    <row r="1690" spans="2:51" x14ac:dyDescent="0.2">
      <c r="B1690" s="3"/>
      <c r="D1690" s="3"/>
      <c r="AW1690" s="3"/>
      <c r="AY1690" s="3"/>
    </row>
    <row r="1691" spans="2:51" x14ac:dyDescent="0.2">
      <c r="B1691" s="3"/>
      <c r="D1691" s="3"/>
      <c r="AW1691" s="3"/>
      <c r="AY1691" s="3"/>
    </row>
    <row r="1692" spans="2:51" x14ac:dyDescent="0.2">
      <c r="B1692" s="3"/>
      <c r="D1692" s="3"/>
      <c r="AW1692" s="3"/>
      <c r="AY1692" s="3"/>
    </row>
    <row r="1693" spans="2:51" x14ac:dyDescent="0.2">
      <c r="B1693" s="3"/>
      <c r="D1693" s="3"/>
      <c r="AW1693" s="3"/>
      <c r="AY1693" s="3"/>
    </row>
    <row r="1694" spans="2:51" x14ac:dyDescent="0.2">
      <c r="B1694" s="3"/>
      <c r="D1694" s="3"/>
      <c r="AW1694" s="3"/>
      <c r="AY1694" s="3"/>
    </row>
    <row r="1695" spans="2:51" x14ac:dyDescent="0.2">
      <c r="B1695" s="3"/>
      <c r="D1695" s="3"/>
      <c r="AW1695" s="3"/>
      <c r="AY1695" s="3"/>
    </row>
    <row r="1696" spans="2:51" x14ac:dyDescent="0.2">
      <c r="B1696" s="3"/>
      <c r="D1696" s="3"/>
      <c r="AW1696" s="3"/>
      <c r="AY1696" s="3"/>
    </row>
    <row r="1697" spans="2:51" x14ac:dyDescent="0.2">
      <c r="B1697" s="3"/>
      <c r="D1697" s="3"/>
      <c r="AW1697" s="3"/>
      <c r="AY1697" s="3"/>
    </row>
    <row r="1698" spans="2:51" x14ac:dyDescent="0.2">
      <c r="B1698" s="3"/>
      <c r="D1698" s="3"/>
      <c r="AW1698" s="3"/>
      <c r="AY1698" s="3"/>
    </row>
    <row r="1699" spans="2:51" x14ac:dyDescent="0.2">
      <c r="B1699" s="3"/>
      <c r="D1699" s="3"/>
      <c r="AW1699" s="3"/>
      <c r="AY1699" s="3"/>
    </row>
    <row r="1700" spans="2:51" x14ac:dyDescent="0.2">
      <c r="B1700" s="3"/>
      <c r="D1700" s="3"/>
      <c r="AW1700" s="3"/>
      <c r="AY1700" s="3"/>
    </row>
    <row r="1701" spans="2:51" x14ac:dyDescent="0.2">
      <c r="B1701" s="3"/>
      <c r="D1701" s="3"/>
      <c r="AW1701" s="3"/>
      <c r="AY1701" s="3"/>
    </row>
    <row r="1702" spans="2:51" x14ac:dyDescent="0.2">
      <c r="B1702" s="3"/>
      <c r="D1702" s="3"/>
      <c r="AW1702" s="3"/>
      <c r="AY1702" s="3"/>
    </row>
    <row r="1703" spans="2:51" x14ac:dyDescent="0.2">
      <c r="B1703" s="3"/>
      <c r="D1703" s="3"/>
      <c r="AW1703" s="3"/>
      <c r="AY1703" s="3"/>
    </row>
    <row r="1704" spans="2:51" x14ac:dyDescent="0.2">
      <c r="B1704" s="3"/>
      <c r="D1704" s="3"/>
      <c r="AW1704" s="3"/>
      <c r="AY1704" s="3"/>
    </row>
    <row r="1705" spans="2:51" x14ac:dyDescent="0.2">
      <c r="B1705" s="3"/>
      <c r="D1705" s="3"/>
      <c r="AW1705" s="3"/>
      <c r="AY1705" s="3"/>
    </row>
    <row r="1706" spans="2:51" x14ac:dyDescent="0.2">
      <c r="B1706" s="3"/>
      <c r="D1706" s="3"/>
      <c r="AW1706" s="3"/>
      <c r="AY1706" s="3"/>
    </row>
    <row r="1707" spans="2:51" x14ac:dyDescent="0.2">
      <c r="B1707" s="3"/>
      <c r="D1707" s="3"/>
      <c r="AW1707" s="3"/>
      <c r="AY1707" s="3"/>
    </row>
    <row r="1708" spans="2:51" x14ac:dyDescent="0.2">
      <c r="B1708" s="3"/>
      <c r="D1708" s="3"/>
      <c r="AW1708" s="3"/>
      <c r="AY1708" s="3"/>
    </row>
    <row r="1709" spans="2:51" x14ac:dyDescent="0.2">
      <c r="B1709" s="3"/>
      <c r="D1709" s="3"/>
      <c r="AW1709" s="3"/>
      <c r="AY1709" s="3"/>
    </row>
    <row r="1710" spans="2:51" x14ac:dyDescent="0.2">
      <c r="B1710" s="3"/>
      <c r="D1710" s="3"/>
      <c r="AW1710" s="3"/>
      <c r="AY1710" s="3"/>
    </row>
    <row r="1711" spans="2:51" x14ac:dyDescent="0.2">
      <c r="B1711" s="3"/>
      <c r="D1711" s="3"/>
      <c r="AW1711" s="3"/>
      <c r="AY1711" s="3"/>
    </row>
    <row r="1712" spans="2:51" x14ac:dyDescent="0.2">
      <c r="B1712" s="3"/>
      <c r="D1712" s="3"/>
      <c r="AW1712" s="3"/>
      <c r="AY1712" s="3"/>
    </row>
    <row r="1713" spans="2:51" x14ac:dyDescent="0.2">
      <c r="B1713" s="3"/>
      <c r="D1713" s="3"/>
      <c r="AW1713" s="3"/>
      <c r="AY1713" s="3"/>
    </row>
    <row r="1714" spans="2:51" x14ac:dyDescent="0.2">
      <c r="B1714" s="3"/>
      <c r="D1714" s="3"/>
      <c r="AW1714" s="3"/>
      <c r="AY1714" s="3"/>
    </row>
    <row r="1715" spans="2:51" x14ac:dyDescent="0.2">
      <c r="B1715" s="3"/>
      <c r="D1715" s="3"/>
      <c r="AW1715" s="3"/>
      <c r="AY1715" s="3"/>
    </row>
    <row r="1716" spans="2:51" x14ac:dyDescent="0.2">
      <c r="B1716" s="3"/>
      <c r="D1716" s="3"/>
      <c r="AW1716" s="3"/>
      <c r="AY1716" s="3"/>
    </row>
    <row r="1717" spans="2:51" x14ac:dyDescent="0.2">
      <c r="B1717" s="3"/>
      <c r="D1717" s="3"/>
      <c r="AW1717" s="3"/>
      <c r="AY1717" s="3"/>
    </row>
    <row r="1718" spans="2:51" x14ac:dyDescent="0.2">
      <c r="B1718" s="3"/>
      <c r="D1718" s="3"/>
      <c r="AW1718" s="3"/>
      <c r="AY1718" s="3"/>
    </row>
    <row r="1719" spans="2:51" x14ac:dyDescent="0.2">
      <c r="B1719" s="3"/>
      <c r="D1719" s="3"/>
      <c r="AW1719" s="3"/>
      <c r="AY1719" s="3"/>
    </row>
    <row r="1720" spans="2:51" x14ac:dyDescent="0.2">
      <c r="B1720" s="3"/>
      <c r="D1720" s="3"/>
      <c r="AW1720" s="3"/>
      <c r="AY1720" s="3"/>
    </row>
    <row r="1721" spans="2:51" x14ac:dyDescent="0.2">
      <c r="B1721" s="3"/>
      <c r="D1721" s="3"/>
      <c r="AW1721" s="3"/>
      <c r="AY1721" s="3"/>
    </row>
    <row r="1722" spans="2:51" x14ac:dyDescent="0.2">
      <c r="B1722" s="3"/>
      <c r="D1722" s="3"/>
      <c r="AW1722" s="3"/>
      <c r="AY1722" s="3"/>
    </row>
    <row r="1723" spans="2:51" x14ac:dyDescent="0.2">
      <c r="B1723" s="3"/>
      <c r="D1723" s="3"/>
      <c r="AW1723" s="3"/>
      <c r="AY1723" s="3"/>
    </row>
    <row r="1724" spans="2:51" x14ac:dyDescent="0.2">
      <c r="B1724" s="3"/>
      <c r="D1724" s="3"/>
      <c r="AW1724" s="3"/>
      <c r="AY1724" s="3"/>
    </row>
    <row r="1725" spans="2:51" x14ac:dyDescent="0.2">
      <c r="B1725" s="3"/>
      <c r="D1725" s="3"/>
      <c r="AW1725" s="3"/>
      <c r="AY1725" s="3"/>
    </row>
    <row r="1726" spans="2:51" x14ac:dyDescent="0.2">
      <c r="B1726" s="3"/>
      <c r="D1726" s="3"/>
      <c r="AW1726" s="3"/>
      <c r="AY1726" s="3"/>
    </row>
    <row r="1727" spans="2:51" x14ac:dyDescent="0.2">
      <c r="B1727" s="3"/>
      <c r="D1727" s="3"/>
      <c r="AW1727" s="3"/>
      <c r="AY1727" s="3"/>
    </row>
    <row r="1728" spans="2:51" x14ac:dyDescent="0.2">
      <c r="B1728" s="3"/>
      <c r="D1728" s="3"/>
      <c r="AW1728" s="3"/>
      <c r="AY1728" s="3"/>
    </row>
    <row r="1729" spans="2:51" x14ac:dyDescent="0.2">
      <c r="B1729" s="3"/>
      <c r="D1729" s="3"/>
      <c r="AW1729" s="3"/>
      <c r="AY1729" s="3"/>
    </row>
    <row r="1730" spans="2:51" x14ac:dyDescent="0.2">
      <c r="B1730" s="3"/>
      <c r="D1730" s="3"/>
      <c r="AW1730" s="3"/>
      <c r="AY1730" s="3"/>
    </row>
    <row r="1731" spans="2:51" x14ac:dyDescent="0.2">
      <c r="B1731" s="3"/>
      <c r="D1731" s="3"/>
      <c r="AW1731" s="3"/>
      <c r="AY1731" s="3"/>
    </row>
    <row r="1732" spans="2:51" x14ac:dyDescent="0.2">
      <c r="B1732" s="3"/>
      <c r="D1732" s="3"/>
      <c r="AW1732" s="3"/>
      <c r="AY1732" s="3"/>
    </row>
    <row r="1733" spans="2:51" x14ac:dyDescent="0.2">
      <c r="B1733" s="3"/>
      <c r="D1733" s="3"/>
      <c r="AW1733" s="3"/>
      <c r="AY1733" s="3"/>
    </row>
    <row r="1734" spans="2:51" x14ac:dyDescent="0.2">
      <c r="B1734" s="3"/>
      <c r="D1734" s="3"/>
      <c r="AW1734" s="3"/>
      <c r="AY1734" s="3"/>
    </row>
    <row r="1735" spans="2:51" x14ac:dyDescent="0.2">
      <c r="B1735" s="3"/>
      <c r="D1735" s="3"/>
      <c r="AW1735" s="3"/>
      <c r="AY1735" s="3"/>
    </row>
    <row r="1736" spans="2:51" x14ac:dyDescent="0.2">
      <c r="B1736" s="3"/>
      <c r="D1736" s="3"/>
      <c r="AW1736" s="3"/>
      <c r="AY1736" s="3"/>
    </row>
    <row r="1737" spans="2:51" x14ac:dyDescent="0.2">
      <c r="B1737" s="3"/>
      <c r="D1737" s="3"/>
      <c r="AW1737" s="3"/>
      <c r="AY1737" s="3"/>
    </row>
    <row r="1738" spans="2:51" x14ac:dyDescent="0.2">
      <c r="B1738" s="3"/>
      <c r="D1738" s="3"/>
      <c r="AW1738" s="3"/>
      <c r="AY1738" s="3"/>
    </row>
    <row r="1739" spans="2:51" x14ac:dyDescent="0.2">
      <c r="B1739" s="3"/>
      <c r="D1739" s="3"/>
      <c r="AW1739" s="3"/>
      <c r="AY1739" s="3"/>
    </row>
    <row r="1740" spans="2:51" x14ac:dyDescent="0.2">
      <c r="B1740" s="3"/>
      <c r="D1740" s="3"/>
      <c r="AW1740" s="3"/>
      <c r="AY1740" s="3"/>
    </row>
    <row r="1741" spans="2:51" x14ac:dyDescent="0.2">
      <c r="B1741" s="3"/>
      <c r="D1741" s="3"/>
      <c r="AW1741" s="3"/>
      <c r="AY1741" s="3"/>
    </row>
    <row r="1742" spans="2:51" x14ac:dyDescent="0.2">
      <c r="B1742" s="3"/>
      <c r="D1742" s="3"/>
      <c r="AW1742" s="3"/>
      <c r="AY1742" s="3"/>
    </row>
    <row r="1743" spans="2:51" x14ac:dyDescent="0.2">
      <c r="B1743" s="3"/>
      <c r="D1743" s="3"/>
      <c r="AW1743" s="3"/>
      <c r="AY1743" s="3"/>
    </row>
    <row r="1744" spans="2:51" x14ac:dyDescent="0.2">
      <c r="B1744" s="3"/>
      <c r="D1744" s="3"/>
      <c r="AW1744" s="3"/>
      <c r="AY1744" s="3"/>
    </row>
    <row r="1745" spans="2:51" x14ac:dyDescent="0.2">
      <c r="B1745" s="3"/>
      <c r="D1745" s="3"/>
      <c r="AW1745" s="3"/>
      <c r="AY1745" s="3"/>
    </row>
    <row r="1746" spans="2:51" x14ac:dyDescent="0.2">
      <c r="B1746" s="3"/>
      <c r="D1746" s="3"/>
      <c r="AW1746" s="3"/>
      <c r="AY1746" s="3"/>
    </row>
    <row r="1747" spans="2:51" x14ac:dyDescent="0.2">
      <c r="B1747" s="3"/>
      <c r="D1747" s="3"/>
      <c r="AW1747" s="3"/>
      <c r="AY1747" s="3"/>
    </row>
    <row r="1748" spans="2:51" x14ac:dyDescent="0.2">
      <c r="B1748" s="3"/>
      <c r="D1748" s="3"/>
      <c r="AW1748" s="3"/>
      <c r="AY1748" s="3"/>
    </row>
    <row r="1749" spans="2:51" x14ac:dyDescent="0.2">
      <c r="B1749" s="3"/>
      <c r="D1749" s="3"/>
      <c r="AW1749" s="3"/>
      <c r="AY1749" s="3"/>
    </row>
    <row r="1750" spans="2:51" x14ac:dyDescent="0.2">
      <c r="B1750" s="3"/>
      <c r="D1750" s="3"/>
      <c r="AW1750" s="3"/>
      <c r="AY1750" s="3"/>
    </row>
    <row r="1751" spans="2:51" x14ac:dyDescent="0.2">
      <c r="B1751" s="3"/>
      <c r="D1751" s="3"/>
      <c r="AW1751" s="3"/>
      <c r="AY1751" s="3"/>
    </row>
    <row r="1752" spans="2:51" x14ac:dyDescent="0.2">
      <c r="B1752" s="3"/>
      <c r="D1752" s="3"/>
      <c r="AW1752" s="3"/>
      <c r="AY1752" s="3"/>
    </row>
    <row r="1753" spans="2:51" x14ac:dyDescent="0.2">
      <c r="B1753" s="3"/>
      <c r="D1753" s="3"/>
      <c r="AW1753" s="3"/>
      <c r="AY1753" s="3"/>
    </row>
    <row r="1754" spans="2:51" x14ac:dyDescent="0.2">
      <c r="B1754" s="3"/>
      <c r="D1754" s="3"/>
      <c r="AW1754" s="3"/>
      <c r="AY1754" s="3"/>
    </row>
    <row r="1755" spans="2:51" x14ac:dyDescent="0.2">
      <c r="B1755" s="3"/>
      <c r="D1755" s="3"/>
      <c r="AW1755" s="3"/>
      <c r="AY1755" s="3"/>
    </row>
    <row r="1756" spans="2:51" x14ac:dyDescent="0.2">
      <c r="B1756" s="3"/>
      <c r="D1756" s="3"/>
      <c r="AW1756" s="3"/>
      <c r="AY1756" s="3"/>
    </row>
    <row r="1757" spans="2:51" x14ac:dyDescent="0.2">
      <c r="B1757" s="3"/>
      <c r="D1757" s="3"/>
      <c r="AW1757" s="3"/>
      <c r="AY1757" s="3"/>
    </row>
    <row r="1758" spans="2:51" x14ac:dyDescent="0.2">
      <c r="B1758" s="3"/>
      <c r="D1758" s="3"/>
      <c r="AW1758" s="3"/>
      <c r="AY1758" s="3"/>
    </row>
    <row r="1759" spans="2:51" x14ac:dyDescent="0.2">
      <c r="B1759" s="3"/>
      <c r="D1759" s="3"/>
      <c r="AW1759" s="3"/>
      <c r="AY1759" s="3"/>
    </row>
    <row r="1760" spans="2:51" x14ac:dyDescent="0.2">
      <c r="B1760" s="3"/>
      <c r="D1760" s="3"/>
      <c r="AW1760" s="3"/>
      <c r="AY1760" s="3"/>
    </row>
    <row r="1761" spans="2:51" x14ac:dyDescent="0.2">
      <c r="B1761" s="3"/>
      <c r="D1761" s="3"/>
      <c r="AW1761" s="3"/>
      <c r="AY1761" s="3"/>
    </row>
    <row r="1762" spans="2:51" x14ac:dyDescent="0.2">
      <c r="B1762" s="3"/>
      <c r="D1762" s="3"/>
      <c r="AW1762" s="3"/>
      <c r="AY1762" s="3"/>
    </row>
    <row r="1763" spans="2:51" x14ac:dyDescent="0.2">
      <c r="B1763" s="3"/>
      <c r="D1763" s="3"/>
      <c r="AW1763" s="3"/>
      <c r="AY1763" s="3"/>
    </row>
    <row r="1764" spans="2:51" x14ac:dyDescent="0.2">
      <c r="B1764" s="3"/>
      <c r="D1764" s="3"/>
      <c r="AW1764" s="3"/>
      <c r="AY1764" s="3"/>
    </row>
    <row r="1765" spans="2:51" x14ac:dyDescent="0.2">
      <c r="B1765" s="3"/>
      <c r="D1765" s="3"/>
      <c r="AW1765" s="3"/>
      <c r="AY1765" s="3"/>
    </row>
    <row r="1766" spans="2:51" x14ac:dyDescent="0.2">
      <c r="B1766" s="3"/>
      <c r="D1766" s="3"/>
      <c r="AW1766" s="3"/>
      <c r="AY1766" s="3"/>
    </row>
    <row r="1767" spans="2:51" x14ac:dyDescent="0.2">
      <c r="B1767" s="3"/>
      <c r="D1767" s="3"/>
      <c r="AW1767" s="3"/>
      <c r="AY1767" s="3"/>
    </row>
    <row r="1768" spans="2:51" x14ac:dyDescent="0.2">
      <c r="B1768" s="3"/>
      <c r="D1768" s="3"/>
      <c r="AW1768" s="3"/>
      <c r="AY1768" s="3"/>
    </row>
    <row r="1769" spans="2:51" x14ac:dyDescent="0.2">
      <c r="B1769" s="3"/>
      <c r="D1769" s="3"/>
      <c r="AW1769" s="3"/>
      <c r="AY1769" s="3"/>
    </row>
    <row r="1770" spans="2:51" x14ac:dyDescent="0.2">
      <c r="B1770" s="3"/>
      <c r="D1770" s="3"/>
      <c r="AW1770" s="3"/>
      <c r="AY1770" s="3"/>
    </row>
    <row r="1771" spans="2:51" x14ac:dyDescent="0.2">
      <c r="B1771" s="3"/>
      <c r="D1771" s="3"/>
      <c r="AW1771" s="3"/>
      <c r="AY1771" s="3"/>
    </row>
    <row r="1772" spans="2:51" x14ac:dyDescent="0.2">
      <c r="B1772" s="3"/>
      <c r="D1772" s="3"/>
      <c r="AW1772" s="3"/>
      <c r="AY1772" s="3"/>
    </row>
    <row r="1773" spans="2:51" x14ac:dyDescent="0.2">
      <c r="B1773" s="3"/>
      <c r="D1773" s="3"/>
      <c r="AW1773" s="3"/>
      <c r="AY1773" s="3"/>
    </row>
    <row r="1774" spans="2:51" x14ac:dyDescent="0.2">
      <c r="B1774" s="3"/>
      <c r="D1774" s="3"/>
      <c r="AW1774" s="3"/>
      <c r="AY1774" s="3"/>
    </row>
    <row r="1775" spans="2:51" x14ac:dyDescent="0.2">
      <c r="B1775" s="3"/>
      <c r="D1775" s="3"/>
      <c r="AW1775" s="3"/>
      <c r="AY1775" s="3"/>
    </row>
    <row r="1776" spans="2:51" x14ac:dyDescent="0.2">
      <c r="B1776" s="3"/>
      <c r="D1776" s="3"/>
      <c r="AW1776" s="3"/>
      <c r="AY1776" s="3"/>
    </row>
    <row r="1777" spans="2:51" x14ac:dyDescent="0.2">
      <c r="B1777" s="3"/>
      <c r="D1777" s="3"/>
      <c r="AW1777" s="3"/>
      <c r="AY1777" s="3"/>
    </row>
    <row r="1778" spans="2:51" x14ac:dyDescent="0.2">
      <c r="B1778" s="3"/>
      <c r="D1778" s="3"/>
      <c r="AW1778" s="3"/>
      <c r="AY1778" s="3"/>
    </row>
    <row r="1779" spans="2:51" x14ac:dyDescent="0.2">
      <c r="B1779" s="3"/>
      <c r="D1779" s="3"/>
      <c r="AW1779" s="3"/>
      <c r="AY1779" s="3"/>
    </row>
    <row r="1780" spans="2:51" x14ac:dyDescent="0.2">
      <c r="B1780" s="3"/>
      <c r="D1780" s="3"/>
      <c r="AW1780" s="3"/>
      <c r="AY1780" s="3"/>
    </row>
    <row r="1781" spans="2:51" x14ac:dyDescent="0.2">
      <c r="B1781" s="3"/>
      <c r="D1781" s="3"/>
      <c r="AW1781" s="3"/>
      <c r="AY1781" s="3"/>
    </row>
    <row r="1782" spans="2:51" x14ac:dyDescent="0.2">
      <c r="B1782" s="3"/>
      <c r="D1782" s="3"/>
      <c r="AW1782" s="3"/>
      <c r="AY1782" s="3"/>
    </row>
    <row r="1783" spans="2:51" x14ac:dyDescent="0.2">
      <c r="B1783" s="3"/>
      <c r="D1783" s="3"/>
      <c r="AW1783" s="3"/>
      <c r="AY1783" s="3"/>
    </row>
    <row r="1784" spans="2:51" x14ac:dyDescent="0.2">
      <c r="B1784" s="3"/>
      <c r="D1784" s="3"/>
      <c r="AW1784" s="3"/>
      <c r="AY1784" s="3"/>
    </row>
    <row r="1785" spans="2:51" x14ac:dyDescent="0.2">
      <c r="B1785" s="3"/>
      <c r="D1785" s="3"/>
      <c r="AW1785" s="3"/>
      <c r="AY1785" s="3"/>
    </row>
    <row r="1786" spans="2:51" x14ac:dyDescent="0.2">
      <c r="B1786" s="3"/>
      <c r="D1786" s="3"/>
      <c r="AW1786" s="3"/>
      <c r="AY1786" s="3"/>
    </row>
    <row r="1787" spans="2:51" x14ac:dyDescent="0.2">
      <c r="B1787" s="3"/>
      <c r="D1787" s="3"/>
      <c r="AW1787" s="3"/>
      <c r="AY1787" s="3"/>
    </row>
    <row r="1788" spans="2:51" x14ac:dyDescent="0.2">
      <c r="B1788" s="3"/>
      <c r="D1788" s="3"/>
      <c r="AW1788" s="3"/>
      <c r="AY1788" s="3"/>
    </row>
    <row r="1789" spans="2:51" x14ac:dyDescent="0.2">
      <c r="B1789" s="3"/>
      <c r="D1789" s="3"/>
      <c r="AW1789" s="3"/>
      <c r="AY1789" s="3"/>
    </row>
    <row r="1790" spans="2:51" x14ac:dyDescent="0.2">
      <c r="B1790" s="3"/>
      <c r="D1790" s="3"/>
      <c r="AW1790" s="3"/>
      <c r="AY1790" s="3"/>
    </row>
    <row r="1791" spans="2:51" x14ac:dyDescent="0.2">
      <c r="B1791" s="3"/>
      <c r="D1791" s="3"/>
      <c r="AW1791" s="3"/>
      <c r="AY1791" s="3"/>
    </row>
    <row r="1792" spans="2:51" x14ac:dyDescent="0.2">
      <c r="B1792" s="3"/>
      <c r="D1792" s="3"/>
      <c r="AW1792" s="3"/>
      <c r="AY1792" s="3"/>
    </row>
    <row r="1793" spans="2:51" x14ac:dyDescent="0.2">
      <c r="B1793" s="3"/>
      <c r="D1793" s="3"/>
      <c r="AW1793" s="3"/>
      <c r="AY1793" s="3"/>
    </row>
    <row r="1794" spans="2:51" x14ac:dyDescent="0.2">
      <c r="B1794" s="3"/>
      <c r="D1794" s="3"/>
      <c r="AW1794" s="3"/>
      <c r="AY1794" s="3"/>
    </row>
    <row r="1795" spans="2:51" x14ac:dyDescent="0.2">
      <c r="B1795" s="3"/>
      <c r="D1795" s="3"/>
      <c r="AW1795" s="3"/>
      <c r="AY1795" s="3"/>
    </row>
    <row r="1796" spans="2:51" x14ac:dyDescent="0.2">
      <c r="B1796" s="3"/>
      <c r="D1796" s="3"/>
      <c r="AW1796" s="3"/>
      <c r="AY1796" s="3"/>
    </row>
    <row r="1797" spans="2:51" x14ac:dyDescent="0.2">
      <c r="B1797" s="3"/>
      <c r="D1797" s="3"/>
      <c r="AW1797" s="3"/>
      <c r="AY1797" s="3"/>
    </row>
    <row r="1798" spans="2:51" x14ac:dyDescent="0.2">
      <c r="B1798" s="3"/>
      <c r="D1798" s="3"/>
      <c r="AW1798" s="3"/>
      <c r="AY1798" s="3"/>
    </row>
    <row r="1799" spans="2:51" x14ac:dyDescent="0.2">
      <c r="B1799" s="3"/>
      <c r="D1799" s="3"/>
      <c r="AW1799" s="3"/>
      <c r="AY1799" s="3"/>
    </row>
    <row r="1800" spans="2:51" x14ac:dyDescent="0.2">
      <c r="B1800" s="3"/>
      <c r="D1800" s="3"/>
      <c r="AW1800" s="3"/>
      <c r="AY1800" s="3"/>
    </row>
    <row r="1801" spans="2:51" x14ac:dyDescent="0.2">
      <c r="B1801" s="3"/>
      <c r="D1801" s="3"/>
      <c r="AW1801" s="3"/>
      <c r="AY1801" s="3"/>
    </row>
    <row r="1802" spans="2:51" x14ac:dyDescent="0.2">
      <c r="B1802" s="3"/>
      <c r="D1802" s="3"/>
      <c r="AW1802" s="3"/>
      <c r="AY1802" s="3"/>
    </row>
    <row r="1803" spans="2:51" x14ac:dyDescent="0.2">
      <c r="B1803" s="3"/>
      <c r="D1803" s="3"/>
      <c r="AW1803" s="3"/>
      <c r="AY1803" s="3"/>
    </row>
    <row r="1804" spans="2:51" x14ac:dyDescent="0.2">
      <c r="B1804" s="3"/>
      <c r="D1804" s="3"/>
      <c r="AW1804" s="3"/>
      <c r="AY1804" s="3"/>
    </row>
    <row r="1805" spans="2:51" x14ac:dyDescent="0.2">
      <c r="B1805" s="3"/>
      <c r="D1805" s="3"/>
      <c r="AW1805" s="3"/>
      <c r="AY1805" s="3"/>
    </row>
    <row r="1806" spans="2:51" x14ac:dyDescent="0.2">
      <c r="B1806" s="3"/>
      <c r="D1806" s="3"/>
      <c r="AW1806" s="3"/>
      <c r="AY1806" s="3"/>
    </row>
    <row r="1807" spans="2:51" x14ac:dyDescent="0.2">
      <c r="B1807" s="3"/>
      <c r="D1807" s="3"/>
      <c r="AW1807" s="3"/>
      <c r="AY1807" s="3"/>
    </row>
    <row r="1808" spans="2:51" x14ac:dyDescent="0.2">
      <c r="B1808" s="3"/>
      <c r="D1808" s="3"/>
      <c r="AW1808" s="3"/>
      <c r="AY1808" s="3"/>
    </row>
    <row r="1809" spans="2:51" x14ac:dyDescent="0.2">
      <c r="B1809" s="3"/>
      <c r="D1809" s="3"/>
      <c r="AW1809" s="3"/>
      <c r="AY1809" s="3"/>
    </row>
    <row r="1810" spans="2:51" x14ac:dyDescent="0.2">
      <c r="B1810" s="3"/>
      <c r="D1810" s="3"/>
      <c r="AW1810" s="3"/>
      <c r="AY1810" s="3"/>
    </row>
    <row r="1811" spans="2:51" x14ac:dyDescent="0.2">
      <c r="B1811" s="3"/>
      <c r="D1811" s="3"/>
      <c r="AW1811" s="3"/>
      <c r="AY1811" s="3"/>
    </row>
    <row r="1812" spans="2:51" x14ac:dyDescent="0.2">
      <c r="B1812" s="3"/>
      <c r="D1812" s="3"/>
      <c r="AW1812" s="3"/>
      <c r="AY1812" s="3"/>
    </row>
    <row r="1813" spans="2:51" x14ac:dyDescent="0.2">
      <c r="B1813" s="3"/>
      <c r="D1813" s="3"/>
      <c r="AW1813" s="3"/>
      <c r="AY1813" s="3"/>
    </row>
    <row r="1814" spans="2:51" x14ac:dyDescent="0.2">
      <c r="B1814" s="3"/>
      <c r="D1814" s="3"/>
      <c r="AW1814" s="3"/>
      <c r="AY1814" s="3"/>
    </row>
    <row r="1815" spans="2:51" x14ac:dyDescent="0.2">
      <c r="B1815" s="3"/>
      <c r="D1815" s="3"/>
      <c r="AW1815" s="3"/>
      <c r="AY1815" s="3"/>
    </row>
    <row r="1816" spans="2:51" x14ac:dyDescent="0.2">
      <c r="B1816" s="3"/>
      <c r="D1816" s="3"/>
      <c r="AW1816" s="3"/>
      <c r="AY1816" s="3"/>
    </row>
    <row r="1817" spans="2:51" x14ac:dyDescent="0.2">
      <c r="B1817" s="3"/>
      <c r="D1817" s="3"/>
      <c r="AW1817" s="3"/>
      <c r="AY1817" s="3"/>
    </row>
    <row r="1818" spans="2:51" x14ac:dyDescent="0.2">
      <c r="B1818" s="3"/>
      <c r="D1818" s="3"/>
      <c r="AW1818" s="3"/>
      <c r="AY1818" s="3"/>
    </row>
    <row r="1819" spans="2:51" x14ac:dyDescent="0.2">
      <c r="B1819" s="3"/>
      <c r="D1819" s="3"/>
      <c r="AW1819" s="3"/>
      <c r="AY1819" s="3"/>
    </row>
    <row r="1820" spans="2:51" x14ac:dyDescent="0.2">
      <c r="B1820" s="3"/>
      <c r="D1820" s="3"/>
      <c r="AW1820" s="3"/>
      <c r="AY1820" s="3"/>
    </row>
    <row r="1821" spans="2:51" x14ac:dyDescent="0.2">
      <c r="B1821" s="3"/>
      <c r="D1821" s="3"/>
      <c r="AW1821" s="3"/>
      <c r="AY1821" s="3"/>
    </row>
    <row r="1822" spans="2:51" x14ac:dyDescent="0.2">
      <c r="B1822" s="3"/>
      <c r="D1822" s="3"/>
      <c r="AW1822" s="3"/>
      <c r="AY1822" s="3"/>
    </row>
    <row r="1823" spans="2:51" x14ac:dyDescent="0.2">
      <c r="B1823" s="3"/>
      <c r="D1823" s="3"/>
      <c r="AW1823" s="3"/>
      <c r="AY1823" s="3"/>
    </row>
    <row r="1824" spans="2:51" x14ac:dyDescent="0.2">
      <c r="B1824" s="3"/>
      <c r="D1824" s="3"/>
      <c r="AW1824" s="3"/>
      <c r="AY1824" s="3"/>
    </row>
    <row r="1825" spans="2:51" x14ac:dyDescent="0.2">
      <c r="B1825" s="3"/>
      <c r="D1825" s="3"/>
      <c r="AW1825" s="3"/>
      <c r="AY1825" s="3"/>
    </row>
    <row r="1826" spans="2:51" x14ac:dyDescent="0.2">
      <c r="B1826" s="3"/>
      <c r="D1826" s="3"/>
      <c r="AW1826" s="3"/>
      <c r="AY1826" s="3"/>
    </row>
    <row r="1827" spans="2:51" x14ac:dyDescent="0.2">
      <c r="B1827" s="3"/>
      <c r="D1827" s="3"/>
      <c r="AW1827" s="3"/>
      <c r="AY1827" s="3"/>
    </row>
    <row r="1828" spans="2:51" x14ac:dyDescent="0.2">
      <c r="B1828" s="3"/>
      <c r="D1828" s="3"/>
      <c r="AW1828" s="3"/>
      <c r="AY1828" s="3"/>
    </row>
    <row r="1829" spans="2:51" x14ac:dyDescent="0.2">
      <c r="B1829" s="3"/>
      <c r="D1829" s="3"/>
      <c r="AW1829" s="3"/>
      <c r="AY1829" s="3"/>
    </row>
    <row r="1830" spans="2:51" x14ac:dyDescent="0.2">
      <c r="B1830" s="3"/>
      <c r="D1830" s="3"/>
      <c r="AW1830" s="3"/>
      <c r="AY1830" s="3"/>
    </row>
    <row r="1831" spans="2:51" x14ac:dyDescent="0.2">
      <c r="B1831" s="3"/>
      <c r="D1831" s="3"/>
      <c r="AW1831" s="3"/>
      <c r="AY1831" s="3"/>
    </row>
    <row r="1832" spans="2:51" x14ac:dyDescent="0.2">
      <c r="B1832" s="3"/>
      <c r="D1832" s="3"/>
      <c r="AW1832" s="3"/>
      <c r="AY1832" s="3"/>
    </row>
    <row r="1833" spans="2:51" x14ac:dyDescent="0.2">
      <c r="B1833" s="3"/>
      <c r="D1833" s="3"/>
      <c r="AW1833" s="3"/>
      <c r="AY1833" s="3"/>
    </row>
    <row r="1834" spans="2:51" x14ac:dyDescent="0.2">
      <c r="B1834" s="3"/>
      <c r="D1834" s="3"/>
      <c r="AW1834" s="3"/>
      <c r="AY1834" s="3"/>
    </row>
    <row r="1835" spans="2:51" x14ac:dyDescent="0.2">
      <c r="B1835" s="3"/>
      <c r="D1835" s="3"/>
      <c r="AW1835" s="3"/>
      <c r="AY1835" s="3"/>
    </row>
    <row r="1836" spans="2:51" x14ac:dyDescent="0.2">
      <c r="B1836" s="3"/>
      <c r="D1836" s="3"/>
      <c r="AW1836" s="3"/>
      <c r="AY1836" s="3"/>
    </row>
    <row r="1837" spans="2:51" x14ac:dyDescent="0.2">
      <c r="B1837" s="3"/>
      <c r="D1837" s="3"/>
      <c r="AW1837" s="3"/>
      <c r="AY1837" s="3"/>
    </row>
    <row r="1838" spans="2:51" x14ac:dyDescent="0.2">
      <c r="B1838" s="3"/>
      <c r="D1838" s="3"/>
      <c r="AW1838" s="3"/>
      <c r="AY1838" s="3"/>
    </row>
    <row r="1839" spans="2:51" x14ac:dyDescent="0.2">
      <c r="B1839" s="3"/>
      <c r="D1839" s="3"/>
      <c r="AW1839" s="3"/>
      <c r="AY1839" s="3"/>
    </row>
    <row r="1840" spans="2:51" x14ac:dyDescent="0.2">
      <c r="B1840" s="3"/>
      <c r="D1840" s="3"/>
      <c r="AW1840" s="3"/>
      <c r="AY1840" s="3"/>
    </row>
    <row r="1841" spans="2:51" x14ac:dyDescent="0.2">
      <c r="B1841" s="3"/>
      <c r="D1841" s="3"/>
      <c r="AW1841" s="3"/>
      <c r="AY1841" s="3"/>
    </row>
    <row r="1842" spans="2:51" x14ac:dyDescent="0.2">
      <c r="B1842" s="3"/>
      <c r="D1842" s="3"/>
      <c r="AW1842" s="3"/>
      <c r="AY1842" s="3"/>
    </row>
    <row r="1843" spans="2:51" x14ac:dyDescent="0.2">
      <c r="B1843" s="3"/>
      <c r="D1843" s="3"/>
      <c r="AW1843" s="3"/>
      <c r="AY1843" s="3"/>
    </row>
    <row r="1844" spans="2:51" x14ac:dyDescent="0.2">
      <c r="B1844" s="3"/>
      <c r="D1844" s="3"/>
      <c r="AW1844" s="3"/>
      <c r="AY1844" s="3"/>
    </row>
    <row r="1845" spans="2:51" x14ac:dyDescent="0.2">
      <c r="B1845" s="3"/>
      <c r="D1845" s="3"/>
      <c r="AW1845" s="3"/>
      <c r="AY1845" s="3"/>
    </row>
    <row r="1846" spans="2:51" x14ac:dyDescent="0.2">
      <c r="B1846" s="3"/>
      <c r="D1846" s="3"/>
      <c r="AW1846" s="3"/>
      <c r="AY1846" s="3"/>
    </row>
    <row r="1847" spans="2:51" x14ac:dyDescent="0.2">
      <c r="B1847" s="3"/>
      <c r="D1847" s="3"/>
      <c r="AW1847" s="3"/>
      <c r="AY1847" s="3"/>
    </row>
    <row r="1848" spans="2:51" x14ac:dyDescent="0.2">
      <c r="B1848" s="3"/>
      <c r="D1848" s="3"/>
      <c r="AW1848" s="3"/>
      <c r="AY1848" s="3"/>
    </row>
    <row r="1849" spans="2:51" x14ac:dyDescent="0.2">
      <c r="B1849" s="3"/>
      <c r="D1849" s="3"/>
      <c r="AW1849" s="3"/>
      <c r="AY1849" s="3"/>
    </row>
    <row r="1850" spans="2:51" x14ac:dyDescent="0.2">
      <c r="B1850" s="3"/>
      <c r="D1850" s="3"/>
      <c r="AW1850" s="3"/>
      <c r="AY1850" s="3"/>
    </row>
    <row r="1851" spans="2:51" x14ac:dyDescent="0.2">
      <c r="B1851" s="3"/>
      <c r="D1851" s="3"/>
      <c r="AW1851" s="3"/>
      <c r="AY1851" s="3"/>
    </row>
    <row r="1852" spans="2:51" x14ac:dyDescent="0.2">
      <c r="B1852" s="3"/>
      <c r="D1852" s="3"/>
      <c r="AW1852" s="3"/>
      <c r="AY1852" s="3"/>
    </row>
    <row r="1853" spans="2:51" x14ac:dyDescent="0.2">
      <c r="B1853" s="3"/>
      <c r="D1853" s="3"/>
      <c r="AW1853" s="3"/>
      <c r="AY1853" s="3"/>
    </row>
    <row r="1854" spans="2:51" x14ac:dyDescent="0.2">
      <c r="B1854" s="3"/>
      <c r="D1854" s="3"/>
      <c r="AW1854" s="3"/>
      <c r="AY1854" s="3"/>
    </row>
    <row r="1855" spans="2:51" x14ac:dyDescent="0.2">
      <c r="B1855" s="3"/>
      <c r="D1855" s="3"/>
      <c r="AW1855" s="3"/>
      <c r="AY1855" s="3"/>
    </row>
    <row r="1856" spans="2:51" x14ac:dyDescent="0.2">
      <c r="B1856" s="3"/>
      <c r="D1856" s="3"/>
      <c r="AW1856" s="3"/>
      <c r="AY1856" s="3"/>
    </row>
    <row r="1857" spans="2:51" x14ac:dyDescent="0.2">
      <c r="B1857" s="3"/>
      <c r="D1857" s="3"/>
      <c r="AW1857" s="3"/>
      <c r="AY1857" s="3"/>
    </row>
    <row r="1858" spans="2:51" x14ac:dyDescent="0.2">
      <c r="B1858" s="3"/>
      <c r="D1858" s="3"/>
      <c r="AW1858" s="3"/>
      <c r="AY1858" s="3"/>
    </row>
    <row r="1859" spans="2:51" x14ac:dyDescent="0.2">
      <c r="B1859" s="3"/>
      <c r="D1859" s="3"/>
      <c r="AW1859" s="3"/>
      <c r="AY1859" s="3"/>
    </row>
    <row r="1860" spans="2:51" x14ac:dyDescent="0.2">
      <c r="B1860" s="3"/>
      <c r="D1860" s="3"/>
      <c r="AW1860" s="3"/>
      <c r="AY1860" s="3"/>
    </row>
    <row r="1861" spans="2:51" x14ac:dyDescent="0.2">
      <c r="B1861" s="3"/>
      <c r="D1861" s="3"/>
      <c r="AW1861" s="3"/>
      <c r="AY1861" s="3"/>
    </row>
    <row r="1862" spans="2:51" x14ac:dyDescent="0.2">
      <c r="B1862" s="3"/>
      <c r="D1862" s="3"/>
      <c r="AW1862" s="3"/>
      <c r="AY1862" s="3"/>
    </row>
    <row r="1863" spans="2:51" x14ac:dyDescent="0.2">
      <c r="B1863" s="3"/>
      <c r="D1863" s="3"/>
      <c r="AW1863" s="3"/>
      <c r="AY1863" s="3"/>
    </row>
    <row r="1864" spans="2:51" x14ac:dyDescent="0.2">
      <c r="B1864" s="3"/>
      <c r="D1864" s="3"/>
      <c r="AW1864" s="3"/>
      <c r="AY1864" s="3"/>
    </row>
    <row r="1865" spans="2:51" x14ac:dyDescent="0.2">
      <c r="B1865" s="3"/>
      <c r="D1865" s="3"/>
      <c r="AW1865" s="3"/>
      <c r="AY1865" s="3"/>
    </row>
    <row r="1866" spans="2:51" x14ac:dyDescent="0.2">
      <c r="B1866" s="3"/>
      <c r="D1866" s="3"/>
      <c r="AW1866" s="3"/>
      <c r="AY1866" s="3"/>
    </row>
    <row r="1867" spans="2:51" x14ac:dyDescent="0.2">
      <c r="B1867" s="3"/>
      <c r="D1867" s="3"/>
      <c r="AW1867" s="3"/>
      <c r="AY1867" s="3"/>
    </row>
    <row r="1868" spans="2:51" x14ac:dyDescent="0.2">
      <c r="B1868" s="3"/>
      <c r="D1868" s="3"/>
      <c r="AW1868" s="3"/>
      <c r="AY1868" s="3"/>
    </row>
    <row r="1869" spans="2:51" x14ac:dyDescent="0.2">
      <c r="B1869" s="3"/>
      <c r="D1869" s="3"/>
      <c r="AW1869" s="3"/>
      <c r="AY1869" s="3"/>
    </row>
    <row r="1870" spans="2:51" x14ac:dyDescent="0.2">
      <c r="B1870" s="3"/>
      <c r="D1870" s="3"/>
      <c r="AW1870" s="3"/>
      <c r="AY1870" s="3"/>
    </row>
    <row r="1871" spans="2:51" x14ac:dyDescent="0.2">
      <c r="B1871" s="3"/>
      <c r="D1871" s="3"/>
      <c r="AW1871" s="3"/>
      <c r="AY1871" s="3"/>
    </row>
    <row r="1872" spans="2:51" x14ac:dyDescent="0.2">
      <c r="B1872" s="3"/>
      <c r="D1872" s="3"/>
      <c r="AW1872" s="3"/>
      <c r="AY1872" s="3"/>
    </row>
    <row r="1873" spans="2:51" x14ac:dyDescent="0.2">
      <c r="B1873" s="3"/>
      <c r="D1873" s="3"/>
      <c r="AW1873" s="3"/>
      <c r="AY1873" s="3"/>
    </row>
    <row r="1874" spans="2:51" x14ac:dyDescent="0.2">
      <c r="B1874" s="3"/>
      <c r="D1874" s="3"/>
      <c r="AW1874" s="3"/>
      <c r="AY1874" s="3"/>
    </row>
    <row r="1875" spans="2:51" x14ac:dyDescent="0.2">
      <c r="B1875" s="3"/>
      <c r="D1875" s="3"/>
      <c r="AW1875" s="3"/>
      <c r="AY1875" s="3"/>
    </row>
    <row r="1876" spans="2:51" x14ac:dyDescent="0.2">
      <c r="B1876" s="3"/>
      <c r="D1876" s="3"/>
      <c r="AW1876" s="3"/>
      <c r="AY1876" s="3"/>
    </row>
    <row r="1877" spans="2:51" x14ac:dyDescent="0.2">
      <c r="B1877" s="3"/>
      <c r="D1877" s="3"/>
      <c r="AW1877" s="3"/>
      <c r="AY1877" s="3"/>
    </row>
    <row r="1878" spans="2:51" x14ac:dyDescent="0.2">
      <c r="B1878" s="3"/>
      <c r="D1878" s="3"/>
      <c r="AW1878" s="3"/>
      <c r="AY1878" s="3"/>
    </row>
    <row r="1879" spans="2:51" x14ac:dyDescent="0.2">
      <c r="B1879" s="3"/>
      <c r="D1879" s="3"/>
      <c r="AW1879" s="3"/>
      <c r="AY1879" s="3"/>
    </row>
    <row r="1880" spans="2:51" x14ac:dyDescent="0.2">
      <c r="B1880" s="3"/>
      <c r="D1880" s="3"/>
      <c r="AW1880" s="3"/>
      <c r="AY1880" s="3"/>
    </row>
    <row r="1881" spans="2:51" x14ac:dyDescent="0.2">
      <c r="B1881" s="3"/>
      <c r="D1881" s="3"/>
      <c r="AW1881" s="3"/>
      <c r="AY1881" s="3"/>
    </row>
    <row r="1882" spans="2:51" x14ac:dyDescent="0.2">
      <c r="B1882" s="3"/>
      <c r="D1882" s="3"/>
      <c r="AW1882" s="3"/>
      <c r="AY1882" s="3"/>
    </row>
    <row r="1883" spans="2:51" x14ac:dyDescent="0.2">
      <c r="B1883" s="3"/>
      <c r="D1883" s="3"/>
      <c r="AW1883" s="3"/>
      <c r="AY1883" s="3"/>
    </row>
    <row r="1884" spans="2:51" x14ac:dyDescent="0.2">
      <c r="B1884" s="3"/>
      <c r="D1884" s="3"/>
      <c r="AW1884" s="3"/>
      <c r="AY1884" s="3"/>
    </row>
    <row r="1885" spans="2:51" x14ac:dyDescent="0.2">
      <c r="B1885" s="3"/>
      <c r="D1885" s="3"/>
      <c r="AW1885" s="3"/>
      <c r="AY1885" s="3"/>
    </row>
    <row r="1886" spans="2:51" x14ac:dyDescent="0.2">
      <c r="B1886" s="3"/>
      <c r="D1886" s="3"/>
      <c r="AW1886" s="3"/>
      <c r="AY1886" s="3"/>
    </row>
    <row r="1887" spans="2:51" x14ac:dyDescent="0.2">
      <c r="B1887" s="3"/>
      <c r="D1887" s="3"/>
      <c r="AW1887" s="3"/>
      <c r="AY1887" s="3"/>
    </row>
    <row r="1888" spans="2:51" x14ac:dyDescent="0.2">
      <c r="B1888" s="3"/>
      <c r="D1888" s="3"/>
      <c r="AW1888" s="3"/>
      <c r="AY1888" s="3"/>
    </row>
    <row r="1889" spans="2:51" x14ac:dyDescent="0.2">
      <c r="B1889" s="3"/>
      <c r="D1889" s="3"/>
      <c r="AW1889" s="3"/>
      <c r="AY1889" s="3"/>
    </row>
    <row r="1890" spans="2:51" x14ac:dyDescent="0.2">
      <c r="B1890" s="3"/>
      <c r="D1890" s="3"/>
      <c r="AW1890" s="3"/>
      <c r="AY1890" s="3"/>
    </row>
    <row r="1891" spans="2:51" x14ac:dyDescent="0.2">
      <c r="B1891" s="3"/>
      <c r="D1891" s="3"/>
      <c r="AW1891" s="3"/>
      <c r="AY1891" s="3"/>
    </row>
    <row r="1892" spans="2:51" x14ac:dyDescent="0.2">
      <c r="B1892" s="3"/>
      <c r="D1892" s="3"/>
      <c r="AW1892" s="3"/>
      <c r="AY1892" s="3"/>
    </row>
    <row r="1893" spans="2:51" x14ac:dyDescent="0.2">
      <c r="B1893" s="3"/>
      <c r="D1893" s="3"/>
      <c r="AW1893" s="3"/>
      <c r="AY1893" s="3"/>
    </row>
    <row r="1894" spans="2:51" x14ac:dyDescent="0.2">
      <c r="B1894" s="3"/>
      <c r="D1894" s="3"/>
      <c r="AW1894" s="3"/>
      <c r="AY1894" s="3"/>
    </row>
    <row r="1895" spans="2:51" x14ac:dyDescent="0.2">
      <c r="B1895" s="3"/>
      <c r="D1895" s="3"/>
      <c r="AW1895" s="3"/>
      <c r="AY1895" s="3"/>
    </row>
    <row r="1896" spans="2:51" x14ac:dyDescent="0.2">
      <c r="B1896" s="3"/>
      <c r="D1896" s="3"/>
      <c r="AW1896" s="3"/>
      <c r="AY1896" s="3"/>
    </row>
    <row r="1897" spans="2:51" x14ac:dyDescent="0.2">
      <c r="B1897" s="3"/>
      <c r="D1897" s="3"/>
      <c r="AW1897" s="3"/>
      <c r="AY1897" s="3"/>
    </row>
    <row r="1898" spans="2:51" x14ac:dyDescent="0.2">
      <c r="B1898" s="3"/>
      <c r="D1898" s="3"/>
      <c r="AW1898" s="3"/>
      <c r="AY1898" s="3"/>
    </row>
    <row r="1899" spans="2:51" x14ac:dyDescent="0.2">
      <c r="B1899" s="3"/>
      <c r="D1899" s="3"/>
      <c r="AW1899" s="3"/>
      <c r="AY1899" s="3"/>
    </row>
    <row r="1900" spans="2:51" x14ac:dyDescent="0.2">
      <c r="B1900" s="3"/>
      <c r="D1900" s="3"/>
      <c r="AW1900" s="3"/>
      <c r="AY1900" s="3"/>
    </row>
    <row r="1901" spans="2:51" x14ac:dyDescent="0.2">
      <c r="B1901" s="3"/>
      <c r="D1901" s="3"/>
      <c r="AW1901" s="3"/>
      <c r="AY1901" s="3"/>
    </row>
    <row r="1902" spans="2:51" x14ac:dyDescent="0.2">
      <c r="B1902" s="3"/>
      <c r="D1902" s="3"/>
      <c r="AW1902" s="3"/>
      <c r="AY1902" s="3"/>
    </row>
    <row r="1903" spans="2:51" x14ac:dyDescent="0.2">
      <c r="B1903" s="3"/>
      <c r="D1903" s="3"/>
      <c r="AW1903" s="3"/>
      <c r="AY1903" s="3"/>
    </row>
    <row r="1904" spans="2:51" x14ac:dyDescent="0.2">
      <c r="B1904" s="3"/>
      <c r="D1904" s="3"/>
      <c r="AW1904" s="3"/>
      <c r="AY1904" s="3"/>
    </row>
    <row r="1905" spans="2:51" x14ac:dyDescent="0.2">
      <c r="B1905" s="3"/>
      <c r="D1905" s="3"/>
      <c r="AW1905" s="3"/>
      <c r="AY1905" s="3"/>
    </row>
    <row r="1906" spans="2:51" x14ac:dyDescent="0.2">
      <c r="B1906" s="3"/>
      <c r="D1906" s="3"/>
      <c r="AW1906" s="3"/>
      <c r="AY1906" s="3"/>
    </row>
    <row r="1907" spans="2:51" x14ac:dyDescent="0.2">
      <c r="B1907" s="3"/>
      <c r="D1907" s="3"/>
      <c r="AW1907" s="3"/>
      <c r="AY1907" s="3"/>
    </row>
    <row r="1908" spans="2:51" x14ac:dyDescent="0.2">
      <c r="B1908" s="3"/>
      <c r="D1908" s="3"/>
      <c r="AW1908" s="3"/>
      <c r="AY1908" s="3"/>
    </row>
    <row r="1909" spans="2:51" x14ac:dyDescent="0.2">
      <c r="B1909" s="3"/>
      <c r="D1909" s="3"/>
      <c r="AW1909" s="3"/>
      <c r="AY1909" s="3"/>
    </row>
    <row r="1910" spans="2:51" x14ac:dyDescent="0.2">
      <c r="B1910" s="3"/>
      <c r="D1910" s="3"/>
      <c r="AW1910" s="3"/>
      <c r="AY1910" s="3"/>
    </row>
    <row r="1911" spans="2:51" x14ac:dyDescent="0.2">
      <c r="B1911" s="3"/>
      <c r="D1911" s="3"/>
      <c r="AW1911" s="3"/>
      <c r="AY1911" s="3"/>
    </row>
    <row r="1912" spans="2:51" x14ac:dyDescent="0.2">
      <c r="B1912" s="3"/>
      <c r="D1912" s="3"/>
      <c r="AW1912" s="3"/>
      <c r="AY1912" s="3"/>
    </row>
    <row r="1913" spans="2:51" x14ac:dyDescent="0.2">
      <c r="B1913" s="3"/>
      <c r="D1913" s="3"/>
      <c r="AW1913" s="3"/>
      <c r="AY1913" s="3"/>
    </row>
    <row r="1914" spans="2:51" x14ac:dyDescent="0.2">
      <c r="B1914" s="3"/>
      <c r="D1914" s="3"/>
      <c r="AW1914" s="3"/>
      <c r="AY1914" s="3"/>
    </row>
    <row r="1915" spans="2:51" x14ac:dyDescent="0.2">
      <c r="B1915" s="3"/>
      <c r="D1915" s="3"/>
      <c r="AW1915" s="3"/>
      <c r="AY1915" s="3"/>
    </row>
    <row r="1916" spans="2:51" x14ac:dyDescent="0.2">
      <c r="B1916" s="3"/>
      <c r="D1916" s="3"/>
      <c r="AW1916" s="3"/>
      <c r="AY1916" s="3"/>
    </row>
    <row r="1917" spans="2:51" x14ac:dyDescent="0.2">
      <c r="B1917" s="3"/>
      <c r="D1917" s="3"/>
      <c r="AW1917" s="3"/>
      <c r="AY1917" s="3"/>
    </row>
    <row r="1918" spans="2:51" x14ac:dyDescent="0.2">
      <c r="B1918" s="3"/>
      <c r="D1918" s="3"/>
      <c r="AW1918" s="3"/>
      <c r="AY1918" s="3"/>
    </row>
    <row r="1919" spans="2:51" x14ac:dyDescent="0.2">
      <c r="B1919" s="3"/>
      <c r="D1919" s="3"/>
      <c r="AW1919" s="3"/>
      <c r="AY1919" s="3"/>
    </row>
    <row r="1920" spans="2:51" x14ac:dyDescent="0.2">
      <c r="B1920" s="3"/>
      <c r="D1920" s="3"/>
      <c r="AW1920" s="3"/>
      <c r="AY1920" s="3"/>
    </row>
    <row r="1921" spans="2:51" x14ac:dyDescent="0.2">
      <c r="B1921" s="3"/>
      <c r="D1921" s="3"/>
      <c r="AW1921" s="3"/>
      <c r="AY1921" s="3"/>
    </row>
    <row r="1922" spans="2:51" x14ac:dyDescent="0.2">
      <c r="B1922" s="3"/>
      <c r="D1922" s="3"/>
      <c r="AW1922" s="3"/>
      <c r="AY1922" s="3"/>
    </row>
    <row r="1923" spans="2:51" x14ac:dyDescent="0.2">
      <c r="B1923" s="3"/>
      <c r="D1923" s="3"/>
      <c r="AW1923" s="3"/>
      <c r="AY1923" s="3"/>
    </row>
    <row r="1924" spans="2:51" x14ac:dyDescent="0.2">
      <c r="B1924" s="3"/>
      <c r="D1924" s="3"/>
      <c r="AW1924" s="3"/>
      <c r="AY1924" s="3"/>
    </row>
    <row r="1925" spans="2:51" x14ac:dyDescent="0.2">
      <c r="B1925" s="3"/>
      <c r="D1925" s="3"/>
      <c r="AW1925" s="3"/>
      <c r="AY1925" s="3"/>
    </row>
    <row r="1926" spans="2:51" x14ac:dyDescent="0.2">
      <c r="B1926" s="3"/>
      <c r="D1926" s="3"/>
      <c r="AW1926" s="3"/>
      <c r="AY1926" s="3"/>
    </row>
    <row r="1927" spans="2:51" x14ac:dyDescent="0.2">
      <c r="B1927" s="3"/>
      <c r="D1927" s="3"/>
      <c r="AW1927" s="3"/>
      <c r="AY1927" s="3"/>
    </row>
    <row r="1928" spans="2:51" x14ac:dyDescent="0.2">
      <c r="B1928" s="3"/>
      <c r="D1928" s="3"/>
      <c r="AW1928" s="3"/>
      <c r="AY1928" s="3"/>
    </row>
    <row r="1929" spans="2:51" x14ac:dyDescent="0.2">
      <c r="B1929" s="3"/>
      <c r="D1929" s="3"/>
      <c r="AW1929" s="3"/>
      <c r="AY1929" s="3"/>
    </row>
    <row r="1930" spans="2:51" x14ac:dyDescent="0.2">
      <c r="B1930" s="3"/>
      <c r="D1930" s="3"/>
      <c r="AW1930" s="3"/>
      <c r="AY1930" s="3"/>
    </row>
    <row r="1931" spans="2:51" x14ac:dyDescent="0.2">
      <c r="B1931" s="3"/>
      <c r="D1931" s="3"/>
      <c r="AW1931" s="3"/>
      <c r="AY1931" s="3"/>
    </row>
    <row r="1932" spans="2:51" x14ac:dyDescent="0.2">
      <c r="B1932" s="3"/>
      <c r="D1932" s="3"/>
      <c r="AW1932" s="3"/>
      <c r="AY1932" s="3"/>
    </row>
    <row r="1933" spans="2:51" x14ac:dyDescent="0.2">
      <c r="B1933" s="3"/>
      <c r="D1933" s="3"/>
      <c r="AW1933" s="3"/>
      <c r="AY1933" s="3"/>
    </row>
    <row r="1934" spans="2:51" x14ac:dyDescent="0.2">
      <c r="B1934" s="3"/>
      <c r="D1934" s="3"/>
      <c r="AW1934" s="3"/>
      <c r="AY1934" s="3"/>
    </row>
    <row r="1935" spans="2:51" x14ac:dyDescent="0.2">
      <c r="B1935" s="3"/>
      <c r="D1935" s="3"/>
      <c r="AW1935" s="3"/>
      <c r="AY1935" s="3"/>
    </row>
    <row r="1936" spans="2:51" x14ac:dyDescent="0.2">
      <c r="B1936" s="3"/>
      <c r="D1936" s="3"/>
      <c r="AW1936" s="3"/>
      <c r="AY1936" s="3"/>
    </row>
    <row r="1937" spans="2:51" x14ac:dyDescent="0.2">
      <c r="B1937" s="3"/>
      <c r="D1937" s="3"/>
      <c r="AW1937" s="3"/>
      <c r="AY1937" s="3"/>
    </row>
    <row r="1938" spans="2:51" x14ac:dyDescent="0.2">
      <c r="B1938" s="3"/>
      <c r="D1938" s="3"/>
      <c r="AW1938" s="3"/>
      <c r="AY1938" s="3"/>
    </row>
    <row r="1939" spans="2:51" x14ac:dyDescent="0.2">
      <c r="B1939" s="3"/>
      <c r="D1939" s="3"/>
      <c r="AW1939" s="3"/>
      <c r="AY1939" s="3"/>
    </row>
    <row r="1940" spans="2:51" x14ac:dyDescent="0.2">
      <c r="B1940" s="3"/>
      <c r="D1940" s="3"/>
      <c r="AW1940" s="3"/>
      <c r="AY1940" s="3"/>
    </row>
    <row r="1941" spans="2:51" x14ac:dyDescent="0.2">
      <c r="B1941" s="3"/>
      <c r="D1941" s="3"/>
      <c r="AW1941" s="3"/>
      <c r="AY1941" s="3"/>
    </row>
    <row r="1942" spans="2:51" x14ac:dyDescent="0.2">
      <c r="B1942" s="3"/>
      <c r="D1942" s="3"/>
      <c r="AW1942" s="3"/>
      <c r="AY1942" s="3"/>
    </row>
    <row r="1943" spans="2:51" x14ac:dyDescent="0.2">
      <c r="B1943" s="3"/>
      <c r="D1943" s="3"/>
      <c r="AW1943" s="3"/>
      <c r="AY1943" s="3"/>
    </row>
    <row r="1944" spans="2:51" x14ac:dyDescent="0.2">
      <c r="B1944" s="3"/>
      <c r="D1944" s="3"/>
      <c r="AW1944" s="3"/>
      <c r="AY1944" s="3"/>
    </row>
    <row r="1945" spans="2:51" x14ac:dyDescent="0.2">
      <c r="B1945" s="3"/>
      <c r="D1945" s="3"/>
      <c r="AW1945" s="3"/>
      <c r="AY1945" s="3"/>
    </row>
    <row r="1946" spans="2:51" x14ac:dyDescent="0.2">
      <c r="B1946" s="3"/>
      <c r="D1946" s="3"/>
      <c r="AW1946" s="3"/>
      <c r="AY1946" s="3"/>
    </row>
    <row r="1947" spans="2:51" x14ac:dyDescent="0.2">
      <c r="B1947" s="3"/>
      <c r="D1947" s="3"/>
      <c r="AW1947" s="3"/>
      <c r="AY1947" s="3"/>
    </row>
    <row r="1948" spans="2:51" x14ac:dyDescent="0.2">
      <c r="B1948" s="3"/>
      <c r="D1948" s="3"/>
      <c r="AW1948" s="3"/>
      <c r="AY1948" s="3"/>
    </row>
    <row r="1949" spans="2:51" x14ac:dyDescent="0.2">
      <c r="B1949" s="3"/>
      <c r="D1949" s="3"/>
      <c r="AW1949" s="3"/>
      <c r="AY1949" s="3"/>
    </row>
    <row r="1950" spans="2:51" x14ac:dyDescent="0.2">
      <c r="B1950" s="3"/>
      <c r="D1950" s="3"/>
      <c r="AW1950" s="3"/>
      <c r="AY1950" s="3"/>
    </row>
    <row r="1951" spans="2:51" x14ac:dyDescent="0.2">
      <c r="B1951" s="3"/>
      <c r="D1951" s="3"/>
      <c r="AW1951" s="3"/>
      <c r="AY1951" s="3"/>
    </row>
    <row r="1952" spans="2:51" x14ac:dyDescent="0.2">
      <c r="B1952" s="3"/>
      <c r="D1952" s="3"/>
      <c r="AW1952" s="3"/>
      <c r="AY1952" s="3"/>
    </row>
    <row r="1953" spans="2:51" x14ac:dyDescent="0.2">
      <c r="B1953" s="3"/>
      <c r="D1953" s="3"/>
      <c r="AW1953" s="3"/>
      <c r="AY1953" s="3"/>
    </row>
    <row r="1954" spans="2:51" x14ac:dyDescent="0.2">
      <c r="B1954" s="3"/>
      <c r="D1954" s="3"/>
      <c r="AW1954" s="3"/>
      <c r="AY1954" s="3"/>
    </row>
    <row r="1955" spans="2:51" x14ac:dyDescent="0.2">
      <c r="B1955" s="3"/>
      <c r="D1955" s="3"/>
      <c r="AW1955" s="3"/>
      <c r="AY1955" s="3"/>
    </row>
    <row r="1956" spans="2:51" x14ac:dyDescent="0.2">
      <c r="B1956" s="3"/>
      <c r="D1956" s="3"/>
      <c r="AW1956" s="3"/>
      <c r="AY1956" s="3"/>
    </row>
    <row r="1957" spans="2:51" x14ac:dyDescent="0.2">
      <c r="B1957" s="3"/>
      <c r="D1957" s="3"/>
      <c r="AW1957" s="3"/>
      <c r="AY1957" s="3"/>
    </row>
    <row r="1958" spans="2:51" x14ac:dyDescent="0.2">
      <c r="B1958" s="3"/>
      <c r="D1958" s="3"/>
      <c r="AW1958" s="3"/>
      <c r="AY1958" s="3"/>
    </row>
    <row r="1959" spans="2:51" x14ac:dyDescent="0.2">
      <c r="B1959" s="3"/>
      <c r="D1959" s="3"/>
      <c r="AW1959" s="3"/>
      <c r="AY1959" s="3"/>
    </row>
    <row r="1960" spans="2:51" x14ac:dyDescent="0.2">
      <c r="B1960" s="3"/>
      <c r="D1960" s="3"/>
      <c r="AW1960" s="3"/>
      <c r="AY1960" s="3"/>
    </row>
    <row r="1961" spans="2:51" x14ac:dyDescent="0.2">
      <c r="B1961" s="3"/>
      <c r="D1961" s="3"/>
      <c r="AW1961" s="3"/>
      <c r="AY1961" s="3"/>
    </row>
    <row r="1962" spans="2:51" x14ac:dyDescent="0.2">
      <c r="B1962" s="3"/>
      <c r="D1962" s="3"/>
      <c r="AW1962" s="3"/>
      <c r="AY1962" s="3"/>
    </row>
    <row r="1963" spans="2:51" x14ac:dyDescent="0.2">
      <c r="B1963" s="3"/>
      <c r="D1963" s="3"/>
      <c r="AW1963" s="3"/>
      <c r="AY1963" s="3"/>
    </row>
    <row r="1964" spans="2:51" x14ac:dyDescent="0.2">
      <c r="B1964" s="3"/>
      <c r="D1964" s="3"/>
      <c r="AW1964" s="3"/>
      <c r="AY1964" s="3"/>
    </row>
    <row r="1965" spans="2:51" x14ac:dyDescent="0.2">
      <c r="B1965" s="3"/>
      <c r="D1965" s="3"/>
      <c r="AW1965" s="3"/>
      <c r="AY1965" s="3"/>
    </row>
    <row r="1966" spans="2:51" x14ac:dyDescent="0.2">
      <c r="B1966" s="3"/>
      <c r="D1966" s="3"/>
      <c r="AW1966" s="3"/>
      <c r="AY1966" s="3"/>
    </row>
    <row r="1967" spans="2:51" x14ac:dyDescent="0.2">
      <c r="B1967" s="3"/>
      <c r="D1967" s="3"/>
      <c r="AW1967" s="3"/>
      <c r="AY1967" s="3"/>
    </row>
    <row r="1968" spans="2:51" x14ac:dyDescent="0.2">
      <c r="B1968" s="3"/>
      <c r="D1968" s="3"/>
      <c r="AW1968" s="3"/>
      <c r="AY1968" s="3"/>
    </row>
    <row r="1969" spans="2:51" x14ac:dyDescent="0.2">
      <c r="B1969" s="3"/>
      <c r="D1969" s="3"/>
      <c r="AW1969" s="3"/>
      <c r="AY1969" s="3"/>
    </row>
    <row r="1970" spans="2:51" x14ac:dyDescent="0.2">
      <c r="B1970" s="3"/>
      <c r="D1970" s="3"/>
      <c r="AW1970" s="3"/>
      <c r="AY1970" s="3"/>
    </row>
    <row r="1971" spans="2:51" x14ac:dyDescent="0.2">
      <c r="B1971" s="3"/>
      <c r="D1971" s="3"/>
      <c r="AW1971" s="3"/>
      <c r="AY1971" s="3"/>
    </row>
    <row r="1972" spans="2:51" x14ac:dyDescent="0.2">
      <c r="B1972" s="3"/>
      <c r="D1972" s="3"/>
      <c r="AW1972" s="3"/>
      <c r="AY1972" s="3"/>
    </row>
    <row r="1973" spans="2:51" x14ac:dyDescent="0.2">
      <c r="B1973" s="3"/>
      <c r="D1973" s="3"/>
      <c r="AW1973" s="3"/>
      <c r="AY1973" s="3"/>
    </row>
    <row r="1974" spans="2:51" x14ac:dyDescent="0.2">
      <c r="B1974" s="3"/>
      <c r="D1974" s="3"/>
      <c r="AW1974" s="3"/>
      <c r="AY1974" s="3"/>
    </row>
    <row r="1975" spans="2:51" x14ac:dyDescent="0.2">
      <c r="B1975" s="3"/>
      <c r="D1975" s="3"/>
      <c r="AW1975" s="3"/>
      <c r="AY1975" s="3"/>
    </row>
    <row r="1976" spans="2:51" x14ac:dyDescent="0.2">
      <c r="B1976" s="3"/>
      <c r="D1976" s="3"/>
      <c r="AW1976" s="3"/>
      <c r="AY1976" s="3"/>
    </row>
    <row r="1977" spans="2:51" x14ac:dyDescent="0.2">
      <c r="B1977" s="3"/>
      <c r="D1977" s="3"/>
      <c r="AW1977" s="3"/>
      <c r="AY1977" s="3"/>
    </row>
    <row r="1978" spans="2:51" x14ac:dyDescent="0.2">
      <c r="B1978" s="3"/>
      <c r="D1978" s="3"/>
      <c r="AW1978" s="3"/>
      <c r="AY1978" s="3"/>
    </row>
    <row r="1979" spans="2:51" x14ac:dyDescent="0.2">
      <c r="B1979" s="3"/>
      <c r="D1979" s="3"/>
      <c r="AW1979" s="3"/>
      <c r="AY1979" s="3"/>
    </row>
    <row r="1980" spans="2:51" x14ac:dyDescent="0.2">
      <c r="B1980" s="3"/>
      <c r="D1980" s="3"/>
      <c r="AW1980" s="3"/>
      <c r="AY1980" s="3"/>
    </row>
    <row r="1981" spans="2:51" x14ac:dyDescent="0.2">
      <c r="B1981" s="3"/>
      <c r="D1981" s="3"/>
      <c r="AW1981" s="3"/>
      <c r="AY1981" s="3"/>
    </row>
    <row r="1982" spans="2:51" x14ac:dyDescent="0.2">
      <c r="B1982" s="3"/>
      <c r="D1982" s="3"/>
      <c r="AW1982" s="3"/>
      <c r="AY1982" s="3"/>
    </row>
    <row r="1983" spans="2:51" x14ac:dyDescent="0.2">
      <c r="B1983" s="3"/>
      <c r="D1983" s="3"/>
      <c r="AW1983" s="3"/>
      <c r="AY1983" s="3"/>
    </row>
    <row r="1984" spans="2:51" x14ac:dyDescent="0.2">
      <c r="B1984" s="3"/>
      <c r="D1984" s="3"/>
      <c r="AW1984" s="3"/>
      <c r="AY1984" s="3"/>
    </row>
    <row r="1985" spans="2:51" x14ac:dyDescent="0.2">
      <c r="B1985" s="3"/>
      <c r="D1985" s="3"/>
      <c r="AW1985" s="3"/>
      <c r="AY1985" s="3"/>
    </row>
    <row r="1986" spans="2:51" x14ac:dyDescent="0.2">
      <c r="B1986" s="3"/>
      <c r="D1986" s="3"/>
      <c r="AW1986" s="3"/>
      <c r="AY1986" s="3"/>
    </row>
    <row r="1987" spans="2:51" x14ac:dyDescent="0.2">
      <c r="B1987" s="3"/>
      <c r="D1987" s="3"/>
      <c r="AW1987" s="3"/>
      <c r="AY1987" s="3"/>
    </row>
    <row r="1988" spans="2:51" x14ac:dyDescent="0.2">
      <c r="B1988" s="3"/>
      <c r="D1988" s="3"/>
      <c r="AW1988" s="3"/>
      <c r="AY1988" s="3"/>
    </row>
    <row r="1989" spans="2:51" x14ac:dyDescent="0.2">
      <c r="B1989" s="3"/>
      <c r="D1989" s="3"/>
      <c r="AW1989" s="3"/>
      <c r="AY1989" s="3"/>
    </row>
    <row r="1990" spans="2:51" x14ac:dyDescent="0.2">
      <c r="B1990" s="3"/>
      <c r="D1990" s="3"/>
      <c r="AW1990" s="3"/>
      <c r="AY1990" s="3"/>
    </row>
    <row r="1991" spans="2:51" x14ac:dyDescent="0.2">
      <c r="B1991" s="3"/>
      <c r="D1991" s="3"/>
      <c r="AW1991" s="3"/>
      <c r="AY1991" s="3"/>
    </row>
    <row r="1992" spans="2:51" x14ac:dyDescent="0.2">
      <c r="B1992" s="3"/>
      <c r="D1992" s="3"/>
      <c r="AW1992" s="3"/>
      <c r="AY1992" s="3"/>
    </row>
    <row r="1993" spans="2:51" x14ac:dyDescent="0.2">
      <c r="B1993" s="3"/>
      <c r="D1993" s="3"/>
      <c r="AW1993" s="3"/>
      <c r="AY1993" s="3"/>
    </row>
    <row r="1994" spans="2:51" x14ac:dyDescent="0.2">
      <c r="B1994" s="3"/>
      <c r="D1994" s="3"/>
      <c r="AW1994" s="3"/>
      <c r="AY1994" s="3"/>
    </row>
    <row r="1995" spans="2:51" x14ac:dyDescent="0.2">
      <c r="B1995" s="3"/>
      <c r="D1995" s="3"/>
      <c r="AW1995" s="3"/>
      <c r="AY1995" s="3"/>
    </row>
    <row r="1996" spans="2:51" x14ac:dyDescent="0.2">
      <c r="B1996" s="3"/>
      <c r="D1996" s="3"/>
      <c r="AW1996" s="3"/>
      <c r="AY1996" s="3"/>
    </row>
    <row r="1997" spans="2:51" x14ac:dyDescent="0.2">
      <c r="B1997" s="3"/>
      <c r="D1997" s="3"/>
      <c r="AW1997" s="3"/>
      <c r="AY1997" s="3"/>
    </row>
    <row r="1998" spans="2:51" x14ac:dyDescent="0.2">
      <c r="B1998" s="3"/>
      <c r="D1998" s="3"/>
      <c r="AW1998" s="3"/>
      <c r="AY1998" s="3"/>
    </row>
    <row r="1999" spans="2:51" x14ac:dyDescent="0.2">
      <c r="B1999" s="3"/>
      <c r="D1999" s="3"/>
      <c r="AW1999" s="3"/>
      <c r="AY1999" s="3"/>
    </row>
    <row r="2000" spans="2:51" x14ac:dyDescent="0.2">
      <c r="B2000" s="3"/>
      <c r="D2000" s="3"/>
      <c r="AW2000" s="3"/>
      <c r="AY2000" s="3"/>
    </row>
    <row r="2001" spans="2:51" x14ac:dyDescent="0.2">
      <c r="B2001" s="3"/>
      <c r="D2001" s="3"/>
      <c r="AW2001" s="3"/>
      <c r="AY2001" s="3"/>
    </row>
    <row r="2002" spans="2:51" x14ac:dyDescent="0.2">
      <c r="B2002" s="3"/>
      <c r="D2002" s="3"/>
      <c r="AW2002" s="3"/>
      <c r="AY2002" s="3"/>
    </row>
    <row r="2003" spans="2:51" x14ac:dyDescent="0.2">
      <c r="B2003" s="3"/>
      <c r="D2003" s="3"/>
      <c r="AW2003" s="3"/>
      <c r="AY2003" s="3"/>
    </row>
    <row r="2004" spans="2:51" x14ac:dyDescent="0.2">
      <c r="B2004" s="3"/>
      <c r="D2004" s="3"/>
      <c r="AW2004" s="3"/>
      <c r="AY2004" s="3"/>
    </row>
    <row r="2005" spans="2:51" x14ac:dyDescent="0.2">
      <c r="B2005" s="3"/>
      <c r="D2005" s="3"/>
      <c r="AW2005" s="3"/>
      <c r="AY2005" s="3"/>
    </row>
    <row r="2006" spans="2:51" x14ac:dyDescent="0.2">
      <c r="B2006" s="3"/>
      <c r="D2006" s="3"/>
      <c r="AW2006" s="3"/>
      <c r="AY2006" s="3"/>
    </row>
    <row r="2007" spans="2:51" x14ac:dyDescent="0.2">
      <c r="B2007" s="3"/>
      <c r="D2007" s="3"/>
      <c r="AW2007" s="3"/>
      <c r="AY2007" s="3"/>
    </row>
    <row r="2008" spans="2:51" x14ac:dyDescent="0.2">
      <c r="B2008" s="3"/>
      <c r="D2008" s="3"/>
      <c r="AW2008" s="3"/>
      <c r="AY2008" s="3"/>
    </row>
    <row r="2009" spans="2:51" x14ac:dyDescent="0.2">
      <c r="B2009" s="3"/>
      <c r="D2009" s="3"/>
      <c r="AW2009" s="3"/>
      <c r="AY2009" s="3"/>
    </row>
    <row r="2010" spans="2:51" x14ac:dyDescent="0.2">
      <c r="B2010" s="3"/>
      <c r="D2010" s="3"/>
      <c r="AW2010" s="3"/>
      <c r="AY2010" s="3"/>
    </row>
    <row r="2011" spans="2:51" x14ac:dyDescent="0.2">
      <c r="B2011" s="3"/>
      <c r="D2011" s="3"/>
      <c r="AW2011" s="3"/>
      <c r="AY2011" s="3"/>
    </row>
    <row r="2012" spans="2:51" x14ac:dyDescent="0.2">
      <c r="B2012" s="3"/>
      <c r="D2012" s="3"/>
      <c r="AW2012" s="3"/>
      <c r="AY2012" s="3"/>
    </row>
    <row r="2013" spans="2:51" x14ac:dyDescent="0.2">
      <c r="B2013" s="3"/>
      <c r="D2013" s="3"/>
      <c r="AW2013" s="3"/>
      <c r="AY2013" s="3"/>
    </row>
    <row r="2014" spans="2:51" x14ac:dyDescent="0.2">
      <c r="B2014" s="3"/>
      <c r="D2014" s="3"/>
      <c r="AW2014" s="3"/>
      <c r="AY2014" s="3"/>
    </row>
    <row r="2015" spans="2:51" x14ac:dyDescent="0.2">
      <c r="B2015" s="3"/>
      <c r="D2015" s="3"/>
      <c r="AW2015" s="3"/>
      <c r="AY2015" s="3"/>
    </row>
    <row r="2016" spans="2:51" x14ac:dyDescent="0.2">
      <c r="B2016" s="3"/>
      <c r="D2016" s="3"/>
      <c r="AW2016" s="3"/>
      <c r="AY2016" s="3"/>
    </row>
    <row r="2017" spans="2:51" x14ac:dyDescent="0.2">
      <c r="B2017" s="3"/>
      <c r="D2017" s="3"/>
      <c r="AW2017" s="3"/>
      <c r="AY2017" s="3"/>
    </row>
    <row r="2018" spans="2:51" x14ac:dyDescent="0.2">
      <c r="B2018" s="3"/>
      <c r="D2018" s="3"/>
      <c r="AW2018" s="3"/>
      <c r="AY2018" s="3"/>
    </row>
    <row r="2019" spans="2:51" x14ac:dyDescent="0.2">
      <c r="B2019" s="3"/>
      <c r="D2019" s="3"/>
      <c r="AW2019" s="3"/>
      <c r="AY2019" s="3"/>
    </row>
    <row r="2020" spans="2:51" x14ac:dyDescent="0.2">
      <c r="B2020" s="3"/>
      <c r="D2020" s="3"/>
      <c r="AW2020" s="3"/>
      <c r="AY2020" s="3"/>
    </row>
    <row r="2021" spans="2:51" x14ac:dyDescent="0.2">
      <c r="B2021" s="3"/>
      <c r="D2021" s="3"/>
      <c r="AW2021" s="3"/>
      <c r="AY2021" s="3"/>
    </row>
    <row r="2022" spans="2:51" x14ac:dyDescent="0.2">
      <c r="B2022" s="3"/>
      <c r="D2022" s="3"/>
      <c r="AW2022" s="3"/>
      <c r="AY2022" s="3"/>
    </row>
    <row r="2023" spans="2:51" x14ac:dyDescent="0.2">
      <c r="B2023" s="3"/>
      <c r="D2023" s="3"/>
      <c r="AW2023" s="3"/>
      <c r="AY2023" s="3"/>
    </row>
    <row r="2024" spans="2:51" x14ac:dyDescent="0.2">
      <c r="B2024" s="3"/>
      <c r="D2024" s="3"/>
      <c r="AW2024" s="3"/>
      <c r="AY2024" s="3"/>
    </row>
    <row r="2025" spans="2:51" x14ac:dyDescent="0.2">
      <c r="B2025" s="3"/>
      <c r="D2025" s="3"/>
      <c r="AW2025" s="3"/>
      <c r="AY2025" s="3"/>
    </row>
    <row r="2026" spans="2:51" x14ac:dyDescent="0.2">
      <c r="B2026" s="3"/>
      <c r="D2026" s="3"/>
      <c r="AW2026" s="3"/>
      <c r="AY2026" s="3"/>
    </row>
    <row r="2027" spans="2:51" x14ac:dyDescent="0.2">
      <c r="B2027" s="3"/>
      <c r="D2027" s="3"/>
      <c r="AW2027" s="3"/>
      <c r="AY2027" s="3"/>
    </row>
    <row r="2028" spans="2:51" x14ac:dyDescent="0.2">
      <c r="B2028" s="3"/>
      <c r="D2028" s="3"/>
      <c r="AW2028" s="3"/>
      <c r="AY2028" s="3"/>
    </row>
    <row r="2029" spans="2:51" x14ac:dyDescent="0.2">
      <c r="B2029" s="3"/>
      <c r="D2029" s="3"/>
      <c r="AW2029" s="3"/>
      <c r="AY2029" s="3"/>
    </row>
    <row r="2030" spans="2:51" x14ac:dyDescent="0.2">
      <c r="B2030" s="3"/>
      <c r="D2030" s="3"/>
      <c r="AW2030" s="3"/>
      <c r="AY2030" s="3"/>
    </row>
    <row r="2031" spans="2:51" x14ac:dyDescent="0.2">
      <c r="B2031" s="3"/>
      <c r="D2031" s="3"/>
      <c r="AW2031" s="3"/>
      <c r="AY2031" s="3"/>
    </row>
    <row r="2032" spans="2:51" x14ac:dyDescent="0.2">
      <c r="B2032" s="3"/>
      <c r="D2032" s="3"/>
      <c r="AW2032" s="3"/>
      <c r="AY2032" s="3"/>
    </row>
    <row r="2033" spans="2:51" x14ac:dyDescent="0.2">
      <c r="B2033" s="3"/>
      <c r="D2033" s="3"/>
      <c r="AW2033" s="3"/>
      <c r="AY2033" s="3"/>
    </row>
    <row r="2034" spans="2:51" x14ac:dyDescent="0.2">
      <c r="B2034" s="3"/>
      <c r="D2034" s="3"/>
      <c r="AW2034" s="3"/>
      <c r="AY2034" s="3"/>
    </row>
    <row r="2035" spans="2:51" x14ac:dyDescent="0.2">
      <c r="B2035" s="3"/>
      <c r="D2035" s="3"/>
      <c r="AW2035" s="3"/>
      <c r="AY2035" s="3"/>
    </row>
    <row r="2036" spans="2:51" x14ac:dyDescent="0.2">
      <c r="B2036" s="3"/>
      <c r="D2036" s="3"/>
      <c r="AW2036" s="3"/>
      <c r="AY2036" s="3"/>
    </row>
    <row r="2037" spans="2:51" x14ac:dyDescent="0.2">
      <c r="B2037" s="3"/>
      <c r="D2037" s="3"/>
      <c r="AW2037" s="3"/>
      <c r="AY2037" s="3"/>
    </row>
    <row r="2038" spans="2:51" x14ac:dyDescent="0.2">
      <c r="B2038" s="3"/>
      <c r="D2038" s="3"/>
      <c r="AW2038" s="3"/>
      <c r="AY2038" s="3"/>
    </row>
    <row r="2039" spans="2:51" x14ac:dyDescent="0.2">
      <c r="B2039" s="3"/>
      <c r="D2039" s="3"/>
      <c r="AW2039" s="3"/>
      <c r="AY2039" s="3"/>
    </row>
    <row r="2040" spans="2:51" x14ac:dyDescent="0.2">
      <c r="B2040" s="3"/>
      <c r="D2040" s="3"/>
      <c r="AW2040" s="3"/>
      <c r="AY2040" s="3"/>
    </row>
    <row r="2041" spans="2:51" x14ac:dyDescent="0.2">
      <c r="B2041" s="3"/>
      <c r="D2041" s="3"/>
      <c r="AW2041" s="3"/>
      <c r="AY2041" s="3"/>
    </row>
    <row r="2042" spans="2:51" x14ac:dyDescent="0.2">
      <c r="B2042" s="3"/>
      <c r="D2042" s="3"/>
      <c r="AW2042" s="3"/>
      <c r="AY2042" s="3"/>
    </row>
    <row r="2043" spans="2:51" x14ac:dyDescent="0.2">
      <c r="B2043" s="3"/>
      <c r="D2043" s="3"/>
      <c r="AW2043" s="3"/>
      <c r="AY2043" s="3"/>
    </row>
    <row r="2044" spans="2:51" x14ac:dyDescent="0.2">
      <c r="B2044" s="3"/>
      <c r="D2044" s="3"/>
      <c r="AW2044" s="3"/>
      <c r="AY2044" s="3"/>
    </row>
    <row r="2045" spans="2:51" x14ac:dyDescent="0.2">
      <c r="B2045" s="3"/>
      <c r="D2045" s="3"/>
      <c r="AW2045" s="3"/>
      <c r="AY2045" s="3"/>
    </row>
    <row r="2046" spans="2:51" x14ac:dyDescent="0.2">
      <c r="B2046" s="3"/>
      <c r="D2046" s="3"/>
      <c r="AW2046" s="3"/>
      <c r="AY2046" s="3"/>
    </row>
    <row r="2047" spans="2:51" x14ac:dyDescent="0.2">
      <c r="B2047" s="3"/>
      <c r="D2047" s="3"/>
      <c r="AW2047" s="3"/>
      <c r="AY2047" s="3"/>
    </row>
    <row r="2048" spans="2:51" x14ac:dyDescent="0.2">
      <c r="B2048" s="3"/>
      <c r="D2048" s="3"/>
      <c r="AW2048" s="3"/>
      <c r="AY2048" s="3"/>
    </row>
    <row r="2049" spans="2:51" x14ac:dyDescent="0.2">
      <c r="B2049" s="3"/>
      <c r="D2049" s="3"/>
      <c r="AW2049" s="3"/>
      <c r="AY2049" s="3"/>
    </row>
    <row r="2050" spans="2:51" x14ac:dyDescent="0.2">
      <c r="B2050" s="3"/>
      <c r="D2050" s="3"/>
      <c r="AW2050" s="3"/>
      <c r="AY2050" s="3"/>
    </row>
    <row r="2051" spans="2:51" x14ac:dyDescent="0.2">
      <c r="B2051" s="3"/>
      <c r="D2051" s="3"/>
      <c r="AW2051" s="3"/>
      <c r="AY2051" s="3"/>
    </row>
    <row r="2052" spans="2:51" x14ac:dyDescent="0.2">
      <c r="B2052" s="3"/>
      <c r="D2052" s="3"/>
      <c r="AW2052" s="3"/>
      <c r="AY2052" s="3"/>
    </row>
    <row r="2053" spans="2:51" x14ac:dyDescent="0.2">
      <c r="B2053" s="3"/>
      <c r="D2053" s="3"/>
      <c r="AW2053" s="3"/>
      <c r="AY2053" s="3"/>
    </row>
    <row r="2054" spans="2:51" x14ac:dyDescent="0.2">
      <c r="B2054" s="3"/>
      <c r="D2054" s="3"/>
      <c r="AW2054" s="3"/>
      <c r="AY2054" s="3"/>
    </row>
    <row r="2055" spans="2:51" x14ac:dyDescent="0.2">
      <c r="B2055" s="3"/>
      <c r="D2055" s="3"/>
      <c r="AW2055" s="3"/>
      <c r="AY2055" s="3"/>
    </row>
    <row r="2056" spans="2:51" x14ac:dyDescent="0.2">
      <c r="B2056" s="3"/>
      <c r="D2056" s="3"/>
      <c r="AW2056" s="3"/>
      <c r="AY2056" s="3"/>
    </row>
    <row r="2057" spans="2:51" x14ac:dyDescent="0.2">
      <c r="B2057" s="3"/>
      <c r="D2057" s="3"/>
      <c r="AW2057" s="3"/>
      <c r="AY2057" s="3"/>
    </row>
    <row r="2058" spans="2:51" x14ac:dyDescent="0.2">
      <c r="B2058" s="3"/>
      <c r="D2058" s="3"/>
      <c r="AW2058" s="3"/>
      <c r="AY2058" s="3"/>
    </row>
    <row r="2059" spans="2:51" x14ac:dyDescent="0.2">
      <c r="B2059" s="3"/>
      <c r="D2059" s="3"/>
      <c r="AW2059" s="3"/>
      <c r="AY2059" s="3"/>
    </row>
    <row r="2060" spans="2:51" x14ac:dyDescent="0.2">
      <c r="B2060" s="3"/>
      <c r="D2060" s="3"/>
      <c r="AW2060" s="3"/>
      <c r="AY2060" s="3"/>
    </row>
    <row r="2061" spans="2:51" x14ac:dyDescent="0.2">
      <c r="B2061" s="3"/>
      <c r="D2061" s="3"/>
      <c r="AW2061" s="3"/>
      <c r="AY2061" s="3"/>
    </row>
    <row r="2062" spans="2:51" x14ac:dyDescent="0.2">
      <c r="B2062" s="3"/>
      <c r="D2062" s="3"/>
      <c r="AW2062" s="3"/>
      <c r="AY2062" s="3"/>
    </row>
    <row r="2063" spans="2:51" x14ac:dyDescent="0.2">
      <c r="B2063" s="3"/>
      <c r="D2063" s="3"/>
      <c r="AW2063" s="3"/>
      <c r="AY2063" s="3"/>
    </row>
    <row r="2064" spans="2:51" x14ac:dyDescent="0.2">
      <c r="B2064" s="3"/>
      <c r="D2064" s="3"/>
      <c r="AW2064" s="3"/>
      <c r="AY2064" s="3"/>
    </row>
    <row r="2065" spans="2:51" x14ac:dyDescent="0.2">
      <c r="B2065" s="3"/>
      <c r="D2065" s="3"/>
      <c r="AW2065" s="3"/>
      <c r="AY2065" s="3"/>
    </row>
    <row r="2066" spans="2:51" x14ac:dyDescent="0.2">
      <c r="B2066" s="3"/>
      <c r="D2066" s="3"/>
      <c r="AW2066" s="3"/>
      <c r="AY2066" s="3"/>
    </row>
    <row r="2067" spans="2:51" x14ac:dyDescent="0.2">
      <c r="B2067" s="3"/>
      <c r="D2067" s="3"/>
      <c r="AW2067" s="3"/>
      <c r="AY2067" s="3"/>
    </row>
    <row r="2068" spans="2:51" x14ac:dyDescent="0.2">
      <c r="B2068" s="3"/>
      <c r="D2068" s="3"/>
      <c r="AW2068" s="3"/>
      <c r="AY2068" s="3"/>
    </row>
    <row r="2069" spans="2:51" x14ac:dyDescent="0.2">
      <c r="B2069" s="3"/>
      <c r="D2069" s="3"/>
      <c r="AW2069" s="3"/>
      <c r="AY2069" s="3"/>
    </row>
    <row r="2070" spans="2:51" x14ac:dyDescent="0.2">
      <c r="B2070" s="3"/>
      <c r="D2070" s="3"/>
      <c r="AW2070" s="3"/>
      <c r="AY2070" s="3"/>
    </row>
    <row r="2071" spans="2:51" x14ac:dyDescent="0.2">
      <c r="B2071" s="3"/>
      <c r="D2071" s="3"/>
      <c r="AW2071" s="3"/>
      <c r="AY2071" s="3"/>
    </row>
    <row r="2072" spans="2:51" x14ac:dyDescent="0.2">
      <c r="B2072" s="3"/>
      <c r="D2072" s="3"/>
      <c r="AW2072" s="3"/>
      <c r="AY2072" s="3"/>
    </row>
    <row r="2073" spans="2:51" x14ac:dyDescent="0.2">
      <c r="B2073" s="3"/>
      <c r="D2073" s="3"/>
      <c r="AW2073" s="3"/>
      <c r="AY2073" s="3"/>
    </row>
    <row r="2074" spans="2:51" x14ac:dyDescent="0.2">
      <c r="B2074" s="3"/>
      <c r="D2074" s="3"/>
      <c r="AW2074" s="3"/>
      <c r="AY2074" s="3"/>
    </row>
    <row r="2075" spans="2:51" x14ac:dyDescent="0.2">
      <c r="B2075" s="3"/>
      <c r="D2075" s="3"/>
      <c r="AW2075" s="3"/>
      <c r="AY2075" s="3"/>
    </row>
    <row r="2076" spans="2:51" x14ac:dyDescent="0.2">
      <c r="B2076" s="3"/>
      <c r="D2076" s="3"/>
      <c r="AW2076" s="3"/>
      <c r="AY2076" s="3"/>
    </row>
    <row r="2077" spans="2:51" x14ac:dyDescent="0.2">
      <c r="B2077" s="3"/>
      <c r="D2077" s="3"/>
      <c r="AW2077" s="3"/>
      <c r="AY2077" s="3"/>
    </row>
    <row r="2078" spans="2:51" x14ac:dyDescent="0.2">
      <c r="B2078" s="3"/>
      <c r="D2078" s="3"/>
      <c r="AW2078" s="3"/>
      <c r="AY2078" s="3"/>
    </row>
    <row r="2079" spans="2:51" x14ac:dyDescent="0.2">
      <c r="B2079" s="3"/>
      <c r="D2079" s="3"/>
      <c r="AW2079" s="3"/>
      <c r="AY2079" s="3"/>
    </row>
    <row r="2080" spans="2:51" x14ac:dyDescent="0.2">
      <c r="B2080" s="3"/>
      <c r="D2080" s="3"/>
      <c r="AW2080" s="3"/>
      <c r="AY2080" s="3"/>
    </row>
    <row r="2081" spans="2:51" x14ac:dyDescent="0.2">
      <c r="B2081" s="3"/>
      <c r="D2081" s="3"/>
      <c r="AW2081" s="3"/>
      <c r="AY2081" s="3"/>
    </row>
    <row r="2082" spans="2:51" x14ac:dyDescent="0.2">
      <c r="B2082" s="3"/>
      <c r="D2082" s="3"/>
      <c r="AW2082" s="3"/>
      <c r="AY2082" s="3"/>
    </row>
    <row r="2083" spans="2:51" x14ac:dyDescent="0.2">
      <c r="B2083" s="3"/>
      <c r="D2083" s="3"/>
      <c r="AW2083" s="3"/>
      <c r="AY2083" s="3"/>
    </row>
    <row r="2084" spans="2:51" x14ac:dyDescent="0.2">
      <c r="B2084" s="3"/>
      <c r="D2084" s="3"/>
      <c r="AW2084" s="3"/>
      <c r="AY2084" s="3"/>
    </row>
    <row r="2085" spans="2:51" x14ac:dyDescent="0.2">
      <c r="B2085" s="3"/>
      <c r="D2085" s="3"/>
      <c r="AW2085" s="3"/>
      <c r="AY2085" s="3"/>
    </row>
    <row r="2086" spans="2:51" x14ac:dyDescent="0.2">
      <c r="B2086" s="3"/>
      <c r="D2086" s="3"/>
      <c r="AW2086" s="3"/>
      <c r="AY2086" s="3"/>
    </row>
    <row r="2087" spans="2:51" x14ac:dyDescent="0.2">
      <c r="B2087" s="3"/>
      <c r="D2087" s="3"/>
      <c r="AW2087" s="3"/>
      <c r="AY2087" s="3"/>
    </row>
    <row r="2088" spans="2:51" x14ac:dyDescent="0.2">
      <c r="B2088" s="3"/>
      <c r="D2088" s="3"/>
      <c r="AW2088" s="3"/>
      <c r="AY2088" s="3"/>
    </row>
    <row r="2089" spans="2:51" x14ac:dyDescent="0.2">
      <c r="B2089" s="3"/>
      <c r="D2089" s="3"/>
      <c r="AW2089" s="3"/>
      <c r="AY2089" s="3"/>
    </row>
    <row r="2090" spans="2:51" x14ac:dyDescent="0.2">
      <c r="B2090" s="3"/>
      <c r="D2090" s="3"/>
      <c r="AW2090" s="3"/>
      <c r="AY2090" s="3"/>
    </row>
    <row r="2091" spans="2:51" x14ac:dyDescent="0.2">
      <c r="B2091" s="3"/>
      <c r="D2091" s="3"/>
      <c r="AW2091" s="3"/>
      <c r="AY2091" s="3"/>
    </row>
    <row r="2092" spans="2:51" x14ac:dyDescent="0.2">
      <c r="B2092" s="3"/>
      <c r="D2092" s="3"/>
      <c r="AW2092" s="3"/>
      <c r="AY2092" s="3"/>
    </row>
    <row r="2093" spans="2:51" x14ac:dyDescent="0.2">
      <c r="B2093" s="3"/>
      <c r="D2093" s="3"/>
      <c r="AW2093" s="3"/>
      <c r="AY2093" s="3"/>
    </row>
    <row r="2094" spans="2:51" x14ac:dyDescent="0.2">
      <c r="B2094" s="3"/>
      <c r="D2094" s="3"/>
      <c r="AW2094" s="3"/>
      <c r="AY2094" s="3"/>
    </row>
    <row r="2095" spans="2:51" x14ac:dyDescent="0.2">
      <c r="B2095" s="3"/>
      <c r="D2095" s="3"/>
      <c r="AW2095" s="3"/>
      <c r="AY2095" s="3"/>
    </row>
    <row r="2096" spans="2:51" x14ac:dyDescent="0.2">
      <c r="B2096" s="3"/>
      <c r="D2096" s="3"/>
      <c r="AW2096" s="3"/>
      <c r="AY2096" s="3"/>
    </row>
    <row r="2097" spans="2:51" x14ac:dyDescent="0.2">
      <c r="B2097" s="3"/>
      <c r="D2097" s="3"/>
      <c r="AW2097" s="3"/>
      <c r="AY2097" s="3"/>
    </row>
    <row r="2098" spans="2:51" x14ac:dyDescent="0.2">
      <c r="B2098" s="3"/>
      <c r="D2098" s="3"/>
      <c r="AW2098" s="3"/>
      <c r="AY2098" s="3"/>
    </row>
    <row r="2099" spans="2:51" x14ac:dyDescent="0.2">
      <c r="B2099" s="3"/>
      <c r="D2099" s="3"/>
      <c r="AW2099" s="3"/>
      <c r="AY2099" s="3"/>
    </row>
    <row r="2100" spans="2:51" x14ac:dyDescent="0.2">
      <c r="B2100" s="3"/>
      <c r="D2100" s="3"/>
      <c r="AW2100" s="3"/>
      <c r="AY2100" s="3"/>
    </row>
    <row r="2101" spans="2:51" x14ac:dyDescent="0.2">
      <c r="B2101" s="3"/>
      <c r="D2101" s="3"/>
      <c r="AW2101" s="3"/>
      <c r="AY2101" s="3"/>
    </row>
    <row r="2102" spans="2:51" x14ac:dyDescent="0.2">
      <c r="B2102" s="3"/>
      <c r="D2102" s="3"/>
      <c r="AW2102" s="3"/>
      <c r="AY2102" s="3"/>
    </row>
    <row r="2103" spans="2:51" x14ac:dyDescent="0.2">
      <c r="B2103" s="3"/>
      <c r="D2103" s="3"/>
      <c r="AW2103" s="3"/>
      <c r="AY2103" s="3"/>
    </row>
    <row r="2104" spans="2:51" x14ac:dyDescent="0.2">
      <c r="B2104" s="3"/>
      <c r="D2104" s="3"/>
      <c r="AW2104" s="3"/>
      <c r="AY2104" s="3"/>
    </row>
    <row r="2105" spans="2:51" x14ac:dyDescent="0.2">
      <c r="B2105" s="3"/>
      <c r="D2105" s="3"/>
      <c r="AW2105" s="3"/>
      <c r="AY2105" s="3"/>
    </row>
    <row r="2106" spans="2:51" x14ac:dyDescent="0.2">
      <c r="B2106" s="3"/>
      <c r="D2106" s="3"/>
      <c r="AW2106" s="3"/>
      <c r="AY2106" s="3"/>
    </row>
    <row r="2107" spans="2:51" x14ac:dyDescent="0.2">
      <c r="B2107" s="3"/>
      <c r="D2107" s="3"/>
      <c r="AW2107" s="3"/>
      <c r="AY2107" s="3"/>
    </row>
    <row r="2108" spans="2:51" x14ac:dyDescent="0.2">
      <c r="B2108" s="3"/>
      <c r="D2108" s="3"/>
      <c r="AW2108" s="3"/>
      <c r="AY2108" s="3"/>
    </row>
    <row r="2109" spans="2:51" x14ac:dyDescent="0.2">
      <c r="B2109" s="3"/>
      <c r="D2109" s="3"/>
      <c r="AW2109" s="3"/>
      <c r="AY2109" s="3"/>
    </row>
    <row r="2110" spans="2:51" x14ac:dyDescent="0.2">
      <c r="B2110" s="3"/>
      <c r="D2110" s="3"/>
      <c r="AW2110" s="3"/>
      <c r="AY2110" s="3"/>
    </row>
    <row r="2111" spans="2:51" x14ac:dyDescent="0.2">
      <c r="B2111" s="3"/>
      <c r="D2111" s="3"/>
      <c r="AW2111" s="3"/>
      <c r="AY2111" s="3"/>
    </row>
    <row r="2112" spans="2:51" x14ac:dyDescent="0.2">
      <c r="B2112" s="3"/>
      <c r="D2112" s="3"/>
      <c r="AW2112" s="3"/>
      <c r="AY2112" s="3"/>
    </row>
    <row r="2113" spans="2:51" x14ac:dyDescent="0.2">
      <c r="B2113" s="3"/>
      <c r="D2113" s="3"/>
      <c r="AW2113" s="3"/>
      <c r="AY2113" s="3"/>
    </row>
    <row r="2114" spans="2:51" x14ac:dyDescent="0.2">
      <c r="B2114" s="3"/>
      <c r="D2114" s="3"/>
      <c r="AW2114" s="3"/>
      <c r="AY2114" s="3"/>
    </row>
    <row r="2115" spans="2:51" x14ac:dyDescent="0.2">
      <c r="B2115" s="3"/>
      <c r="D2115" s="3"/>
      <c r="AW2115" s="3"/>
      <c r="AY2115" s="3"/>
    </row>
    <row r="2116" spans="2:51" x14ac:dyDescent="0.2">
      <c r="B2116" s="3"/>
      <c r="D2116" s="3"/>
      <c r="AW2116" s="3"/>
      <c r="AY2116" s="3"/>
    </row>
    <row r="2117" spans="2:51" x14ac:dyDescent="0.2">
      <c r="B2117" s="3"/>
      <c r="D2117" s="3"/>
      <c r="AW2117" s="3"/>
      <c r="AY2117" s="3"/>
    </row>
    <row r="2118" spans="2:51" x14ac:dyDescent="0.2">
      <c r="B2118" s="3"/>
      <c r="D2118" s="3"/>
      <c r="AW2118" s="3"/>
      <c r="AY2118" s="3"/>
    </row>
    <row r="2119" spans="2:51" x14ac:dyDescent="0.2">
      <c r="B2119" s="3"/>
      <c r="D2119" s="3"/>
      <c r="AW2119" s="3"/>
      <c r="AY2119" s="3"/>
    </row>
    <row r="2120" spans="2:51" x14ac:dyDescent="0.2">
      <c r="B2120" s="3"/>
      <c r="D2120" s="3"/>
      <c r="AW2120" s="3"/>
      <c r="AY2120" s="3"/>
    </row>
    <row r="2121" spans="2:51" x14ac:dyDescent="0.2">
      <c r="B2121" s="3"/>
      <c r="D2121" s="3"/>
      <c r="AW2121" s="3"/>
      <c r="AY2121" s="3"/>
    </row>
    <row r="2122" spans="2:51" x14ac:dyDescent="0.2">
      <c r="B2122" s="3"/>
      <c r="D2122" s="3"/>
      <c r="AW2122" s="3"/>
      <c r="AY2122" s="3"/>
    </row>
    <row r="2123" spans="2:51" x14ac:dyDescent="0.2">
      <c r="B2123" s="3"/>
      <c r="D2123" s="3"/>
      <c r="AW2123" s="3"/>
      <c r="AY2123" s="3"/>
    </row>
    <row r="2124" spans="2:51" x14ac:dyDescent="0.2">
      <c r="B2124" s="3"/>
      <c r="D2124" s="3"/>
      <c r="AW2124" s="3"/>
      <c r="AY2124" s="3"/>
    </row>
    <row r="2125" spans="2:51" x14ac:dyDescent="0.2">
      <c r="B2125" s="3"/>
      <c r="D2125" s="3"/>
      <c r="AW2125" s="3"/>
      <c r="AY2125" s="3"/>
    </row>
    <row r="2126" spans="2:51" x14ac:dyDescent="0.2">
      <c r="B2126" s="3"/>
      <c r="D2126" s="3"/>
      <c r="AW2126" s="3"/>
      <c r="AY2126" s="3"/>
    </row>
    <row r="2127" spans="2:51" x14ac:dyDescent="0.2">
      <c r="B2127" s="3"/>
      <c r="D2127" s="3"/>
      <c r="AW2127" s="3"/>
      <c r="AY2127" s="3"/>
    </row>
    <row r="2128" spans="2:51" x14ac:dyDescent="0.2">
      <c r="B2128" s="3"/>
      <c r="D2128" s="3"/>
      <c r="AW2128" s="3"/>
      <c r="AY2128" s="3"/>
    </row>
    <row r="2129" spans="2:51" x14ac:dyDescent="0.2">
      <c r="B2129" s="3"/>
      <c r="D2129" s="3"/>
      <c r="AW2129" s="3"/>
      <c r="AY2129" s="3"/>
    </row>
    <row r="2130" spans="2:51" x14ac:dyDescent="0.2">
      <c r="B2130" s="3"/>
      <c r="D2130" s="3"/>
      <c r="AW2130" s="3"/>
      <c r="AY2130" s="3"/>
    </row>
    <row r="2131" spans="2:51" x14ac:dyDescent="0.2">
      <c r="B2131" s="3"/>
      <c r="D2131" s="3"/>
      <c r="AW2131" s="3"/>
      <c r="AY2131" s="3"/>
    </row>
    <row r="2132" spans="2:51" x14ac:dyDescent="0.2">
      <c r="B2132" s="3"/>
      <c r="D2132" s="3"/>
      <c r="AW2132" s="3"/>
      <c r="AY2132" s="3"/>
    </row>
    <row r="2133" spans="2:51" x14ac:dyDescent="0.2">
      <c r="B2133" s="3"/>
      <c r="D2133" s="3"/>
      <c r="AW2133" s="3"/>
      <c r="AY2133" s="3"/>
    </row>
    <row r="2134" spans="2:51" x14ac:dyDescent="0.2">
      <c r="B2134" s="3"/>
      <c r="D2134" s="3"/>
      <c r="AW2134" s="3"/>
      <c r="AY2134" s="3"/>
    </row>
    <row r="2135" spans="2:51" x14ac:dyDescent="0.2">
      <c r="B2135" s="3"/>
      <c r="D2135" s="3"/>
      <c r="AW2135" s="3"/>
      <c r="AY2135" s="3"/>
    </row>
    <row r="2136" spans="2:51" x14ac:dyDescent="0.2">
      <c r="B2136" s="3"/>
      <c r="D2136" s="3"/>
      <c r="AW2136" s="3"/>
      <c r="AY2136" s="3"/>
    </row>
    <row r="2137" spans="2:51" x14ac:dyDescent="0.2">
      <c r="B2137" s="3"/>
      <c r="D2137" s="3"/>
      <c r="AW2137" s="3"/>
      <c r="AY2137" s="3"/>
    </row>
    <row r="2138" spans="2:51" x14ac:dyDescent="0.2">
      <c r="B2138" s="3"/>
      <c r="D2138" s="3"/>
      <c r="AW2138" s="3"/>
      <c r="AY2138" s="3"/>
    </row>
    <row r="2139" spans="2:51" x14ac:dyDescent="0.2">
      <c r="B2139" s="3"/>
      <c r="D2139" s="3"/>
      <c r="AW2139" s="3"/>
      <c r="AY2139" s="3"/>
    </row>
    <row r="2140" spans="2:51" x14ac:dyDescent="0.2">
      <c r="B2140" s="3"/>
      <c r="D2140" s="3"/>
      <c r="AW2140" s="3"/>
      <c r="AY2140" s="3"/>
    </row>
    <row r="2141" spans="2:51" x14ac:dyDescent="0.2">
      <c r="B2141" s="3"/>
      <c r="D2141" s="3"/>
      <c r="AW2141" s="3"/>
      <c r="AY2141" s="3"/>
    </row>
    <row r="2142" spans="2:51" x14ac:dyDescent="0.2">
      <c r="B2142" s="3"/>
      <c r="D2142" s="3"/>
      <c r="AW2142" s="3"/>
      <c r="AY2142" s="3"/>
    </row>
    <row r="2143" spans="2:51" x14ac:dyDescent="0.2">
      <c r="B2143" s="3"/>
      <c r="D2143" s="3"/>
      <c r="AW2143" s="3"/>
      <c r="AY2143" s="3"/>
    </row>
    <row r="2144" spans="2:51" x14ac:dyDescent="0.2">
      <c r="B2144" s="3"/>
      <c r="D2144" s="3"/>
      <c r="AW2144" s="3"/>
      <c r="AY2144" s="3"/>
    </row>
    <row r="2145" spans="2:51" x14ac:dyDescent="0.2">
      <c r="B2145" s="3"/>
      <c r="D2145" s="3"/>
      <c r="AW2145" s="3"/>
      <c r="AY2145" s="3"/>
    </row>
    <row r="2146" spans="2:51" x14ac:dyDescent="0.2">
      <c r="B2146" s="3"/>
      <c r="D2146" s="3"/>
      <c r="AW2146" s="3"/>
      <c r="AY2146" s="3"/>
    </row>
    <row r="2147" spans="2:51" x14ac:dyDescent="0.2">
      <c r="B2147" s="3"/>
      <c r="D2147" s="3"/>
      <c r="AW2147" s="3"/>
      <c r="AY2147" s="3"/>
    </row>
    <row r="2148" spans="2:51" x14ac:dyDescent="0.2">
      <c r="B2148" s="3"/>
      <c r="D2148" s="3"/>
      <c r="AW2148" s="3"/>
      <c r="AY2148" s="3"/>
    </row>
    <row r="2149" spans="2:51" x14ac:dyDescent="0.2">
      <c r="B2149" s="3"/>
      <c r="D2149" s="3"/>
      <c r="AW2149" s="3"/>
      <c r="AY2149" s="3"/>
    </row>
    <row r="2150" spans="2:51" x14ac:dyDescent="0.2">
      <c r="B2150" s="3"/>
      <c r="D2150" s="3"/>
      <c r="AW2150" s="3"/>
      <c r="AY2150" s="3"/>
    </row>
    <row r="2151" spans="2:51" x14ac:dyDescent="0.2">
      <c r="B2151" s="3"/>
      <c r="D2151" s="3"/>
      <c r="AW2151" s="3"/>
      <c r="AY2151" s="3"/>
    </row>
    <row r="2152" spans="2:51" x14ac:dyDescent="0.2">
      <c r="B2152" s="3"/>
      <c r="D2152" s="3"/>
      <c r="AW2152" s="3"/>
      <c r="AY2152" s="3"/>
    </row>
    <row r="2153" spans="2:51" x14ac:dyDescent="0.2">
      <c r="B2153" s="3"/>
      <c r="D2153" s="3"/>
      <c r="AW2153" s="3"/>
      <c r="AY2153" s="3"/>
    </row>
    <row r="2154" spans="2:51" x14ac:dyDescent="0.2">
      <c r="B2154" s="3"/>
      <c r="D2154" s="3"/>
      <c r="AW2154" s="3"/>
      <c r="AY2154" s="3"/>
    </row>
    <row r="2155" spans="2:51" x14ac:dyDescent="0.2">
      <c r="B2155" s="3"/>
      <c r="D2155" s="3"/>
      <c r="AW2155" s="3"/>
      <c r="AY2155" s="3"/>
    </row>
    <row r="2156" spans="2:51" x14ac:dyDescent="0.2">
      <c r="B2156" s="3"/>
      <c r="D2156" s="3"/>
      <c r="AW2156" s="3"/>
      <c r="AY2156" s="3"/>
    </row>
    <row r="2157" spans="2:51" x14ac:dyDescent="0.2">
      <c r="B2157" s="3"/>
      <c r="D2157" s="3"/>
      <c r="AW2157" s="3"/>
      <c r="AY2157" s="3"/>
    </row>
    <row r="2158" spans="2:51" x14ac:dyDescent="0.2">
      <c r="B2158" s="3"/>
      <c r="D2158" s="3"/>
      <c r="AW2158" s="3"/>
      <c r="AY2158" s="3"/>
    </row>
    <row r="2159" spans="2:51" x14ac:dyDescent="0.2">
      <c r="B2159" s="3"/>
      <c r="D2159" s="3"/>
      <c r="AW2159" s="3"/>
      <c r="AY2159" s="3"/>
    </row>
    <row r="2160" spans="2:51" x14ac:dyDescent="0.2">
      <c r="B2160" s="3"/>
      <c r="D2160" s="3"/>
      <c r="AW2160" s="3"/>
      <c r="AY2160" s="3"/>
    </row>
    <row r="2161" spans="2:51" x14ac:dyDescent="0.2">
      <c r="B2161" s="3"/>
      <c r="D2161" s="3"/>
      <c r="AW2161" s="3"/>
      <c r="AY2161" s="3"/>
    </row>
    <row r="2162" spans="2:51" x14ac:dyDescent="0.2">
      <c r="B2162" s="3"/>
      <c r="D2162" s="3"/>
      <c r="AW2162" s="3"/>
      <c r="AY2162" s="3"/>
    </row>
    <row r="2163" spans="2:51" x14ac:dyDescent="0.2">
      <c r="B2163" s="3"/>
      <c r="D2163" s="3"/>
      <c r="AW2163" s="3"/>
      <c r="AY2163" s="3"/>
    </row>
    <row r="2164" spans="2:51" x14ac:dyDescent="0.2">
      <c r="B2164" s="3"/>
      <c r="D2164" s="3"/>
      <c r="AW2164" s="3"/>
      <c r="AY2164" s="3"/>
    </row>
    <row r="2165" spans="2:51" x14ac:dyDescent="0.2">
      <c r="B2165" s="3"/>
      <c r="D2165" s="3"/>
      <c r="AW2165" s="3"/>
      <c r="AY2165" s="3"/>
    </row>
    <row r="2166" spans="2:51" x14ac:dyDescent="0.2">
      <c r="B2166" s="3"/>
      <c r="D2166" s="3"/>
      <c r="AW2166" s="3"/>
      <c r="AY2166" s="3"/>
    </row>
    <row r="2167" spans="2:51" x14ac:dyDescent="0.2">
      <c r="B2167" s="3"/>
      <c r="D2167" s="3"/>
      <c r="AW2167" s="3"/>
      <c r="AY2167" s="3"/>
    </row>
    <row r="2168" spans="2:51" x14ac:dyDescent="0.2">
      <c r="B2168" s="3"/>
      <c r="D2168" s="3"/>
      <c r="AW2168" s="3"/>
      <c r="AY2168" s="3"/>
    </row>
    <row r="2169" spans="2:51" x14ac:dyDescent="0.2">
      <c r="B2169" s="3"/>
      <c r="D2169" s="3"/>
      <c r="AW2169" s="3"/>
      <c r="AY2169" s="3"/>
    </row>
    <row r="2170" spans="2:51" x14ac:dyDescent="0.2">
      <c r="B2170" s="3"/>
      <c r="D2170" s="3"/>
      <c r="AW2170" s="3"/>
      <c r="AY2170" s="3"/>
    </row>
    <row r="2171" spans="2:51" x14ac:dyDescent="0.2">
      <c r="B2171" s="3"/>
      <c r="D2171" s="3"/>
      <c r="AW2171" s="3"/>
      <c r="AY2171" s="3"/>
    </row>
    <row r="2172" spans="2:51" x14ac:dyDescent="0.2">
      <c r="B2172" s="3"/>
      <c r="D2172" s="3"/>
      <c r="AW2172" s="3"/>
      <c r="AY2172" s="3"/>
    </row>
    <row r="2173" spans="2:51" x14ac:dyDescent="0.2">
      <c r="B2173" s="3"/>
      <c r="D2173" s="3"/>
      <c r="AW2173" s="3"/>
      <c r="AY2173" s="3"/>
    </row>
    <row r="2174" spans="2:51" x14ac:dyDescent="0.2">
      <c r="B2174" s="3"/>
      <c r="D2174" s="3"/>
      <c r="AW2174" s="3"/>
      <c r="AY2174" s="3"/>
    </row>
    <row r="2175" spans="2:51" x14ac:dyDescent="0.2">
      <c r="B2175" s="3"/>
      <c r="D2175" s="3"/>
      <c r="AW2175" s="3"/>
      <c r="AY2175" s="3"/>
    </row>
    <row r="2176" spans="2:51" x14ac:dyDescent="0.2">
      <c r="B2176" s="3"/>
      <c r="D2176" s="3"/>
      <c r="AW2176" s="3"/>
      <c r="AY2176" s="3"/>
    </row>
    <row r="2177" spans="2:51" x14ac:dyDescent="0.2">
      <c r="B2177" s="3"/>
      <c r="D2177" s="3"/>
      <c r="AW2177" s="3"/>
      <c r="AY2177" s="3"/>
    </row>
    <row r="2178" spans="2:51" x14ac:dyDescent="0.2">
      <c r="B2178" s="3"/>
      <c r="D2178" s="3"/>
      <c r="AW2178" s="3"/>
      <c r="AY2178" s="3"/>
    </row>
    <row r="2179" spans="2:51" x14ac:dyDescent="0.2">
      <c r="B2179" s="3"/>
      <c r="D2179" s="3"/>
      <c r="AW2179" s="3"/>
      <c r="AY2179" s="3"/>
    </row>
    <row r="2180" spans="2:51" x14ac:dyDescent="0.2">
      <c r="B2180" s="3"/>
      <c r="D2180" s="3"/>
      <c r="AW2180" s="3"/>
      <c r="AY2180" s="3"/>
    </row>
    <row r="2181" spans="2:51" x14ac:dyDescent="0.2">
      <c r="B2181" s="3"/>
      <c r="D2181" s="3"/>
      <c r="AW2181" s="3"/>
      <c r="AY2181" s="3"/>
    </row>
    <row r="2182" spans="2:51" x14ac:dyDescent="0.2">
      <c r="B2182" s="3"/>
      <c r="D2182" s="3"/>
      <c r="AW2182" s="3"/>
      <c r="AY2182" s="3"/>
    </row>
    <row r="2183" spans="2:51" x14ac:dyDescent="0.2">
      <c r="B2183" s="3"/>
      <c r="D2183" s="3"/>
      <c r="AW2183" s="3"/>
      <c r="AY2183" s="3"/>
    </row>
    <row r="2184" spans="2:51" x14ac:dyDescent="0.2">
      <c r="B2184" s="3"/>
      <c r="D2184" s="3"/>
      <c r="AW2184" s="3"/>
      <c r="AY2184" s="3"/>
    </row>
    <row r="2185" spans="2:51" x14ac:dyDescent="0.2">
      <c r="B2185" s="3"/>
      <c r="D2185" s="3"/>
      <c r="AW2185" s="3"/>
      <c r="AY2185" s="3"/>
    </row>
    <row r="2186" spans="2:51" x14ac:dyDescent="0.2">
      <c r="B2186" s="3"/>
      <c r="D2186" s="3"/>
      <c r="AW2186" s="3"/>
      <c r="AY2186" s="3"/>
    </row>
    <row r="2187" spans="2:51" x14ac:dyDescent="0.2">
      <c r="B2187" s="3"/>
      <c r="D2187" s="3"/>
      <c r="AW2187" s="3"/>
      <c r="AY2187" s="3"/>
    </row>
    <row r="2188" spans="2:51" x14ac:dyDescent="0.2">
      <c r="B2188" s="3"/>
      <c r="D2188" s="3"/>
      <c r="AW2188" s="3"/>
      <c r="AY2188" s="3"/>
    </row>
    <row r="2189" spans="2:51" x14ac:dyDescent="0.2">
      <c r="B2189" s="3"/>
      <c r="D2189" s="3"/>
      <c r="AW2189" s="3"/>
      <c r="AY2189" s="3"/>
    </row>
    <row r="2190" spans="2:51" x14ac:dyDescent="0.2">
      <c r="B2190" s="3"/>
      <c r="D2190" s="3"/>
      <c r="AW2190" s="3"/>
      <c r="AY2190" s="3"/>
    </row>
    <row r="2191" spans="2:51" x14ac:dyDescent="0.2">
      <c r="B2191" s="3"/>
      <c r="D2191" s="3"/>
      <c r="AW2191" s="3"/>
      <c r="AY2191" s="3"/>
    </row>
    <row r="2192" spans="2:51" x14ac:dyDescent="0.2">
      <c r="B2192" s="3"/>
      <c r="D2192" s="3"/>
      <c r="AW2192" s="3"/>
      <c r="AY2192" s="3"/>
    </row>
    <row r="2193" spans="2:51" x14ac:dyDescent="0.2">
      <c r="B2193" s="3"/>
      <c r="D2193" s="3"/>
      <c r="AW2193" s="3"/>
      <c r="AY2193" s="3"/>
    </row>
    <row r="2194" spans="2:51" x14ac:dyDescent="0.2">
      <c r="B2194" s="3"/>
      <c r="D2194" s="3"/>
      <c r="AW2194" s="3"/>
      <c r="AY2194" s="3"/>
    </row>
    <row r="2195" spans="2:51" x14ac:dyDescent="0.2">
      <c r="B2195" s="3"/>
      <c r="D2195" s="3"/>
      <c r="AW2195" s="3"/>
      <c r="AY2195" s="3"/>
    </row>
    <row r="2196" spans="2:51" x14ac:dyDescent="0.2">
      <c r="B2196" s="3"/>
      <c r="D2196" s="3"/>
      <c r="AW2196" s="3"/>
      <c r="AY2196" s="3"/>
    </row>
    <row r="2197" spans="2:51" x14ac:dyDescent="0.2">
      <c r="B2197" s="3"/>
      <c r="D2197" s="3"/>
      <c r="AW2197" s="3"/>
      <c r="AY2197" s="3"/>
    </row>
    <row r="2198" spans="2:51" x14ac:dyDescent="0.2">
      <c r="B2198" s="3"/>
      <c r="D2198" s="3"/>
      <c r="AW2198" s="3"/>
      <c r="AY2198" s="3"/>
    </row>
    <row r="2199" spans="2:51" x14ac:dyDescent="0.2">
      <c r="B2199" s="3"/>
      <c r="D2199" s="3"/>
      <c r="AW2199" s="3"/>
      <c r="AY2199" s="3"/>
    </row>
    <row r="2200" spans="2:51" x14ac:dyDescent="0.2">
      <c r="B2200" s="3"/>
      <c r="D2200" s="3"/>
      <c r="AW2200" s="3"/>
      <c r="AY2200" s="3"/>
    </row>
    <row r="2201" spans="2:51" x14ac:dyDescent="0.2">
      <c r="B2201" s="3"/>
      <c r="D2201" s="3"/>
      <c r="AW2201" s="3"/>
      <c r="AY2201" s="3"/>
    </row>
    <row r="2202" spans="2:51" x14ac:dyDescent="0.2">
      <c r="B2202" s="3"/>
      <c r="D2202" s="3"/>
      <c r="AW2202" s="3"/>
      <c r="AY2202" s="3"/>
    </row>
    <row r="2203" spans="2:51" x14ac:dyDescent="0.2">
      <c r="B2203" s="3"/>
      <c r="D2203" s="3"/>
      <c r="AW2203" s="3"/>
      <c r="AY2203" s="3"/>
    </row>
    <row r="2204" spans="2:51" x14ac:dyDescent="0.2">
      <c r="B2204" s="3"/>
      <c r="D2204" s="3"/>
      <c r="AW2204" s="3"/>
      <c r="AY2204" s="3"/>
    </row>
    <row r="2205" spans="2:51" x14ac:dyDescent="0.2">
      <c r="B2205" s="3"/>
      <c r="D2205" s="3"/>
      <c r="AW2205" s="3"/>
      <c r="AY2205" s="3"/>
    </row>
    <row r="2206" spans="2:51" x14ac:dyDescent="0.2">
      <c r="B2206" s="3"/>
      <c r="D2206" s="3"/>
      <c r="AW2206" s="3"/>
      <c r="AY2206" s="3"/>
    </row>
    <row r="2207" spans="2:51" x14ac:dyDescent="0.2">
      <c r="B2207" s="3"/>
      <c r="D2207" s="3"/>
      <c r="AW2207" s="3"/>
      <c r="AY2207" s="3"/>
    </row>
    <row r="2208" spans="2:51" x14ac:dyDescent="0.2">
      <c r="B2208" s="3"/>
      <c r="D2208" s="3"/>
      <c r="AW2208" s="3"/>
      <c r="AY2208" s="3"/>
    </row>
    <row r="2209" spans="2:51" x14ac:dyDescent="0.2">
      <c r="B2209" s="3"/>
      <c r="D2209" s="3"/>
      <c r="AW2209" s="3"/>
      <c r="AY2209" s="3"/>
    </row>
    <row r="2210" spans="2:51" x14ac:dyDescent="0.2">
      <c r="B2210" s="3"/>
      <c r="D2210" s="3"/>
      <c r="AW2210" s="3"/>
      <c r="AY2210" s="3"/>
    </row>
    <row r="2211" spans="2:51" x14ac:dyDescent="0.2">
      <c r="B2211" s="3"/>
      <c r="D2211" s="3"/>
      <c r="AW2211" s="3"/>
      <c r="AY2211" s="3"/>
    </row>
    <row r="2212" spans="2:51" x14ac:dyDescent="0.2">
      <c r="B2212" s="3"/>
      <c r="D2212" s="3"/>
      <c r="AW2212" s="3"/>
      <c r="AY2212" s="3"/>
    </row>
    <row r="2213" spans="2:51" x14ac:dyDescent="0.2">
      <c r="B2213" s="3"/>
      <c r="D2213" s="3"/>
      <c r="AW2213" s="3"/>
      <c r="AY2213" s="3"/>
    </row>
    <row r="2214" spans="2:51" x14ac:dyDescent="0.2">
      <c r="B2214" s="3"/>
      <c r="D2214" s="3"/>
      <c r="AW2214" s="3"/>
      <c r="AY2214" s="3"/>
    </row>
    <row r="2215" spans="2:51" x14ac:dyDescent="0.2">
      <c r="B2215" s="3"/>
      <c r="D2215" s="3"/>
      <c r="AW2215" s="3"/>
      <c r="AY2215" s="3"/>
    </row>
    <row r="2216" spans="2:51" x14ac:dyDescent="0.2">
      <c r="B2216" s="3"/>
      <c r="D2216" s="3"/>
      <c r="AW2216" s="3"/>
      <c r="AY2216" s="3"/>
    </row>
    <row r="2217" spans="2:51" x14ac:dyDescent="0.2">
      <c r="B2217" s="3"/>
      <c r="D2217" s="3"/>
      <c r="AW2217" s="3"/>
      <c r="AY2217" s="3"/>
    </row>
    <row r="2218" spans="2:51" x14ac:dyDescent="0.2">
      <c r="B2218" s="3"/>
      <c r="D2218" s="3"/>
      <c r="AW2218" s="3"/>
      <c r="AY2218" s="3"/>
    </row>
    <row r="2219" spans="2:51" x14ac:dyDescent="0.2">
      <c r="B2219" s="3"/>
      <c r="D2219" s="3"/>
      <c r="AW2219" s="3"/>
      <c r="AY2219" s="3"/>
    </row>
    <row r="2220" spans="2:51" x14ac:dyDescent="0.2">
      <c r="B2220" s="3"/>
      <c r="D2220" s="3"/>
      <c r="AW2220" s="3"/>
      <c r="AY2220" s="3"/>
    </row>
    <row r="2221" spans="2:51" x14ac:dyDescent="0.2">
      <c r="B2221" s="3"/>
      <c r="D2221" s="3"/>
      <c r="AW2221" s="3"/>
      <c r="AY2221" s="3"/>
    </row>
    <row r="2222" spans="2:51" x14ac:dyDescent="0.2">
      <c r="B2222" s="3"/>
      <c r="D2222" s="3"/>
      <c r="AW2222" s="3"/>
      <c r="AY2222" s="3"/>
    </row>
    <row r="2223" spans="2:51" x14ac:dyDescent="0.2">
      <c r="B2223" s="3"/>
      <c r="D2223" s="3"/>
      <c r="AW2223" s="3"/>
      <c r="AY2223" s="3"/>
    </row>
    <row r="2224" spans="2:51" x14ac:dyDescent="0.2">
      <c r="B2224" s="3"/>
      <c r="D2224" s="3"/>
      <c r="AW2224" s="3"/>
      <c r="AY2224" s="3"/>
    </row>
    <row r="2225" spans="2:51" x14ac:dyDescent="0.2">
      <c r="B2225" s="3"/>
      <c r="D2225" s="3"/>
      <c r="AW2225" s="3"/>
      <c r="AY2225" s="3"/>
    </row>
    <row r="2226" spans="2:51" x14ac:dyDescent="0.2">
      <c r="B2226" s="3"/>
      <c r="D2226" s="3"/>
      <c r="AW2226" s="3"/>
      <c r="AY2226" s="3"/>
    </row>
    <row r="2227" spans="2:51" x14ac:dyDescent="0.2">
      <c r="B2227" s="3"/>
      <c r="D2227" s="3"/>
      <c r="AW2227" s="3"/>
      <c r="AY2227" s="3"/>
    </row>
    <row r="2228" spans="2:51" x14ac:dyDescent="0.2">
      <c r="B2228" s="3"/>
      <c r="D2228" s="3"/>
      <c r="AW2228" s="3"/>
      <c r="AY2228" s="3"/>
    </row>
    <row r="2229" spans="2:51" x14ac:dyDescent="0.2">
      <c r="B2229" s="3"/>
      <c r="D2229" s="3"/>
      <c r="AW2229" s="3"/>
      <c r="AY2229" s="3"/>
    </row>
    <row r="2230" spans="2:51" x14ac:dyDescent="0.2">
      <c r="B2230" s="3"/>
      <c r="D2230" s="3"/>
      <c r="AW2230" s="3"/>
      <c r="AY2230" s="3"/>
    </row>
    <row r="2231" spans="2:51" x14ac:dyDescent="0.2">
      <c r="B2231" s="3"/>
      <c r="D2231" s="3"/>
      <c r="AW2231" s="3"/>
      <c r="AY2231" s="3"/>
    </row>
    <row r="2232" spans="2:51" x14ac:dyDescent="0.2">
      <c r="B2232" s="3"/>
      <c r="D2232" s="3"/>
      <c r="AW2232" s="3"/>
      <c r="AY2232" s="3"/>
    </row>
    <row r="2233" spans="2:51" x14ac:dyDescent="0.2">
      <c r="B2233" s="3"/>
      <c r="D2233" s="3"/>
      <c r="AW2233" s="3"/>
      <c r="AY2233" s="3"/>
    </row>
    <row r="2234" spans="2:51" x14ac:dyDescent="0.2">
      <c r="B2234" s="3"/>
      <c r="D2234" s="3"/>
      <c r="AW2234" s="3"/>
      <c r="AY2234" s="3"/>
    </row>
    <row r="2235" spans="2:51" x14ac:dyDescent="0.2">
      <c r="B2235" s="3"/>
      <c r="D2235" s="3"/>
      <c r="AW2235" s="3"/>
      <c r="AY2235" s="3"/>
    </row>
    <row r="2236" spans="2:51" x14ac:dyDescent="0.2">
      <c r="B2236" s="3"/>
      <c r="D2236" s="3"/>
      <c r="AW2236" s="3"/>
      <c r="AY2236" s="3"/>
    </row>
    <row r="2237" spans="2:51" x14ac:dyDescent="0.2">
      <c r="B2237" s="3"/>
      <c r="D2237" s="3"/>
      <c r="AW2237" s="3"/>
      <c r="AY2237" s="3"/>
    </row>
    <row r="2238" spans="2:51" x14ac:dyDescent="0.2">
      <c r="B2238" s="3"/>
      <c r="D2238" s="3"/>
      <c r="AW2238" s="3"/>
      <c r="AY2238" s="3"/>
    </row>
    <row r="2239" spans="2:51" x14ac:dyDescent="0.2">
      <c r="B2239" s="3"/>
      <c r="D2239" s="3"/>
      <c r="AW2239" s="3"/>
      <c r="AY2239" s="3"/>
    </row>
    <row r="2240" spans="2:51" x14ac:dyDescent="0.2">
      <c r="B2240" s="3"/>
      <c r="D2240" s="3"/>
      <c r="AW2240" s="3"/>
      <c r="AY2240" s="3"/>
    </row>
    <row r="2241" spans="2:51" x14ac:dyDescent="0.2">
      <c r="B2241" s="3"/>
      <c r="D2241" s="3"/>
      <c r="AW2241" s="3"/>
      <c r="AY2241" s="3"/>
    </row>
    <row r="2242" spans="2:51" x14ac:dyDescent="0.2">
      <c r="B2242" s="3"/>
      <c r="D2242" s="3"/>
      <c r="AW2242" s="3"/>
      <c r="AY2242" s="3"/>
    </row>
    <row r="2243" spans="2:51" x14ac:dyDescent="0.2">
      <c r="B2243" s="3"/>
      <c r="D2243" s="3"/>
      <c r="AW2243" s="3"/>
      <c r="AY2243" s="3"/>
    </row>
    <row r="2244" spans="2:51" x14ac:dyDescent="0.2">
      <c r="B2244" s="3"/>
      <c r="D2244" s="3"/>
      <c r="AW2244" s="3"/>
      <c r="AY2244" s="3"/>
    </row>
    <row r="2245" spans="2:51" x14ac:dyDescent="0.2">
      <c r="B2245" s="3"/>
      <c r="D2245" s="3"/>
      <c r="AW2245" s="3"/>
      <c r="AY2245" s="3"/>
    </row>
    <row r="2246" spans="2:51" x14ac:dyDescent="0.2">
      <c r="B2246" s="3"/>
      <c r="D2246" s="3"/>
      <c r="AW2246" s="3"/>
      <c r="AY2246" s="3"/>
    </row>
    <row r="2247" spans="2:51" x14ac:dyDescent="0.2">
      <c r="B2247" s="3"/>
      <c r="D2247" s="3"/>
      <c r="AW2247" s="3"/>
      <c r="AY2247" s="3"/>
    </row>
    <row r="2248" spans="2:51" x14ac:dyDescent="0.2">
      <c r="B2248" s="3"/>
      <c r="D2248" s="3"/>
      <c r="AW2248" s="3"/>
      <c r="AY2248" s="3"/>
    </row>
    <row r="2249" spans="2:51" x14ac:dyDescent="0.2">
      <c r="B2249" s="3"/>
      <c r="D2249" s="3"/>
      <c r="AW2249" s="3"/>
      <c r="AY2249" s="3"/>
    </row>
    <row r="2250" spans="2:51" x14ac:dyDescent="0.2">
      <c r="B2250" s="3"/>
      <c r="D2250" s="3"/>
      <c r="AW2250" s="3"/>
      <c r="AY2250" s="3"/>
    </row>
    <row r="2251" spans="2:51" x14ac:dyDescent="0.2">
      <c r="B2251" s="3"/>
      <c r="D2251" s="3"/>
      <c r="AW2251" s="3"/>
      <c r="AY2251" s="3"/>
    </row>
    <row r="2252" spans="2:51" x14ac:dyDescent="0.2">
      <c r="B2252" s="3"/>
      <c r="D2252" s="3"/>
      <c r="AW2252" s="3"/>
      <c r="AY2252" s="3"/>
    </row>
    <row r="2253" spans="2:51" x14ac:dyDescent="0.2">
      <c r="B2253" s="3"/>
      <c r="D2253" s="3"/>
      <c r="AW2253" s="3"/>
      <c r="AY2253" s="3"/>
    </row>
    <row r="2254" spans="2:51" x14ac:dyDescent="0.2">
      <c r="B2254" s="3"/>
      <c r="D2254" s="3"/>
      <c r="AW2254" s="3"/>
      <c r="AY2254" s="3"/>
    </row>
    <row r="2255" spans="2:51" x14ac:dyDescent="0.2">
      <c r="B2255" s="3"/>
      <c r="D2255" s="3"/>
      <c r="AW2255" s="3"/>
      <c r="AY2255" s="3"/>
    </row>
    <row r="2256" spans="2:51" x14ac:dyDescent="0.2">
      <c r="B2256" s="3"/>
      <c r="D2256" s="3"/>
      <c r="AW2256" s="3"/>
      <c r="AY2256" s="3"/>
    </row>
    <row r="2257" spans="2:51" x14ac:dyDescent="0.2">
      <c r="B2257" s="3"/>
      <c r="D2257" s="3"/>
      <c r="AW2257" s="3"/>
      <c r="AY2257" s="3"/>
    </row>
    <row r="2258" spans="2:51" x14ac:dyDescent="0.2">
      <c r="B2258" s="3"/>
      <c r="D2258" s="3"/>
      <c r="AW2258" s="3"/>
      <c r="AY2258" s="3"/>
    </row>
    <row r="2259" spans="2:51" x14ac:dyDescent="0.2">
      <c r="B2259" s="3"/>
      <c r="D2259" s="3"/>
      <c r="AW2259" s="3"/>
      <c r="AY2259" s="3"/>
    </row>
    <row r="2260" spans="2:51" x14ac:dyDescent="0.2">
      <c r="B2260" s="3"/>
      <c r="D2260" s="3"/>
      <c r="AW2260" s="3"/>
      <c r="AY2260" s="3"/>
    </row>
    <row r="2261" spans="2:51" x14ac:dyDescent="0.2">
      <c r="B2261" s="3"/>
      <c r="D2261" s="3"/>
      <c r="AW2261" s="3"/>
      <c r="AY2261" s="3"/>
    </row>
    <row r="2262" spans="2:51" x14ac:dyDescent="0.2">
      <c r="B2262" s="3"/>
      <c r="D2262" s="3"/>
      <c r="AW2262" s="3"/>
      <c r="AY2262" s="3"/>
    </row>
    <row r="2263" spans="2:51" x14ac:dyDescent="0.2">
      <c r="B2263" s="3"/>
      <c r="D2263" s="3"/>
      <c r="AW2263" s="3"/>
      <c r="AY2263" s="3"/>
    </row>
    <row r="2264" spans="2:51" x14ac:dyDescent="0.2">
      <c r="B2264" s="3"/>
      <c r="D2264" s="3"/>
      <c r="AW2264" s="3"/>
      <c r="AY2264" s="3"/>
    </row>
    <row r="2265" spans="2:51" x14ac:dyDescent="0.2">
      <c r="B2265" s="3"/>
      <c r="D2265" s="3"/>
      <c r="AW2265" s="3"/>
      <c r="AY2265" s="3"/>
    </row>
    <row r="2266" spans="2:51" x14ac:dyDescent="0.2">
      <c r="B2266" s="3"/>
      <c r="D2266" s="3"/>
      <c r="AW2266" s="3"/>
      <c r="AY2266" s="3"/>
    </row>
    <row r="2267" spans="2:51" x14ac:dyDescent="0.2">
      <c r="B2267" s="3"/>
      <c r="D2267" s="3"/>
      <c r="AW2267" s="3"/>
      <c r="AY2267" s="3"/>
    </row>
    <row r="2268" spans="2:51" x14ac:dyDescent="0.2">
      <c r="B2268" s="3"/>
      <c r="D2268" s="3"/>
      <c r="AW2268" s="3"/>
      <c r="AY2268" s="3"/>
    </row>
    <row r="2269" spans="2:51" x14ac:dyDescent="0.2">
      <c r="B2269" s="3"/>
      <c r="D2269" s="3"/>
      <c r="AW2269" s="3"/>
      <c r="AY2269" s="3"/>
    </row>
    <row r="2270" spans="2:51" x14ac:dyDescent="0.2">
      <c r="B2270" s="3"/>
      <c r="D2270" s="3"/>
      <c r="AW2270" s="3"/>
      <c r="AY2270" s="3"/>
    </row>
    <row r="2271" spans="2:51" x14ac:dyDescent="0.2">
      <c r="B2271" s="3"/>
      <c r="D2271" s="3"/>
      <c r="AW2271" s="3"/>
      <c r="AY2271" s="3"/>
    </row>
    <row r="2272" spans="2:51" x14ac:dyDescent="0.2">
      <c r="B2272" s="3"/>
      <c r="D2272" s="3"/>
      <c r="AW2272" s="3"/>
      <c r="AY2272" s="3"/>
    </row>
    <row r="2273" spans="2:51" x14ac:dyDescent="0.2">
      <c r="B2273" s="3"/>
      <c r="D2273" s="3"/>
      <c r="AW2273" s="3"/>
      <c r="AY2273" s="3"/>
    </row>
    <row r="2274" spans="2:51" x14ac:dyDescent="0.2">
      <c r="B2274" s="3"/>
      <c r="D2274" s="3"/>
      <c r="AW2274" s="3"/>
      <c r="AY2274" s="3"/>
    </row>
    <row r="2275" spans="2:51" x14ac:dyDescent="0.2">
      <c r="B2275" s="3"/>
      <c r="D2275" s="3"/>
      <c r="AW2275" s="3"/>
      <c r="AY2275" s="3"/>
    </row>
    <row r="2276" spans="2:51" x14ac:dyDescent="0.2">
      <c r="B2276" s="3"/>
      <c r="D2276" s="3"/>
      <c r="AW2276" s="3"/>
      <c r="AY2276" s="3"/>
    </row>
    <row r="2277" spans="2:51" x14ac:dyDescent="0.2">
      <c r="B2277" s="3"/>
      <c r="D2277" s="3"/>
      <c r="AW2277" s="3"/>
      <c r="AY2277" s="3"/>
    </row>
    <row r="2278" spans="2:51" x14ac:dyDescent="0.2">
      <c r="B2278" s="3"/>
      <c r="D2278" s="3"/>
      <c r="AW2278" s="3"/>
      <c r="AY2278" s="3"/>
    </row>
    <row r="2279" spans="2:51" x14ac:dyDescent="0.2">
      <c r="B2279" s="3"/>
      <c r="D2279" s="3"/>
      <c r="AW2279" s="3"/>
      <c r="AY2279" s="3"/>
    </row>
    <row r="2280" spans="2:51" x14ac:dyDescent="0.2">
      <c r="B2280" s="3"/>
      <c r="D2280" s="3"/>
      <c r="AW2280" s="3"/>
      <c r="AY2280" s="3"/>
    </row>
    <row r="2281" spans="2:51" x14ac:dyDescent="0.2">
      <c r="B2281" s="3"/>
      <c r="D2281" s="3"/>
      <c r="AW2281" s="3"/>
      <c r="AY2281" s="3"/>
    </row>
    <row r="2282" spans="2:51" x14ac:dyDescent="0.2">
      <c r="B2282" s="3"/>
      <c r="D2282" s="3"/>
      <c r="AW2282" s="3"/>
      <c r="AY2282" s="3"/>
    </row>
    <row r="2283" spans="2:51" x14ac:dyDescent="0.2">
      <c r="B2283" s="3"/>
      <c r="D2283" s="3"/>
      <c r="AW2283" s="3"/>
      <c r="AY2283" s="3"/>
    </row>
    <row r="2284" spans="2:51" x14ac:dyDescent="0.2">
      <c r="B2284" s="3"/>
      <c r="D2284" s="3"/>
      <c r="AW2284" s="3"/>
      <c r="AY2284" s="3"/>
    </row>
    <row r="2285" spans="2:51" x14ac:dyDescent="0.2">
      <c r="B2285" s="3"/>
      <c r="D2285" s="3"/>
      <c r="AW2285" s="3"/>
      <c r="AY2285" s="3"/>
    </row>
    <row r="2286" spans="2:51" x14ac:dyDescent="0.2">
      <c r="B2286" s="3"/>
      <c r="D2286" s="3"/>
      <c r="AW2286" s="3"/>
      <c r="AY2286" s="3"/>
    </row>
    <row r="2287" spans="2:51" x14ac:dyDescent="0.2">
      <c r="B2287" s="3"/>
      <c r="D2287" s="3"/>
      <c r="AW2287" s="3"/>
      <c r="AY2287" s="3"/>
    </row>
    <row r="2288" spans="2:51" x14ac:dyDescent="0.2">
      <c r="B2288" s="3"/>
      <c r="D2288" s="3"/>
      <c r="AW2288" s="3"/>
      <c r="AY2288" s="3"/>
    </row>
    <row r="2289" spans="2:51" x14ac:dyDescent="0.2">
      <c r="B2289" s="3"/>
      <c r="D2289" s="3"/>
      <c r="AW2289" s="3"/>
      <c r="AY2289" s="3"/>
    </row>
    <row r="2290" spans="2:51" x14ac:dyDescent="0.2">
      <c r="B2290" s="3"/>
      <c r="D2290" s="3"/>
      <c r="AW2290" s="3"/>
      <c r="AY2290" s="3"/>
    </row>
    <row r="2291" spans="2:51" x14ac:dyDescent="0.2">
      <c r="B2291" s="3"/>
      <c r="D2291" s="3"/>
      <c r="AW2291" s="3"/>
      <c r="AY2291" s="3"/>
    </row>
    <row r="2292" spans="2:51" x14ac:dyDescent="0.2">
      <c r="B2292" s="3"/>
      <c r="D2292" s="3"/>
      <c r="AW2292" s="3"/>
      <c r="AY2292" s="3"/>
    </row>
    <row r="2293" spans="2:51" x14ac:dyDescent="0.2">
      <c r="B2293" s="3"/>
      <c r="D2293" s="3"/>
      <c r="AW2293" s="3"/>
      <c r="AY2293" s="3"/>
    </row>
    <row r="2294" spans="2:51" x14ac:dyDescent="0.2">
      <c r="B2294" s="3"/>
      <c r="D2294" s="3"/>
      <c r="AW2294" s="3"/>
      <c r="AY2294" s="3"/>
    </row>
    <row r="2295" spans="2:51" x14ac:dyDescent="0.2">
      <c r="B2295" s="3"/>
      <c r="D2295" s="3"/>
      <c r="AW2295" s="3"/>
      <c r="AY2295" s="3"/>
    </row>
    <row r="2296" spans="2:51" x14ac:dyDescent="0.2">
      <c r="B2296" s="3"/>
      <c r="D2296" s="3"/>
      <c r="AW2296" s="3"/>
      <c r="AY2296" s="3"/>
    </row>
    <row r="2297" spans="2:51" x14ac:dyDescent="0.2">
      <c r="B2297" s="3"/>
      <c r="D2297" s="3"/>
      <c r="AW2297" s="3"/>
      <c r="AY2297" s="3"/>
    </row>
    <row r="2298" spans="2:51" x14ac:dyDescent="0.2">
      <c r="B2298" s="3"/>
      <c r="D2298" s="3"/>
      <c r="AW2298" s="3"/>
      <c r="AY2298" s="3"/>
    </row>
    <row r="2299" spans="2:51" x14ac:dyDescent="0.2">
      <c r="B2299" s="3"/>
      <c r="D2299" s="3"/>
      <c r="AW2299" s="3"/>
      <c r="AY2299" s="3"/>
    </row>
    <row r="2300" spans="2:51" x14ac:dyDescent="0.2">
      <c r="B2300" s="3"/>
      <c r="D2300" s="3"/>
      <c r="AW2300" s="3"/>
      <c r="AY2300" s="3"/>
    </row>
    <row r="2301" spans="2:51" x14ac:dyDescent="0.2">
      <c r="B2301" s="3"/>
      <c r="D2301" s="3"/>
      <c r="AW2301" s="3"/>
      <c r="AY2301" s="3"/>
    </row>
    <row r="2302" spans="2:51" x14ac:dyDescent="0.2">
      <c r="B2302" s="3"/>
      <c r="D2302" s="3"/>
      <c r="AW2302" s="3"/>
      <c r="AY2302" s="3"/>
    </row>
    <row r="2303" spans="2:51" x14ac:dyDescent="0.2">
      <c r="B2303" s="3"/>
      <c r="D2303" s="3"/>
      <c r="AW2303" s="3"/>
      <c r="AY2303" s="3"/>
    </row>
    <row r="2304" spans="2:51" x14ac:dyDescent="0.2">
      <c r="B2304" s="3"/>
      <c r="D2304" s="3"/>
      <c r="AW2304" s="3"/>
      <c r="AY2304" s="3"/>
    </row>
    <row r="2305" spans="2:51" x14ac:dyDescent="0.2">
      <c r="B2305" s="3"/>
      <c r="D2305" s="3"/>
      <c r="AW2305" s="3"/>
      <c r="AY2305" s="3"/>
    </row>
    <row r="2306" spans="2:51" x14ac:dyDescent="0.2">
      <c r="B2306" s="3"/>
      <c r="D2306" s="3"/>
      <c r="AW2306" s="3"/>
      <c r="AY2306" s="3"/>
    </row>
    <row r="2307" spans="2:51" x14ac:dyDescent="0.2">
      <c r="B2307" s="3"/>
      <c r="D2307" s="3"/>
      <c r="AW2307" s="3"/>
      <c r="AY2307" s="3"/>
    </row>
    <row r="2308" spans="2:51" x14ac:dyDescent="0.2">
      <c r="B2308" s="3"/>
      <c r="D2308" s="3"/>
      <c r="AW2308" s="3"/>
      <c r="AY2308" s="3"/>
    </row>
    <row r="2309" spans="2:51" x14ac:dyDescent="0.2">
      <c r="B2309" s="3"/>
      <c r="D2309" s="3"/>
      <c r="AW2309" s="3"/>
      <c r="AY2309" s="3"/>
    </row>
    <row r="2310" spans="2:51" x14ac:dyDescent="0.2">
      <c r="B2310" s="3"/>
      <c r="D2310" s="3"/>
      <c r="AW2310" s="3"/>
      <c r="AY2310" s="3"/>
    </row>
    <row r="2311" spans="2:51" x14ac:dyDescent="0.2">
      <c r="B2311" s="3"/>
      <c r="D2311" s="3"/>
      <c r="AW2311" s="3"/>
      <c r="AY2311" s="3"/>
    </row>
    <row r="2312" spans="2:51" x14ac:dyDescent="0.2">
      <c r="B2312" s="3"/>
      <c r="D2312" s="3"/>
      <c r="AW2312" s="3"/>
      <c r="AY2312" s="3"/>
    </row>
    <row r="2313" spans="2:51" x14ac:dyDescent="0.2">
      <c r="B2313" s="3"/>
      <c r="D2313" s="3"/>
      <c r="AW2313" s="3"/>
      <c r="AY2313" s="3"/>
    </row>
    <row r="2314" spans="2:51" x14ac:dyDescent="0.2">
      <c r="B2314" s="3"/>
      <c r="D2314" s="3"/>
      <c r="AW2314" s="3"/>
      <c r="AY2314" s="3"/>
    </row>
    <row r="2315" spans="2:51" x14ac:dyDescent="0.2">
      <c r="B2315" s="3"/>
      <c r="D2315" s="3"/>
      <c r="AW2315" s="3"/>
      <c r="AY2315" s="3"/>
    </row>
    <row r="2316" spans="2:51" x14ac:dyDescent="0.2">
      <c r="B2316" s="3"/>
      <c r="D2316" s="3"/>
      <c r="AW2316" s="3"/>
      <c r="AY2316" s="3"/>
    </row>
    <row r="2317" spans="2:51" x14ac:dyDescent="0.2">
      <c r="B2317" s="3"/>
      <c r="D2317" s="3"/>
      <c r="AW2317" s="3"/>
      <c r="AY2317" s="3"/>
    </row>
    <row r="2318" spans="2:51" x14ac:dyDescent="0.2">
      <c r="B2318" s="3"/>
      <c r="D2318" s="3"/>
      <c r="AW2318" s="3"/>
      <c r="AY2318" s="3"/>
    </row>
    <row r="2319" spans="2:51" x14ac:dyDescent="0.2">
      <c r="B2319" s="3"/>
      <c r="D2319" s="3"/>
      <c r="AW2319" s="3"/>
      <c r="AY2319" s="3"/>
    </row>
    <row r="2320" spans="2:51" x14ac:dyDescent="0.2">
      <c r="B2320" s="3"/>
      <c r="D2320" s="3"/>
      <c r="AW2320" s="3"/>
      <c r="AY2320" s="3"/>
    </row>
    <row r="2321" spans="2:51" x14ac:dyDescent="0.2">
      <c r="B2321" s="3"/>
      <c r="D2321" s="3"/>
      <c r="AW2321" s="3"/>
      <c r="AY2321" s="3"/>
    </row>
    <row r="2322" spans="2:51" x14ac:dyDescent="0.2">
      <c r="B2322" s="3"/>
      <c r="D2322" s="3"/>
      <c r="AW2322" s="3"/>
      <c r="AY2322" s="3"/>
    </row>
    <row r="2323" spans="2:51" x14ac:dyDescent="0.2">
      <c r="B2323" s="3"/>
      <c r="D2323" s="3"/>
      <c r="AW2323" s="3"/>
      <c r="AY2323" s="3"/>
    </row>
    <row r="2324" spans="2:51" x14ac:dyDescent="0.2">
      <c r="B2324" s="3"/>
      <c r="D2324" s="3"/>
      <c r="AW2324" s="3"/>
      <c r="AY2324" s="3"/>
    </row>
    <row r="2325" spans="2:51" x14ac:dyDescent="0.2">
      <c r="B2325" s="3"/>
      <c r="D2325" s="3"/>
      <c r="AW2325" s="3"/>
      <c r="AY2325" s="3"/>
    </row>
    <row r="2326" spans="2:51" x14ac:dyDescent="0.2">
      <c r="B2326" s="3"/>
      <c r="D2326" s="3"/>
      <c r="AW2326" s="3"/>
      <c r="AY2326" s="3"/>
    </row>
    <row r="2327" spans="2:51" x14ac:dyDescent="0.2">
      <c r="B2327" s="3"/>
      <c r="D2327" s="3"/>
      <c r="AW2327" s="3"/>
      <c r="AY2327" s="3"/>
    </row>
    <row r="2328" spans="2:51" x14ac:dyDescent="0.2">
      <c r="B2328" s="3"/>
      <c r="D2328" s="3"/>
      <c r="AW2328" s="3"/>
      <c r="AY2328" s="3"/>
    </row>
    <row r="2329" spans="2:51" x14ac:dyDescent="0.2">
      <c r="B2329" s="3"/>
      <c r="D2329" s="3"/>
      <c r="AW2329" s="3"/>
      <c r="AY2329" s="3"/>
    </row>
    <row r="2330" spans="2:51" x14ac:dyDescent="0.2">
      <c r="B2330" s="3"/>
      <c r="D2330" s="3"/>
      <c r="AW2330" s="3"/>
      <c r="AY2330" s="3"/>
    </row>
    <row r="2331" spans="2:51" x14ac:dyDescent="0.2">
      <c r="B2331" s="3"/>
      <c r="D2331" s="3"/>
      <c r="AW2331" s="3"/>
      <c r="AY2331" s="3"/>
    </row>
    <row r="2332" spans="2:51" x14ac:dyDescent="0.2">
      <c r="B2332" s="3"/>
      <c r="D2332" s="3"/>
      <c r="AW2332" s="3"/>
      <c r="AY2332" s="3"/>
    </row>
    <row r="2333" spans="2:51" x14ac:dyDescent="0.2">
      <c r="B2333" s="3"/>
      <c r="D2333" s="3"/>
      <c r="AW2333" s="3"/>
      <c r="AY2333" s="3"/>
    </row>
    <row r="2334" spans="2:51" x14ac:dyDescent="0.2">
      <c r="B2334" s="3"/>
      <c r="D2334" s="3"/>
      <c r="AW2334" s="3"/>
      <c r="AY2334" s="3"/>
    </row>
    <row r="2335" spans="2:51" x14ac:dyDescent="0.2">
      <c r="B2335" s="3"/>
      <c r="D2335" s="3"/>
      <c r="AW2335" s="3"/>
      <c r="AY2335" s="3"/>
    </row>
    <row r="2336" spans="2:51" x14ac:dyDescent="0.2">
      <c r="B2336" s="3"/>
      <c r="D2336" s="3"/>
      <c r="AW2336" s="3"/>
      <c r="AY2336" s="3"/>
    </row>
    <row r="2337" spans="2:51" x14ac:dyDescent="0.2">
      <c r="B2337" s="3"/>
      <c r="D2337" s="3"/>
      <c r="AW2337" s="3"/>
      <c r="AY2337" s="3"/>
    </row>
    <row r="2338" spans="2:51" x14ac:dyDescent="0.2">
      <c r="B2338" s="3"/>
      <c r="D2338" s="3"/>
      <c r="AW2338" s="3"/>
      <c r="AY2338" s="3"/>
    </row>
    <row r="2339" spans="2:51" x14ac:dyDescent="0.2">
      <c r="B2339" s="3"/>
      <c r="D2339" s="3"/>
      <c r="AW2339" s="3"/>
      <c r="AY2339" s="3"/>
    </row>
    <row r="2340" spans="2:51" x14ac:dyDescent="0.2">
      <c r="B2340" s="3"/>
      <c r="D2340" s="3"/>
      <c r="AW2340" s="3"/>
      <c r="AY2340" s="3"/>
    </row>
    <row r="2341" spans="2:51" x14ac:dyDescent="0.2">
      <c r="B2341" s="3"/>
      <c r="D2341" s="3"/>
      <c r="AW2341" s="3"/>
      <c r="AY2341" s="3"/>
    </row>
    <row r="2342" spans="2:51" x14ac:dyDescent="0.2">
      <c r="B2342" s="3"/>
      <c r="D2342" s="3"/>
      <c r="AW2342" s="3"/>
      <c r="AY2342" s="3"/>
    </row>
    <row r="2343" spans="2:51" x14ac:dyDescent="0.2">
      <c r="B2343" s="3"/>
      <c r="D2343" s="3"/>
      <c r="AW2343" s="3"/>
      <c r="AY2343" s="3"/>
    </row>
    <row r="2344" spans="2:51" x14ac:dyDescent="0.2">
      <c r="B2344" s="3"/>
      <c r="D2344" s="3"/>
      <c r="AW2344" s="3"/>
      <c r="AY2344" s="3"/>
    </row>
    <row r="2345" spans="2:51" x14ac:dyDescent="0.2">
      <c r="B2345" s="3"/>
      <c r="D2345" s="3"/>
      <c r="AW2345" s="3"/>
      <c r="AY2345" s="3"/>
    </row>
    <row r="2346" spans="2:51" x14ac:dyDescent="0.2">
      <c r="B2346" s="3"/>
      <c r="D2346" s="3"/>
      <c r="AW2346" s="3"/>
      <c r="AY2346" s="3"/>
    </row>
    <row r="2347" spans="2:51" x14ac:dyDescent="0.2">
      <c r="B2347" s="3"/>
      <c r="D2347" s="3"/>
      <c r="AW2347" s="3"/>
      <c r="AY2347" s="3"/>
    </row>
    <row r="2348" spans="2:51" x14ac:dyDescent="0.2">
      <c r="B2348" s="3"/>
      <c r="D2348" s="3"/>
      <c r="AW2348" s="3"/>
      <c r="AY2348" s="3"/>
    </row>
    <row r="2349" spans="2:51" x14ac:dyDescent="0.2">
      <c r="B2349" s="3"/>
      <c r="D2349" s="3"/>
      <c r="AW2349" s="3"/>
      <c r="AY2349" s="3"/>
    </row>
    <row r="2350" spans="2:51" x14ac:dyDescent="0.2">
      <c r="B2350" s="3"/>
      <c r="D2350" s="3"/>
      <c r="AW2350" s="3"/>
      <c r="AY2350" s="3"/>
    </row>
    <row r="2351" spans="2:51" x14ac:dyDescent="0.2">
      <c r="B2351" s="3"/>
      <c r="D2351" s="3"/>
      <c r="AW2351" s="3"/>
      <c r="AY2351" s="3"/>
    </row>
    <row r="2352" spans="2:51" x14ac:dyDescent="0.2">
      <c r="B2352" s="3"/>
      <c r="D2352" s="3"/>
      <c r="AW2352" s="3"/>
      <c r="AY2352" s="3"/>
    </row>
    <row r="2353" spans="2:51" x14ac:dyDescent="0.2">
      <c r="B2353" s="3"/>
      <c r="D2353" s="3"/>
      <c r="AW2353" s="3"/>
      <c r="AY2353" s="3"/>
    </row>
    <row r="2354" spans="2:51" x14ac:dyDescent="0.2">
      <c r="B2354" s="3"/>
      <c r="D2354" s="3"/>
      <c r="AW2354" s="3"/>
      <c r="AY2354" s="3"/>
    </row>
    <row r="2355" spans="2:51" x14ac:dyDescent="0.2">
      <c r="B2355" s="3"/>
      <c r="D2355" s="3"/>
      <c r="AW2355" s="3"/>
      <c r="AY2355" s="3"/>
    </row>
    <row r="2356" spans="2:51" x14ac:dyDescent="0.2">
      <c r="B2356" s="3"/>
      <c r="D2356" s="3"/>
      <c r="AW2356" s="3"/>
      <c r="AY2356" s="3"/>
    </row>
    <row r="2357" spans="2:51" x14ac:dyDescent="0.2">
      <c r="B2357" s="3"/>
      <c r="D2357" s="3"/>
      <c r="AW2357" s="3"/>
      <c r="AY2357" s="3"/>
    </row>
    <row r="2358" spans="2:51" x14ac:dyDescent="0.2">
      <c r="B2358" s="3"/>
      <c r="D2358" s="3"/>
      <c r="AW2358" s="3"/>
      <c r="AY2358" s="3"/>
    </row>
    <row r="2359" spans="2:51" x14ac:dyDescent="0.2">
      <c r="B2359" s="3"/>
      <c r="D2359" s="3"/>
      <c r="AW2359" s="3"/>
      <c r="AY2359" s="3"/>
    </row>
    <row r="2360" spans="2:51" x14ac:dyDescent="0.2">
      <c r="B2360" s="3"/>
      <c r="D2360" s="3"/>
      <c r="AW2360" s="3"/>
      <c r="AY2360" s="3"/>
    </row>
    <row r="2361" spans="2:51" x14ac:dyDescent="0.2">
      <c r="B2361" s="3"/>
      <c r="D2361" s="3"/>
      <c r="AW2361" s="3"/>
      <c r="AY2361" s="3"/>
    </row>
    <row r="2362" spans="2:51" x14ac:dyDescent="0.2">
      <c r="B2362" s="3"/>
      <c r="D2362" s="3"/>
      <c r="AW2362" s="3"/>
      <c r="AY2362" s="3"/>
    </row>
    <row r="2363" spans="2:51" x14ac:dyDescent="0.2">
      <c r="B2363" s="3"/>
      <c r="D2363" s="3"/>
      <c r="AW2363" s="3"/>
      <c r="AY2363" s="3"/>
    </row>
    <row r="2364" spans="2:51" x14ac:dyDescent="0.2">
      <c r="B2364" s="3"/>
      <c r="D2364" s="3"/>
      <c r="AW2364" s="3"/>
      <c r="AY2364" s="3"/>
    </row>
    <row r="2365" spans="2:51" x14ac:dyDescent="0.2">
      <c r="B2365" s="3"/>
      <c r="D2365" s="3"/>
      <c r="AW2365" s="3"/>
      <c r="AY2365" s="3"/>
    </row>
    <row r="2366" spans="2:51" x14ac:dyDescent="0.2">
      <c r="B2366" s="3"/>
      <c r="D2366" s="3"/>
      <c r="AW2366" s="3"/>
      <c r="AY2366" s="3"/>
    </row>
    <row r="2367" spans="2:51" x14ac:dyDescent="0.2">
      <c r="B2367" s="3"/>
      <c r="D2367" s="3"/>
      <c r="AW2367" s="3"/>
      <c r="AY2367" s="3"/>
    </row>
    <row r="2368" spans="2:51" x14ac:dyDescent="0.2">
      <c r="B2368" s="3"/>
      <c r="D2368" s="3"/>
      <c r="AW2368" s="3"/>
      <c r="AY2368" s="3"/>
    </row>
    <row r="2369" spans="2:51" x14ac:dyDescent="0.2">
      <c r="B2369" s="3"/>
      <c r="D2369" s="3"/>
      <c r="AW2369" s="3"/>
      <c r="AY2369" s="3"/>
    </row>
    <row r="2370" spans="2:51" x14ac:dyDescent="0.2">
      <c r="B2370" s="3"/>
      <c r="D2370" s="3"/>
      <c r="AW2370" s="3"/>
      <c r="AY2370" s="3"/>
    </row>
    <row r="2371" spans="2:51" x14ac:dyDescent="0.2">
      <c r="B2371" s="3"/>
      <c r="D2371" s="3"/>
      <c r="AW2371" s="3"/>
      <c r="AY2371" s="3"/>
    </row>
    <row r="2372" spans="2:51" x14ac:dyDescent="0.2">
      <c r="B2372" s="3"/>
      <c r="D2372" s="3"/>
      <c r="AW2372" s="3"/>
      <c r="AY2372" s="3"/>
    </row>
    <row r="2373" spans="2:51" x14ac:dyDescent="0.2">
      <c r="B2373" s="3"/>
      <c r="D2373" s="3"/>
      <c r="AW2373" s="3"/>
      <c r="AY2373" s="3"/>
    </row>
    <row r="2374" spans="2:51" x14ac:dyDescent="0.2">
      <c r="B2374" s="3"/>
      <c r="D2374" s="3"/>
      <c r="AW2374" s="3"/>
      <c r="AY2374" s="3"/>
    </row>
    <row r="2375" spans="2:51" x14ac:dyDescent="0.2">
      <c r="B2375" s="3"/>
      <c r="D2375" s="3"/>
      <c r="AW2375" s="3"/>
      <c r="AY2375" s="3"/>
    </row>
    <row r="2376" spans="2:51" x14ac:dyDescent="0.2">
      <c r="B2376" s="3"/>
      <c r="D2376" s="3"/>
      <c r="AW2376" s="3"/>
      <c r="AY2376" s="3"/>
    </row>
    <row r="2377" spans="2:51" x14ac:dyDescent="0.2">
      <c r="B2377" s="3"/>
      <c r="D2377" s="3"/>
      <c r="AW2377" s="3"/>
      <c r="AY2377" s="3"/>
    </row>
    <row r="2378" spans="2:51" x14ac:dyDescent="0.2">
      <c r="B2378" s="3"/>
      <c r="D2378" s="3"/>
      <c r="AW2378" s="3"/>
      <c r="AY2378" s="3"/>
    </row>
    <row r="2379" spans="2:51" x14ac:dyDescent="0.2">
      <c r="B2379" s="3"/>
      <c r="D2379" s="3"/>
      <c r="AW2379" s="3"/>
      <c r="AY2379" s="3"/>
    </row>
    <row r="2380" spans="2:51" x14ac:dyDescent="0.2">
      <c r="B2380" s="3"/>
      <c r="D2380" s="3"/>
      <c r="AW2380" s="3"/>
      <c r="AY2380" s="3"/>
    </row>
    <row r="2381" spans="2:51" x14ac:dyDescent="0.2">
      <c r="B2381" s="3"/>
      <c r="D2381" s="3"/>
      <c r="AW2381" s="3"/>
      <c r="AY2381" s="3"/>
    </row>
    <row r="2382" spans="2:51" x14ac:dyDescent="0.2">
      <c r="B2382" s="3"/>
      <c r="D2382" s="3"/>
      <c r="AW2382" s="3"/>
      <c r="AY2382" s="3"/>
    </row>
    <row r="2383" spans="2:51" x14ac:dyDescent="0.2">
      <c r="B2383" s="3"/>
      <c r="D2383" s="3"/>
      <c r="AW2383" s="3"/>
      <c r="AY2383" s="3"/>
    </row>
    <row r="2384" spans="2:51" x14ac:dyDescent="0.2">
      <c r="B2384" s="3"/>
      <c r="D2384" s="3"/>
      <c r="AW2384" s="3"/>
      <c r="AY2384" s="3"/>
    </row>
    <row r="2385" spans="2:51" x14ac:dyDescent="0.2">
      <c r="B2385" s="3"/>
      <c r="D2385" s="3"/>
      <c r="AW2385" s="3"/>
      <c r="AY2385" s="3"/>
    </row>
    <row r="2386" spans="2:51" x14ac:dyDescent="0.2">
      <c r="B2386" s="3"/>
      <c r="D2386" s="3"/>
      <c r="AW2386" s="3"/>
      <c r="AY2386" s="3"/>
    </row>
    <row r="2387" spans="2:51" x14ac:dyDescent="0.2">
      <c r="B2387" s="3"/>
      <c r="D2387" s="3"/>
      <c r="AW2387" s="3"/>
      <c r="AY2387" s="3"/>
    </row>
    <row r="2388" spans="2:51" x14ac:dyDescent="0.2">
      <c r="B2388" s="3"/>
      <c r="D2388" s="3"/>
      <c r="AW2388" s="3"/>
      <c r="AY2388" s="3"/>
    </row>
    <row r="2389" spans="2:51" x14ac:dyDescent="0.2">
      <c r="B2389" s="3"/>
      <c r="D2389" s="3"/>
      <c r="AW2389" s="3"/>
      <c r="AY2389" s="3"/>
    </row>
    <row r="2390" spans="2:51" x14ac:dyDescent="0.2">
      <c r="B2390" s="3"/>
      <c r="D2390" s="3"/>
      <c r="AW2390" s="3"/>
      <c r="AY2390" s="3"/>
    </row>
    <row r="2391" spans="2:51" x14ac:dyDescent="0.2">
      <c r="B2391" s="3"/>
      <c r="D2391" s="3"/>
      <c r="AW2391" s="3"/>
      <c r="AY2391" s="3"/>
    </row>
    <row r="2392" spans="2:51" x14ac:dyDescent="0.2">
      <c r="B2392" s="3"/>
      <c r="D2392" s="3"/>
      <c r="AW2392" s="3"/>
      <c r="AY2392" s="3"/>
    </row>
    <row r="2393" spans="2:51" x14ac:dyDescent="0.2">
      <c r="B2393" s="3"/>
      <c r="D2393" s="3"/>
      <c r="AW2393" s="3"/>
      <c r="AY2393" s="3"/>
    </row>
    <row r="2394" spans="2:51" x14ac:dyDescent="0.2">
      <c r="B2394" s="3"/>
      <c r="D2394" s="3"/>
      <c r="AW2394" s="3"/>
      <c r="AY2394" s="3"/>
    </row>
    <row r="2395" spans="2:51" x14ac:dyDescent="0.2">
      <c r="B2395" s="3"/>
      <c r="D2395" s="3"/>
      <c r="AW2395" s="3"/>
      <c r="AY2395" s="3"/>
    </row>
    <row r="2396" spans="2:51" x14ac:dyDescent="0.2">
      <c r="B2396" s="3"/>
      <c r="D2396" s="3"/>
      <c r="AW2396" s="3"/>
      <c r="AY2396" s="3"/>
    </row>
    <row r="2397" spans="2:51" x14ac:dyDescent="0.2">
      <c r="B2397" s="3"/>
      <c r="D2397" s="3"/>
      <c r="AW2397" s="3"/>
      <c r="AY2397" s="3"/>
    </row>
    <row r="2398" spans="2:51" x14ac:dyDescent="0.2">
      <c r="B2398" s="3"/>
      <c r="D2398" s="3"/>
      <c r="AW2398" s="3"/>
      <c r="AY2398" s="3"/>
    </row>
    <row r="2399" spans="2:51" x14ac:dyDescent="0.2">
      <c r="B2399" s="3"/>
      <c r="D2399" s="3"/>
      <c r="AW2399" s="3"/>
      <c r="AY2399" s="3"/>
    </row>
    <row r="2400" spans="2:51" x14ac:dyDescent="0.2">
      <c r="B2400" s="3"/>
      <c r="D2400" s="3"/>
      <c r="AW2400" s="3"/>
      <c r="AY2400" s="3"/>
    </row>
    <row r="2401" spans="2:51" x14ac:dyDescent="0.2">
      <c r="B2401" s="3"/>
      <c r="D2401" s="3"/>
      <c r="AW2401" s="3"/>
      <c r="AY2401" s="3"/>
    </row>
    <row r="2402" spans="2:51" x14ac:dyDescent="0.2">
      <c r="B2402" s="3"/>
      <c r="D2402" s="3"/>
      <c r="AW2402" s="3"/>
      <c r="AY2402" s="3"/>
    </row>
    <row r="2403" spans="2:51" x14ac:dyDescent="0.2">
      <c r="B2403" s="3"/>
      <c r="D2403" s="3"/>
      <c r="AW2403" s="3"/>
      <c r="AY2403" s="3"/>
    </row>
    <row r="2404" spans="2:51" x14ac:dyDescent="0.2">
      <c r="B2404" s="3"/>
      <c r="D2404" s="3"/>
      <c r="AW2404" s="3"/>
      <c r="AY2404" s="3"/>
    </row>
    <row r="2405" spans="2:51" x14ac:dyDescent="0.2">
      <c r="B2405" s="3"/>
      <c r="D2405" s="3"/>
      <c r="AW2405" s="3"/>
      <c r="AY2405" s="3"/>
    </row>
    <row r="2406" spans="2:51" x14ac:dyDescent="0.2">
      <c r="B2406" s="3"/>
      <c r="D2406" s="3"/>
      <c r="AW2406" s="3"/>
      <c r="AY2406" s="3"/>
    </row>
    <row r="2407" spans="2:51" x14ac:dyDescent="0.2">
      <c r="B2407" s="3"/>
      <c r="D2407" s="3"/>
      <c r="AW2407" s="3"/>
      <c r="AY2407" s="3"/>
    </row>
    <row r="2408" spans="2:51" x14ac:dyDescent="0.2">
      <c r="B2408" s="3"/>
      <c r="D2408" s="3"/>
      <c r="AW2408" s="3"/>
      <c r="AY2408" s="3"/>
    </row>
    <row r="2409" spans="2:51" x14ac:dyDescent="0.2">
      <c r="B2409" s="3"/>
      <c r="D2409" s="3"/>
      <c r="AW2409" s="3"/>
      <c r="AY2409" s="3"/>
    </row>
    <row r="2410" spans="2:51" x14ac:dyDescent="0.2">
      <c r="B2410" s="3"/>
      <c r="D2410" s="3"/>
      <c r="AW2410" s="3"/>
      <c r="AY2410" s="3"/>
    </row>
    <row r="2411" spans="2:51" x14ac:dyDescent="0.2">
      <c r="B2411" s="3"/>
      <c r="D2411" s="3"/>
      <c r="AW2411" s="3"/>
      <c r="AY2411" s="3"/>
    </row>
    <row r="2412" spans="2:51" x14ac:dyDescent="0.2">
      <c r="B2412" s="3"/>
      <c r="D2412" s="3"/>
      <c r="AW2412" s="3"/>
      <c r="AY2412" s="3"/>
    </row>
    <row r="2413" spans="2:51" x14ac:dyDescent="0.2">
      <c r="B2413" s="3"/>
      <c r="D2413" s="3"/>
      <c r="AW2413" s="3"/>
      <c r="AY2413" s="3"/>
    </row>
    <row r="2414" spans="2:51" x14ac:dyDescent="0.2">
      <c r="B2414" s="3"/>
      <c r="D2414" s="3"/>
      <c r="AW2414" s="3"/>
      <c r="AY2414" s="3"/>
    </row>
    <row r="2415" spans="2:51" x14ac:dyDescent="0.2">
      <c r="B2415" s="3"/>
      <c r="D2415" s="3"/>
      <c r="AW2415" s="3"/>
      <c r="AY2415" s="3"/>
    </row>
    <row r="2416" spans="2:51" x14ac:dyDescent="0.2">
      <c r="B2416" s="3"/>
      <c r="D2416" s="3"/>
      <c r="AW2416" s="3"/>
      <c r="AY2416" s="3"/>
    </row>
    <row r="2417" spans="2:51" x14ac:dyDescent="0.2">
      <c r="B2417" s="3"/>
      <c r="D2417" s="3"/>
      <c r="AW2417" s="3"/>
      <c r="AY2417" s="3"/>
    </row>
    <row r="2418" spans="2:51" x14ac:dyDescent="0.2">
      <c r="B2418" s="3"/>
      <c r="D2418" s="3"/>
      <c r="AW2418" s="3"/>
      <c r="AY2418" s="3"/>
    </row>
    <row r="2419" spans="2:51" x14ac:dyDescent="0.2">
      <c r="B2419" s="3"/>
      <c r="D2419" s="3"/>
      <c r="AW2419" s="3"/>
      <c r="AY2419" s="3"/>
    </row>
    <row r="2420" spans="2:51" x14ac:dyDescent="0.2">
      <c r="B2420" s="3"/>
      <c r="D2420" s="3"/>
      <c r="AW2420" s="3"/>
      <c r="AY2420" s="3"/>
    </row>
    <row r="2421" spans="2:51" x14ac:dyDescent="0.2">
      <c r="B2421" s="3"/>
      <c r="D2421" s="3"/>
      <c r="AW2421" s="3"/>
      <c r="AY2421" s="3"/>
    </row>
    <row r="2422" spans="2:51" x14ac:dyDescent="0.2">
      <c r="B2422" s="3"/>
      <c r="D2422" s="3"/>
      <c r="AW2422" s="3"/>
      <c r="AY2422" s="3"/>
    </row>
    <row r="2423" spans="2:51" x14ac:dyDescent="0.2">
      <c r="B2423" s="3"/>
      <c r="D2423" s="3"/>
      <c r="AW2423" s="3"/>
      <c r="AY2423" s="3"/>
    </row>
    <row r="2424" spans="2:51" x14ac:dyDescent="0.2">
      <c r="B2424" s="3"/>
      <c r="D2424" s="3"/>
      <c r="AW2424" s="3"/>
      <c r="AY2424" s="3"/>
    </row>
    <row r="2425" spans="2:51" x14ac:dyDescent="0.2">
      <c r="B2425" s="3"/>
      <c r="D2425" s="3"/>
      <c r="AW2425" s="3"/>
      <c r="AY2425" s="3"/>
    </row>
    <row r="2426" spans="2:51" x14ac:dyDescent="0.2">
      <c r="B2426" s="3"/>
      <c r="D2426" s="3"/>
      <c r="AW2426" s="3"/>
      <c r="AY2426" s="3"/>
    </row>
    <row r="2427" spans="2:51" x14ac:dyDescent="0.2">
      <c r="B2427" s="3"/>
      <c r="D2427" s="3"/>
      <c r="AW2427" s="3"/>
      <c r="AY2427" s="3"/>
    </row>
    <row r="2428" spans="2:51" x14ac:dyDescent="0.2">
      <c r="B2428" s="3"/>
      <c r="D2428" s="3"/>
      <c r="AW2428" s="3"/>
      <c r="AY2428" s="3"/>
    </row>
    <row r="2429" spans="2:51" x14ac:dyDescent="0.2">
      <c r="B2429" s="3"/>
      <c r="D2429" s="3"/>
      <c r="AW2429" s="3"/>
      <c r="AY2429" s="3"/>
    </row>
    <row r="2430" spans="2:51" x14ac:dyDescent="0.2">
      <c r="B2430" s="3"/>
      <c r="D2430" s="3"/>
      <c r="AW2430" s="3"/>
      <c r="AY2430" s="3"/>
    </row>
    <row r="2431" spans="2:51" x14ac:dyDescent="0.2">
      <c r="B2431" s="3"/>
      <c r="D2431" s="3"/>
      <c r="AW2431" s="3"/>
      <c r="AY2431" s="3"/>
    </row>
    <row r="2432" spans="2:51" x14ac:dyDescent="0.2">
      <c r="B2432" s="3"/>
      <c r="D2432" s="3"/>
      <c r="AW2432" s="3"/>
      <c r="AY2432" s="3"/>
    </row>
    <row r="2433" spans="2:51" x14ac:dyDescent="0.2">
      <c r="B2433" s="3"/>
      <c r="D2433" s="3"/>
      <c r="AW2433" s="3"/>
      <c r="AY2433" s="3"/>
    </row>
    <row r="2434" spans="2:51" x14ac:dyDescent="0.2">
      <c r="B2434" s="3"/>
      <c r="D2434" s="3"/>
      <c r="AW2434" s="3"/>
      <c r="AY2434" s="3"/>
    </row>
    <row r="2435" spans="2:51" x14ac:dyDescent="0.2">
      <c r="B2435" s="3"/>
      <c r="D2435" s="3"/>
      <c r="AW2435" s="3"/>
      <c r="AY2435" s="3"/>
    </row>
    <row r="2436" spans="2:51" x14ac:dyDescent="0.2">
      <c r="B2436" s="3"/>
      <c r="D2436" s="3"/>
      <c r="AW2436" s="3"/>
      <c r="AY2436" s="3"/>
    </row>
    <row r="2437" spans="2:51" x14ac:dyDescent="0.2">
      <c r="B2437" s="3"/>
      <c r="D2437" s="3"/>
      <c r="AW2437" s="3"/>
      <c r="AY2437" s="3"/>
    </row>
    <row r="2438" spans="2:51" x14ac:dyDescent="0.2">
      <c r="B2438" s="3"/>
      <c r="D2438" s="3"/>
      <c r="AW2438" s="3"/>
      <c r="AY2438" s="3"/>
    </row>
    <row r="2439" spans="2:51" x14ac:dyDescent="0.2">
      <c r="B2439" s="3"/>
      <c r="D2439" s="3"/>
      <c r="AW2439" s="3"/>
      <c r="AY2439" s="3"/>
    </row>
    <row r="2440" spans="2:51" x14ac:dyDescent="0.2">
      <c r="B2440" s="3"/>
      <c r="D2440" s="3"/>
      <c r="AW2440" s="3"/>
      <c r="AY2440" s="3"/>
    </row>
    <row r="2441" spans="2:51" x14ac:dyDescent="0.2">
      <c r="B2441" s="3"/>
      <c r="D2441" s="3"/>
      <c r="AW2441" s="3"/>
      <c r="AY2441" s="3"/>
    </row>
    <row r="2442" spans="2:51" x14ac:dyDescent="0.2">
      <c r="B2442" s="3"/>
      <c r="D2442" s="3"/>
      <c r="AW2442" s="3"/>
      <c r="AY2442" s="3"/>
    </row>
    <row r="2443" spans="2:51" x14ac:dyDescent="0.2">
      <c r="B2443" s="3"/>
      <c r="D2443" s="3"/>
      <c r="AW2443" s="3"/>
      <c r="AY2443" s="3"/>
    </row>
    <row r="2444" spans="2:51" x14ac:dyDescent="0.2">
      <c r="B2444" s="3"/>
      <c r="D2444" s="3"/>
      <c r="AW2444" s="3"/>
      <c r="AY2444" s="3"/>
    </row>
    <row r="2445" spans="2:51" x14ac:dyDescent="0.2">
      <c r="B2445" s="3"/>
      <c r="D2445" s="3"/>
      <c r="AW2445" s="3"/>
      <c r="AY2445" s="3"/>
    </row>
    <row r="2446" spans="2:51" x14ac:dyDescent="0.2">
      <c r="B2446" s="3"/>
      <c r="D2446" s="3"/>
      <c r="AW2446" s="3"/>
      <c r="AY2446" s="3"/>
    </row>
    <row r="2447" spans="2:51" x14ac:dyDescent="0.2">
      <c r="B2447" s="3"/>
      <c r="D2447" s="3"/>
      <c r="AW2447" s="3"/>
      <c r="AY2447" s="3"/>
    </row>
    <row r="2448" spans="2:51" x14ac:dyDescent="0.2">
      <c r="B2448" s="3"/>
      <c r="D2448" s="3"/>
      <c r="AW2448" s="3"/>
      <c r="AY2448" s="3"/>
    </row>
    <row r="2449" spans="2:51" x14ac:dyDescent="0.2">
      <c r="B2449" s="3"/>
      <c r="D2449" s="3"/>
      <c r="AW2449" s="3"/>
      <c r="AY2449" s="3"/>
    </row>
    <row r="2450" spans="2:51" x14ac:dyDescent="0.2">
      <c r="B2450" s="3"/>
      <c r="D2450" s="3"/>
      <c r="AW2450" s="3"/>
      <c r="AY2450" s="3"/>
    </row>
    <row r="2451" spans="2:51" x14ac:dyDescent="0.2">
      <c r="B2451" s="3"/>
      <c r="D2451" s="3"/>
      <c r="AW2451" s="3"/>
      <c r="AY2451" s="3"/>
    </row>
    <row r="2452" spans="2:51" x14ac:dyDescent="0.2">
      <c r="B2452" s="3"/>
      <c r="D2452" s="3"/>
      <c r="AW2452" s="3"/>
      <c r="AY2452" s="3"/>
    </row>
    <row r="2453" spans="2:51" x14ac:dyDescent="0.2">
      <c r="B2453" s="3"/>
      <c r="D2453" s="3"/>
      <c r="AW2453" s="3"/>
      <c r="AY2453" s="3"/>
    </row>
    <row r="2454" spans="2:51" x14ac:dyDescent="0.2">
      <c r="B2454" s="3"/>
      <c r="D2454" s="3"/>
      <c r="AW2454" s="3"/>
      <c r="AY2454" s="3"/>
    </row>
    <row r="2455" spans="2:51" x14ac:dyDescent="0.2">
      <c r="B2455" s="3"/>
      <c r="D2455" s="3"/>
      <c r="AW2455" s="3"/>
      <c r="AY2455" s="3"/>
    </row>
    <row r="2456" spans="2:51" x14ac:dyDescent="0.2">
      <c r="B2456" s="3"/>
      <c r="D2456" s="3"/>
      <c r="AW2456" s="3"/>
      <c r="AY2456" s="3"/>
    </row>
    <row r="2457" spans="2:51" x14ac:dyDescent="0.2">
      <c r="B2457" s="3"/>
      <c r="D2457" s="3"/>
      <c r="AW2457" s="3"/>
      <c r="AY2457" s="3"/>
    </row>
    <row r="2458" spans="2:51" x14ac:dyDescent="0.2">
      <c r="B2458" s="3"/>
      <c r="D2458" s="3"/>
      <c r="AW2458" s="3"/>
      <c r="AY2458" s="3"/>
    </row>
    <row r="2459" spans="2:51" x14ac:dyDescent="0.2">
      <c r="B2459" s="3"/>
      <c r="D2459" s="3"/>
      <c r="AW2459" s="3"/>
      <c r="AY2459" s="3"/>
    </row>
    <row r="2460" spans="2:51" x14ac:dyDescent="0.2">
      <c r="B2460" s="3"/>
      <c r="D2460" s="3"/>
      <c r="AW2460" s="3"/>
      <c r="AY2460" s="3"/>
    </row>
    <row r="2461" spans="2:51" x14ac:dyDescent="0.2">
      <c r="B2461" s="3"/>
      <c r="D2461" s="3"/>
      <c r="AW2461" s="3"/>
      <c r="AY2461" s="3"/>
    </row>
    <row r="2462" spans="2:51" x14ac:dyDescent="0.2">
      <c r="B2462" s="3"/>
      <c r="D2462" s="3"/>
      <c r="AW2462" s="3"/>
      <c r="AY2462" s="3"/>
    </row>
    <row r="2463" spans="2:51" x14ac:dyDescent="0.2">
      <c r="B2463" s="3"/>
      <c r="D2463" s="3"/>
      <c r="AW2463" s="3"/>
      <c r="AY2463" s="3"/>
    </row>
    <row r="2464" spans="2:51" x14ac:dyDescent="0.2">
      <c r="B2464" s="3"/>
      <c r="D2464" s="3"/>
      <c r="AW2464" s="3"/>
      <c r="AY2464" s="3"/>
    </row>
    <row r="2465" spans="2:51" x14ac:dyDescent="0.2">
      <c r="B2465" s="3"/>
      <c r="D2465" s="3"/>
      <c r="AW2465" s="3"/>
      <c r="AY2465" s="3"/>
    </row>
    <row r="2466" spans="2:51" x14ac:dyDescent="0.2">
      <c r="B2466" s="3"/>
      <c r="D2466" s="3"/>
      <c r="AW2466" s="3"/>
      <c r="AY2466" s="3"/>
    </row>
    <row r="2467" spans="2:51" x14ac:dyDescent="0.2">
      <c r="B2467" s="3"/>
      <c r="D2467" s="3"/>
      <c r="AW2467" s="3"/>
      <c r="AY2467" s="3"/>
    </row>
    <row r="2468" spans="2:51" x14ac:dyDescent="0.2">
      <c r="B2468" s="3"/>
      <c r="D2468" s="3"/>
      <c r="AW2468" s="3"/>
      <c r="AY2468" s="3"/>
    </row>
    <row r="2469" spans="2:51" x14ac:dyDescent="0.2">
      <c r="B2469" s="3"/>
      <c r="D2469" s="3"/>
      <c r="AW2469" s="3"/>
      <c r="AY2469" s="3"/>
    </row>
    <row r="2470" spans="2:51" x14ac:dyDescent="0.2">
      <c r="B2470" s="3"/>
      <c r="D2470" s="3"/>
      <c r="AW2470" s="3"/>
      <c r="AY2470" s="3"/>
    </row>
    <row r="2471" spans="2:51" x14ac:dyDescent="0.2">
      <c r="B2471" s="3"/>
      <c r="D2471" s="3"/>
      <c r="AW2471" s="3"/>
      <c r="AY2471" s="3"/>
    </row>
    <row r="2472" spans="2:51" x14ac:dyDescent="0.2">
      <c r="B2472" s="3"/>
      <c r="D2472" s="3"/>
      <c r="AW2472" s="3"/>
      <c r="AY2472" s="3"/>
    </row>
    <row r="2473" spans="2:51" x14ac:dyDescent="0.2">
      <c r="B2473" s="3"/>
      <c r="D2473" s="3"/>
      <c r="AW2473" s="3"/>
      <c r="AY2473" s="3"/>
    </row>
    <row r="2474" spans="2:51" x14ac:dyDescent="0.2">
      <c r="B2474" s="3"/>
      <c r="D2474" s="3"/>
      <c r="AW2474" s="3"/>
      <c r="AY2474" s="3"/>
    </row>
    <row r="2475" spans="2:51" x14ac:dyDescent="0.2">
      <c r="B2475" s="3"/>
      <c r="D2475" s="3"/>
      <c r="AW2475" s="3"/>
      <c r="AY2475" s="3"/>
    </row>
    <row r="2476" spans="2:51" x14ac:dyDescent="0.2">
      <c r="B2476" s="3"/>
      <c r="D2476" s="3"/>
      <c r="AW2476" s="3"/>
      <c r="AY2476" s="3"/>
    </row>
    <row r="2477" spans="2:51" x14ac:dyDescent="0.2">
      <c r="B2477" s="3"/>
      <c r="D2477" s="3"/>
      <c r="AW2477" s="3"/>
      <c r="AY2477" s="3"/>
    </row>
    <row r="2478" spans="2:51" x14ac:dyDescent="0.2">
      <c r="B2478" s="3"/>
      <c r="D2478" s="3"/>
      <c r="AW2478" s="3"/>
      <c r="AY2478" s="3"/>
    </row>
    <row r="2479" spans="2:51" x14ac:dyDescent="0.2">
      <c r="B2479" s="3"/>
      <c r="D2479" s="3"/>
      <c r="AW2479" s="3"/>
      <c r="AY2479" s="3"/>
    </row>
    <row r="2480" spans="2:51" x14ac:dyDescent="0.2">
      <c r="B2480" s="3"/>
      <c r="D2480" s="3"/>
      <c r="AW2480" s="3"/>
      <c r="AY2480" s="3"/>
    </row>
    <row r="2481" spans="2:51" x14ac:dyDescent="0.2">
      <c r="B2481" s="3"/>
      <c r="D2481" s="3"/>
      <c r="AW2481" s="3"/>
      <c r="AY2481" s="3"/>
    </row>
    <row r="2482" spans="2:51" x14ac:dyDescent="0.2">
      <c r="B2482" s="3"/>
      <c r="D2482" s="3"/>
      <c r="AW2482" s="3"/>
      <c r="AY2482" s="3"/>
    </row>
    <row r="2483" spans="2:51" x14ac:dyDescent="0.2">
      <c r="B2483" s="3"/>
      <c r="D2483" s="3"/>
      <c r="AW2483" s="3"/>
      <c r="AY2483" s="3"/>
    </row>
    <row r="2484" spans="2:51" x14ac:dyDescent="0.2">
      <c r="B2484" s="3"/>
      <c r="D2484" s="3"/>
      <c r="AW2484" s="3"/>
      <c r="AY2484" s="3"/>
    </row>
    <row r="2485" spans="2:51" x14ac:dyDescent="0.2">
      <c r="B2485" s="3"/>
      <c r="D2485" s="3"/>
      <c r="AW2485" s="3"/>
      <c r="AY2485" s="3"/>
    </row>
    <row r="2486" spans="2:51" x14ac:dyDescent="0.2">
      <c r="B2486" s="3"/>
      <c r="D2486" s="3"/>
      <c r="AW2486" s="3"/>
      <c r="AY2486" s="3"/>
    </row>
    <row r="2487" spans="2:51" x14ac:dyDescent="0.2">
      <c r="B2487" s="3"/>
      <c r="D2487" s="3"/>
      <c r="AW2487" s="3"/>
      <c r="AY2487" s="3"/>
    </row>
    <row r="2488" spans="2:51" x14ac:dyDescent="0.2">
      <c r="B2488" s="3"/>
      <c r="D2488" s="3"/>
      <c r="AW2488" s="3"/>
      <c r="AY2488" s="3"/>
    </row>
    <row r="2489" spans="2:51" x14ac:dyDescent="0.2">
      <c r="B2489" s="3"/>
      <c r="D2489" s="3"/>
      <c r="AW2489" s="3"/>
      <c r="AY2489" s="3"/>
    </row>
    <row r="2490" spans="2:51" x14ac:dyDescent="0.2">
      <c r="B2490" s="3"/>
      <c r="D2490" s="3"/>
      <c r="AW2490" s="3"/>
      <c r="AY2490" s="3"/>
    </row>
    <row r="2491" spans="2:51" x14ac:dyDescent="0.2">
      <c r="B2491" s="3"/>
      <c r="D2491" s="3"/>
      <c r="AW2491" s="3"/>
      <c r="AY2491" s="3"/>
    </row>
    <row r="2492" spans="2:51" x14ac:dyDescent="0.2">
      <c r="B2492" s="3"/>
      <c r="D2492" s="3"/>
      <c r="AW2492" s="3"/>
      <c r="AY2492" s="3"/>
    </row>
    <row r="2493" spans="2:51" x14ac:dyDescent="0.2">
      <c r="B2493" s="3"/>
      <c r="D2493" s="3"/>
      <c r="AW2493" s="3"/>
      <c r="AY2493" s="3"/>
    </row>
    <row r="2494" spans="2:51" x14ac:dyDescent="0.2">
      <c r="B2494" s="3"/>
      <c r="D2494" s="3"/>
      <c r="AW2494" s="3"/>
      <c r="AY2494" s="3"/>
    </row>
    <row r="2495" spans="2:51" x14ac:dyDescent="0.2">
      <c r="B2495" s="3"/>
      <c r="D2495" s="3"/>
      <c r="AW2495" s="3"/>
      <c r="AY2495" s="3"/>
    </row>
    <row r="2496" spans="2:51" x14ac:dyDescent="0.2">
      <c r="B2496" s="3"/>
      <c r="D2496" s="3"/>
      <c r="AW2496" s="3"/>
      <c r="AY2496" s="3"/>
    </row>
    <row r="2497" spans="2:51" x14ac:dyDescent="0.2">
      <c r="B2497" s="3"/>
      <c r="D2497" s="3"/>
      <c r="AW2497" s="3"/>
      <c r="AY2497" s="3"/>
    </row>
    <row r="2498" spans="2:51" x14ac:dyDescent="0.2">
      <c r="B2498" s="3"/>
      <c r="D2498" s="3"/>
      <c r="AW2498" s="3"/>
      <c r="AY2498" s="3"/>
    </row>
    <row r="2499" spans="2:51" x14ac:dyDescent="0.2">
      <c r="B2499" s="3"/>
      <c r="D2499" s="3"/>
      <c r="AW2499" s="3"/>
      <c r="AY2499" s="3"/>
    </row>
    <row r="2500" spans="2:51" x14ac:dyDescent="0.2">
      <c r="B2500" s="3"/>
      <c r="D2500" s="3"/>
      <c r="AW2500" s="3"/>
      <c r="AY2500" s="3"/>
    </row>
    <row r="2501" spans="2:51" x14ac:dyDescent="0.2">
      <c r="B2501" s="3"/>
      <c r="D2501" s="3"/>
      <c r="AW2501" s="3"/>
      <c r="AY2501" s="3"/>
    </row>
    <row r="2502" spans="2:51" x14ac:dyDescent="0.2">
      <c r="B2502" s="3"/>
      <c r="D2502" s="3"/>
      <c r="AW2502" s="3"/>
      <c r="AY2502" s="3"/>
    </row>
    <row r="2503" spans="2:51" x14ac:dyDescent="0.2">
      <c r="B2503" s="3"/>
      <c r="D2503" s="3"/>
      <c r="AW2503" s="3"/>
      <c r="AY2503" s="3"/>
    </row>
    <row r="2504" spans="2:51" x14ac:dyDescent="0.2">
      <c r="B2504" s="3"/>
      <c r="D2504" s="3"/>
      <c r="AW2504" s="3"/>
      <c r="AY2504" s="3"/>
    </row>
    <row r="2505" spans="2:51" x14ac:dyDescent="0.2">
      <c r="B2505" s="3"/>
      <c r="D2505" s="3"/>
      <c r="AW2505" s="3"/>
      <c r="AY2505" s="3"/>
    </row>
    <row r="2506" spans="2:51" x14ac:dyDescent="0.2">
      <c r="B2506" s="3"/>
      <c r="D2506" s="3"/>
      <c r="AW2506" s="3"/>
      <c r="AY2506" s="3"/>
    </row>
    <row r="2507" spans="2:51" x14ac:dyDescent="0.2">
      <c r="B2507" s="3"/>
      <c r="D2507" s="3"/>
      <c r="AW2507" s="3"/>
      <c r="AY2507" s="3"/>
    </row>
    <row r="2508" spans="2:51" x14ac:dyDescent="0.2">
      <c r="B2508" s="3"/>
      <c r="D2508" s="3"/>
      <c r="AW2508" s="3"/>
      <c r="AY2508" s="3"/>
    </row>
    <row r="2509" spans="2:51" x14ac:dyDescent="0.2">
      <c r="B2509" s="3"/>
      <c r="D2509" s="3"/>
      <c r="AW2509" s="3"/>
      <c r="AY2509" s="3"/>
    </row>
    <row r="2510" spans="2:51" x14ac:dyDescent="0.2">
      <c r="B2510" s="3"/>
      <c r="D2510" s="3"/>
      <c r="AW2510" s="3"/>
      <c r="AY2510" s="3"/>
    </row>
    <row r="2511" spans="2:51" x14ac:dyDescent="0.2">
      <c r="B2511" s="3"/>
      <c r="D2511" s="3"/>
      <c r="AW2511" s="3"/>
      <c r="AY2511" s="3"/>
    </row>
    <row r="2512" spans="2:51" x14ac:dyDescent="0.2">
      <c r="B2512" s="3"/>
      <c r="D2512" s="3"/>
      <c r="AW2512" s="3"/>
      <c r="AY2512" s="3"/>
    </row>
    <row r="2513" spans="2:51" x14ac:dyDescent="0.2">
      <c r="B2513" s="3"/>
      <c r="D2513" s="3"/>
      <c r="AW2513" s="3"/>
      <c r="AY2513" s="3"/>
    </row>
    <row r="2514" spans="2:51" x14ac:dyDescent="0.2">
      <c r="B2514" s="3"/>
      <c r="D2514" s="3"/>
      <c r="AW2514" s="3"/>
      <c r="AY2514" s="3"/>
    </row>
    <row r="2515" spans="2:51" x14ac:dyDescent="0.2">
      <c r="B2515" s="3"/>
      <c r="D2515" s="3"/>
      <c r="AW2515" s="3"/>
      <c r="AY2515" s="3"/>
    </row>
    <row r="2516" spans="2:51" x14ac:dyDescent="0.2">
      <c r="B2516" s="3"/>
      <c r="D2516" s="3"/>
      <c r="AW2516" s="3"/>
      <c r="AY2516" s="3"/>
    </row>
    <row r="2517" spans="2:51" x14ac:dyDescent="0.2">
      <c r="B2517" s="3"/>
      <c r="D2517" s="3"/>
      <c r="AW2517" s="3"/>
      <c r="AY2517" s="3"/>
    </row>
    <row r="2518" spans="2:51" x14ac:dyDescent="0.2">
      <c r="B2518" s="3"/>
      <c r="D2518" s="3"/>
      <c r="AW2518" s="3"/>
      <c r="AY2518" s="3"/>
    </row>
    <row r="2519" spans="2:51" x14ac:dyDescent="0.2">
      <c r="B2519" s="3"/>
      <c r="D2519" s="3"/>
      <c r="AW2519" s="3"/>
      <c r="AY2519" s="3"/>
    </row>
    <row r="2520" spans="2:51" x14ac:dyDescent="0.2">
      <c r="B2520" s="3"/>
      <c r="D2520" s="3"/>
      <c r="AW2520" s="3"/>
      <c r="AY2520" s="3"/>
    </row>
    <row r="2521" spans="2:51" x14ac:dyDescent="0.2">
      <c r="B2521" s="3"/>
      <c r="D2521" s="3"/>
      <c r="AW2521" s="3"/>
      <c r="AY2521" s="3"/>
    </row>
    <row r="2522" spans="2:51" x14ac:dyDescent="0.2">
      <c r="B2522" s="3"/>
      <c r="D2522" s="3"/>
      <c r="AW2522" s="3"/>
      <c r="AY2522" s="3"/>
    </row>
    <row r="2523" spans="2:51" x14ac:dyDescent="0.2">
      <c r="B2523" s="3"/>
      <c r="D2523" s="3"/>
      <c r="AW2523" s="3"/>
      <c r="AY2523" s="3"/>
    </row>
    <row r="2524" spans="2:51" x14ac:dyDescent="0.2">
      <c r="B2524" s="3"/>
      <c r="D2524" s="3"/>
      <c r="AW2524" s="3"/>
      <c r="AY2524" s="3"/>
    </row>
    <row r="2525" spans="2:51" x14ac:dyDescent="0.2">
      <c r="B2525" s="3"/>
      <c r="D2525" s="3"/>
      <c r="AW2525" s="3"/>
      <c r="AY2525" s="3"/>
    </row>
    <row r="2526" spans="2:51" x14ac:dyDescent="0.2">
      <c r="B2526" s="3"/>
      <c r="D2526" s="3"/>
      <c r="AW2526" s="3"/>
      <c r="AY2526" s="3"/>
    </row>
    <row r="2527" spans="2:51" x14ac:dyDescent="0.2">
      <c r="B2527" s="3"/>
      <c r="D2527" s="3"/>
      <c r="AW2527" s="3"/>
      <c r="AY2527" s="3"/>
    </row>
    <row r="2528" spans="2:51" x14ac:dyDescent="0.2">
      <c r="B2528" s="3"/>
      <c r="D2528" s="3"/>
      <c r="AW2528" s="3"/>
      <c r="AY2528" s="3"/>
    </row>
    <row r="2529" spans="2:51" x14ac:dyDescent="0.2">
      <c r="B2529" s="3"/>
      <c r="D2529" s="3"/>
      <c r="AW2529" s="3"/>
      <c r="AY2529" s="3"/>
    </row>
    <row r="2530" spans="2:51" x14ac:dyDescent="0.2">
      <c r="B2530" s="3"/>
      <c r="D2530" s="3"/>
      <c r="AW2530" s="3"/>
      <c r="AY2530" s="3"/>
    </row>
    <row r="2531" spans="2:51" x14ac:dyDescent="0.2">
      <c r="B2531" s="3"/>
      <c r="D2531" s="3"/>
      <c r="AW2531" s="3"/>
      <c r="AY2531" s="3"/>
    </row>
    <row r="2532" spans="2:51" x14ac:dyDescent="0.2">
      <c r="B2532" s="3"/>
      <c r="D2532" s="3"/>
      <c r="AW2532" s="3"/>
      <c r="AY2532" s="3"/>
    </row>
    <row r="2533" spans="2:51" x14ac:dyDescent="0.2">
      <c r="B2533" s="3"/>
      <c r="D2533" s="3"/>
      <c r="AW2533" s="3"/>
      <c r="AY2533" s="3"/>
    </row>
    <row r="2534" spans="2:51" x14ac:dyDescent="0.2">
      <c r="B2534" s="3"/>
      <c r="D2534" s="3"/>
      <c r="AW2534" s="3"/>
      <c r="AY2534" s="3"/>
    </row>
    <row r="2535" spans="2:51" x14ac:dyDescent="0.2">
      <c r="B2535" s="3"/>
      <c r="D2535" s="3"/>
      <c r="AW2535" s="3"/>
      <c r="AY2535" s="3"/>
    </row>
    <row r="2536" spans="2:51" x14ac:dyDescent="0.2">
      <c r="B2536" s="3"/>
      <c r="D2536" s="3"/>
      <c r="AW2536" s="3"/>
      <c r="AY2536" s="3"/>
    </row>
    <row r="2537" spans="2:51" x14ac:dyDescent="0.2">
      <c r="B2537" s="3"/>
      <c r="D2537" s="3"/>
      <c r="AW2537" s="3"/>
      <c r="AY2537" s="3"/>
    </row>
    <row r="2538" spans="2:51" x14ac:dyDescent="0.2">
      <c r="B2538" s="3"/>
      <c r="D2538" s="3"/>
      <c r="AW2538" s="3"/>
      <c r="AY2538" s="3"/>
    </row>
    <row r="2539" spans="2:51" x14ac:dyDescent="0.2">
      <c r="B2539" s="3"/>
      <c r="D2539" s="3"/>
      <c r="AW2539" s="3"/>
      <c r="AY2539" s="3"/>
    </row>
    <row r="2540" spans="2:51" x14ac:dyDescent="0.2">
      <c r="B2540" s="3"/>
      <c r="D2540" s="3"/>
      <c r="AW2540" s="3"/>
      <c r="AY2540" s="3"/>
    </row>
    <row r="2541" spans="2:51" x14ac:dyDescent="0.2">
      <c r="B2541" s="3"/>
      <c r="D2541" s="3"/>
      <c r="AW2541" s="3"/>
      <c r="AY2541" s="3"/>
    </row>
    <row r="2542" spans="2:51" x14ac:dyDescent="0.2">
      <c r="B2542" s="3"/>
      <c r="D2542" s="3"/>
      <c r="AW2542" s="3"/>
      <c r="AY2542" s="3"/>
    </row>
    <row r="2543" spans="2:51" x14ac:dyDescent="0.2">
      <c r="B2543" s="3"/>
      <c r="D2543" s="3"/>
      <c r="AW2543" s="3"/>
      <c r="AY2543" s="3"/>
    </row>
    <row r="2544" spans="2:51" x14ac:dyDescent="0.2">
      <c r="B2544" s="3"/>
      <c r="D2544" s="3"/>
      <c r="AW2544" s="3"/>
      <c r="AY2544" s="3"/>
    </row>
    <row r="2545" spans="2:51" x14ac:dyDescent="0.2">
      <c r="B2545" s="3"/>
      <c r="D2545" s="3"/>
      <c r="AW2545" s="3"/>
      <c r="AY2545" s="3"/>
    </row>
    <row r="2546" spans="2:51" x14ac:dyDescent="0.2">
      <c r="B2546" s="3"/>
      <c r="D2546" s="3"/>
      <c r="AW2546" s="3"/>
      <c r="AY2546" s="3"/>
    </row>
    <row r="2547" spans="2:51" x14ac:dyDescent="0.2">
      <c r="B2547" s="3"/>
      <c r="D2547" s="3"/>
      <c r="AW2547" s="3"/>
      <c r="AY2547" s="3"/>
    </row>
    <row r="2548" spans="2:51" x14ac:dyDescent="0.2">
      <c r="B2548" s="3"/>
      <c r="D2548" s="3"/>
      <c r="AW2548" s="3"/>
      <c r="AY2548" s="3"/>
    </row>
    <row r="2549" spans="2:51" x14ac:dyDescent="0.2">
      <c r="B2549" s="3"/>
      <c r="D2549" s="3"/>
      <c r="AW2549" s="3"/>
      <c r="AY2549" s="3"/>
    </row>
    <row r="2550" spans="2:51" x14ac:dyDescent="0.2">
      <c r="B2550" s="3"/>
      <c r="D2550" s="3"/>
      <c r="AW2550" s="3"/>
      <c r="AY2550" s="3"/>
    </row>
    <row r="2551" spans="2:51" x14ac:dyDescent="0.2">
      <c r="B2551" s="3"/>
      <c r="D2551" s="3"/>
      <c r="AW2551" s="3"/>
      <c r="AY2551" s="3"/>
    </row>
    <row r="2552" spans="2:51" x14ac:dyDescent="0.2">
      <c r="B2552" s="3"/>
      <c r="D2552" s="3"/>
      <c r="AW2552" s="3"/>
      <c r="AY2552" s="3"/>
    </row>
    <row r="2553" spans="2:51" x14ac:dyDescent="0.2">
      <c r="B2553" s="3"/>
      <c r="D2553" s="3"/>
      <c r="AW2553" s="3"/>
      <c r="AY2553" s="3"/>
    </row>
    <row r="2554" spans="2:51" x14ac:dyDescent="0.2">
      <c r="B2554" s="3"/>
      <c r="D2554" s="3"/>
      <c r="AW2554" s="3"/>
      <c r="AY2554" s="3"/>
    </row>
    <row r="2555" spans="2:51" x14ac:dyDescent="0.2">
      <c r="B2555" s="3"/>
      <c r="D2555" s="3"/>
      <c r="AW2555" s="3"/>
      <c r="AY2555" s="3"/>
    </row>
    <row r="2556" spans="2:51" x14ac:dyDescent="0.2">
      <c r="B2556" s="3"/>
      <c r="D2556" s="3"/>
      <c r="AW2556" s="3"/>
      <c r="AY2556" s="3"/>
    </row>
    <row r="2557" spans="2:51" x14ac:dyDescent="0.2">
      <c r="B2557" s="3"/>
      <c r="D2557" s="3"/>
      <c r="AW2557" s="3"/>
      <c r="AY2557" s="3"/>
    </row>
    <row r="2558" spans="2:51" x14ac:dyDescent="0.2">
      <c r="B2558" s="3"/>
      <c r="D2558" s="3"/>
      <c r="AW2558" s="3"/>
      <c r="AY2558" s="3"/>
    </row>
    <row r="2559" spans="2:51" x14ac:dyDescent="0.2">
      <c r="B2559" s="3"/>
      <c r="D2559" s="3"/>
      <c r="AW2559" s="3"/>
      <c r="AY2559" s="3"/>
    </row>
    <row r="2560" spans="2:51" x14ac:dyDescent="0.2">
      <c r="B2560" s="3"/>
      <c r="D2560" s="3"/>
      <c r="AW2560" s="3"/>
      <c r="AY2560" s="3"/>
    </row>
    <row r="2561" spans="2:51" x14ac:dyDescent="0.2">
      <c r="B2561" s="3"/>
      <c r="D2561" s="3"/>
      <c r="AW2561" s="3"/>
      <c r="AY2561" s="3"/>
    </row>
    <row r="2562" spans="2:51" x14ac:dyDescent="0.2">
      <c r="B2562" s="3"/>
      <c r="D2562" s="3"/>
      <c r="AW2562" s="3"/>
      <c r="AY2562" s="3"/>
    </row>
    <row r="2563" spans="2:51" x14ac:dyDescent="0.2">
      <c r="B2563" s="3"/>
      <c r="D2563" s="3"/>
      <c r="AW2563" s="3"/>
      <c r="AY2563" s="3"/>
    </row>
    <row r="2564" spans="2:51" x14ac:dyDescent="0.2">
      <c r="B2564" s="3"/>
      <c r="D2564" s="3"/>
      <c r="AW2564" s="3"/>
      <c r="AY2564" s="3"/>
    </row>
    <row r="2565" spans="2:51" x14ac:dyDescent="0.2">
      <c r="B2565" s="3"/>
      <c r="D2565" s="3"/>
      <c r="AW2565" s="3"/>
      <c r="AY2565" s="3"/>
    </row>
    <row r="2566" spans="2:51" x14ac:dyDescent="0.2">
      <c r="B2566" s="3"/>
      <c r="D2566" s="3"/>
      <c r="AW2566" s="3"/>
      <c r="AY2566" s="3"/>
    </row>
    <row r="2567" spans="2:51" x14ac:dyDescent="0.2">
      <c r="B2567" s="3"/>
      <c r="D2567" s="3"/>
      <c r="AW2567" s="3"/>
      <c r="AY2567" s="3"/>
    </row>
    <row r="2568" spans="2:51" x14ac:dyDescent="0.2">
      <c r="B2568" s="3"/>
      <c r="D2568" s="3"/>
      <c r="AW2568" s="3"/>
      <c r="AY2568" s="3"/>
    </row>
    <row r="2569" spans="2:51" x14ac:dyDescent="0.2">
      <c r="B2569" s="3"/>
      <c r="D2569" s="3"/>
      <c r="AW2569" s="3"/>
      <c r="AY2569" s="3"/>
    </row>
    <row r="2570" spans="2:51" x14ac:dyDescent="0.2">
      <c r="B2570" s="3"/>
      <c r="D2570" s="3"/>
      <c r="AW2570" s="3"/>
      <c r="AY2570" s="3"/>
    </row>
    <row r="2571" spans="2:51" x14ac:dyDescent="0.2">
      <c r="B2571" s="3"/>
      <c r="D2571" s="3"/>
      <c r="AW2571" s="3"/>
      <c r="AY2571" s="3"/>
    </row>
    <row r="2572" spans="2:51" x14ac:dyDescent="0.2">
      <c r="B2572" s="3"/>
      <c r="D2572" s="3"/>
      <c r="AW2572" s="3"/>
      <c r="AY2572" s="3"/>
    </row>
    <row r="2573" spans="2:51" x14ac:dyDescent="0.2">
      <c r="B2573" s="3"/>
      <c r="D2573" s="3"/>
      <c r="AW2573" s="3"/>
      <c r="AY2573" s="3"/>
    </row>
    <row r="2574" spans="2:51" x14ac:dyDescent="0.2">
      <c r="B2574" s="3"/>
      <c r="D2574" s="3"/>
      <c r="AW2574" s="3"/>
      <c r="AY2574" s="3"/>
    </row>
    <row r="2575" spans="2:51" x14ac:dyDescent="0.2">
      <c r="B2575" s="3"/>
      <c r="D2575" s="3"/>
      <c r="AW2575" s="3"/>
      <c r="AY2575" s="3"/>
    </row>
    <row r="2576" spans="2:51" x14ac:dyDescent="0.2">
      <c r="B2576" s="3"/>
      <c r="D2576" s="3"/>
      <c r="AW2576" s="3"/>
      <c r="AY2576" s="3"/>
    </row>
    <row r="2577" spans="2:51" x14ac:dyDescent="0.2">
      <c r="B2577" s="3"/>
      <c r="D2577" s="3"/>
      <c r="AW2577" s="3"/>
      <c r="AY2577" s="3"/>
    </row>
    <row r="2578" spans="2:51" x14ac:dyDescent="0.2">
      <c r="B2578" s="3"/>
      <c r="D2578" s="3"/>
      <c r="AW2578" s="3"/>
      <c r="AY2578" s="3"/>
    </row>
    <row r="2579" spans="2:51" x14ac:dyDescent="0.2">
      <c r="B2579" s="3"/>
      <c r="D2579" s="3"/>
      <c r="AW2579" s="3"/>
      <c r="AY2579" s="3"/>
    </row>
    <row r="2580" spans="2:51" x14ac:dyDescent="0.2">
      <c r="B2580" s="3"/>
      <c r="D2580" s="3"/>
      <c r="AW2580" s="3"/>
      <c r="AY2580" s="3"/>
    </row>
    <row r="2581" spans="2:51" x14ac:dyDescent="0.2">
      <c r="B2581" s="3"/>
      <c r="D2581" s="3"/>
      <c r="AW2581" s="3"/>
      <c r="AY2581" s="3"/>
    </row>
    <row r="2582" spans="2:51" x14ac:dyDescent="0.2">
      <c r="B2582" s="3"/>
      <c r="D2582" s="3"/>
      <c r="AW2582" s="3"/>
      <c r="AY2582" s="3"/>
    </row>
    <row r="2583" spans="2:51" x14ac:dyDescent="0.2">
      <c r="B2583" s="3"/>
      <c r="D2583" s="3"/>
      <c r="AW2583" s="3"/>
      <c r="AY2583" s="3"/>
    </row>
    <row r="2584" spans="2:51" x14ac:dyDescent="0.2">
      <c r="B2584" s="3"/>
      <c r="D2584" s="3"/>
      <c r="AW2584" s="3"/>
      <c r="AY2584" s="3"/>
    </row>
    <row r="2585" spans="2:51" x14ac:dyDescent="0.2">
      <c r="B2585" s="3"/>
      <c r="D2585" s="3"/>
      <c r="AW2585" s="3"/>
      <c r="AY2585" s="3"/>
    </row>
    <row r="2586" spans="2:51" x14ac:dyDescent="0.2">
      <c r="B2586" s="3"/>
      <c r="D2586" s="3"/>
      <c r="AW2586" s="3"/>
      <c r="AY2586" s="3"/>
    </row>
    <row r="2587" spans="2:51" x14ac:dyDescent="0.2">
      <c r="B2587" s="3"/>
      <c r="D2587" s="3"/>
      <c r="AW2587" s="3"/>
      <c r="AY2587" s="3"/>
    </row>
    <row r="2588" spans="2:51" x14ac:dyDescent="0.2">
      <c r="B2588" s="3"/>
      <c r="D2588" s="3"/>
      <c r="AW2588" s="3"/>
      <c r="AY2588" s="3"/>
    </row>
    <row r="2589" spans="2:51" x14ac:dyDescent="0.2">
      <c r="B2589" s="3"/>
      <c r="D2589" s="3"/>
      <c r="AW2589" s="3"/>
      <c r="AY2589" s="3"/>
    </row>
    <row r="2590" spans="2:51" x14ac:dyDescent="0.2">
      <c r="B2590" s="3"/>
      <c r="D2590" s="3"/>
      <c r="AW2590" s="3"/>
      <c r="AY2590" s="3"/>
    </row>
    <row r="2591" spans="2:51" x14ac:dyDescent="0.2">
      <c r="B2591" s="3"/>
      <c r="D2591" s="3"/>
      <c r="AW2591" s="3"/>
      <c r="AY2591" s="3"/>
    </row>
    <row r="2592" spans="2:51" x14ac:dyDescent="0.2">
      <c r="B2592" s="3"/>
      <c r="D2592" s="3"/>
      <c r="AW2592" s="3"/>
      <c r="AY2592" s="3"/>
    </row>
    <row r="2593" spans="2:51" x14ac:dyDescent="0.2">
      <c r="B2593" s="3"/>
      <c r="D2593" s="3"/>
      <c r="AW2593" s="3"/>
      <c r="AY2593" s="3"/>
    </row>
    <row r="2594" spans="2:51" x14ac:dyDescent="0.2">
      <c r="B2594" s="3"/>
      <c r="D2594" s="3"/>
      <c r="AW2594" s="3"/>
      <c r="AY2594" s="3"/>
    </row>
    <row r="2595" spans="2:51" x14ac:dyDescent="0.2">
      <c r="B2595" s="3"/>
      <c r="D2595" s="3"/>
      <c r="AW2595" s="3"/>
      <c r="AY2595" s="3"/>
    </row>
    <row r="2596" spans="2:51" x14ac:dyDescent="0.2">
      <c r="B2596" s="3"/>
      <c r="D2596" s="3"/>
      <c r="AW2596" s="3"/>
      <c r="AY2596" s="3"/>
    </row>
    <row r="2597" spans="2:51" x14ac:dyDescent="0.2">
      <c r="B2597" s="3"/>
      <c r="D2597" s="3"/>
      <c r="AW2597" s="3"/>
      <c r="AY2597" s="3"/>
    </row>
    <row r="2598" spans="2:51" x14ac:dyDescent="0.2">
      <c r="B2598" s="3"/>
      <c r="D2598" s="3"/>
      <c r="AW2598" s="3"/>
      <c r="AY2598" s="3"/>
    </row>
    <row r="2599" spans="2:51" x14ac:dyDescent="0.2">
      <c r="B2599" s="3"/>
      <c r="D2599" s="3"/>
      <c r="AW2599" s="3"/>
      <c r="AY2599" s="3"/>
    </row>
    <row r="2600" spans="2:51" x14ac:dyDescent="0.2">
      <c r="B2600" s="3"/>
      <c r="D2600" s="3"/>
      <c r="AW2600" s="3"/>
      <c r="AY2600" s="3"/>
    </row>
    <row r="2601" spans="2:51" x14ac:dyDescent="0.2">
      <c r="B2601" s="3"/>
      <c r="D2601" s="3"/>
      <c r="AW2601" s="3"/>
      <c r="AY2601" s="3"/>
    </row>
    <row r="2602" spans="2:51" x14ac:dyDescent="0.2">
      <c r="B2602" s="3"/>
      <c r="D2602" s="3"/>
      <c r="AW2602" s="3"/>
      <c r="AY2602" s="3"/>
    </row>
    <row r="2603" spans="2:51" x14ac:dyDescent="0.2">
      <c r="B2603" s="3"/>
      <c r="D2603" s="3"/>
      <c r="AW2603" s="3"/>
      <c r="AY2603" s="3"/>
    </row>
    <row r="2604" spans="2:51" x14ac:dyDescent="0.2">
      <c r="B2604" s="3"/>
      <c r="D2604" s="3"/>
      <c r="AW2604" s="3"/>
      <c r="AY2604" s="3"/>
    </row>
    <row r="2605" spans="2:51" x14ac:dyDescent="0.2">
      <c r="B2605" s="3"/>
      <c r="D2605" s="3"/>
      <c r="AW2605" s="3"/>
      <c r="AY2605" s="3"/>
    </row>
    <row r="2606" spans="2:51" x14ac:dyDescent="0.2">
      <c r="B2606" s="3"/>
      <c r="D2606" s="3"/>
      <c r="AW2606" s="3"/>
      <c r="AY2606" s="3"/>
    </row>
    <row r="2607" spans="2:51" x14ac:dyDescent="0.2">
      <c r="B2607" s="3"/>
      <c r="D2607" s="3"/>
      <c r="AW2607" s="3"/>
      <c r="AY2607" s="3"/>
    </row>
    <row r="2608" spans="2:51" x14ac:dyDescent="0.2">
      <c r="B2608" s="3"/>
      <c r="D2608" s="3"/>
      <c r="AW2608" s="3"/>
      <c r="AY2608" s="3"/>
    </row>
    <row r="2609" spans="2:51" x14ac:dyDescent="0.2">
      <c r="B2609" s="3"/>
      <c r="D2609" s="3"/>
      <c r="AW2609" s="3"/>
      <c r="AY2609" s="3"/>
    </row>
    <row r="2610" spans="2:51" x14ac:dyDescent="0.2">
      <c r="B2610" s="3"/>
      <c r="D2610" s="3"/>
      <c r="AW2610" s="3"/>
      <c r="AY2610" s="3"/>
    </row>
    <row r="2611" spans="2:51" x14ac:dyDescent="0.2">
      <c r="B2611" s="3"/>
      <c r="D2611" s="3"/>
      <c r="AW2611" s="3"/>
      <c r="AY2611" s="3"/>
    </row>
    <row r="2612" spans="2:51" x14ac:dyDescent="0.2">
      <c r="B2612" s="3"/>
      <c r="D2612" s="3"/>
      <c r="AW2612" s="3"/>
      <c r="AY2612" s="3"/>
    </row>
    <row r="2613" spans="2:51" x14ac:dyDescent="0.2">
      <c r="B2613" s="3"/>
      <c r="D2613" s="3"/>
      <c r="AW2613" s="3"/>
      <c r="AY2613" s="3"/>
    </row>
    <row r="2614" spans="2:51" x14ac:dyDescent="0.2">
      <c r="B2614" s="3"/>
      <c r="D2614" s="3"/>
      <c r="AW2614" s="3"/>
      <c r="AY2614" s="3"/>
    </row>
    <row r="2615" spans="2:51" x14ac:dyDescent="0.2">
      <c r="B2615" s="3"/>
      <c r="D2615" s="3"/>
      <c r="AW2615" s="3"/>
      <c r="AY2615" s="3"/>
    </row>
    <row r="2616" spans="2:51" x14ac:dyDescent="0.2">
      <c r="B2616" s="3"/>
      <c r="D2616" s="3"/>
      <c r="AW2616" s="3"/>
      <c r="AY2616" s="3"/>
    </row>
    <row r="2617" spans="2:51" x14ac:dyDescent="0.2">
      <c r="B2617" s="3"/>
      <c r="D2617" s="3"/>
      <c r="AW2617" s="3"/>
      <c r="AY2617" s="3"/>
    </row>
    <row r="2618" spans="2:51" x14ac:dyDescent="0.2">
      <c r="B2618" s="3"/>
      <c r="D2618" s="3"/>
      <c r="AW2618" s="3"/>
      <c r="AY2618" s="3"/>
    </row>
    <row r="2619" spans="2:51" x14ac:dyDescent="0.2">
      <c r="B2619" s="3"/>
      <c r="D2619" s="3"/>
      <c r="AW2619" s="3"/>
      <c r="AY2619" s="3"/>
    </row>
    <row r="2620" spans="2:51" x14ac:dyDescent="0.2">
      <c r="B2620" s="3"/>
      <c r="D2620" s="3"/>
      <c r="AW2620" s="3"/>
      <c r="AY2620" s="3"/>
    </row>
    <row r="2621" spans="2:51" x14ac:dyDescent="0.2">
      <c r="B2621" s="3"/>
      <c r="D2621" s="3"/>
      <c r="AW2621" s="3"/>
      <c r="AY2621" s="3"/>
    </row>
    <row r="2622" spans="2:51" x14ac:dyDescent="0.2">
      <c r="B2622" s="3"/>
      <c r="D2622" s="3"/>
      <c r="AW2622" s="3"/>
      <c r="AY2622" s="3"/>
    </row>
    <row r="2623" spans="2:51" x14ac:dyDescent="0.2">
      <c r="B2623" s="3"/>
      <c r="D2623" s="3"/>
      <c r="AW2623" s="3"/>
      <c r="AY2623" s="3"/>
    </row>
    <row r="2624" spans="2:51" x14ac:dyDescent="0.2">
      <c r="B2624" s="3"/>
      <c r="D2624" s="3"/>
      <c r="AW2624" s="3"/>
      <c r="AY2624" s="3"/>
    </row>
    <row r="2625" spans="2:51" x14ac:dyDescent="0.2">
      <c r="B2625" s="3"/>
      <c r="D2625" s="3"/>
      <c r="AW2625" s="3"/>
      <c r="AY2625" s="3"/>
    </row>
    <row r="2626" spans="2:51" x14ac:dyDescent="0.2">
      <c r="B2626" s="3"/>
      <c r="D2626" s="3"/>
      <c r="AW2626" s="3"/>
      <c r="AY2626" s="3"/>
    </row>
    <row r="2627" spans="2:51" x14ac:dyDescent="0.2">
      <c r="B2627" s="3"/>
      <c r="D2627" s="3"/>
      <c r="AW2627" s="3"/>
      <c r="AY2627" s="3"/>
    </row>
    <row r="2628" spans="2:51" x14ac:dyDescent="0.2">
      <c r="B2628" s="3"/>
      <c r="D2628" s="3"/>
      <c r="AW2628" s="3"/>
      <c r="AY2628" s="3"/>
    </row>
    <row r="2629" spans="2:51" x14ac:dyDescent="0.2">
      <c r="B2629" s="3"/>
      <c r="D2629" s="3"/>
      <c r="AW2629" s="3"/>
      <c r="AY2629" s="3"/>
    </row>
    <row r="2630" spans="2:51" x14ac:dyDescent="0.2">
      <c r="B2630" s="3"/>
      <c r="D2630" s="3"/>
      <c r="AW2630" s="3"/>
      <c r="AY2630" s="3"/>
    </row>
    <row r="2631" spans="2:51" x14ac:dyDescent="0.2">
      <c r="B2631" s="3"/>
      <c r="D2631" s="3"/>
      <c r="AW2631" s="3"/>
      <c r="AY2631" s="3"/>
    </row>
    <row r="2632" spans="2:51" x14ac:dyDescent="0.2">
      <c r="B2632" s="3"/>
      <c r="D2632" s="3"/>
      <c r="AW2632" s="3"/>
      <c r="AY2632" s="3"/>
    </row>
    <row r="2633" spans="2:51" x14ac:dyDescent="0.2">
      <c r="B2633" s="3"/>
      <c r="D2633" s="3"/>
      <c r="AW2633" s="3"/>
      <c r="AY2633" s="3"/>
    </row>
    <row r="2634" spans="2:51" x14ac:dyDescent="0.2">
      <c r="B2634" s="3"/>
      <c r="D2634" s="3"/>
      <c r="AW2634" s="3"/>
      <c r="AY2634" s="3"/>
    </row>
    <row r="2635" spans="2:51" x14ac:dyDescent="0.2">
      <c r="B2635" s="3"/>
      <c r="D2635" s="3"/>
      <c r="AW2635" s="3"/>
      <c r="AY2635" s="3"/>
    </row>
    <row r="2636" spans="2:51" x14ac:dyDescent="0.2">
      <c r="B2636" s="3"/>
      <c r="D2636" s="3"/>
      <c r="AW2636" s="3"/>
      <c r="AY2636" s="3"/>
    </row>
    <row r="2637" spans="2:51" x14ac:dyDescent="0.2">
      <c r="B2637" s="3"/>
      <c r="D2637" s="3"/>
      <c r="AW2637" s="3"/>
      <c r="AY2637" s="3"/>
    </row>
    <row r="2638" spans="2:51" x14ac:dyDescent="0.2">
      <c r="B2638" s="3"/>
      <c r="D2638" s="3"/>
      <c r="AW2638" s="3"/>
      <c r="AY2638" s="3"/>
    </row>
    <row r="2639" spans="2:51" x14ac:dyDescent="0.2">
      <c r="B2639" s="3"/>
      <c r="D2639" s="3"/>
      <c r="AW2639" s="3"/>
      <c r="AY2639" s="3"/>
    </row>
    <row r="2640" spans="2:51" x14ac:dyDescent="0.2">
      <c r="B2640" s="3"/>
      <c r="D2640" s="3"/>
      <c r="AW2640" s="3"/>
      <c r="AY2640" s="3"/>
    </row>
    <row r="2641" spans="2:51" x14ac:dyDescent="0.2">
      <c r="B2641" s="3"/>
      <c r="D2641" s="3"/>
      <c r="AW2641" s="3"/>
      <c r="AY2641" s="3"/>
    </row>
    <row r="2642" spans="2:51" x14ac:dyDescent="0.2">
      <c r="B2642" s="3"/>
      <c r="D2642" s="3"/>
      <c r="AW2642" s="3"/>
      <c r="AY2642" s="3"/>
    </row>
    <row r="2643" spans="2:51" x14ac:dyDescent="0.2">
      <c r="B2643" s="3"/>
      <c r="D2643" s="3"/>
      <c r="AW2643" s="3"/>
      <c r="AY2643" s="3"/>
    </row>
    <row r="2644" spans="2:51" x14ac:dyDescent="0.2">
      <c r="B2644" s="3"/>
      <c r="D2644" s="3"/>
      <c r="AW2644" s="3"/>
      <c r="AY2644" s="3"/>
    </row>
    <row r="2645" spans="2:51" x14ac:dyDescent="0.2">
      <c r="B2645" s="3"/>
      <c r="D2645" s="3"/>
      <c r="AW2645" s="3"/>
      <c r="AY2645" s="3"/>
    </row>
    <row r="2646" spans="2:51" x14ac:dyDescent="0.2">
      <c r="B2646" s="3"/>
      <c r="D2646" s="3"/>
      <c r="AW2646" s="3"/>
      <c r="AY2646" s="3"/>
    </row>
    <row r="2647" spans="2:51" x14ac:dyDescent="0.2">
      <c r="B2647" s="3"/>
      <c r="D2647" s="3"/>
      <c r="AW2647" s="3"/>
      <c r="AY2647" s="3"/>
    </row>
    <row r="2648" spans="2:51" x14ac:dyDescent="0.2">
      <c r="B2648" s="3"/>
      <c r="D2648" s="3"/>
      <c r="AW2648" s="3"/>
      <c r="AY2648" s="3"/>
    </row>
    <row r="2649" spans="2:51" x14ac:dyDescent="0.2">
      <c r="B2649" s="3"/>
      <c r="D2649" s="3"/>
      <c r="AW2649" s="3"/>
      <c r="AY2649" s="3"/>
    </row>
    <row r="2650" spans="2:51" x14ac:dyDescent="0.2">
      <c r="B2650" s="3"/>
      <c r="D2650" s="3"/>
      <c r="AW2650" s="3"/>
      <c r="AY2650" s="3"/>
    </row>
    <row r="2651" spans="2:51" x14ac:dyDescent="0.2">
      <c r="B2651" s="3"/>
      <c r="D2651" s="3"/>
      <c r="AW2651" s="3"/>
      <c r="AY2651" s="3"/>
    </row>
    <row r="2652" spans="2:51" x14ac:dyDescent="0.2">
      <c r="B2652" s="3"/>
      <c r="D2652" s="3"/>
      <c r="AW2652" s="3"/>
      <c r="AY2652" s="3"/>
    </row>
    <row r="2653" spans="2:51" x14ac:dyDescent="0.2">
      <c r="B2653" s="3"/>
      <c r="D2653" s="3"/>
      <c r="AW2653" s="3"/>
      <c r="AY2653" s="3"/>
    </row>
    <row r="2654" spans="2:51" x14ac:dyDescent="0.2">
      <c r="B2654" s="3"/>
      <c r="D2654" s="3"/>
      <c r="AW2654" s="3"/>
      <c r="AY2654" s="3"/>
    </row>
    <row r="2655" spans="2:51" x14ac:dyDescent="0.2">
      <c r="B2655" s="3"/>
      <c r="D2655" s="3"/>
      <c r="AW2655" s="3"/>
      <c r="AY2655" s="3"/>
    </row>
    <row r="2656" spans="2:51" x14ac:dyDescent="0.2">
      <c r="B2656" s="3"/>
      <c r="D2656" s="3"/>
      <c r="AW2656" s="3"/>
      <c r="AY2656" s="3"/>
    </row>
    <row r="2657" spans="2:51" x14ac:dyDescent="0.2">
      <c r="B2657" s="3"/>
      <c r="D2657" s="3"/>
      <c r="AW2657" s="3"/>
      <c r="AY2657" s="3"/>
    </row>
    <row r="2658" spans="2:51" x14ac:dyDescent="0.2">
      <c r="B2658" s="3"/>
      <c r="D2658" s="3"/>
      <c r="AW2658" s="3"/>
      <c r="AY2658" s="3"/>
    </row>
    <row r="2659" spans="2:51" x14ac:dyDescent="0.2">
      <c r="B2659" s="3"/>
      <c r="D2659" s="3"/>
      <c r="AW2659" s="3"/>
      <c r="AY2659" s="3"/>
    </row>
    <row r="2660" spans="2:51" x14ac:dyDescent="0.2">
      <c r="B2660" s="3"/>
      <c r="D2660" s="3"/>
      <c r="AW2660" s="3"/>
      <c r="AY2660" s="3"/>
    </row>
    <row r="2661" spans="2:51" x14ac:dyDescent="0.2">
      <c r="B2661" s="3"/>
      <c r="D2661" s="3"/>
      <c r="AW2661" s="3"/>
      <c r="AY2661" s="3"/>
    </row>
    <row r="2662" spans="2:51" x14ac:dyDescent="0.2">
      <c r="B2662" s="3"/>
      <c r="D2662" s="3"/>
      <c r="AW2662" s="3"/>
      <c r="AY2662" s="3"/>
    </row>
    <row r="2663" spans="2:51" x14ac:dyDescent="0.2">
      <c r="B2663" s="3"/>
      <c r="D2663" s="3"/>
      <c r="AW2663" s="3"/>
      <c r="AY2663" s="3"/>
    </row>
    <row r="2664" spans="2:51" x14ac:dyDescent="0.2">
      <c r="B2664" s="3"/>
      <c r="D2664" s="3"/>
      <c r="AW2664" s="3"/>
      <c r="AY2664" s="3"/>
    </row>
    <row r="2665" spans="2:51" x14ac:dyDescent="0.2">
      <c r="B2665" s="3"/>
      <c r="D2665" s="3"/>
      <c r="AW2665" s="3"/>
      <c r="AY2665" s="3"/>
    </row>
    <row r="2666" spans="2:51" x14ac:dyDescent="0.2">
      <c r="B2666" s="3"/>
      <c r="D2666" s="3"/>
      <c r="AW2666" s="3"/>
      <c r="AY2666" s="3"/>
    </row>
    <row r="2667" spans="2:51" x14ac:dyDescent="0.2">
      <c r="B2667" s="3"/>
      <c r="D2667" s="3"/>
      <c r="AW2667" s="3"/>
      <c r="AY2667" s="3"/>
    </row>
    <row r="2668" spans="2:51" x14ac:dyDescent="0.2">
      <c r="B2668" s="3"/>
      <c r="D2668" s="3"/>
      <c r="AW2668" s="3"/>
      <c r="AY2668" s="3"/>
    </row>
    <row r="2669" spans="2:51" x14ac:dyDescent="0.2">
      <c r="B2669" s="3"/>
      <c r="D2669" s="3"/>
      <c r="AW2669" s="3"/>
      <c r="AY2669" s="3"/>
    </row>
    <row r="2670" spans="2:51" x14ac:dyDescent="0.2">
      <c r="B2670" s="3"/>
      <c r="D2670" s="3"/>
      <c r="AW2670" s="3"/>
      <c r="AY2670" s="3"/>
    </row>
    <row r="2671" spans="2:51" x14ac:dyDescent="0.2">
      <c r="B2671" s="3"/>
      <c r="D2671" s="3"/>
      <c r="AW2671" s="3"/>
      <c r="AY2671" s="3"/>
    </row>
    <row r="2672" spans="2:51" x14ac:dyDescent="0.2">
      <c r="B2672" s="3"/>
      <c r="D2672" s="3"/>
      <c r="AW2672" s="3"/>
      <c r="AY2672" s="3"/>
    </row>
    <row r="2673" spans="2:51" x14ac:dyDescent="0.2">
      <c r="B2673" s="3"/>
      <c r="D2673" s="3"/>
      <c r="AW2673" s="3"/>
      <c r="AY2673" s="3"/>
    </row>
    <row r="2674" spans="2:51" x14ac:dyDescent="0.2">
      <c r="B2674" s="3"/>
      <c r="D2674" s="3"/>
      <c r="AW2674" s="3"/>
      <c r="AY2674" s="3"/>
    </row>
    <row r="2675" spans="2:51" x14ac:dyDescent="0.2">
      <c r="B2675" s="3"/>
      <c r="D2675" s="3"/>
      <c r="AW2675" s="3"/>
      <c r="AY2675" s="3"/>
    </row>
    <row r="2676" spans="2:51" x14ac:dyDescent="0.2">
      <c r="B2676" s="3"/>
      <c r="D2676" s="3"/>
      <c r="AW2676" s="3"/>
      <c r="AY2676" s="3"/>
    </row>
    <row r="2677" spans="2:51" x14ac:dyDescent="0.2">
      <c r="B2677" s="3"/>
      <c r="D2677" s="3"/>
      <c r="AW2677" s="3"/>
      <c r="AY2677" s="3"/>
    </row>
    <row r="2678" spans="2:51" x14ac:dyDescent="0.2">
      <c r="B2678" s="3"/>
      <c r="D2678" s="3"/>
      <c r="AW2678" s="3"/>
      <c r="AY2678" s="3"/>
    </row>
    <row r="2679" spans="2:51" x14ac:dyDescent="0.2">
      <c r="B2679" s="3"/>
      <c r="D2679" s="3"/>
      <c r="AW2679" s="3"/>
      <c r="AY2679" s="3"/>
    </row>
    <row r="2680" spans="2:51" x14ac:dyDescent="0.2">
      <c r="B2680" s="3"/>
      <c r="D2680" s="3"/>
      <c r="AW2680" s="3"/>
      <c r="AY2680" s="3"/>
    </row>
    <row r="2681" spans="2:51" x14ac:dyDescent="0.2">
      <c r="B2681" s="3"/>
      <c r="D2681" s="3"/>
      <c r="AW2681" s="3"/>
      <c r="AY2681" s="3"/>
    </row>
    <row r="2682" spans="2:51" x14ac:dyDescent="0.2">
      <c r="B2682" s="3"/>
      <c r="D2682" s="3"/>
      <c r="AW2682" s="3"/>
      <c r="AY2682" s="3"/>
    </row>
    <row r="2683" spans="2:51" x14ac:dyDescent="0.2">
      <c r="B2683" s="3"/>
      <c r="D2683" s="3"/>
      <c r="AW2683" s="3"/>
      <c r="AY2683" s="3"/>
    </row>
    <row r="2684" spans="2:51" x14ac:dyDescent="0.2">
      <c r="B2684" s="3"/>
      <c r="D2684" s="3"/>
      <c r="AW2684" s="3"/>
      <c r="AY2684" s="3"/>
    </row>
    <row r="2685" spans="2:51" x14ac:dyDescent="0.2">
      <c r="B2685" s="3"/>
      <c r="D2685" s="3"/>
      <c r="AW2685" s="3"/>
      <c r="AY2685" s="3"/>
    </row>
    <row r="2686" spans="2:51" x14ac:dyDescent="0.2">
      <c r="B2686" s="3"/>
      <c r="D2686" s="3"/>
      <c r="AW2686" s="3"/>
      <c r="AY2686" s="3"/>
    </row>
    <row r="2687" spans="2:51" x14ac:dyDescent="0.2">
      <c r="B2687" s="3"/>
      <c r="D2687" s="3"/>
      <c r="AW2687" s="3"/>
      <c r="AY2687" s="3"/>
    </row>
    <row r="2688" spans="2:51" x14ac:dyDescent="0.2">
      <c r="B2688" s="3"/>
      <c r="D2688" s="3"/>
      <c r="AW2688" s="3"/>
      <c r="AY2688" s="3"/>
    </row>
    <row r="2689" spans="2:51" x14ac:dyDescent="0.2">
      <c r="B2689" s="3"/>
      <c r="D2689" s="3"/>
      <c r="AW2689" s="3"/>
      <c r="AY2689" s="3"/>
    </row>
    <row r="2690" spans="2:51" x14ac:dyDescent="0.2">
      <c r="B2690" s="3"/>
      <c r="D2690" s="3"/>
      <c r="AW2690" s="3"/>
      <c r="AY2690" s="3"/>
    </row>
    <row r="2691" spans="2:51" x14ac:dyDescent="0.2">
      <c r="B2691" s="3"/>
      <c r="D2691" s="3"/>
      <c r="AW2691" s="3"/>
      <c r="AY2691" s="3"/>
    </row>
    <row r="2692" spans="2:51" x14ac:dyDescent="0.2">
      <c r="B2692" s="3"/>
      <c r="D2692" s="3"/>
      <c r="AW2692" s="3"/>
      <c r="AY2692" s="3"/>
    </row>
    <row r="2693" spans="2:51" x14ac:dyDescent="0.2">
      <c r="B2693" s="3"/>
      <c r="D2693" s="3"/>
      <c r="AW2693" s="3"/>
      <c r="AY2693" s="3"/>
    </row>
    <row r="2694" spans="2:51" x14ac:dyDescent="0.2">
      <c r="B2694" s="3"/>
      <c r="D2694" s="3"/>
      <c r="AW2694" s="3"/>
      <c r="AY2694" s="3"/>
    </row>
    <row r="2695" spans="2:51" x14ac:dyDescent="0.2">
      <c r="B2695" s="3"/>
      <c r="D2695" s="3"/>
      <c r="AW2695" s="3"/>
      <c r="AY2695" s="3"/>
    </row>
    <row r="2696" spans="2:51" x14ac:dyDescent="0.2">
      <c r="B2696" s="3"/>
      <c r="D2696" s="3"/>
      <c r="AW2696" s="3"/>
      <c r="AY2696" s="3"/>
    </row>
    <row r="2697" spans="2:51" x14ac:dyDescent="0.2">
      <c r="B2697" s="3"/>
      <c r="D2697" s="3"/>
      <c r="AW2697" s="3"/>
      <c r="AY2697" s="3"/>
    </row>
    <row r="2698" spans="2:51" x14ac:dyDescent="0.2">
      <c r="B2698" s="3"/>
      <c r="D2698" s="3"/>
      <c r="AW2698" s="3"/>
      <c r="AY2698" s="3"/>
    </row>
    <row r="2699" spans="2:51" x14ac:dyDescent="0.2">
      <c r="B2699" s="3"/>
      <c r="D2699" s="3"/>
      <c r="AW2699" s="3"/>
      <c r="AY2699" s="3"/>
    </row>
    <row r="2700" spans="2:51" x14ac:dyDescent="0.2">
      <c r="B2700" s="3"/>
      <c r="D2700" s="3"/>
      <c r="AW2700" s="3"/>
      <c r="AY2700" s="3"/>
    </row>
    <row r="2701" spans="2:51" x14ac:dyDescent="0.2">
      <c r="B2701" s="3"/>
      <c r="D2701" s="3"/>
      <c r="AW2701" s="3"/>
      <c r="AY2701" s="3"/>
    </row>
    <row r="2702" spans="2:51" x14ac:dyDescent="0.2">
      <c r="B2702" s="3"/>
      <c r="D2702" s="3"/>
      <c r="AW2702" s="3"/>
      <c r="AY2702" s="3"/>
    </row>
    <row r="2703" spans="2:51" x14ac:dyDescent="0.2">
      <c r="B2703" s="3"/>
      <c r="D2703" s="3"/>
      <c r="AW2703" s="3"/>
      <c r="AY2703" s="3"/>
    </row>
    <row r="2704" spans="2:51" x14ac:dyDescent="0.2">
      <c r="B2704" s="3"/>
      <c r="D2704" s="3"/>
      <c r="AW2704" s="3"/>
      <c r="AY2704" s="3"/>
    </row>
    <row r="2705" spans="2:51" x14ac:dyDescent="0.2">
      <c r="B2705" s="3"/>
      <c r="D2705" s="3"/>
      <c r="AW2705" s="3"/>
      <c r="AY2705" s="3"/>
    </row>
    <row r="2706" spans="2:51" x14ac:dyDescent="0.2">
      <c r="B2706" s="3"/>
      <c r="D2706" s="3"/>
      <c r="AW2706" s="3"/>
      <c r="AY2706" s="3"/>
    </row>
    <row r="2707" spans="2:51" x14ac:dyDescent="0.2">
      <c r="B2707" s="3"/>
      <c r="D2707" s="3"/>
      <c r="AW2707" s="3"/>
      <c r="AY2707" s="3"/>
    </row>
    <row r="2708" spans="2:51" x14ac:dyDescent="0.2">
      <c r="B2708" s="3"/>
      <c r="D2708" s="3"/>
      <c r="AW2708" s="3"/>
      <c r="AY2708" s="3"/>
    </row>
    <row r="2709" spans="2:51" x14ac:dyDescent="0.2">
      <c r="B2709" s="3"/>
      <c r="D2709" s="3"/>
      <c r="AW2709" s="3"/>
      <c r="AY2709" s="3"/>
    </row>
    <row r="2710" spans="2:51" x14ac:dyDescent="0.2">
      <c r="B2710" s="3"/>
      <c r="D2710" s="3"/>
      <c r="AW2710" s="3"/>
      <c r="AY2710" s="3"/>
    </row>
    <row r="2711" spans="2:51" x14ac:dyDescent="0.2">
      <c r="B2711" s="3"/>
      <c r="D2711" s="3"/>
      <c r="AW2711" s="3"/>
      <c r="AY2711" s="3"/>
    </row>
    <row r="2712" spans="2:51" x14ac:dyDescent="0.2">
      <c r="B2712" s="3"/>
      <c r="D2712" s="3"/>
      <c r="AW2712" s="3"/>
      <c r="AY2712" s="3"/>
    </row>
    <row r="2713" spans="2:51" x14ac:dyDescent="0.2">
      <c r="B2713" s="3"/>
      <c r="D2713" s="3"/>
      <c r="AW2713" s="3"/>
      <c r="AY2713" s="3"/>
    </row>
    <row r="2714" spans="2:51" x14ac:dyDescent="0.2">
      <c r="B2714" s="3"/>
      <c r="D2714" s="3"/>
      <c r="AW2714" s="3"/>
      <c r="AY2714" s="3"/>
    </row>
    <row r="2715" spans="2:51" x14ac:dyDescent="0.2">
      <c r="B2715" s="3"/>
      <c r="D2715" s="3"/>
      <c r="AW2715" s="3"/>
      <c r="AY2715" s="3"/>
    </row>
    <row r="2716" spans="2:51" x14ac:dyDescent="0.2">
      <c r="B2716" s="3"/>
      <c r="D2716" s="3"/>
      <c r="AW2716" s="3"/>
      <c r="AY2716" s="3"/>
    </row>
    <row r="2717" spans="2:51" x14ac:dyDescent="0.2">
      <c r="B2717" s="3"/>
      <c r="D2717" s="3"/>
      <c r="AW2717" s="3"/>
      <c r="AY2717" s="3"/>
    </row>
    <row r="2718" spans="2:51" x14ac:dyDescent="0.2">
      <c r="B2718" s="3"/>
      <c r="D2718" s="3"/>
      <c r="AW2718" s="3"/>
      <c r="AY2718" s="3"/>
    </row>
    <row r="2719" spans="2:51" x14ac:dyDescent="0.2">
      <c r="B2719" s="3"/>
      <c r="D2719" s="3"/>
      <c r="AW2719" s="3"/>
      <c r="AY2719" s="3"/>
    </row>
    <row r="2720" spans="2:51" x14ac:dyDescent="0.2">
      <c r="B2720" s="3"/>
      <c r="D2720" s="3"/>
      <c r="AW2720" s="3"/>
      <c r="AY2720" s="3"/>
    </row>
    <row r="2721" spans="2:51" x14ac:dyDescent="0.2">
      <c r="B2721" s="3"/>
      <c r="D2721" s="3"/>
      <c r="AW2721" s="3"/>
      <c r="AY2721" s="3"/>
    </row>
    <row r="2722" spans="2:51" x14ac:dyDescent="0.2">
      <c r="B2722" s="3"/>
      <c r="D2722" s="3"/>
      <c r="AW2722" s="3"/>
      <c r="AY2722" s="3"/>
    </row>
    <row r="2723" spans="2:51" x14ac:dyDescent="0.2">
      <c r="B2723" s="3"/>
      <c r="D2723" s="3"/>
      <c r="AW2723" s="3"/>
      <c r="AY2723" s="3"/>
    </row>
    <row r="2724" spans="2:51" x14ac:dyDescent="0.2">
      <c r="B2724" s="3"/>
      <c r="D2724" s="3"/>
      <c r="AW2724" s="3"/>
      <c r="AY2724" s="3"/>
    </row>
    <row r="2725" spans="2:51" x14ac:dyDescent="0.2">
      <c r="B2725" s="3"/>
      <c r="D2725" s="3"/>
      <c r="AW2725" s="3"/>
      <c r="AY2725" s="3"/>
    </row>
    <row r="2726" spans="2:51" x14ac:dyDescent="0.2">
      <c r="B2726" s="3"/>
      <c r="D2726" s="3"/>
      <c r="AW2726" s="3"/>
      <c r="AY2726" s="3"/>
    </row>
    <row r="2727" spans="2:51" x14ac:dyDescent="0.2">
      <c r="B2727" s="3"/>
      <c r="D2727" s="3"/>
      <c r="AW2727" s="3"/>
      <c r="AY2727" s="3"/>
    </row>
    <row r="2728" spans="2:51" x14ac:dyDescent="0.2">
      <c r="B2728" s="3"/>
      <c r="D2728" s="3"/>
      <c r="AW2728" s="3"/>
      <c r="AY2728" s="3"/>
    </row>
    <row r="2729" spans="2:51" x14ac:dyDescent="0.2">
      <c r="B2729" s="3"/>
      <c r="D2729" s="3"/>
      <c r="AW2729" s="3"/>
      <c r="AY2729" s="3"/>
    </row>
    <row r="2730" spans="2:51" x14ac:dyDescent="0.2">
      <c r="B2730" s="3"/>
      <c r="D2730" s="3"/>
      <c r="AW2730" s="3"/>
      <c r="AY2730" s="3"/>
    </row>
    <row r="2731" spans="2:51" x14ac:dyDescent="0.2">
      <c r="B2731" s="3"/>
      <c r="D2731" s="3"/>
      <c r="AW2731" s="3"/>
      <c r="AY2731" s="3"/>
    </row>
    <row r="2732" spans="2:51" x14ac:dyDescent="0.2">
      <c r="B2732" s="3"/>
      <c r="D2732" s="3"/>
      <c r="AW2732" s="3"/>
      <c r="AY2732" s="3"/>
    </row>
    <row r="2733" spans="2:51" x14ac:dyDescent="0.2">
      <c r="B2733" s="3"/>
      <c r="D2733" s="3"/>
      <c r="AW2733" s="3"/>
      <c r="AY2733" s="3"/>
    </row>
    <row r="2734" spans="2:51" x14ac:dyDescent="0.2">
      <c r="B2734" s="3"/>
      <c r="D2734" s="3"/>
      <c r="AW2734" s="3"/>
      <c r="AY2734" s="3"/>
    </row>
    <row r="2735" spans="2:51" x14ac:dyDescent="0.2">
      <c r="B2735" s="3"/>
      <c r="D2735" s="3"/>
      <c r="AW2735" s="3"/>
      <c r="AY2735" s="3"/>
    </row>
    <row r="2736" spans="2:51" x14ac:dyDescent="0.2">
      <c r="B2736" s="3"/>
      <c r="D2736" s="3"/>
      <c r="AW2736" s="3"/>
      <c r="AY2736" s="3"/>
    </row>
    <row r="2737" spans="2:51" x14ac:dyDescent="0.2">
      <c r="B2737" s="3"/>
      <c r="D2737" s="3"/>
      <c r="AW2737" s="3"/>
      <c r="AY2737" s="3"/>
    </row>
    <row r="2738" spans="2:51" x14ac:dyDescent="0.2">
      <c r="B2738" s="3"/>
      <c r="D2738" s="3"/>
      <c r="AW2738" s="3"/>
      <c r="AY2738" s="3"/>
    </row>
    <row r="2739" spans="2:51" x14ac:dyDescent="0.2">
      <c r="B2739" s="3"/>
      <c r="D2739" s="3"/>
      <c r="AW2739" s="3"/>
      <c r="AY2739" s="3"/>
    </row>
    <row r="2740" spans="2:51" x14ac:dyDescent="0.2">
      <c r="B2740" s="3"/>
      <c r="D2740" s="3"/>
      <c r="AW2740" s="3"/>
      <c r="AY2740" s="3"/>
    </row>
    <row r="2741" spans="2:51" x14ac:dyDescent="0.2">
      <c r="B2741" s="3"/>
      <c r="D2741" s="3"/>
      <c r="AW2741" s="3"/>
      <c r="AY2741" s="3"/>
    </row>
    <row r="2742" spans="2:51" x14ac:dyDescent="0.2">
      <c r="B2742" s="3"/>
      <c r="D2742" s="3"/>
      <c r="AW2742" s="3"/>
      <c r="AY2742" s="3"/>
    </row>
    <row r="2743" spans="2:51" x14ac:dyDescent="0.2">
      <c r="B2743" s="3"/>
      <c r="D2743" s="3"/>
      <c r="AW2743" s="3"/>
      <c r="AY2743" s="3"/>
    </row>
    <row r="2744" spans="2:51" x14ac:dyDescent="0.2">
      <c r="B2744" s="3"/>
      <c r="D2744" s="3"/>
      <c r="AW2744" s="3"/>
      <c r="AY2744" s="3"/>
    </row>
    <row r="2745" spans="2:51" x14ac:dyDescent="0.2">
      <c r="B2745" s="3"/>
      <c r="D2745" s="3"/>
      <c r="AW2745" s="3"/>
      <c r="AY2745" s="3"/>
    </row>
    <row r="2746" spans="2:51" x14ac:dyDescent="0.2">
      <c r="B2746" s="3"/>
      <c r="D2746" s="3"/>
      <c r="AW2746" s="3"/>
      <c r="AY2746" s="3"/>
    </row>
    <row r="2747" spans="2:51" x14ac:dyDescent="0.2">
      <c r="B2747" s="3"/>
      <c r="D2747" s="3"/>
      <c r="AW2747" s="3"/>
      <c r="AY2747" s="3"/>
    </row>
    <row r="2748" spans="2:51" x14ac:dyDescent="0.2">
      <c r="B2748" s="3"/>
      <c r="D2748" s="3"/>
      <c r="AW2748" s="3"/>
      <c r="AY2748" s="3"/>
    </row>
    <row r="2749" spans="2:51" x14ac:dyDescent="0.2">
      <c r="B2749" s="3"/>
      <c r="D2749" s="3"/>
      <c r="AW2749" s="3"/>
      <c r="AY2749" s="3"/>
    </row>
    <row r="2750" spans="2:51" x14ac:dyDescent="0.2">
      <c r="B2750" s="3"/>
      <c r="D2750" s="3"/>
      <c r="AW2750" s="3"/>
      <c r="AY2750" s="3"/>
    </row>
    <row r="2751" spans="2:51" x14ac:dyDescent="0.2">
      <c r="B2751" s="3"/>
      <c r="D2751" s="3"/>
      <c r="AW2751" s="3"/>
      <c r="AY2751" s="3"/>
    </row>
    <row r="2752" spans="2:51" x14ac:dyDescent="0.2">
      <c r="B2752" s="3"/>
      <c r="D2752" s="3"/>
      <c r="AW2752" s="3"/>
      <c r="AY2752" s="3"/>
    </row>
    <row r="2753" spans="2:51" x14ac:dyDescent="0.2">
      <c r="B2753" s="3"/>
      <c r="D2753" s="3"/>
      <c r="AW2753" s="3"/>
      <c r="AY2753" s="3"/>
    </row>
    <row r="2754" spans="2:51" x14ac:dyDescent="0.2">
      <c r="B2754" s="3"/>
      <c r="D2754" s="3"/>
      <c r="AW2754" s="3"/>
      <c r="AY2754" s="3"/>
    </row>
    <row r="2755" spans="2:51" x14ac:dyDescent="0.2">
      <c r="B2755" s="3"/>
      <c r="D2755" s="3"/>
      <c r="AW2755" s="3"/>
      <c r="AY2755" s="3"/>
    </row>
    <row r="2756" spans="2:51" x14ac:dyDescent="0.2">
      <c r="B2756" s="3"/>
      <c r="D2756" s="3"/>
      <c r="AW2756" s="3"/>
      <c r="AY2756" s="3"/>
    </row>
    <row r="2757" spans="2:51" x14ac:dyDescent="0.2">
      <c r="B2757" s="3"/>
      <c r="D2757" s="3"/>
      <c r="AW2757" s="3"/>
      <c r="AY2757" s="3"/>
    </row>
    <row r="2758" spans="2:51" x14ac:dyDescent="0.2">
      <c r="B2758" s="3"/>
      <c r="D2758" s="3"/>
      <c r="AW2758" s="3"/>
      <c r="AY2758" s="3"/>
    </row>
    <row r="2759" spans="2:51" x14ac:dyDescent="0.2">
      <c r="B2759" s="3"/>
      <c r="D2759" s="3"/>
      <c r="AW2759" s="3"/>
      <c r="AY2759" s="3"/>
    </row>
    <row r="2760" spans="2:51" x14ac:dyDescent="0.2">
      <c r="B2760" s="3"/>
      <c r="D2760" s="3"/>
      <c r="AW2760" s="3"/>
      <c r="AY2760" s="3"/>
    </row>
    <row r="2761" spans="2:51" x14ac:dyDescent="0.2">
      <c r="B2761" s="3"/>
      <c r="D2761" s="3"/>
      <c r="AW2761" s="3"/>
      <c r="AY2761" s="3"/>
    </row>
    <row r="2762" spans="2:51" x14ac:dyDescent="0.2">
      <c r="B2762" s="3"/>
      <c r="D2762" s="3"/>
      <c r="AW2762" s="3"/>
      <c r="AY2762" s="3"/>
    </row>
    <row r="2763" spans="2:51" x14ac:dyDescent="0.2">
      <c r="B2763" s="3"/>
      <c r="D2763" s="3"/>
      <c r="AW2763" s="3"/>
      <c r="AY2763" s="3"/>
    </row>
    <row r="2764" spans="2:51" x14ac:dyDescent="0.2">
      <c r="B2764" s="3"/>
      <c r="D2764" s="3"/>
      <c r="AW2764" s="3"/>
      <c r="AY2764" s="3"/>
    </row>
    <row r="2765" spans="2:51" x14ac:dyDescent="0.2">
      <c r="B2765" s="3"/>
      <c r="D2765" s="3"/>
      <c r="AW2765" s="3"/>
      <c r="AY2765" s="3"/>
    </row>
    <row r="2766" spans="2:51" x14ac:dyDescent="0.2">
      <c r="B2766" s="3"/>
      <c r="D2766" s="3"/>
      <c r="AW2766" s="3"/>
      <c r="AY2766" s="3"/>
    </row>
    <row r="2767" spans="2:51" x14ac:dyDescent="0.2">
      <c r="B2767" s="3"/>
      <c r="D2767" s="3"/>
      <c r="AW2767" s="3"/>
      <c r="AY2767" s="3"/>
    </row>
    <row r="2768" spans="2:51" x14ac:dyDescent="0.2">
      <c r="B2768" s="3"/>
      <c r="D2768" s="3"/>
      <c r="AW2768" s="3"/>
      <c r="AY2768" s="3"/>
    </row>
    <row r="2769" spans="2:51" x14ac:dyDescent="0.2">
      <c r="B2769" s="3"/>
      <c r="D2769" s="3"/>
      <c r="AW2769" s="3"/>
      <c r="AY2769" s="3"/>
    </row>
    <row r="2770" spans="2:51" x14ac:dyDescent="0.2">
      <c r="B2770" s="3"/>
      <c r="D2770" s="3"/>
      <c r="AW2770" s="3"/>
      <c r="AY2770" s="3"/>
    </row>
    <row r="2771" spans="2:51" x14ac:dyDescent="0.2">
      <c r="B2771" s="3"/>
      <c r="D2771" s="3"/>
      <c r="AW2771" s="3"/>
      <c r="AY2771" s="3"/>
    </row>
    <row r="2772" spans="2:51" x14ac:dyDescent="0.2">
      <c r="B2772" s="3"/>
      <c r="D2772" s="3"/>
      <c r="AW2772" s="3"/>
      <c r="AY2772" s="3"/>
    </row>
    <row r="2773" spans="2:51" x14ac:dyDescent="0.2">
      <c r="B2773" s="3"/>
      <c r="D2773" s="3"/>
      <c r="AW2773" s="3"/>
      <c r="AY2773" s="3"/>
    </row>
    <row r="2774" spans="2:51" x14ac:dyDescent="0.2">
      <c r="B2774" s="3"/>
      <c r="D2774" s="3"/>
      <c r="AW2774" s="3"/>
      <c r="AY2774" s="3"/>
    </row>
    <row r="2775" spans="2:51" x14ac:dyDescent="0.2">
      <c r="B2775" s="3"/>
      <c r="D2775" s="3"/>
      <c r="AW2775" s="3"/>
      <c r="AY2775" s="3"/>
    </row>
    <row r="2776" spans="2:51" x14ac:dyDescent="0.2">
      <c r="B2776" s="3"/>
      <c r="D2776" s="3"/>
      <c r="AW2776" s="3"/>
      <c r="AY2776" s="3"/>
    </row>
    <row r="2777" spans="2:51" x14ac:dyDescent="0.2">
      <c r="B2777" s="3"/>
      <c r="D2777" s="3"/>
      <c r="AW2777" s="3"/>
      <c r="AY2777" s="3"/>
    </row>
    <row r="2778" spans="2:51" x14ac:dyDescent="0.2">
      <c r="B2778" s="3"/>
      <c r="D2778" s="3"/>
      <c r="AW2778" s="3"/>
      <c r="AY2778" s="3"/>
    </row>
    <row r="2779" spans="2:51" x14ac:dyDescent="0.2">
      <c r="B2779" s="3"/>
      <c r="D2779" s="3"/>
      <c r="AW2779" s="3"/>
      <c r="AY2779" s="3"/>
    </row>
    <row r="2780" spans="2:51" x14ac:dyDescent="0.2">
      <c r="B2780" s="3"/>
      <c r="D2780" s="3"/>
      <c r="AW2780" s="3"/>
      <c r="AY2780" s="3"/>
    </row>
    <row r="2781" spans="2:51" x14ac:dyDescent="0.2">
      <c r="B2781" s="3"/>
      <c r="D2781" s="3"/>
      <c r="AW2781" s="3"/>
      <c r="AY2781" s="3"/>
    </row>
    <row r="2782" spans="2:51" x14ac:dyDescent="0.2">
      <c r="B2782" s="3"/>
      <c r="D2782" s="3"/>
      <c r="AW2782" s="3"/>
      <c r="AY2782" s="3"/>
    </row>
    <row r="2783" spans="2:51" x14ac:dyDescent="0.2">
      <c r="B2783" s="3"/>
      <c r="D2783" s="3"/>
      <c r="AW2783" s="3"/>
      <c r="AY2783" s="3"/>
    </row>
    <row r="2784" spans="2:51" x14ac:dyDescent="0.2">
      <c r="B2784" s="3"/>
      <c r="D2784" s="3"/>
      <c r="AW2784" s="3"/>
      <c r="AY2784" s="3"/>
    </row>
    <row r="2785" spans="2:51" x14ac:dyDescent="0.2">
      <c r="B2785" s="3"/>
      <c r="D2785" s="3"/>
      <c r="AW2785" s="3"/>
      <c r="AY2785" s="3"/>
    </row>
    <row r="2786" spans="2:51" x14ac:dyDescent="0.2">
      <c r="B2786" s="3"/>
      <c r="D2786" s="3"/>
      <c r="AW2786" s="3"/>
      <c r="AY2786" s="3"/>
    </row>
    <row r="2787" spans="2:51" x14ac:dyDescent="0.2">
      <c r="B2787" s="3"/>
      <c r="D2787" s="3"/>
      <c r="AW2787" s="3"/>
      <c r="AY2787" s="3"/>
    </row>
    <row r="2788" spans="2:51" x14ac:dyDescent="0.2">
      <c r="B2788" s="3"/>
      <c r="D2788" s="3"/>
      <c r="AW2788" s="3"/>
      <c r="AY2788" s="3"/>
    </row>
    <row r="2789" spans="2:51" x14ac:dyDescent="0.2">
      <c r="B2789" s="3"/>
      <c r="D2789" s="3"/>
      <c r="AW2789" s="3"/>
      <c r="AY2789" s="3"/>
    </row>
    <row r="2790" spans="2:51" x14ac:dyDescent="0.2">
      <c r="B2790" s="3"/>
      <c r="D2790" s="3"/>
      <c r="AW2790" s="3"/>
      <c r="AY2790" s="3"/>
    </row>
    <row r="2791" spans="2:51" x14ac:dyDescent="0.2">
      <c r="B2791" s="3"/>
      <c r="D2791" s="3"/>
      <c r="AW2791" s="3"/>
      <c r="AY2791" s="3"/>
    </row>
    <row r="2792" spans="2:51" x14ac:dyDescent="0.2">
      <c r="B2792" s="3"/>
      <c r="D2792" s="3"/>
      <c r="AW2792" s="3"/>
      <c r="AY2792" s="3"/>
    </row>
    <row r="2793" spans="2:51" x14ac:dyDescent="0.2">
      <c r="B2793" s="3"/>
      <c r="D2793" s="3"/>
      <c r="AW2793" s="3"/>
      <c r="AY2793" s="3"/>
    </row>
    <row r="2794" spans="2:51" x14ac:dyDescent="0.2">
      <c r="B2794" s="3"/>
      <c r="D2794" s="3"/>
      <c r="AW2794" s="3"/>
      <c r="AY2794" s="3"/>
    </row>
    <row r="2795" spans="2:51" x14ac:dyDescent="0.2">
      <c r="B2795" s="3"/>
      <c r="D2795" s="3"/>
      <c r="AW2795" s="3"/>
      <c r="AY2795" s="3"/>
    </row>
    <row r="2796" spans="2:51" x14ac:dyDescent="0.2">
      <c r="B2796" s="3"/>
      <c r="D2796" s="3"/>
      <c r="AW2796" s="3"/>
      <c r="AY2796" s="3"/>
    </row>
    <row r="2797" spans="2:51" x14ac:dyDescent="0.2">
      <c r="B2797" s="3"/>
      <c r="D2797" s="3"/>
      <c r="AW2797" s="3"/>
      <c r="AY2797" s="3"/>
    </row>
    <row r="2798" spans="2:51" x14ac:dyDescent="0.2">
      <c r="B2798" s="3"/>
      <c r="D2798" s="3"/>
      <c r="AW2798" s="3"/>
      <c r="AY2798" s="3"/>
    </row>
    <row r="2799" spans="2:51" x14ac:dyDescent="0.2">
      <c r="B2799" s="3"/>
      <c r="D2799" s="3"/>
      <c r="AW2799" s="3"/>
      <c r="AY2799" s="3"/>
    </row>
    <row r="2800" spans="2:51" x14ac:dyDescent="0.2">
      <c r="B2800" s="3"/>
      <c r="D2800" s="3"/>
      <c r="AW2800" s="3"/>
      <c r="AY2800" s="3"/>
    </row>
    <row r="2801" spans="2:51" x14ac:dyDescent="0.2">
      <c r="B2801" s="3"/>
      <c r="D2801" s="3"/>
      <c r="AW2801" s="3"/>
      <c r="AY2801" s="3"/>
    </row>
    <row r="2802" spans="2:51" x14ac:dyDescent="0.2">
      <c r="B2802" s="3"/>
      <c r="D2802" s="3"/>
      <c r="AW2802" s="3"/>
      <c r="AY2802" s="3"/>
    </row>
    <row r="2803" spans="2:51" x14ac:dyDescent="0.2">
      <c r="B2803" s="3"/>
      <c r="D2803" s="3"/>
      <c r="AW2803" s="3"/>
      <c r="AY2803" s="3"/>
    </row>
    <row r="2804" spans="2:51" x14ac:dyDescent="0.2">
      <c r="B2804" s="3"/>
      <c r="D2804" s="3"/>
      <c r="AW2804" s="3"/>
      <c r="AY2804" s="3"/>
    </row>
    <row r="2805" spans="2:51" x14ac:dyDescent="0.2">
      <c r="B2805" s="3"/>
      <c r="D2805" s="3"/>
      <c r="AW2805" s="3"/>
      <c r="AY2805" s="3"/>
    </row>
    <row r="2806" spans="2:51" x14ac:dyDescent="0.2">
      <c r="B2806" s="3"/>
      <c r="D2806" s="3"/>
      <c r="AW2806" s="3"/>
      <c r="AY2806" s="3"/>
    </row>
    <row r="2807" spans="2:51" x14ac:dyDescent="0.2">
      <c r="B2807" s="3"/>
      <c r="D2807" s="3"/>
      <c r="AW2807" s="3"/>
      <c r="AY2807" s="3"/>
    </row>
    <row r="2808" spans="2:51" x14ac:dyDescent="0.2">
      <c r="B2808" s="3"/>
      <c r="D2808" s="3"/>
      <c r="AW2808" s="3"/>
      <c r="AY2808" s="3"/>
    </row>
    <row r="2809" spans="2:51" x14ac:dyDescent="0.2">
      <c r="B2809" s="3"/>
      <c r="D2809" s="3"/>
      <c r="AW2809" s="3"/>
      <c r="AY2809" s="3"/>
    </row>
    <row r="2810" spans="2:51" x14ac:dyDescent="0.2">
      <c r="B2810" s="3"/>
      <c r="D2810" s="3"/>
      <c r="AW2810" s="3"/>
      <c r="AY2810" s="3"/>
    </row>
    <row r="2811" spans="2:51" x14ac:dyDescent="0.2">
      <c r="B2811" s="3"/>
      <c r="D2811" s="3"/>
      <c r="AW2811" s="3"/>
      <c r="AY2811" s="3"/>
    </row>
    <row r="2812" spans="2:51" x14ac:dyDescent="0.2">
      <c r="B2812" s="3"/>
      <c r="D2812" s="3"/>
      <c r="AW2812" s="3"/>
      <c r="AY2812" s="3"/>
    </row>
    <row r="2813" spans="2:51" x14ac:dyDescent="0.2">
      <c r="B2813" s="3"/>
      <c r="D2813" s="3"/>
      <c r="AW2813" s="3"/>
      <c r="AY2813" s="3"/>
    </row>
    <row r="2814" spans="2:51" x14ac:dyDescent="0.2">
      <c r="B2814" s="3"/>
      <c r="D2814" s="3"/>
      <c r="AW2814" s="3"/>
      <c r="AY2814" s="3"/>
    </row>
    <row r="2815" spans="2:51" x14ac:dyDescent="0.2">
      <c r="B2815" s="3"/>
      <c r="D2815" s="3"/>
      <c r="AW2815" s="3"/>
      <c r="AY2815" s="3"/>
    </row>
    <row r="2816" spans="2:51" x14ac:dyDescent="0.2">
      <c r="B2816" s="3"/>
      <c r="D2816" s="3"/>
      <c r="AW2816" s="3"/>
      <c r="AY2816" s="3"/>
    </row>
    <row r="2817" spans="2:51" x14ac:dyDescent="0.2">
      <c r="B2817" s="3"/>
      <c r="D2817" s="3"/>
      <c r="AW2817" s="3"/>
      <c r="AY2817" s="3"/>
    </row>
    <row r="2818" spans="2:51" x14ac:dyDescent="0.2">
      <c r="B2818" s="3"/>
      <c r="D2818" s="3"/>
      <c r="AW2818" s="3"/>
      <c r="AY2818" s="3"/>
    </row>
    <row r="2819" spans="2:51" x14ac:dyDescent="0.2">
      <c r="B2819" s="3"/>
      <c r="D2819" s="3"/>
      <c r="AW2819" s="3"/>
      <c r="AY2819" s="3"/>
    </row>
    <row r="2820" spans="2:51" x14ac:dyDescent="0.2">
      <c r="B2820" s="3"/>
      <c r="D2820" s="3"/>
      <c r="AW2820" s="3"/>
      <c r="AY2820" s="3"/>
    </row>
    <row r="2821" spans="2:51" x14ac:dyDescent="0.2">
      <c r="B2821" s="3"/>
      <c r="D2821" s="3"/>
      <c r="AW2821" s="3"/>
      <c r="AY2821" s="3"/>
    </row>
    <row r="2822" spans="2:51" x14ac:dyDescent="0.2">
      <c r="B2822" s="3"/>
      <c r="D2822" s="3"/>
      <c r="AW2822" s="3"/>
      <c r="AY2822" s="3"/>
    </row>
    <row r="2823" spans="2:51" x14ac:dyDescent="0.2">
      <c r="B2823" s="3"/>
      <c r="D2823" s="3"/>
      <c r="AW2823" s="3"/>
      <c r="AY2823" s="3"/>
    </row>
    <row r="2824" spans="2:51" x14ac:dyDescent="0.2">
      <c r="B2824" s="3"/>
      <c r="D2824" s="3"/>
      <c r="AW2824" s="3"/>
      <c r="AY2824" s="3"/>
    </row>
    <row r="2825" spans="2:51" x14ac:dyDescent="0.2">
      <c r="B2825" s="3"/>
      <c r="D2825" s="3"/>
      <c r="AW2825" s="3"/>
      <c r="AY2825" s="3"/>
    </row>
    <row r="2826" spans="2:51" x14ac:dyDescent="0.2">
      <c r="B2826" s="3"/>
      <c r="D2826" s="3"/>
      <c r="AW2826" s="3"/>
      <c r="AY2826" s="3"/>
    </row>
    <row r="2827" spans="2:51" x14ac:dyDescent="0.2">
      <c r="B2827" s="3"/>
      <c r="D2827" s="3"/>
      <c r="AW2827" s="3"/>
      <c r="AY2827" s="3"/>
    </row>
    <row r="2828" spans="2:51" x14ac:dyDescent="0.2">
      <c r="B2828" s="3"/>
      <c r="D2828" s="3"/>
      <c r="AW2828" s="3"/>
      <c r="AY2828" s="3"/>
    </row>
    <row r="2829" spans="2:51" x14ac:dyDescent="0.2">
      <c r="B2829" s="3"/>
      <c r="D2829" s="3"/>
      <c r="AW2829" s="3"/>
      <c r="AY2829" s="3"/>
    </row>
    <row r="2830" spans="2:51" x14ac:dyDescent="0.2">
      <c r="B2830" s="3"/>
      <c r="D2830" s="3"/>
      <c r="AW2830" s="3"/>
      <c r="AY2830" s="3"/>
    </row>
    <row r="2831" spans="2:51" x14ac:dyDescent="0.2">
      <c r="B2831" s="3"/>
      <c r="D2831" s="3"/>
      <c r="AW2831" s="3"/>
      <c r="AY2831" s="3"/>
    </row>
    <row r="2832" spans="2:51" x14ac:dyDescent="0.2">
      <c r="B2832" s="3"/>
      <c r="D2832" s="3"/>
      <c r="AW2832" s="3"/>
      <c r="AY2832" s="3"/>
    </row>
    <row r="2833" spans="2:51" x14ac:dyDescent="0.2">
      <c r="B2833" s="3"/>
      <c r="D2833" s="3"/>
      <c r="AW2833" s="3"/>
      <c r="AY2833" s="3"/>
    </row>
    <row r="2834" spans="2:51" x14ac:dyDescent="0.2">
      <c r="B2834" s="3"/>
      <c r="D2834" s="3"/>
      <c r="AW2834" s="3"/>
      <c r="AY2834" s="3"/>
    </row>
    <row r="2835" spans="2:51" x14ac:dyDescent="0.2">
      <c r="B2835" s="3"/>
      <c r="D2835" s="3"/>
      <c r="AW2835" s="3"/>
      <c r="AY2835" s="3"/>
    </row>
    <row r="2836" spans="2:51" x14ac:dyDescent="0.2">
      <c r="B2836" s="3"/>
      <c r="D2836" s="3"/>
      <c r="AW2836" s="3"/>
      <c r="AY2836" s="3"/>
    </row>
    <row r="2837" spans="2:51" x14ac:dyDescent="0.2">
      <c r="B2837" s="3"/>
      <c r="D2837" s="3"/>
      <c r="AW2837" s="3"/>
      <c r="AY2837" s="3"/>
    </row>
    <row r="2838" spans="2:51" x14ac:dyDescent="0.2">
      <c r="B2838" s="3"/>
      <c r="D2838" s="3"/>
      <c r="AW2838" s="3"/>
      <c r="AY2838" s="3"/>
    </row>
    <row r="2839" spans="2:51" x14ac:dyDescent="0.2">
      <c r="B2839" s="3"/>
      <c r="D2839" s="3"/>
      <c r="AW2839" s="3"/>
      <c r="AY2839" s="3"/>
    </row>
    <row r="2840" spans="2:51" x14ac:dyDescent="0.2">
      <c r="B2840" s="3"/>
      <c r="D2840" s="3"/>
      <c r="AW2840" s="3"/>
      <c r="AY2840" s="3"/>
    </row>
    <row r="2841" spans="2:51" x14ac:dyDescent="0.2">
      <c r="B2841" s="3"/>
      <c r="D2841" s="3"/>
      <c r="AW2841" s="3"/>
      <c r="AY2841" s="3"/>
    </row>
    <row r="2842" spans="2:51" x14ac:dyDescent="0.2">
      <c r="B2842" s="3"/>
      <c r="D2842" s="3"/>
      <c r="AW2842" s="3"/>
      <c r="AY2842" s="3"/>
    </row>
    <row r="2843" spans="2:51" x14ac:dyDescent="0.2">
      <c r="B2843" s="3"/>
      <c r="D2843" s="3"/>
      <c r="AW2843" s="3"/>
      <c r="AY2843" s="3"/>
    </row>
    <row r="2844" spans="2:51" x14ac:dyDescent="0.2">
      <c r="B2844" s="3"/>
      <c r="D2844" s="3"/>
      <c r="AW2844" s="3"/>
      <c r="AY2844" s="3"/>
    </row>
    <row r="2845" spans="2:51" x14ac:dyDescent="0.2">
      <c r="B2845" s="3"/>
      <c r="D2845" s="3"/>
      <c r="AW2845" s="3"/>
      <c r="AY2845" s="3"/>
    </row>
    <row r="2846" spans="2:51" x14ac:dyDescent="0.2">
      <c r="B2846" s="3"/>
      <c r="D2846" s="3"/>
      <c r="AW2846" s="3"/>
      <c r="AY2846" s="3"/>
    </row>
    <row r="2847" spans="2:51" x14ac:dyDescent="0.2">
      <c r="B2847" s="3"/>
      <c r="D2847" s="3"/>
      <c r="AW2847" s="3"/>
      <c r="AY2847" s="3"/>
    </row>
    <row r="2848" spans="2:51" x14ac:dyDescent="0.2">
      <c r="B2848" s="3"/>
      <c r="D2848" s="3"/>
      <c r="AW2848" s="3"/>
      <c r="AY2848" s="3"/>
    </row>
    <row r="2849" spans="2:51" x14ac:dyDescent="0.2">
      <c r="B2849" s="3"/>
      <c r="D2849" s="3"/>
      <c r="AW2849" s="3"/>
      <c r="AY2849" s="3"/>
    </row>
    <row r="2850" spans="2:51" x14ac:dyDescent="0.2">
      <c r="B2850" s="3"/>
      <c r="D2850" s="3"/>
      <c r="AW2850" s="3"/>
      <c r="AY2850" s="3"/>
    </row>
    <row r="2851" spans="2:51" x14ac:dyDescent="0.2">
      <c r="B2851" s="3"/>
      <c r="D2851" s="3"/>
      <c r="AW2851" s="3"/>
      <c r="AY2851" s="3"/>
    </row>
    <row r="2852" spans="2:51" x14ac:dyDescent="0.2">
      <c r="B2852" s="3"/>
      <c r="D2852" s="3"/>
      <c r="AW2852" s="3"/>
      <c r="AY2852" s="3"/>
    </row>
    <row r="2853" spans="2:51" x14ac:dyDescent="0.2">
      <c r="B2853" s="3"/>
      <c r="D2853" s="3"/>
      <c r="AW2853" s="3"/>
      <c r="AY2853" s="3"/>
    </row>
    <row r="2854" spans="2:51" x14ac:dyDescent="0.2">
      <c r="B2854" s="3"/>
      <c r="D2854" s="3"/>
      <c r="AW2854" s="3"/>
      <c r="AY2854" s="3"/>
    </row>
    <row r="2855" spans="2:51" x14ac:dyDescent="0.2">
      <c r="B2855" s="3"/>
      <c r="D2855" s="3"/>
      <c r="AW2855" s="3"/>
      <c r="AY2855" s="3"/>
    </row>
    <row r="2856" spans="2:51" x14ac:dyDescent="0.2">
      <c r="B2856" s="3"/>
      <c r="D2856" s="3"/>
      <c r="AW2856" s="3"/>
      <c r="AY2856" s="3"/>
    </row>
    <row r="2857" spans="2:51" x14ac:dyDescent="0.2">
      <c r="B2857" s="3"/>
      <c r="D2857" s="3"/>
      <c r="AW2857" s="3"/>
      <c r="AY2857" s="3"/>
    </row>
    <row r="2858" spans="2:51" x14ac:dyDescent="0.2">
      <c r="B2858" s="3"/>
      <c r="D2858" s="3"/>
      <c r="AW2858" s="3"/>
      <c r="AY2858" s="3"/>
    </row>
    <row r="2859" spans="2:51" x14ac:dyDescent="0.2">
      <c r="B2859" s="3"/>
      <c r="D2859" s="3"/>
      <c r="AW2859" s="3"/>
      <c r="AY2859" s="3"/>
    </row>
    <row r="2860" spans="2:51" x14ac:dyDescent="0.2">
      <c r="B2860" s="3"/>
      <c r="D2860" s="3"/>
      <c r="AW2860" s="3"/>
      <c r="AY2860" s="3"/>
    </row>
    <row r="2861" spans="2:51" x14ac:dyDescent="0.2">
      <c r="B2861" s="3"/>
      <c r="D2861" s="3"/>
      <c r="AW2861" s="3"/>
      <c r="AY2861" s="3"/>
    </row>
    <row r="2862" spans="2:51" x14ac:dyDescent="0.2">
      <c r="B2862" s="3"/>
      <c r="D2862" s="3"/>
      <c r="AW2862" s="3"/>
      <c r="AY2862" s="3"/>
    </row>
    <row r="2863" spans="2:51" x14ac:dyDescent="0.2">
      <c r="B2863" s="3"/>
      <c r="D2863" s="3"/>
      <c r="AW2863" s="3"/>
      <c r="AY2863" s="3"/>
    </row>
    <row r="2864" spans="2:51" x14ac:dyDescent="0.2">
      <c r="B2864" s="3"/>
      <c r="D2864" s="3"/>
      <c r="AW2864" s="3"/>
      <c r="AY2864" s="3"/>
    </row>
    <row r="2865" spans="2:51" x14ac:dyDescent="0.2">
      <c r="B2865" s="3"/>
      <c r="D2865" s="3"/>
      <c r="AW2865" s="3"/>
      <c r="AY2865" s="3"/>
    </row>
    <row r="2866" spans="2:51" x14ac:dyDescent="0.2">
      <c r="B2866" s="3"/>
      <c r="D2866" s="3"/>
      <c r="AW2866" s="3"/>
      <c r="AY2866" s="3"/>
    </row>
    <row r="2867" spans="2:51" x14ac:dyDescent="0.2">
      <c r="B2867" s="3"/>
      <c r="D2867" s="3"/>
      <c r="AW2867" s="3"/>
      <c r="AY2867" s="3"/>
    </row>
    <row r="2868" spans="2:51" x14ac:dyDescent="0.2">
      <c r="B2868" s="3"/>
      <c r="D2868" s="3"/>
      <c r="AW2868" s="3"/>
      <c r="AY2868" s="3"/>
    </row>
    <row r="2869" spans="2:51" x14ac:dyDescent="0.2">
      <c r="B2869" s="3"/>
      <c r="D2869" s="3"/>
      <c r="AW2869" s="3"/>
      <c r="AY2869" s="3"/>
    </row>
    <row r="2870" spans="2:51" x14ac:dyDescent="0.2">
      <c r="B2870" s="3"/>
      <c r="D2870" s="3"/>
      <c r="AW2870" s="3"/>
      <c r="AY2870" s="3"/>
    </row>
    <row r="2871" spans="2:51" x14ac:dyDescent="0.2">
      <c r="B2871" s="3"/>
      <c r="D2871" s="3"/>
      <c r="AW2871" s="3"/>
      <c r="AY2871" s="3"/>
    </row>
    <row r="2872" spans="2:51" x14ac:dyDescent="0.2">
      <c r="B2872" s="3"/>
      <c r="D2872" s="3"/>
      <c r="AW2872" s="3"/>
      <c r="AY2872" s="3"/>
    </row>
    <row r="2873" spans="2:51" x14ac:dyDescent="0.2">
      <c r="B2873" s="3"/>
      <c r="D2873" s="3"/>
      <c r="AW2873" s="3"/>
      <c r="AY2873" s="3"/>
    </row>
    <row r="2874" spans="2:51" x14ac:dyDescent="0.2">
      <c r="B2874" s="3"/>
      <c r="D2874" s="3"/>
      <c r="AW2874" s="3"/>
      <c r="AY2874" s="3"/>
    </row>
    <row r="2875" spans="2:51" x14ac:dyDescent="0.2">
      <c r="B2875" s="3"/>
      <c r="D2875" s="3"/>
      <c r="AW2875" s="3"/>
      <c r="AY2875" s="3"/>
    </row>
    <row r="2876" spans="2:51" x14ac:dyDescent="0.2">
      <c r="B2876" s="3"/>
      <c r="D2876" s="3"/>
      <c r="AW2876" s="3"/>
      <c r="AY2876" s="3"/>
    </row>
    <row r="2877" spans="2:51" x14ac:dyDescent="0.2">
      <c r="B2877" s="3"/>
      <c r="D2877" s="3"/>
      <c r="AW2877" s="3"/>
      <c r="AY2877" s="3"/>
    </row>
    <row r="2878" spans="2:51" x14ac:dyDescent="0.2">
      <c r="B2878" s="3"/>
      <c r="D2878" s="3"/>
      <c r="AW2878" s="3"/>
      <c r="AY2878" s="3"/>
    </row>
    <row r="2879" spans="2:51" x14ac:dyDescent="0.2">
      <c r="B2879" s="3"/>
      <c r="D2879" s="3"/>
      <c r="AW2879" s="3"/>
      <c r="AY2879" s="3"/>
    </row>
    <row r="2880" spans="2:51" x14ac:dyDescent="0.2">
      <c r="B2880" s="3"/>
      <c r="D2880" s="3"/>
      <c r="AW2880" s="3"/>
      <c r="AY2880" s="3"/>
    </row>
    <row r="2881" spans="2:51" x14ac:dyDescent="0.2">
      <c r="B2881" s="3"/>
      <c r="D2881" s="3"/>
      <c r="AW2881" s="3"/>
      <c r="AY2881" s="3"/>
    </row>
    <row r="2882" spans="2:51" x14ac:dyDescent="0.2">
      <c r="B2882" s="3"/>
      <c r="D2882" s="3"/>
      <c r="AW2882" s="3"/>
      <c r="AY2882" s="3"/>
    </row>
    <row r="2883" spans="2:51" x14ac:dyDescent="0.2">
      <c r="B2883" s="3"/>
      <c r="D2883" s="3"/>
      <c r="AW2883" s="3"/>
      <c r="AY2883" s="3"/>
    </row>
    <row r="2884" spans="2:51" x14ac:dyDescent="0.2">
      <c r="B2884" s="3"/>
      <c r="D2884" s="3"/>
      <c r="AW2884" s="3"/>
      <c r="AY2884" s="3"/>
    </row>
    <row r="2885" spans="2:51" x14ac:dyDescent="0.2">
      <c r="B2885" s="3"/>
      <c r="D2885" s="3"/>
      <c r="AW2885" s="3"/>
      <c r="AY2885" s="3"/>
    </row>
    <row r="2886" spans="2:51" x14ac:dyDescent="0.2">
      <c r="B2886" s="3"/>
      <c r="D2886" s="3"/>
      <c r="AW2886" s="3"/>
      <c r="AY2886" s="3"/>
    </row>
    <row r="2887" spans="2:51" x14ac:dyDescent="0.2">
      <c r="B2887" s="3"/>
      <c r="D2887" s="3"/>
      <c r="AW2887" s="3"/>
      <c r="AY2887" s="3"/>
    </row>
    <row r="2888" spans="2:51" x14ac:dyDescent="0.2">
      <c r="B2888" s="3"/>
      <c r="D2888" s="3"/>
      <c r="AW2888" s="3"/>
      <c r="AY2888" s="3"/>
    </row>
    <row r="2889" spans="2:51" x14ac:dyDescent="0.2">
      <c r="B2889" s="3"/>
      <c r="D2889" s="3"/>
      <c r="AW2889" s="3"/>
      <c r="AY2889" s="3"/>
    </row>
    <row r="2890" spans="2:51" x14ac:dyDescent="0.2">
      <c r="B2890" s="3"/>
      <c r="D2890" s="3"/>
      <c r="AW2890" s="3"/>
      <c r="AY2890" s="3"/>
    </row>
    <row r="2891" spans="2:51" x14ac:dyDescent="0.2">
      <c r="B2891" s="3"/>
      <c r="D2891" s="3"/>
      <c r="AW2891" s="3"/>
      <c r="AY2891" s="3"/>
    </row>
    <row r="2892" spans="2:51" x14ac:dyDescent="0.2">
      <c r="B2892" s="3"/>
      <c r="D2892" s="3"/>
      <c r="AW2892" s="3"/>
      <c r="AY2892" s="3"/>
    </row>
    <row r="2893" spans="2:51" x14ac:dyDescent="0.2">
      <c r="B2893" s="3"/>
      <c r="D2893" s="3"/>
      <c r="AW2893" s="3"/>
      <c r="AY2893" s="3"/>
    </row>
    <row r="2894" spans="2:51" x14ac:dyDescent="0.2">
      <c r="B2894" s="3"/>
      <c r="D2894" s="3"/>
      <c r="AW2894" s="3"/>
      <c r="AY2894" s="3"/>
    </row>
    <row r="2895" spans="2:51" x14ac:dyDescent="0.2">
      <c r="B2895" s="3"/>
      <c r="D2895" s="3"/>
      <c r="AW2895" s="3"/>
      <c r="AY2895" s="3"/>
    </row>
    <row r="2896" spans="2:51" x14ac:dyDescent="0.2">
      <c r="B2896" s="3"/>
      <c r="D2896" s="3"/>
      <c r="AW2896" s="3"/>
      <c r="AY2896" s="3"/>
    </row>
    <row r="2897" spans="2:51" x14ac:dyDescent="0.2">
      <c r="B2897" s="3"/>
      <c r="D2897" s="3"/>
      <c r="AW2897" s="3"/>
      <c r="AY2897" s="3"/>
    </row>
    <row r="2898" spans="2:51" x14ac:dyDescent="0.2">
      <c r="B2898" s="3"/>
      <c r="D2898" s="3"/>
      <c r="AW2898" s="3"/>
      <c r="AY2898" s="3"/>
    </row>
    <row r="2899" spans="2:51" x14ac:dyDescent="0.2">
      <c r="B2899" s="3"/>
      <c r="D2899" s="3"/>
      <c r="AW2899" s="3"/>
      <c r="AY2899" s="3"/>
    </row>
    <row r="2900" spans="2:51" x14ac:dyDescent="0.2">
      <c r="B2900" s="3"/>
      <c r="D2900" s="3"/>
      <c r="AW2900" s="3"/>
      <c r="AY2900" s="3"/>
    </row>
    <row r="2901" spans="2:51" x14ac:dyDescent="0.2">
      <c r="B2901" s="3"/>
      <c r="D2901" s="3"/>
      <c r="AW2901" s="3"/>
      <c r="AY2901" s="3"/>
    </row>
    <row r="2902" spans="2:51" x14ac:dyDescent="0.2">
      <c r="B2902" s="3"/>
      <c r="D2902" s="3"/>
      <c r="AW2902" s="3"/>
      <c r="AY2902" s="3"/>
    </row>
    <row r="2903" spans="2:51" x14ac:dyDescent="0.2">
      <c r="B2903" s="3"/>
      <c r="D2903" s="3"/>
      <c r="AW2903" s="3"/>
      <c r="AY2903" s="3"/>
    </row>
    <row r="2904" spans="2:51" x14ac:dyDescent="0.2">
      <c r="B2904" s="3"/>
      <c r="D2904" s="3"/>
      <c r="AW2904" s="3"/>
      <c r="AY2904" s="3"/>
    </row>
    <row r="2905" spans="2:51" x14ac:dyDescent="0.2">
      <c r="B2905" s="3"/>
      <c r="D2905" s="3"/>
      <c r="AW2905" s="3"/>
      <c r="AY2905" s="3"/>
    </row>
    <row r="2906" spans="2:51" x14ac:dyDescent="0.2">
      <c r="B2906" s="3"/>
      <c r="D2906" s="3"/>
      <c r="AW2906" s="3"/>
      <c r="AY2906" s="3"/>
    </row>
    <row r="2907" spans="2:51" x14ac:dyDescent="0.2">
      <c r="B2907" s="3"/>
      <c r="D2907" s="3"/>
      <c r="AW2907" s="3"/>
      <c r="AY2907" s="3"/>
    </row>
    <row r="2908" spans="2:51" x14ac:dyDescent="0.2">
      <c r="B2908" s="3"/>
      <c r="D2908" s="3"/>
      <c r="AW2908" s="3"/>
      <c r="AY2908" s="3"/>
    </row>
    <row r="2909" spans="2:51" x14ac:dyDescent="0.2">
      <c r="B2909" s="3"/>
      <c r="D2909" s="3"/>
      <c r="AW2909" s="3"/>
      <c r="AY2909" s="3"/>
    </row>
    <row r="2910" spans="2:51" x14ac:dyDescent="0.2">
      <c r="B2910" s="3"/>
      <c r="D2910" s="3"/>
      <c r="AW2910" s="3"/>
      <c r="AY2910" s="3"/>
    </row>
    <row r="2911" spans="2:51" x14ac:dyDescent="0.2">
      <c r="B2911" s="3"/>
      <c r="D2911" s="3"/>
      <c r="AW2911" s="3"/>
      <c r="AY2911" s="3"/>
    </row>
    <row r="2912" spans="2:51" x14ac:dyDescent="0.2">
      <c r="B2912" s="3"/>
      <c r="D2912" s="3"/>
      <c r="AW2912" s="3"/>
      <c r="AY2912" s="3"/>
    </row>
    <row r="2913" spans="2:51" x14ac:dyDescent="0.2">
      <c r="B2913" s="3"/>
      <c r="D2913" s="3"/>
      <c r="AW2913" s="3"/>
      <c r="AY2913" s="3"/>
    </row>
    <row r="2914" spans="2:51" x14ac:dyDescent="0.2">
      <c r="B2914" s="3"/>
      <c r="D2914" s="3"/>
      <c r="AW2914" s="3"/>
      <c r="AY2914" s="3"/>
    </row>
    <row r="2915" spans="2:51" x14ac:dyDescent="0.2">
      <c r="B2915" s="3"/>
      <c r="D2915" s="3"/>
      <c r="AW2915" s="3"/>
      <c r="AY2915" s="3"/>
    </row>
    <row r="2916" spans="2:51" x14ac:dyDescent="0.2">
      <c r="B2916" s="3"/>
      <c r="D2916" s="3"/>
      <c r="AW2916" s="3"/>
      <c r="AY2916" s="3"/>
    </row>
    <row r="2917" spans="2:51" x14ac:dyDescent="0.2">
      <c r="B2917" s="3"/>
      <c r="D2917" s="3"/>
      <c r="AW2917" s="3"/>
      <c r="AY2917" s="3"/>
    </row>
    <row r="2918" spans="2:51" x14ac:dyDescent="0.2">
      <c r="B2918" s="3"/>
      <c r="D2918" s="3"/>
      <c r="AW2918" s="3"/>
      <c r="AY2918" s="3"/>
    </row>
    <row r="2919" spans="2:51" x14ac:dyDescent="0.2">
      <c r="B2919" s="3"/>
      <c r="D2919" s="3"/>
      <c r="AW2919" s="3"/>
      <c r="AY2919" s="3"/>
    </row>
    <row r="2920" spans="2:51" x14ac:dyDescent="0.2">
      <c r="B2920" s="3"/>
      <c r="D2920" s="3"/>
      <c r="AW2920" s="3"/>
      <c r="AY2920" s="3"/>
    </row>
    <row r="2921" spans="2:51" x14ac:dyDescent="0.2">
      <c r="B2921" s="3"/>
      <c r="D2921" s="3"/>
      <c r="AW2921" s="3"/>
      <c r="AY2921" s="3"/>
    </row>
    <row r="2922" spans="2:51" x14ac:dyDescent="0.2">
      <c r="B2922" s="3"/>
      <c r="D2922" s="3"/>
      <c r="AW2922" s="3"/>
      <c r="AY2922" s="3"/>
    </row>
    <row r="2923" spans="2:51" x14ac:dyDescent="0.2">
      <c r="B2923" s="3"/>
      <c r="D2923" s="3"/>
      <c r="AW2923" s="3"/>
      <c r="AY2923" s="3"/>
    </row>
    <row r="2924" spans="2:51" x14ac:dyDescent="0.2">
      <c r="B2924" s="3"/>
      <c r="D2924" s="3"/>
      <c r="AW2924" s="3"/>
      <c r="AY2924" s="3"/>
    </row>
    <row r="2925" spans="2:51" x14ac:dyDescent="0.2">
      <c r="B2925" s="3"/>
      <c r="D2925" s="3"/>
      <c r="AW2925" s="3"/>
      <c r="AY2925" s="3"/>
    </row>
    <row r="2926" spans="2:51" x14ac:dyDescent="0.2">
      <c r="B2926" s="3"/>
      <c r="D2926" s="3"/>
      <c r="AW2926" s="3"/>
      <c r="AY2926" s="3"/>
    </row>
    <row r="2927" spans="2:51" x14ac:dyDescent="0.2">
      <c r="B2927" s="3"/>
      <c r="D2927" s="3"/>
      <c r="AW2927" s="3"/>
      <c r="AY2927" s="3"/>
    </row>
    <row r="2928" spans="2:51" x14ac:dyDescent="0.2">
      <c r="B2928" s="3"/>
      <c r="D2928" s="3"/>
      <c r="AW2928" s="3"/>
      <c r="AY2928" s="3"/>
    </row>
    <row r="2929" spans="2:51" x14ac:dyDescent="0.2">
      <c r="B2929" s="3"/>
      <c r="D2929" s="3"/>
      <c r="AW2929" s="3"/>
      <c r="AY2929" s="3"/>
    </row>
    <row r="2930" spans="2:51" x14ac:dyDescent="0.2">
      <c r="B2930" s="3"/>
      <c r="D2930" s="3"/>
      <c r="AW2930" s="3"/>
      <c r="AY2930" s="3"/>
    </row>
    <row r="2931" spans="2:51" x14ac:dyDescent="0.2">
      <c r="B2931" s="3"/>
      <c r="D2931" s="3"/>
      <c r="AW2931" s="3"/>
      <c r="AY2931" s="3"/>
    </row>
    <row r="2932" spans="2:51" x14ac:dyDescent="0.2">
      <c r="B2932" s="3"/>
      <c r="D2932" s="3"/>
      <c r="AW2932" s="3"/>
      <c r="AY2932" s="3"/>
    </row>
    <row r="2933" spans="2:51" x14ac:dyDescent="0.2">
      <c r="B2933" s="3"/>
      <c r="D2933" s="3"/>
      <c r="AW2933" s="3"/>
      <c r="AY2933" s="3"/>
    </row>
    <row r="2934" spans="2:51" x14ac:dyDescent="0.2">
      <c r="B2934" s="3"/>
      <c r="D2934" s="3"/>
      <c r="AW2934" s="3"/>
      <c r="AY2934" s="3"/>
    </row>
    <row r="2935" spans="2:51" x14ac:dyDescent="0.2">
      <c r="B2935" s="3"/>
      <c r="D2935" s="3"/>
      <c r="AW2935" s="3"/>
      <c r="AY2935" s="3"/>
    </row>
    <row r="2936" spans="2:51" x14ac:dyDescent="0.2">
      <c r="B2936" s="3"/>
      <c r="D2936" s="3"/>
      <c r="AW2936" s="3"/>
      <c r="AY2936" s="3"/>
    </row>
    <row r="2937" spans="2:51" x14ac:dyDescent="0.2">
      <c r="B2937" s="3"/>
      <c r="D2937" s="3"/>
      <c r="AW2937" s="3"/>
      <c r="AY2937" s="3"/>
    </row>
    <row r="2938" spans="2:51" x14ac:dyDescent="0.2">
      <c r="B2938" s="3"/>
      <c r="D2938" s="3"/>
      <c r="AW2938" s="3"/>
      <c r="AY2938" s="3"/>
    </row>
    <row r="2939" spans="2:51" x14ac:dyDescent="0.2">
      <c r="B2939" s="3"/>
      <c r="D2939" s="3"/>
      <c r="AW2939" s="3"/>
      <c r="AY2939" s="3"/>
    </row>
    <row r="2940" spans="2:51" x14ac:dyDescent="0.2">
      <c r="B2940" s="3"/>
      <c r="D2940" s="3"/>
      <c r="AW2940" s="3"/>
      <c r="AY2940" s="3"/>
    </row>
    <row r="2941" spans="2:51" x14ac:dyDescent="0.2">
      <c r="B2941" s="3"/>
      <c r="D2941" s="3"/>
      <c r="AW2941" s="3"/>
      <c r="AY2941" s="3"/>
    </row>
    <row r="2942" spans="2:51" x14ac:dyDescent="0.2">
      <c r="B2942" s="3"/>
      <c r="D2942" s="3"/>
      <c r="AW2942" s="3"/>
      <c r="AY2942" s="3"/>
    </row>
    <row r="2943" spans="2:51" x14ac:dyDescent="0.2">
      <c r="B2943" s="3"/>
      <c r="D2943" s="3"/>
      <c r="AW2943" s="3"/>
      <c r="AY2943" s="3"/>
    </row>
    <row r="2944" spans="2:51" x14ac:dyDescent="0.2">
      <c r="B2944" s="3"/>
      <c r="D2944" s="3"/>
      <c r="AW2944" s="3"/>
      <c r="AY2944" s="3"/>
    </row>
    <row r="2945" spans="2:51" x14ac:dyDescent="0.2">
      <c r="B2945" s="3"/>
      <c r="D2945" s="3"/>
      <c r="AW2945" s="3"/>
      <c r="AY2945" s="3"/>
    </row>
    <row r="2946" spans="2:51" x14ac:dyDescent="0.2">
      <c r="B2946" s="3"/>
      <c r="D2946" s="3"/>
      <c r="AW2946" s="3"/>
      <c r="AY2946" s="3"/>
    </row>
    <row r="2947" spans="2:51" x14ac:dyDescent="0.2">
      <c r="B2947" s="3"/>
      <c r="D2947" s="3"/>
      <c r="AW2947" s="3"/>
      <c r="AY2947" s="3"/>
    </row>
    <row r="2948" spans="2:51" x14ac:dyDescent="0.2">
      <c r="B2948" s="3"/>
      <c r="D2948" s="3"/>
      <c r="AW2948" s="3"/>
      <c r="AY2948" s="3"/>
    </row>
    <row r="2949" spans="2:51" x14ac:dyDescent="0.2">
      <c r="B2949" s="3"/>
      <c r="D2949" s="3"/>
      <c r="AW2949" s="3"/>
      <c r="AY2949" s="3"/>
    </row>
    <row r="2950" spans="2:51" x14ac:dyDescent="0.2">
      <c r="B2950" s="3"/>
      <c r="D2950" s="3"/>
      <c r="AW2950" s="3"/>
      <c r="AY2950" s="3"/>
    </row>
    <row r="2951" spans="2:51" x14ac:dyDescent="0.2">
      <c r="B2951" s="3"/>
      <c r="D2951" s="3"/>
      <c r="AW2951" s="3"/>
      <c r="AY2951" s="3"/>
    </row>
    <row r="2952" spans="2:51" x14ac:dyDescent="0.2">
      <c r="B2952" s="3"/>
      <c r="D2952" s="3"/>
      <c r="AW2952" s="3"/>
      <c r="AY2952" s="3"/>
    </row>
    <row r="2953" spans="2:51" x14ac:dyDescent="0.2">
      <c r="B2953" s="3"/>
      <c r="D2953" s="3"/>
      <c r="AW2953" s="3"/>
      <c r="AY2953" s="3"/>
    </row>
    <row r="2954" spans="2:51" x14ac:dyDescent="0.2">
      <c r="B2954" s="3"/>
      <c r="D2954" s="3"/>
      <c r="AW2954" s="3"/>
      <c r="AY2954" s="3"/>
    </row>
    <row r="2955" spans="2:51" x14ac:dyDescent="0.2">
      <c r="B2955" s="3"/>
      <c r="D2955" s="3"/>
      <c r="AW2955" s="3"/>
      <c r="AY2955" s="3"/>
    </row>
    <row r="2956" spans="2:51" x14ac:dyDescent="0.2">
      <c r="B2956" s="3"/>
      <c r="D2956" s="3"/>
      <c r="AW2956" s="3"/>
      <c r="AY2956" s="3"/>
    </row>
    <row r="2957" spans="2:51" x14ac:dyDescent="0.2">
      <c r="B2957" s="3"/>
      <c r="D2957" s="3"/>
      <c r="AW2957" s="3"/>
      <c r="AY2957" s="3"/>
    </row>
    <row r="2958" spans="2:51" x14ac:dyDescent="0.2">
      <c r="B2958" s="3"/>
      <c r="D2958" s="3"/>
      <c r="AW2958" s="3"/>
      <c r="AY2958" s="3"/>
    </row>
    <row r="2959" spans="2:51" x14ac:dyDescent="0.2">
      <c r="B2959" s="3"/>
      <c r="D2959" s="3"/>
      <c r="AW2959" s="3"/>
      <c r="AY2959" s="3"/>
    </row>
    <row r="2960" spans="2:51" x14ac:dyDescent="0.2">
      <c r="B2960" s="3"/>
      <c r="D2960" s="3"/>
      <c r="AW2960" s="3"/>
      <c r="AY2960" s="3"/>
    </row>
    <row r="2961" spans="2:51" x14ac:dyDescent="0.2">
      <c r="B2961" s="3"/>
      <c r="D2961" s="3"/>
      <c r="AW2961" s="3"/>
      <c r="AY2961" s="3"/>
    </row>
    <row r="2962" spans="2:51" x14ac:dyDescent="0.2">
      <c r="B2962" s="3"/>
      <c r="D2962" s="3"/>
      <c r="AW2962" s="3"/>
      <c r="AY2962" s="3"/>
    </row>
    <row r="2963" spans="2:51" x14ac:dyDescent="0.2">
      <c r="B2963" s="3"/>
      <c r="D2963" s="3"/>
      <c r="AW2963" s="3"/>
      <c r="AY2963" s="3"/>
    </row>
    <row r="2964" spans="2:51" x14ac:dyDescent="0.2">
      <c r="B2964" s="3"/>
      <c r="D2964" s="3"/>
      <c r="AW2964" s="3"/>
      <c r="AY2964" s="3"/>
    </row>
    <row r="2965" spans="2:51" x14ac:dyDescent="0.2">
      <c r="B2965" s="3"/>
      <c r="D2965" s="3"/>
      <c r="AW2965" s="3"/>
      <c r="AY2965" s="3"/>
    </row>
    <row r="2966" spans="2:51" x14ac:dyDescent="0.2">
      <c r="B2966" s="3"/>
      <c r="D2966" s="3"/>
      <c r="AW2966" s="3"/>
      <c r="AY2966" s="3"/>
    </row>
    <row r="2967" spans="2:51" x14ac:dyDescent="0.2">
      <c r="B2967" s="3"/>
      <c r="D2967" s="3"/>
      <c r="AW2967" s="3"/>
      <c r="AY2967" s="3"/>
    </row>
    <row r="2968" spans="2:51" x14ac:dyDescent="0.2">
      <c r="B2968" s="3"/>
      <c r="D2968" s="3"/>
      <c r="AW2968" s="3"/>
      <c r="AY2968" s="3"/>
    </row>
    <row r="2969" spans="2:51" x14ac:dyDescent="0.2">
      <c r="B2969" s="3"/>
      <c r="D2969" s="3"/>
      <c r="AW2969" s="3"/>
      <c r="AY2969" s="3"/>
    </row>
    <row r="2970" spans="2:51" x14ac:dyDescent="0.2">
      <c r="B2970" s="3"/>
      <c r="D2970" s="3"/>
      <c r="AW2970" s="3"/>
      <c r="AY2970" s="3"/>
    </row>
    <row r="2971" spans="2:51" x14ac:dyDescent="0.2">
      <c r="B2971" s="3"/>
      <c r="D2971" s="3"/>
      <c r="AW2971" s="3"/>
      <c r="AY2971" s="3"/>
    </row>
    <row r="2972" spans="2:51" x14ac:dyDescent="0.2">
      <c r="B2972" s="3"/>
      <c r="D2972" s="3"/>
      <c r="AW2972" s="3"/>
      <c r="AY2972" s="3"/>
    </row>
    <row r="2973" spans="2:51" x14ac:dyDescent="0.2">
      <c r="B2973" s="3"/>
      <c r="D2973" s="3"/>
      <c r="AW2973" s="3"/>
      <c r="AY2973" s="3"/>
    </row>
    <row r="2974" spans="2:51" x14ac:dyDescent="0.2">
      <c r="B2974" s="3"/>
      <c r="D2974" s="3"/>
      <c r="AW2974" s="3"/>
      <c r="AY2974" s="3"/>
    </row>
    <row r="2975" spans="2:51" x14ac:dyDescent="0.2">
      <c r="B2975" s="3"/>
      <c r="D2975" s="3"/>
      <c r="AW2975" s="3"/>
      <c r="AY2975" s="3"/>
    </row>
    <row r="2976" spans="2:51" x14ac:dyDescent="0.2">
      <c r="B2976" s="3"/>
      <c r="D2976" s="3"/>
      <c r="AW2976" s="3"/>
      <c r="AY2976" s="3"/>
    </row>
    <row r="2977" spans="2:51" x14ac:dyDescent="0.2">
      <c r="B2977" s="3"/>
      <c r="D2977" s="3"/>
      <c r="AW2977" s="3"/>
      <c r="AY2977" s="3"/>
    </row>
    <row r="2978" spans="2:51" x14ac:dyDescent="0.2">
      <c r="B2978" s="3"/>
      <c r="D2978" s="3"/>
      <c r="AW2978" s="3"/>
      <c r="AY2978" s="3"/>
    </row>
    <row r="2979" spans="2:51" x14ac:dyDescent="0.2">
      <c r="B2979" s="3"/>
      <c r="D2979" s="3"/>
      <c r="AW2979" s="3"/>
      <c r="AY2979" s="3"/>
    </row>
    <row r="2980" spans="2:51" x14ac:dyDescent="0.2">
      <c r="B2980" s="3"/>
      <c r="D2980" s="3"/>
      <c r="AW2980" s="3"/>
      <c r="AY2980" s="3"/>
    </row>
    <row r="2981" spans="2:51" x14ac:dyDescent="0.2">
      <c r="B2981" s="3"/>
      <c r="D2981" s="3"/>
      <c r="AW2981" s="3"/>
      <c r="AY2981" s="3"/>
    </row>
    <row r="2982" spans="2:51" x14ac:dyDescent="0.2">
      <c r="B2982" s="3"/>
      <c r="D2982" s="3"/>
      <c r="AW2982" s="3"/>
      <c r="AY2982" s="3"/>
    </row>
    <row r="2983" spans="2:51" x14ac:dyDescent="0.2">
      <c r="B2983" s="3"/>
      <c r="D2983" s="3"/>
      <c r="AW2983" s="3"/>
      <c r="AY2983" s="3"/>
    </row>
    <row r="2984" spans="2:51" x14ac:dyDescent="0.2">
      <c r="B2984" s="3"/>
      <c r="D2984" s="3"/>
      <c r="AW2984" s="3"/>
      <c r="AY2984" s="3"/>
    </row>
    <row r="2985" spans="2:51" x14ac:dyDescent="0.2">
      <c r="B2985" s="3"/>
      <c r="D2985" s="3"/>
      <c r="AW2985" s="3"/>
      <c r="AY2985" s="3"/>
    </row>
    <row r="2986" spans="2:51" x14ac:dyDescent="0.2">
      <c r="B2986" s="3"/>
      <c r="D2986" s="3"/>
      <c r="AW2986" s="3"/>
      <c r="AY2986" s="3"/>
    </row>
    <row r="2987" spans="2:51" x14ac:dyDescent="0.2">
      <c r="B2987" s="3"/>
      <c r="D2987" s="3"/>
      <c r="AW2987" s="3"/>
      <c r="AY2987" s="3"/>
    </row>
    <row r="2988" spans="2:51" x14ac:dyDescent="0.2">
      <c r="B2988" s="3"/>
      <c r="D2988" s="3"/>
      <c r="AW2988" s="3"/>
      <c r="AY2988" s="3"/>
    </row>
    <row r="2989" spans="2:51" x14ac:dyDescent="0.2">
      <c r="B2989" s="3"/>
      <c r="D2989" s="3"/>
      <c r="AW2989" s="3"/>
      <c r="AY2989" s="3"/>
    </row>
    <row r="2990" spans="2:51" x14ac:dyDescent="0.2">
      <c r="B2990" s="3"/>
      <c r="D2990" s="3"/>
      <c r="AW2990" s="3"/>
      <c r="AY2990" s="3"/>
    </row>
    <row r="2991" spans="2:51" x14ac:dyDescent="0.2">
      <c r="B2991" s="3"/>
      <c r="D2991" s="3"/>
      <c r="AW2991" s="3"/>
      <c r="AY2991" s="3"/>
    </row>
    <row r="2992" spans="2:51" x14ac:dyDescent="0.2">
      <c r="B2992" s="3"/>
      <c r="D2992" s="3"/>
      <c r="AW2992" s="3"/>
      <c r="AY2992" s="3"/>
    </row>
    <row r="2993" spans="2:51" x14ac:dyDescent="0.2">
      <c r="B2993" s="3"/>
      <c r="D2993" s="3"/>
      <c r="AW2993" s="3"/>
      <c r="AY2993" s="3"/>
    </row>
    <row r="2994" spans="2:51" x14ac:dyDescent="0.2">
      <c r="B2994" s="3"/>
      <c r="D2994" s="3"/>
      <c r="AW2994" s="3"/>
      <c r="AY2994" s="3"/>
    </row>
    <row r="2995" spans="2:51" x14ac:dyDescent="0.2">
      <c r="B2995" s="3"/>
      <c r="D2995" s="3"/>
      <c r="AW2995" s="3"/>
      <c r="AY2995" s="3"/>
    </row>
    <row r="2996" spans="2:51" x14ac:dyDescent="0.2">
      <c r="B2996" s="3"/>
      <c r="D2996" s="3"/>
      <c r="AW2996" s="3"/>
      <c r="AY2996" s="3"/>
    </row>
    <row r="2997" spans="2:51" x14ac:dyDescent="0.2">
      <c r="B2997" s="3"/>
      <c r="D2997" s="3"/>
      <c r="AW2997" s="3"/>
      <c r="AY2997" s="3"/>
    </row>
    <row r="2998" spans="2:51" x14ac:dyDescent="0.2">
      <c r="B2998" s="3"/>
      <c r="D2998" s="3"/>
      <c r="AW2998" s="3"/>
      <c r="AY2998" s="3"/>
    </row>
    <row r="2999" spans="2:51" x14ac:dyDescent="0.2">
      <c r="B2999" s="3"/>
      <c r="D2999" s="3"/>
      <c r="AW2999" s="3"/>
      <c r="AY2999" s="3"/>
    </row>
    <row r="3000" spans="2:51" x14ac:dyDescent="0.2">
      <c r="B3000" s="3"/>
      <c r="D3000" s="3"/>
      <c r="AW3000" s="3"/>
      <c r="AY3000" s="3"/>
    </row>
    <row r="3001" spans="2:51" x14ac:dyDescent="0.2">
      <c r="B3001" s="3"/>
      <c r="D3001" s="3"/>
      <c r="AW3001" s="3"/>
      <c r="AY3001" s="3"/>
    </row>
    <row r="3002" spans="2:51" x14ac:dyDescent="0.2">
      <c r="B3002" s="3"/>
      <c r="D3002" s="3"/>
      <c r="AW3002" s="3"/>
      <c r="AY3002" s="3"/>
    </row>
    <row r="3003" spans="2:51" x14ac:dyDescent="0.2">
      <c r="B3003" s="3"/>
      <c r="D3003" s="3"/>
      <c r="AW3003" s="3"/>
      <c r="AY3003" s="3"/>
    </row>
    <row r="3004" spans="2:51" x14ac:dyDescent="0.2">
      <c r="B3004" s="3"/>
      <c r="D3004" s="3"/>
      <c r="AW3004" s="3"/>
      <c r="AY3004" s="3"/>
    </row>
    <row r="3005" spans="2:51" x14ac:dyDescent="0.2">
      <c r="B3005" s="3"/>
      <c r="D3005" s="3"/>
      <c r="AW3005" s="3"/>
      <c r="AY3005" s="3"/>
    </row>
    <row r="3006" spans="2:51" x14ac:dyDescent="0.2">
      <c r="B3006" s="3"/>
      <c r="D3006" s="3"/>
      <c r="AW3006" s="3"/>
      <c r="AY3006" s="3"/>
    </row>
    <row r="3007" spans="2:51" x14ac:dyDescent="0.2">
      <c r="B3007" s="3"/>
      <c r="D3007" s="3"/>
      <c r="AW3007" s="3"/>
      <c r="AY3007" s="3"/>
    </row>
    <row r="3008" spans="2:51" x14ac:dyDescent="0.2">
      <c r="B3008" s="3"/>
      <c r="D3008" s="3"/>
      <c r="AW3008" s="3"/>
      <c r="AY3008" s="3"/>
    </row>
    <row r="3009" spans="2:51" x14ac:dyDescent="0.2">
      <c r="B3009" s="3"/>
      <c r="D3009" s="3"/>
      <c r="AW3009" s="3"/>
      <c r="AY3009" s="3"/>
    </row>
    <row r="3010" spans="2:51" x14ac:dyDescent="0.2">
      <c r="B3010" s="3"/>
      <c r="D3010" s="3"/>
      <c r="AW3010" s="3"/>
      <c r="AY3010" s="3"/>
    </row>
    <row r="3011" spans="2:51" x14ac:dyDescent="0.2">
      <c r="B3011" s="3"/>
      <c r="D3011" s="3"/>
      <c r="AW3011" s="3"/>
      <c r="AY3011" s="3"/>
    </row>
    <row r="3012" spans="2:51" x14ac:dyDescent="0.2">
      <c r="B3012" s="3"/>
      <c r="D3012" s="3"/>
      <c r="AW3012" s="3"/>
      <c r="AY3012" s="3"/>
    </row>
    <row r="3013" spans="2:51" x14ac:dyDescent="0.2">
      <c r="B3013" s="3"/>
      <c r="D3013" s="3"/>
      <c r="AW3013" s="3"/>
      <c r="AY3013" s="3"/>
    </row>
    <row r="3014" spans="2:51" x14ac:dyDescent="0.2">
      <c r="B3014" s="3"/>
      <c r="D3014" s="3"/>
      <c r="AW3014" s="3"/>
      <c r="AY3014" s="3"/>
    </row>
    <row r="3015" spans="2:51" x14ac:dyDescent="0.2">
      <c r="B3015" s="3"/>
      <c r="D3015" s="3"/>
      <c r="AW3015" s="3"/>
      <c r="AY3015" s="3"/>
    </row>
    <row r="3016" spans="2:51" x14ac:dyDescent="0.2">
      <c r="B3016" s="3"/>
      <c r="D3016" s="3"/>
      <c r="AW3016" s="3"/>
      <c r="AY3016" s="3"/>
    </row>
    <row r="3017" spans="2:51" x14ac:dyDescent="0.2">
      <c r="B3017" s="3"/>
      <c r="D3017" s="3"/>
      <c r="AW3017" s="3"/>
      <c r="AY3017" s="3"/>
    </row>
    <row r="3018" spans="2:51" x14ac:dyDescent="0.2">
      <c r="B3018" s="3"/>
      <c r="D3018" s="3"/>
      <c r="AW3018" s="3"/>
      <c r="AY3018" s="3"/>
    </row>
    <row r="3019" spans="2:51" x14ac:dyDescent="0.2">
      <c r="B3019" s="3"/>
      <c r="D3019" s="3"/>
      <c r="AW3019" s="3"/>
      <c r="AY3019" s="3"/>
    </row>
    <row r="3020" spans="2:51" x14ac:dyDescent="0.2">
      <c r="B3020" s="3"/>
      <c r="D3020" s="3"/>
      <c r="AW3020" s="3"/>
      <c r="AY3020" s="3"/>
    </row>
    <row r="3021" spans="2:51" x14ac:dyDescent="0.2">
      <c r="B3021" s="3"/>
      <c r="D3021" s="3"/>
      <c r="AW3021" s="3"/>
      <c r="AY3021" s="3"/>
    </row>
    <row r="3022" spans="2:51" x14ac:dyDescent="0.2">
      <c r="B3022" s="3"/>
      <c r="D3022" s="3"/>
      <c r="AW3022" s="3"/>
      <c r="AY3022" s="3"/>
    </row>
    <row r="3023" spans="2:51" x14ac:dyDescent="0.2">
      <c r="B3023" s="3"/>
      <c r="D3023" s="3"/>
      <c r="AW3023" s="3"/>
      <c r="AY3023" s="3"/>
    </row>
    <row r="3024" spans="2:51" x14ac:dyDescent="0.2">
      <c r="B3024" s="3"/>
      <c r="D3024" s="3"/>
      <c r="AW3024" s="3"/>
      <c r="AY3024" s="3"/>
    </row>
    <row r="3025" spans="2:51" x14ac:dyDescent="0.2">
      <c r="B3025" s="3"/>
      <c r="D3025" s="3"/>
      <c r="AW3025" s="3"/>
      <c r="AY3025" s="3"/>
    </row>
    <row r="3026" spans="2:51" x14ac:dyDescent="0.2">
      <c r="B3026" s="3"/>
      <c r="D3026" s="3"/>
      <c r="AW3026" s="3"/>
      <c r="AY3026" s="3"/>
    </row>
    <row r="3027" spans="2:51" x14ac:dyDescent="0.2">
      <c r="B3027" s="3"/>
      <c r="D3027" s="3"/>
      <c r="AW3027" s="3"/>
      <c r="AY3027" s="3"/>
    </row>
    <row r="3028" spans="2:51" x14ac:dyDescent="0.2">
      <c r="B3028" s="3"/>
      <c r="D3028" s="3"/>
      <c r="AW3028" s="3"/>
      <c r="AY3028" s="3"/>
    </row>
    <row r="3029" spans="2:51" x14ac:dyDescent="0.2">
      <c r="B3029" s="3"/>
      <c r="D3029" s="3"/>
      <c r="AW3029" s="3"/>
      <c r="AY3029" s="3"/>
    </row>
    <row r="3030" spans="2:51" x14ac:dyDescent="0.2">
      <c r="B3030" s="3"/>
      <c r="D3030" s="3"/>
      <c r="AW3030" s="3"/>
      <c r="AY3030" s="3"/>
    </row>
    <row r="3031" spans="2:51" x14ac:dyDescent="0.2">
      <c r="B3031" s="3"/>
      <c r="D3031" s="3"/>
      <c r="AW3031" s="3"/>
      <c r="AY3031" s="3"/>
    </row>
    <row r="3032" spans="2:51" x14ac:dyDescent="0.2">
      <c r="B3032" s="3"/>
      <c r="D3032" s="3"/>
      <c r="AW3032" s="3"/>
      <c r="AY3032" s="3"/>
    </row>
    <row r="3033" spans="2:51" x14ac:dyDescent="0.2">
      <c r="B3033" s="3"/>
      <c r="D3033" s="3"/>
      <c r="AW3033" s="3"/>
      <c r="AY3033" s="3"/>
    </row>
    <row r="3034" spans="2:51" x14ac:dyDescent="0.2">
      <c r="B3034" s="3"/>
      <c r="D3034" s="3"/>
      <c r="AW3034" s="3"/>
      <c r="AY3034" s="3"/>
    </row>
    <row r="3035" spans="2:51" x14ac:dyDescent="0.2">
      <c r="B3035" s="3"/>
      <c r="D3035" s="3"/>
      <c r="AW3035" s="3"/>
      <c r="AY3035" s="3"/>
    </row>
    <row r="3036" spans="2:51" x14ac:dyDescent="0.2">
      <c r="B3036" s="3"/>
      <c r="D3036" s="3"/>
      <c r="AW3036" s="3"/>
      <c r="AY3036" s="3"/>
    </row>
    <row r="3037" spans="2:51" x14ac:dyDescent="0.2">
      <c r="B3037" s="3"/>
      <c r="D3037" s="3"/>
      <c r="AW3037" s="3"/>
      <c r="AY3037" s="3"/>
    </row>
    <row r="3038" spans="2:51" x14ac:dyDescent="0.2">
      <c r="B3038" s="3"/>
      <c r="D3038" s="3"/>
      <c r="AW3038" s="3"/>
      <c r="AY3038" s="3"/>
    </row>
    <row r="3039" spans="2:51" x14ac:dyDescent="0.2">
      <c r="B3039" s="3"/>
      <c r="D3039" s="3"/>
      <c r="AW3039" s="3"/>
      <c r="AY3039" s="3"/>
    </row>
    <row r="3040" spans="2:51" x14ac:dyDescent="0.2">
      <c r="B3040" s="3"/>
      <c r="D3040" s="3"/>
      <c r="AW3040" s="3"/>
      <c r="AY3040" s="3"/>
    </row>
    <row r="3041" spans="2:51" x14ac:dyDescent="0.2">
      <c r="B3041" s="3"/>
      <c r="D3041" s="3"/>
      <c r="AW3041" s="3"/>
      <c r="AY3041" s="3"/>
    </row>
    <row r="3042" spans="2:51" x14ac:dyDescent="0.2">
      <c r="B3042" s="3"/>
      <c r="D3042" s="3"/>
      <c r="AW3042" s="3"/>
      <c r="AY3042" s="3"/>
    </row>
    <row r="3043" spans="2:51" x14ac:dyDescent="0.2">
      <c r="B3043" s="3"/>
      <c r="D3043" s="3"/>
      <c r="AW3043" s="3"/>
      <c r="AY3043" s="3"/>
    </row>
    <row r="3044" spans="2:51" x14ac:dyDescent="0.2">
      <c r="B3044" s="3"/>
      <c r="D3044" s="3"/>
      <c r="AW3044" s="3"/>
      <c r="AY3044" s="3"/>
    </row>
    <row r="3045" spans="2:51" x14ac:dyDescent="0.2">
      <c r="B3045" s="3"/>
      <c r="D3045" s="3"/>
      <c r="AW3045" s="3"/>
      <c r="AY3045" s="3"/>
    </row>
    <row r="3046" spans="2:51" x14ac:dyDescent="0.2">
      <c r="B3046" s="3"/>
      <c r="D3046" s="3"/>
      <c r="AW3046" s="3"/>
      <c r="AY3046" s="3"/>
    </row>
    <row r="3047" spans="2:51" x14ac:dyDescent="0.2">
      <c r="B3047" s="3"/>
      <c r="D3047" s="3"/>
      <c r="AW3047" s="3"/>
      <c r="AY3047" s="3"/>
    </row>
    <row r="3048" spans="2:51" x14ac:dyDescent="0.2">
      <c r="B3048" s="3"/>
      <c r="D3048" s="3"/>
      <c r="AW3048" s="3"/>
      <c r="AY3048" s="3"/>
    </row>
    <row r="3049" spans="2:51" x14ac:dyDescent="0.2">
      <c r="B3049" s="3"/>
      <c r="D3049" s="3"/>
      <c r="AW3049" s="3"/>
      <c r="AY3049" s="3"/>
    </row>
    <row r="3050" spans="2:51" x14ac:dyDescent="0.2">
      <c r="B3050" s="3"/>
      <c r="D3050" s="3"/>
      <c r="AW3050" s="3"/>
      <c r="AY3050" s="3"/>
    </row>
    <row r="3051" spans="2:51" x14ac:dyDescent="0.2">
      <c r="B3051" s="3"/>
      <c r="D3051" s="3"/>
      <c r="AW3051" s="3"/>
      <c r="AY3051" s="3"/>
    </row>
    <row r="3052" spans="2:51" x14ac:dyDescent="0.2">
      <c r="B3052" s="3"/>
      <c r="D3052" s="3"/>
      <c r="AW3052" s="3"/>
      <c r="AY3052" s="3"/>
    </row>
    <row r="3053" spans="2:51" x14ac:dyDescent="0.2">
      <c r="B3053" s="3"/>
      <c r="D3053" s="3"/>
      <c r="AW3053" s="3"/>
      <c r="AY3053" s="3"/>
    </row>
    <row r="3054" spans="2:51" x14ac:dyDescent="0.2">
      <c r="B3054" s="3"/>
      <c r="D3054" s="3"/>
      <c r="AW3054" s="3"/>
      <c r="AY3054" s="3"/>
    </row>
    <row r="3055" spans="2:51" x14ac:dyDescent="0.2">
      <c r="B3055" s="3"/>
      <c r="D3055" s="3"/>
      <c r="AW3055" s="3"/>
      <c r="AY3055" s="3"/>
    </row>
    <row r="3056" spans="2:51" x14ac:dyDescent="0.2">
      <c r="B3056" s="3"/>
      <c r="D3056" s="3"/>
      <c r="AW3056" s="3"/>
      <c r="AY3056" s="3"/>
    </row>
    <row r="3057" spans="2:51" x14ac:dyDescent="0.2">
      <c r="B3057" s="3"/>
      <c r="D3057" s="3"/>
      <c r="AW3057" s="3"/>
      <c r="AY3057" s="3"/>
    </row>
    <row r="3058" spans="2:51" x14ac:dyDescent="0.2">
      <c r="B3058" s="3"/>
      <c r="D3058" s="3"/>
      <c r="AW3058" s="3"/>
      <c r="AY3058" s="3"/>
    </row>
    <row r="3059" spans="2:51" x14ac:dyDescent="0.2">
      <c r="B3059" s="3"/>
      <c r="D3059" s="3"/>
      <c r="AW3059" s="3"/>
      <c r="AY3059" s="3"/>
    </row>
    <row r="3060" spans="2:51" x14ac:dyDescent="0.2">
      <c r="B3060" s="3"/>
      <c r="D3060" s="3"/>
      <c r="AW3060" s="3"/>
      <c r="AY3060" s="3"/>
    </row>
    <row r="3061" spans="2:51" x14ac:dyDescent="0.2">
      <c r="B3061" s="3"/>
      <c r="D3061" s="3"/>
      <c r="AW3061" s="3"/>
      <c r="AY3061" s="3"/>
    </row>
    <row r="3062" spans="2:51" x14ac:dyDescent="0.2">
      <c r="B3062" s="3"/>
      <c r="D3062" s="3"/>
      <c r="AW3062" s="3"/>
      <c r="AY3062" s="3"/>
    </row>
    <row r="3063" spans="2:51" x14ac:dyDescent="0.2">
      <c r="B3063" s="3"/>
      <c r="D3063" s="3"/>
      <c r="AW3063" s="3"/>
      <c r="AY3063" s="3"/>
    </row>
    <row r="3064" spans="2:51" x14ac:dyDescent="0.2">
      <c r="B3064" s="3"/>
      <c r="D3064" s="3"/>
      <c r="AW3064" s="3"/>
      <c r="AY3064" s="3"/>
    </row>
    <row r="3065" spans="2:51" x14ac:dyDescent="0.2">
      <c r="B3065" s="3"/>
      <c r="D3065" s="3"/>
      <c r="AW3065" s="3"/>
      <c r="AY3065" s="3"/>
    </row>
    <row r="3066" spans="2:51" x14ac:dyDescent="0.2">
      <c r="B3066" s="3"/>
      <c r="D3066" s="3"/>
      <c r="AW3066" s="3"/>
      <c r="AY3066" s="3"/>
    </row>
    <row r="3067" spans="2:51" x14ac:dyDescent="0.2">
      <c r="B3067" s="3"/>
      <c r="D3067" s="3"/>
      <c r="AW3067" s="3"/>
      <c r="AY3067" s="3"/>
    </row>
    <row r="3068" spans="2:51" x14ac:dyDescent="0.2">
      <c r="B3068" s="3"/>
      <c r="D3068" s="3"/>
      <c r="AW3068" s="3"/>
      <c r="AY3068" s="3"/>
    </row>
    <row r="3069" spans="2:51" x14ac:dyDescent="0.2">
      <c r="B3069" s="3"/>
      <c r="D3069" s="3"/>
      <c r="AW3069" s="3"/>
      <c r="AY3069" s="3"/>
    </row>
    <row r="3070" spans="2:51" x14ac:dyDescent="0.2">
      <c r="B3070" s="3"/>
      <c r="D3070" s="3"/>
      <c r="AW3070" s="3"/>
      <c r="AY3070" s="3"/>
    </row>
    <row r="3071" spans="2:51" x14ac:dyDescent="0.2">
      <c r="B3071" s="3"/>
      <c r="D3071" s="3"/>
      <c r="AW3071" s="3"/>
      <c r="AY3071" s="3"/>
    </row>
    <row r="3072" spans="2:51" x14ac:dyDescent="0.2">
      <c r="B3072" s="3"/>
      <c r="D3072" s="3"/>
      <c r="AW3072" s="3"/>
      <c r="AY3072" s="3"/>
    </row>
    <row r="3073" spans="2:51" x14ac:dyDescent="0.2">
      <c r="B3073" s="3"/>
      <c r="D3073" s="3"/>
      <c r="AW3073" s="3"/>
      <c r="AY3073" s="3"/>
    </row>
    <row r="3074" spans="2:51" x14ac:dyDescent="0.2">
      <c r="B3074" s="3"/>
      <c r="D3074" s="3"/>
      <c r="AW3074" s="3"/>
      <c r="AY3074" s="3"/>
    </row>
    <row r="3075" spans="2:51" x14ac:dyDescent="0.2">
      <c r="B3075" s="3"/>
      <c r="D3075" s="3"/>
      <c r="AW3075" s="3"/>
      <c r="AY3075" s="3"/>
    </row>
    <row r="3076" spans="2:51" x14ac:dyDescent="0.2">
      <c r="B3076" s="3"/>
      <c r="D3076" s="3"/>
      <c r="AW3076" s="3"/>
      <c r="AY3076" s="3"/>
    </row>
    <row r="3077" spans="2:51" x14ac:dyDescent="0.2">
      <c r="B3077" s="3"/>
      <c r="D3077" s="3"/>
      <c r="AW3077" s="3"/>
      <c r="AY3077" s="3"/>
    </row>
    <row r="3078" spans="2:51" x14ac:dyDescent="0.2">
      <c r="B3078" s="3"/>
      <c r="D3078" s="3"/>
      <c r="AW3078" s="3"/>
      <c r="AY3078" s="3"/>
    </row>
    <row r="3079" spans="2:51" x14ac:dyDescent="0.2">
      <c r="B3079" s="3"/>
      <c r="D3079" s="3"/>
      <c r="AW3079" s="3"/>
      <c r="AY3079" s="3"/>
    </row>
    <row r="3080" spans="2:51" x14ac:dyDescent="0.2">
      <c r="B3080" s="3"/>
      <c r="D3080" s="3"/>
      <c r="AW3080" s="3"/>
      <c r="AY3080" s="3"/>
    </row>
    <row r="3081" spans="2:51" x14ac:dyDescent="0.2">
      <c r="B3081" s="3"/>
      <c r="D3081" s="3"/>
      <c r="AW3081" s="3"/>
      <c r="AY3081" s="3"/>
    </row>
    <row r="3082" spans="2:51" x14ac:dyDescent="0.2">
      <c r="B3082" s="3"/>
      <c r="D3082" s="3"/>
      <c r="AW3082" s="3"/>
      <c r="AY3082" s="3"/>
    </row>
    <row r="3083" spans="2:51" x14ac:dyDescent="0.2">
      <c r="B3083" s="3"/>
      <c r="D3083" s="3"/>
      <c r="AW3083" s="3"/>
      <c r="AY3083" s="3"/>
    </row>
    <row r="3084" spans="2:51" x14ac:dyDescent="0.2">
      <c r="B3084" s="3"/>
      <c r="D3084" s="3"/>
      <c r="AW3084" s="3"/>
      <c r="AY3084" s="3"/>
    </row>
    <row r="3085" spans="2:51" x14ac:dyDescent="0.2">
      <c r="B3085" s="3"/>
      <c r="D3085" s="3"/>
      <c r="AW3085" s="3"/>
      <c r="AY3085" s="3"/>
    </row>
    <row r="3086" spans="2:51" x14ac:dyDescent="0.2">
      <c r="B3086" s="3"/>
      <c r="D3086" s="3"/>
      <c r="AW3086" s="3"/>
      <c r="AY3086" s="3"/>
    </row>
    <row r="3087" spans="2:51" x14ac:dyDescent="0.2">
      <c r="B3087" s="3"/>
      <c r="D3087" s="3"/>
      <c r="AW3087" s="3"/>
      <c r="AY3087" s="3"/>
    </row>
    <row r="3088" spans="2:51" x14ac:dyDescent="0.2">
      <c r="B3088" s="3"/>
      <c r="D3088" s="3"/>
      <c r="AW3088" s="3"/>
      <c r="AY3088" s="3"/>
    </row>
    <row r="3089" spans="2:51" x14ac:dyDescent="0.2">
      <c r="B3089" s="3"/>
      <c r="D3089" s="3"/>
      <c r="AW3089" s="3"/>
      <c r="AY3089" s="3"/>
    </row>
    <row r="3090" spans="2:51" x14ac:dyDescent="0.2">
      <c r="B3090" s="3"/>
      <c r="D3090" s="3"/>
      <c r="AW3090" s="3"/>
      <c r="AY3090" s="3"/>
    </row>
    <row r="3091" spans="2:51" x14ac:dyDescent="0.2">
      <c r="B3091" s="3"/>
      <c r="D3091" s="3"/>
      <c r="AW3091" s="3"/>
      <c r="AY3091" s="3"/>
    </row>
    <row r="3092" spans="2:51" x14ac:dyDescent="0.2">
      <c r="B3092" s="3"/>
      <c r="D3092" s="3"/>
      <c r="AW3092" s="3"/>
      <c r="AY3092" s="3"/>
    </row>
    <row r="3093" spans="2:51" x14ac:dyDescent="0.2">
      <c r="B3093" s="3"/>
      <c r="D3093" s="3"/>
      <c r="AW3093" s="3"/>
      <c r="AY3093" s="3"/>
    </row>
    <row r="3094" spans="2:51" x14ac:dyDescent="0.2">
      <c r="B3094" s="3"/>
      <c r="D3094" s="3"/>
      <c r="AW3094" s="3"/>
      <c r="AY3094" s="3"/>
    </row>
    <row r="3095" spans="2:51" x14ac:dyDescent="0.2">
      <c r="B3095" s="3"/>
      <c r="D3095" s="3"/>
      <c r="AW3095" s="3"/>
      <c r="AY3095" s="3"/>
    </row>
    <row r="3096" spans="2:51" x14ac:dyDescent="0.2">
      <c r="B3096" s="3"/>
      <c r="D3096" s="3"/>
      <c r="AW3096" s="3"/>
      <c r="AY3096" s="3"/>
    </row>
    <row r="3097" spans="2:51" x14ac:dyDescent="0.2">
      <c r="B3097" s="3"/>
      <c r="D3097" s="3"/>
      <c r="AW3097" s="3"/>
      <c r="AY3097" s="3"/>
    </row>
    <row r="3098" spans="2:51" x14ac:dyDescent="0.2">
      <c r="B3098" s="3"/>
      <c r="D3098" s="3"/>
      <c r="AW3098" s="3"/>
      <c r="AY3098" s="3"/>
    </row>
    <row r="3099" spans="2:51" x14ac:dyDescent="0.2">
      <c r="B3099" s="3"/>
      <c r="D3099" s="3"/>
      <c r="AW3099" s="3"/>
      <c r="AY3099" s="3"/>
    </row>
    <row r="3100" spans="2:51" x14ac:dyDescent="0.2">
      <c r="B3100" s="3"/>
      <c r="D3100" s="3"/>
      <c r="AW3100" s="3"/>
      <c r="AY3100" s="3"/>
    </row>
    <row r="3101" spans="2:51" x14ac:dyDescent="0.2">
      <c r="B3101" s="3"/>
      <c r="D3101" s="3"/>
      <c r="AW3101" s="3"/>
      <c r="AY3101" s="3"/>
    </row>
    <row r="3102" spans="2:51" x14ac:dyDescent="0.2">
      <c r="B3102" s="3"/>
      <c r="D3102" s="3"/>
      <c r="AW3102" s="3"/>
      <c r="AY3102" s="3"/>
    </row>
    <row r="3103" spans="2:51" x14ac:dyDescent="0.2">
      <c r="B3103" s="3"/>
      <c r="D3103" s="3"/>
      <c r="AW3103" s="3"/>
      <c r="AY3103" s="3"/>
    </row>
    <row r="3104" spans="2:51" x14ac:dyDescent="0.2">
      <c r="B3104" s="3"/>
      <c r="D3104" s="3"/>
      <c r="AW3104" s="3"/>
      <c r="AY3104" s="3"/>
    </row>
    <row r="3105" spans="2:51" x14ac:dyDescent="0.2">
      <c r="B3105" s="3"/>
      <c r="D3105" s="3"/>
      <c r="AW3105" s="3"/>
      <c r="AY3105" s="3"/>
    </row>
    <row r="3106" spans="2:51" x14ac:dyDescent="0.2">
      <c r="B3106" s="3"/>
      <c r="D3106" s="3"/>
      <c r="AW3106" s="3"/>
      <c r="AY3106" s="3"/>
    </row>
    <row r="3107" spans="2:51" x14ac:dyDescent="0.2">
      <c r="B3107" s="3"/>
      <c r="D3107" s="3"/>
      <c r="AW3107" s="3"/>
      <c r="AY3107" s="3"/>
    </row>
    <row r="3108" spans="2:51" x14ac:dyDescent="0.2">
      <c r="B3108" s="3"/>
      <c r="D3108" s="3"/>
      <c r="AW3108" s="3"/>
      <c r="AY3108" s="3"/>
    </row>
    <row r="3109" spans="2:51" x14ac:dyDescent="0.2">
      <c r="B3109" s="3"/>
      <c r="D3109" s="3"/>
      <c r="AW3109" s="3"/>
      <c r="AY3109" s="3"/>
    </row>
    <row r="3110" spans="2:51" x14ac:dyDescent="0.2">
      <c r="B3110" s="3"/>
      <c r="D3110" s="3"/>
      <c r="AW3110" s="3"/>
      <c r="AY3110" s="3"/>
    </row>
    <row r="3111" spans="2:51" x14ac:dyDescent="0.2">
      <c r="B3111" s="3"/>
      <c r="D3111" s="3"/>
      <c r="AW3111" s="3"/>
      <c r="AY3111" s="3"/>
    </row>
    <row r="3112" spans="2:51" x14ac:dyDescent="0.2">
      <c r="B3112" s="3"/>
      <c r="D3112" s="3"/>
      <c r="AW3112" s="3"/>
      <c r="AY3112" s="3"/>
    </row>
    <row r="3113" spans="2:51" x14ac:dyDescent="0.2">
      <c r="B3113" s="3"/>
      <c r="D3113" s="3"/>
      <c r="AW3113" s="3"/>
      <c r="AY3113" s="3"/>
    </row>
    <row r="3114" spans="2:51" x14ac:dyDescent="0.2">
      <c r="B3114" s="3"/>
      <c r="D3114" s="3"/>
      <c r="AW3114" s="3"/>
      <c r="AY3114" s="3"/>
    </row>
    <row r="3115" spans="2:51" x14ac:dyDescent="0.2">
      <c r="B3115" s="3"/>
      <c r="D3115" s="3"/>
      <c r="AW3115" s="3"/>
      <c r="AY3115" s="3"/>
    </row>
    <row r="3116" spans="2:51" x14ac:dyDescent="0.2">
      <c r="B3116" s="3"/>
      <c r="D3116" s="3"/>
      <c r="AW3116" s="3"/>
      <c r="AY3116" s="3"/>
    </row>
    <row r="3117" spans="2:51" x14ac:dyDescent="0.2">
      <c r="B3117" s="3"/>
      <c r="D3117" s="3"/>
      <c r="AW3117" s="3"/>
      <c r="AY3117" s="3"/>
    </row>
    <row r="3118" spans="2:51" x14ac:dyDescent="0.2">
      <c r="B3118" s="3"/>
      <c r="D3118" s="3"/>
      <c r="AW3118" s="3"/>
      <c r="AY3118" s="3"/>
    </row>
    <row r="3119" spans="2:51" x14ac:dyDescent="0.2">
      <c r="B3119" s="3"/>
      <c r="D3119" s="3"/>
      <c r="AW3119" s="3"/>
      <c r="AY3119" s="3"/>
    </row>
    <row r="3120" spans="2:51" x14ac:dyDescent="0.2">
      <c r="B3120" s="3"/>
      <c r="D3120" s="3"/>
      <c r="AW3120" s="3"/>
      <c r="AY3120" s="3"/>
    </row>
    <row r="3121" spans="2:51" x14ac:dyDescent="0.2">
      <c r="B3121" s="3"/>
      <c r="D3121" s="3"/>
      <c r="AW3121" s="3"/>
      <c r="AY3121" s="3"/>
    </row>
    <row r="3122" spans="2:51" x14ac:dyDescent="0.2">
      <c r="B3122" s="3"/>
      <c r="D3122" s="3"/>
      <c r="AW3122" s="3"/>
      <c r="AY3122" s="3"/>
    </row>
    <row r="3123" spans="2:51" x14ac:dyDescent="0.2">
      <c r="B3123" s="3"/>
      <c r="D3123" s="3"/>
      <c r="AW3123" s="3"/>
      <c r="AY3123" s="3"/>
    </row>
    <row r="3124" spans="2:51" x14ac:dyDescent="0.2">
      <c r="B3124" s="3"/>
      <c r="D3124" s="3"/>
      <c r="AW3124" s="3"/>
      <c r="AY3124" s="3"/>
    </row>
    <row r="3125" spans="2:51" x14ac:dyDescent="0.2">
      <c r="B3125" s="3"/>
      <c r="D3125" s="3"/>
      <c r="AW3125" s="3"/>
      <c r="AY3125" s="3"/>
    </row>
    <row r="3126" spans="2:51" x14ac:dyDescent="0.2">
      <c r="B3126" s="3"/>
      <c r="D3126" s="3"/>
      <c r="AW3126" s="3"/>
      <c r="AY3126" s="3"/>
    </row>
    <row r="3127" spans="2:51" x14ac:dyDescent="0.2">
      <c r="B3127" s="3"/>
      <c r="D3127" s="3"/>
      <c r="AW3127" s="3"/>
      <c r="AY3127" s="3"/>
    </row>
    <row r="3128" spans="2:51" x14ac:dyDescent="0.2">
      <c r="B3128" s="3"/>
      <c r="D3128" s="3"/>
      <c r="AW3128" s="3"/>
      <c r="AY3128" s="3"/>
    </row>
    <row r="3129" spans="2:51" x14ac:dyDescent="0.2">
      <c r="B3129" s="3"/>
      <c r="D3129" s="3"/>
      <c r="AW3129" s="3"/>
      <c r="AY3129" s="3"/>
    </row>
    <row r="3130" spans="2:51" x14ac:dyDescent="0.2">
      <c r="B3130" s="3"/>
      <c r="D3130" s="3"/>
      <c r="AW3130" s="3"/>
      <c r="AY3130" s="3"/>
    </row>
    <row r="3131" spans="2:51" x14ac:dyDescent="0.2">
      <c r="B3131" s="3"/>
      <c r="D3131" s="3"/>
      <c r="AW3131" s="3"/>
      <c r="AY3131" s="3"/>
    </row>
    <row r="3132" spans="2:51" x14ac:dyDescent="0.2">
      <c r="B3132" s="3"/>
      <c r="D3132" s="3"/>
      <c r="AW3132" s="3"/>
      <c r="AY3132" s="3"/>
    </row>
    <row r="3133" spans="2:51" x14ac:dyDescent="0.2">
      <c r="B3133" s="3"/>
      <c r="D3133" s="3"/>
      <c r="AW3133" s="3"/>
      <c r="AY3133" s="3"/>
    </row>
    <row r="3134" spans="2:51" x14ac:dyDescent="0.2">
      <c r="B3134" s="3"/>
      <c r="D3134" s="3"/>
      <c r="AW3134" s="3"/>
      <c r="AY3134" s="3"/>
    </row>
    <row r="3135" spans="2:51" x14ac:dyDescent="0.2">
      <c r="B3135" s="3"/>
      <c r="D3135" s="3"/>
      <c r="AW3135" s="3"/>
      <c r="AY3135" s="3"/>
    </row>
    <row r="3136" spans="2:51" x14ac:dyDescent="0.2">
      <c r="B3136" s="3"/>
      <c r="D3136" s="3"/>
      <c r="AW3136" s="3"/>
      <c r="AY3136" s="3"/>
    </row>
    <row r="3137" spans="2:51" x14ac:dyDescent="0.2">
      <c r="B3137" s="3"/>
      <c r="D3137" s="3"/>
      <c r="AW3137" s="3"/>
      <c r="AY3137" s="3"/>
    </row>
    <row r="3138" spans="2:51" x14ac:dyDescent="0.2">
      <c r="B3138" s="3"/>
      <c r="D3138" s="3"/>
      <c r="AW3138" s="3"/>
      <c r="AY3138" s="3"/>
    </row>
    <row r="3139" spans="2:51" x14ac:dyDescent="0.2">
      <c r="B3139" s="3"/>
      <c r="D3139" s="3"/>
      <c r="AW3139" s="3"/>
      <c r="AY3139" s="3"/>
    </row>
    <row r="3140" spans="2:51" x14ac:dyDescent="0.2">
      <c r="B3140" s="3"/>
      <c r="D3140" s="3"/>
      <c r="AW3140" s="3"/>
      <c r="AY3140" s="3"/>
    </row>
    <row r="3141" spans="2:51" x14ac:dyDescent="0.2">
      <c r="B3141" s="3"/>
      <c r="D3141" s="3"/>
      <c r="AW3141" s="3"/>
      <c r="AY3141" s="3"/>
    </row>
    <row r="3142" spans="2:51" x14ac:dyDescent="0.2">
      <c r="B3142" s="3"/>
      <c r="D3142" s="3"/>
      <c r="AW3142" s="3"/>
      <c r="AY3142" s="3"/>
    </row>
    <row r="3143" spans="2:51" x14ac:dyDescent="0.2">
      <c r="B3143" s="3"/>
      <c r="D3143" s="3"/>
      <c r="AW3143" s="3"/>
      <c r="AY3143" s="3"/>
    </row>
    <row r="3144" spans="2:51" x14ac:dyDescent="0.2">
      <c r="B3144" s="3"/>
      <c r="D3144" s="3"/>
      <c r="AW3144" s="3"/>
      <c r="AY3144" s="3"/>
    </row>
    <row r="3145" spans="2:51" x14ac:dyDescent="0.2">
      <c r="B3145" s="3"/>
      <c r="D3145" s="3"/>
      <c r="AW3145" s="3"/>
      <c r="AY3145" s="3"/>
    </row>
    <row r="3146" spans="2:51" x14ac:dyDescent="0.2">
      <c r="B3146" s="3"/>
      <c r="D3146" s="3"/>
      <c r="AW3146" s="3"/>
      <c r="AY3146" s="3"/>
    </row>
    <row r="3147" spans="2:51" x14ac:dyDescent="0.2">
      <c r="B3147" s="3"/>
      <c r="D3147" s="3"/>
      <c r="AW3147" s="3"/>
      <c r="AY3147" s="3"/>
    </row>
    <row r="3148" spans="2:51" x14ac:dyDescent="0.2">
      <c r="B3148" s="3"/>
      <c r="D3148" s="3"/>
      <c r="AW3148" s="3"/>
      <c r="AY3148" s="3"/>
    </row>
    <row r="3149" spans="2:51" x14ac:dyDescent="0.2">
      <c r="B3149" s="3"/>
      <c r="D3149" s="3"/>
      <c r="AW3149" s="3"/>
      <c r="AY3149" s="3"/>
    </row>
    <row r="3150" spans="2:51" x14ac:dyDescent="0.2">
      <c r="B3150" s="3"/>
      <c r="D3150" s="3"/>
      <c r="AW3150" s="3"/>
      <c r="AY3150" s="3"/>
    </row>
    <row r="3151" spans="2:51" x14ac:dyDescent="0.2">
      <c r="B3151" s="3"/>
      <c r="D3151" s="3"/>
      <c r="AW3151" s="3"/>
      <c r="AY3151" s="3"/>
    </row>
    <row r="3152" spans="2:51" x14ac:dyDescent="0.2">
      <c r="B3152" s="3"/>
      <c r="D3152" s="3"/>
      <c r="AW3152" s="3"/>
      <c r="AY3152" s="3"/>
    </row>
    <row r="3153" spans="2:51" x14ac:dyDescent="0.2">
      <c r="B3153" s="3"/>
      <c r="D3153" s="3"/>
      <c r="AW3153" s="3"/>
      <c r="AY3153" s="3"/>
    </row>
    <row r="3154" spans="2:51" x14ac:dyDescent="0.2">
      <c r="B3154" s="3"/>
      <c r="D3154" s="3"/>
      <c r="AW3154" s="3"/>
      <c r="AY3154" s="3"/>
    </row>
    <row r="3155" spans="2:51" x14ac:dyDescent="0.2">
      <c r="B3155" s="3"/>
      <c r="D3155" s="3"/>
      <c r="AW3155" s="3"/>
      <c r="AY3155" s="3"/>
    </row>
    <row r="3156" spans="2:51" x14ac:dyDescent="0.2">
      <c r="B3156" s="3"/>
      <c r="D3156" s="3"/>
      <c r="AW3156" s="3"/>
      <c r="AY3156" s="3"/>
    </row>
    <row r="3157" spans="2:51" x14ac:dyDescent="0.2">
      <c r="B3157" s="3"/>
      <c r="D3157" s="3"/>
      <c r="AW3157" s="3"/>
      <c r="AY3157" s="3"/>
    </row>
    <row r="3158" spans="2:51" x14ac:dyDescent="0.2">
      <c r="B3158" s="3"/>
      <c r="D3158" s="3"/>
      <c r="AW3158" s="3"/>
      <c r="AY3158" s="3"/>
    </row>
    <row r="3159" spans="2:51" x14ac:dyDescent="0.2">
      <c r="B3159" s="3"/>
      <c r="D3159" s="3"/>
      <c r="AW3159" s="3"/>
      <c r="AY3159" s="3"/>
    </row>
    <row r="3160" spans="2:51" x14ac:dyDescent="0.2">
      <c r="B3160" s="3"/>
      <c r="D3160" s="3"/>
      <c r="AW3160" s="3"/>
      <c r="AY3160" s="3"/>
    </row>
    <row r="3161" spans="2:51" x14ac:dyDescent="0.2">
      <c r="B3161" s="3"/>
      <c r="D3161" s="3"/>
      <c r="AW3161" s="3"/>
      <c r="AY3161" s="3"/>
    </row>
    <row r="3162" spans="2:51" x14ac:dyDescent="0.2">
      <c r="B3162" s="3"/>
      <c r="D3162" s="3"/>
      <c r="AW3162" s="3"/>
      <c r="AY3162" s="3"/>
    </row>
    <row r="3163" spans="2:51" x14ac:dyDescent="0.2">
      <c r="B3163" s="3"/>
      <c r="D3163" s="3"/>
      <c r="AW3163" s="3"/>
      <c r="AY3163" s="3"/>
    </row>
    <row r="3164" spans="2:51" x14ac:dyDescent="0.2">
      <c r="B3164" s="3"/>
      <c r="D3164" s="3"/>
      <c r="AW3164" s="3"/>
      <c r="AY3164" s="3"/>
    </row>
    <row r="3165" spans="2:51" x14ac:dyDescent="0.2">
      <c r="B3165" s="3"/>
      <c r="D3165" s="3"/>
      <c r="AW3165" s="3"/>
      <c r="AY3165" s="3"/>
    </row>
    <row r="3166" spans="2:51" x14ac:dyDescent="0.2">
      <c r="B3166" s="3"/>
      <c r="D3166" s="3"/>
      <c r="AW3166" s="3"/>
      <c r="AY3166" s="3"/>
    </row>
    <row r="3167" spans="2:51" x14ac:dyDescent="0.2">
      <c r="B3167" s="3"/>
      <c r="D3167" s="3"/>
      <c r="AW3167" s="3"/>
      <c r="AY3167" s="3"/>
    </row>
    <row r="3168" spans="2:51" x14ac:dyDescent="0.2">
      <c r="B3168" s="3"/>
      <c r="D3168" s="3"/>
      <c r="AW3168" s="3"/>
      <c r="AY3168" s="3"/>
    </row>
    <row r="3169" spans="2:51" x14ac:dyDescent="0.2">
      <c r="B3169" s="3"/>
      <c r="D3169" s="3"/>
      <c r="AW3169" s="3"/>
      <c r="AY3169" s="3"/>
    </row>
    <row r="3170" spans="2:51" x14ac:dyDescent="0.2">
      <c r="B3170" s="3"/>
      <c r="D3170" s="3"/>
      <c r="AW3170" s="3"/>
      <c r="AY3170" s="3"/>
    </row>
    <row r="3171" spans="2:51" x14ac:dyDescent="0.2">
      <c r="B3171" s="3"/>
      <c r="D3171" s="3"/>
      <c r="AW3171" s="3"/>
      <c r="AY3171" s="3"/>
    </row>
    <row r="3172" spans="2:51" x14ac:dyDescent="0.2">
      <c r="B3172" s="3"/>
      <c r="D3172" s="3"/>
      <c r="AW3172" s="3"/>
      <c r="AY3172" s="3"/>
    </row>
    <row r="3173" spans="2:51" x14ac:dyDescent="0.2">
      <c r="B3173" s="3"/>
      <c r="D3173" s="3"/>
      <c r="AW3173" s="3"/>
      <c r="AY3173" s="3"/>
    </row>
    <row r="3174" spans="2:51" x14ac:dyDescent="0.2">
      <c r="B3174" s="3"/>
      <c r="D3174" s="3"/>
      <c r="AW3174" s="3"/>
      <c r="AY3174" s="3"/>
    </row>
    <row r="3175" spans="2:51" x14ac:dyDescent="0.2">
      <c r="B3175" s="3"/>
      <c r="D3175" s="3"/>
      <c r="AW3175" s="3"/>
      <c r="AY3175" s="3"/>
    </row>
    <row r="3176" spans="2:51" x14ac:dyDescent="0.2">
      <c r="B3176" s="3"/>
      <c r="D3176" s="3"/>
      <c r="AW3176" s="3"/>
      <c r="AY3176" s="3"/>
    </row>
    <row r="3177" spans="2:51" x14ac:dyDescent="0.2">
      <c r="B3177" s="3"/>
      <c r="D3177" s="3"/>
      <c r="AW3177" s="3"/>
      <c r="AY3177" s="3"/>
    </row>
    <row r="3178" spans="2:51" x14ac:dyDescent="0.2">
      <c r="B3178" s="3"/>
      <c r="D3178" s="3"/>
      <c r="AW3178" s="3"/>
      <c r="AY3178" s="3"/>
    </row>
    <row r="3179" spans="2:51" x14ac:dyDescent="0.2">
      <c r="B3179" s="3"/>
      <c r="D3179" s="3"/>
      <c r="AW3179" s="3"/>
      <c r="AY3179" s="3"/>
    </row>
    <row r="3180" spans="2:51" x14ac:dyDescent="0.2">
      <c r="B3180" s="3"/>
      <c r="D3180" s="3"/>
      <c r="AW3180" s="3"/>
      <c r="AY3180" s="3"/>
    </row>
    <row r="3181" spans="2:51" x14ac:dyDescent="0.2">
      <c r="B3181" s="3"/>
      <c r="D3181" s="3"/>
      <c r="AW3181" s="3"/>
      <c r="AY3181" s="3"/>
    </row>
    <row r="3182" spans="2:51" x14ac:dyDescent="0.2">
      <c r="B3182" s="3"/>
      <c r="D3182" s="3"/>
      <c r="AW3182" s="3"/>
      <c r="AY3182" s="3"/>
    </row>
    <row r="3183" spans="2:51" x14ac:dyDescent="0.2">
      <c r="B3183" s="3"/>
      <c r="D3183" s="3"/>
      <c r="AW3183" s="3"/>
      <c r="AY3183" s="3"/>
    </row>
    <row r="3184" spans="2:51" x14ac:dyDescent="0.2">
      <c r="B3184" s="3"/>
      <c r="D3184" s="3"/>
      <c r="AW3184" s="3"/>
      <c r="AY3184" s="3"/>
    </row>
    <row r="3185" spans="2:51" x14ac:dyDescent="0.2">
      <c r="B3185" s="3"/>
      <c r="D3185" s="3"/>
      <c r="AW3185" s="3"/>
      <c r="AY3185" s="3"/>
    </row>
    <row r="3186" spans="2:51" x14ac:dyDescent="0.2">
      <c r="B3186" s="3"/>
      <c r="D3186" s="3"/>
      <c r="AW3186" s="3"/>
      <c r="AY3186" s="3"/>
    </row>
    <row r="3187" spans="2:51" x14ac:dyDescent="0.2">
      <c r="B3187" s="3"/>
      <c r="D3187" s="3"/>
      <c r="AW3187" s="3"/>
      <c r="AY3187" s="3"/>
    </row>
    <row r="3188" spans="2:51" x14ac:dyDescent="0.2">
      <c r="B3188" s="3"/>
      <c r="D3188" s="3"/>
      <c r="AW3188" s="3"/>
      <c r="AY3188" s="3"/>
    </row>
    <row r="3189" spans="2:51" x14ac:dyDescent="0.2">
      <c r="B3189" s="3"/>
      <c r="D3189" s="3"/>
      <c r="AW3189" s="3"/>
      <c r="AY3189" s="3"/>
    </row>
    <row r="3190" spans="2:51" x14ac:dyDescent="0.2">
      <c r="B3190" s="3"/>
      <c r="D3190" s="3"/>
      <c r="AW3190" s="3"/>
      <c r="AY3190" s="3"/>
    </row>
    <row r="3191" spans="2:51" x14ac:dyDescent="0.2">
      <c r="B3191" s="3"/>
      <c r="D3191" s="3"/>
      <c r="AW3191" s="3"/>
      <c r="AY3191" s="3"/>
    </row>
    <row r="3192" spans="2:51" x14ac:dyDescent="0.2">
      <c r="B3192" s="3"/>
      <c r="D3192" s="3"/>
      <c r="AW3192" s="3"/>
      <c r="AY3192" s="3"/>
    </row>
    <row r="3193" spans="2:51" x14ac:dyDescent="0.2">
      <c r="B3193" s="3"/>
      <c r="D3193" s="3"/>
      <c r="AW3193" s="3"/>
      <c r="AY3193" s="3"/>
    </row>
    <row r="3194" spans="2:51" x14ac:dyDescent="0.2">
      <c r="B3194" s="3"/>
      <c r="D3194" s="3"/>
      <c r="AW3194" s="3"/>
      <c r="AY3194" s="3"/>
    </row>
    <row r="3195" spans="2:51" x14ac:dyDescent="0.2">
      <c r="B3195" s="3"/>
      <c r="D3195" s="3"/>
      <c r="AW3195" s="3"/>
      <c r="AY3195" s="3"/>
    </row>
    <row r="3196" spans="2:51" x14ac:dyDescent="0.2">
      <c r="B3196" s="3"/>
      <c r="D3196" s="3"/>
      <c r="AW3196" s="3"/>
      <c r="AY3196" s="3"/>
    </row>
    <row r="3197" spans="2:51" x14ac:dyDescent="0.2">
      <c r="B3197" s="3"/>
      <c r="D3197" s="3"/>
      <c r="AW3197" s="3"/>
      <c r="AY3197" s="3"/>
    </row>
    <row r="3198" spans="2:51" x14ac:dyDescent="0.2">
      <c r="B3198" s="3"/>
      <c r="D3198" s="3"/>
      <c r="AW3198" s="3"/>
      <c r="AY3198" s="3"/>
    </row>
    <row r="3199" spans="2:51" x14ac:dyDescent="0.2">
      <c r="B3199" s="3"/>
      <c r="D3199" s="3"/>
      <c r="AW3199" s="3"/>
      <c r="AY3199" s="3"/>
    </row>
    <row r="3200" spans="2:51" x14ac:dyDescent="0.2">
      <c r="B3200" s="3"/>
      <c r="D3200" s="3"/>
      <c r="AW3200" s="3"/>
      <c r="AY3200" s="3"/>
    </row>
    <row r="3201" spans="2:51" x14ac:dyDescent="0.2">
      <c r="B3201" s="3"/>
      <c r="D3201" s="3"/>
      <c r="AW3201" s="3"/>
      <c r="AY3201" s="3"/>
    </row>
    <row r="3202" spans="2:51" x14ac:dyDescent="0.2">
      <c r="B3202" s="3"/>
      <c r="D3202" s="3"/>
      <c r="AW3202" s="3"/>
      <c r="AY3202" s="3"/>
    </row>
    <row r="3203" spans="2:51" x14ac:dyDescent="0.2">
      <c r="B3203" s="3"/>
      <c r="D3203" s="3"/>
      <c r="AW3203" s="3"/>
      <c r="AY3203" s="3"/>
    </row>
    <row r="3204" spans="2:51" x14ac:dyDescent="0.2">
      <c r="B3204" s="3"/>
      <c r="D3204" s="3"/>
      <c r="AW3204" s="3"/>
      <c r="AY3204" s="3"/>
    </row>
    <row r="3205" spans="2:51" x14ac:dyDescent="0.2">
      <c r="B3205" s="3"/>
      <c r="D3205" s="3"/>
      <c r="AW3205" s="3"/>
      <c r="AY3205" s="3"/>
    </row>
    <row r="3206" spans="2:51" x14ac:dyDescent="0.2">
      <c r="B3206" s="3"/>
      <c r="D3206" s="3"/>
      <c r="AW3206" s="3"/>
      <c r="AY3206" s="3"/>
    </row>
    <row r="3207" spans="2:51" x14ac:dyDescent="0.2">
      <c r="B3207" s="3"/>
      <c r="D3207" s="3"/>
      <c r="AW3207" s="3"/>
      <c r="AY3207" s="3"/>
    </row>
    <row r="3208" spans="2:51" x14ac:dyDescent="0.2">
      <c r="B3208" s="3"/>
      <c r="D3208" s="3"/>
      <c r="AW3208" s="3"/>
      <c r="AY3208" s="3"/>
    </row>
    <row r="3209" spans="2:51" x14ac:dyDescent="0.2">
      <c r="B3209" s="3"/>
      <c r="D3209" s="3"/>
      <c r="AW3209" s="3"/>
      <c r="AY3209" s="3"/>
    </row>
    <row r="3210" spans="2:51" x14ac:dyDescent="0.2">
      <c r="B3210" s="3"/>
      <c r="D3210" s="3"/>
      <c r="AW3210" s="3"/>
      <c r="AY3210" s="3"/>
    </row>
    <row r="3211" spans="2:51" x14ac:dyDescent="0.2">
      <c r="B3211" s="3"/>
      <c r="D3211" s="3"/>
      <c r="AW3211" s="3"/>
      <c r="AY3211" s="3"/>
    </row>
    <row r="3212" spans="2:51" x14ac:dyDescent="0.2">
      <c r="B3212" s="3"/>
      <c r="D3212" s="3"/>
      <c r="AW3212" s="3"/>
      <c r="AY3212" s="3"/>
    </row>
    <row r="3213" spans="2:51" x14ac:dyDescent="0.2">
      <c r="B3213" s="3"/>
      <c r="D3213" s="3"/>
      <c r="AW3213" s="3"/>
      <c r="AY3213" s="3"/>
    </row>
    <row r="3214" spans="2:51" x14ac:dyDescent="0.2">
      <c r="B3214" s="3"/>
      <c r="D3214" s="3"/>
      <c r="AW3214" s="3"/>
      <c r="AY3214" s="3"/>
    </row>
    <row r="3215" spans="2:51" x14ac:dyDescent="0.2">
      <c r="B3215" s="3"/>
      <c r="D3215" s="3"/>
      <c r="AW3215" s="3"/>
      <c r="AY3215" s="3"/>
    </row>
    <row r="3216" spans="2:51" x14ac:dyDescent="0.2">
      <c r="B3216" s="3"/>
      <c r="D3216" s="3"/>
      <c r="AW3216" s="3"/>
      <c r="AY3216" s="3"/>
    </row>
    <row r="3217" spans="2:51" x14ac:dyDescent="0.2">
      <c r="B3217" s="3"/>
      <c r="D3217" s="3"/>
      <c r="AW3217" s="3"/>
      <c r="AY3217" s="3"/>
    </row>
    <row r="3218" spans="2:51" x14ac:dyDescent="0.2">
      <c r="B3218" s="3"/>
      <c r="D3218" s="3"/>
      <c r="AW3218" s="3"/>
      <c r="AY3218" s="3"/>
    </row>
    <row r="3219" spans="2:51" x14ac:dyDescent="0.2">
      <c r="B3219" s="3"/>
      <c r="D3219" s="3"/>
      <c r="AW3219" s="3"/>
      <c r="AY3219" s="3"/>
    </row>
    <row r="3220" spans="2:51" x14ac:dyDescent="0.2">
      <c r="B3220" s="3"/>
      <c r="D3220" s="3"/>
      <c r="AW3220" s="3"/>
      <c r="AY3220" s="3"/>
    </row>
    <row r="3221" spans="2:51" x14ac:dyDescent="0.2">
      <c r="B3221" s="3"/>
      <c r="D3221" s="3"/>
      <c r="AW3221" s="3"/>
      <c r="AY3221" s="3"/>
    </row>
    <row r="3222" spans="2:51" x14ac:dyDescent="0.2">
      <c r="B3222" s="3"/>
      <c r="D3222" s="3"/>
      <c r="AW3222" s="3"/>
      <c r="AY3222" s="3"/>
    </row>
    <row r="3223" spans="2:51" x14ac:dyDescent="0.2">
      <c r="B3223" s="3"/>
      <c r="D3223" s="3"/>
      <c r="AW3223" s="3"/>
      <c r="AY3223" s="3"/>
    </row>
    <row r="3224" spans="2:51" x14ac:dyDescent="0.2">
      <c r="B3224" s="3"/>
      <c r="D3224" s="3"/>
      <c r="AW3224" s="3"/>
      <c r="AY3224" s="3"/>
    </row>
    <row r="3225" spans="2:51" x14ac:dyDescent="0.2">
      <c r="B3225" s="3"/>
      <c r="D3225" s="3"/>
      <c r="AW3225" s="3"/>
      <c r="AY3225" s="3"/>
    </row>
    <row r="3226" spans="2:51" x14ac:dyDescent="0.2">
      <c r="B3226" s="3"/>
      <c r="D3226" s="3"/>
      <c r="AW3226" s="3"/>
      <c r="AY3226" s="3"/>
    </row>
    <row r="3227" spans="2:51" x14ac:dyDescent="0.2">
      <c r="B3227" s="3"/>
      <c r="D3227" s="3"/>
      <c r="AW3227" s="3"/>
      <c r="AY3227" s="3"/>
    </row>
    <row r="3228" spans="2:51" x14ac:dyDescent="0.2">
      <c r="B3228" s="3"/>
      <c r="D3228" s="3"/>
      <c r="AW3228" s="3"/>
      <c r="AY3228" s="3"/>
    </row>
    <row r="3229" spans="2:51" x14ac:dyDescent="0.2">
      <c r="B3229" s="3"/>
      <c r="D3229" s="3"/>
      <c r="AW3229" s="3"/>
      <c r="AY3229" s="3"/>
    </row>
    <row r="3230" spans="2:51" x14ac:dyDescent="0.2">
      <c r="B3230" s="3"/>
      <c r="D3230" s="3"/>
      <c r="AW3230" s="3"/>
      <c r="AY3230" s="3"/>
    </row>
    <row r="3231" spans="2:51" x14ac:dyDescent="0.2">
      <c r="B3231" s="3"/>
      <c r="D3231" s="3"/>
      <c r="AW3231" s="3"/>
      <c r="AY3231" s="3"/>
    </row>
    <row r="3232" spans="2:51" x14ac:dyDescent="0.2">
      <c r="B3232" s="3"/>
      <c r="D3232" s="3"/>
      <c r="AW3232" s="3"/>
      <c r="AY3232" s="3"/>
    </row>
    <row r="3233" spans="2:51" x14ac:dyDescent="0.2">
      <c r="B3233" s="3"/>
      <c r="D3233" s="3"/>
      <c r="AW3233" s="3"/>
      <c r="AY3233" s="3"/>
    </row>
    <row r="3234" spans="2:51" x14ac:dyDescent="0.2">
      <c r="B3234" s="3"/>
      <c r="D3234" s="3"/>
      <c r="AW3234" s="3"/>
      <c r="AY3234" s="3"/>
    </row>
    <row r="3235" spans="2:51" x14ac:dyDescent="0.2">
      <c r="B3235" s="3"/>
      <c r="D3235" s="3"/>
      <c r="AW3235" s="3"/>
      <c r="AY3235" s="3"/>
    </row>
    <row r="3236" spans="2:51" x14ac:dyDescent="0.2">
      <c r="B3236" s="3"/>
      <c r="D3236" s="3"/>
      <c r="AW3236" s="3"/>
      <c r="AY3236" s="3"/>
    </row>
    <row r="3237" spans="2:51" x14ac:dyDescent="0.2">
      <c r="B3237" s="3"/>
      <c r="D3237" s="3"/>
      <c r="AW3237" s="3"/>
      <c r="AY3237" s="3"/>
    </row>
    <row r="3238" spans="2:51" x14ac:dyDescent="0.2">
      <c r="B3238" s="3"/>
      <c r="D3238" s="3"/>
      <c r="AW3238" s="3"/>
      <c r="AY3238" s="3"/>
    </row>
    <row r="3239" spans="2:51" x14ac:dyDescent="0.2">
      <c r="B3239" s="3"/>
      <c r="D3239" s="3"/>
      <c r="AW3239" s="3"/>
      <c r="AY3239" s="3"/>
    </row>
    <row r="3240" spans="2:51" x14ac:dyDescent="0.2">
      <c r="B3240" s="3"/>
      <c r="D3240" s="3"/>
      <c r="AW3240" s="3"/>
      <c r="AY3240" s="3"/>
    </row>
    <row r="3241" spans="2:51" x14ac:dyDescent="0.2">
      <c r="B3241" s="3"/>
      <c r="D3241" s="3"/>
      <c r="AW3241" s="3"/>
      <c r="AY3241" s="3"/>
    </row>
    <row r="3242" spans="2:51" x14ac:dyDescent="0.2">
      <c r="B3242" s="3"/>
      <c r="D3242" s="3"/>
      <c r="AW3242" s="3"/>
      <c r="AY3242" s="3"/>
    </row>
    <row r="3243" spans="2:51" x14ac:dyDescent="0.2">
      <c r="B3243" s="3"/>
      <c r="D3243" s="3"/>
      <c r="AW3243" s="3"/>
      <c r="AY3243" s="3"/>
    </row>
    <row r="3244" spans="2:51" x14ac:dyDescent="0.2">
      <c r="B3244" s="3"/>
      <c r="D3244" s="3"/>
      <c r="AW3244" s="3"/>
      <c r="AY3244" s="3"/>
    </row>
    <row r="3245" spans="2:51" x14ac:dyDescent="0.2">
      <c r="B3245" s="3"/>
      <c r="D3245" s="3"/>
      <c r="AW3245" s="3"/>
      <c r="AY3245" s="3"/>
    </row>
    <row r="3246" spans="2:51" x14ac:dyDescent="0.2">
      <c r="B3246" s="3"/>
      <c r="D3246" s="3"/>
      <c r="AW3246" s="3"/>
      <c r="AY3246" s="3"/>
    </row>
    <row r="3247" spans="2:51" x14ac:dyDescent="0.2">
      <c r="B3247" s="3"/>
      <c r="D3247" s="3"/>
      <c r="AW3247" s="3"/>
      <c r="AY3247" s="3"/>
    </row>
    <row r="3248" spans="2:51" x14ac:dyDescent="0.2">
      <c r="B3248" s="3"/>
      <c r="D3248" s="3"/>
      <c r="AW3248" s="3"/>
      <c r="AY3248" s="3"/>
    </row>
    <row r="3249" spans="2:51" x14ac:dyDescent="0.2">
      <c r="B3249" s="3"/>
      <c r="D3249" s="3"/>
      <c r="AW3249" s="3"/>
      <c r="AY3249" s="3"/>
    </row>
    <row r="3250" spans="2:51" x14ac:dyDescent="0.2">
      <c r="B3250" s="3"/>
      <c r="D3250" s="3"/>
      <c r="AW3250" s="3"/>
      <c r="AY3250" s="3"/>
    </row>
    <row r="3251" spans="2:51" x14ac:dyDescent="0.2">
      <c r="B3251" s="3"/>
      <c r="D3251" s="3"/>
      <c r="AW3251" s="3"/>
      <c r="AY3251" s="3"/>
    </row>
    <row r="3252" spans="2:51" x14ac:dyDescent="0.2">
      <c r="B3252" s="3"/>
      <c r="D3252" s="3"/>
      <c r="AW3252" s="3"/>
      <c r="AY3252" s="3"/>
    </row>
    <row r="3253" spans="2:51" x14ac:dyDescent="0.2">
      <c r="B3253" s="3"/>
      <c r="D3253" s="3"/>
      <c r="AW3253" s="3"/>
      <c r="AY3253" s="3"/>
    </row>
    <row r="3254" spans="2:51" x14ac:dyDescent="0.2">
      <c r="B3254" s="3"/>
      <c r="D3254" s="3"/>
      <c r="AW3254" s="3"/>
      <c r="AY3254" s="3"/>
    </row>
    <row r="3255" spans="2:51" x14ac:dyDescent="0.2">
      <c r="B3255" s="3"/>
      <c r="D3255" s="3"/>
      <c r="AW3255" s="3"/>
      <c r="AY3255" s="3"/>
    </row>
    <row r="3256" spans="2:51" x14ac:dyDescent="0.2">
      <c r="B3256" s="3"/>
      <c r="D3256" s="3"/>
      <c r="AW3256" s="3"/>
      <c r="AY3256" s="3"/>
    </row>
    <row r="3257" spans="2:51" x14ac:dyDescent="0.2">
      <c r="B3257" s="3"/>
      <c r="D3257" s="3"/>
      <c r="AW3257" s="3"/>
      <c r="AY3257" s="3"/>
    </row>
    <row r="3258" spans="2:51" x14ac:dyDescent="0.2">
      <c r="B3258" s="3"/>
      <c r="D3258" s="3"/>
      <c r="AW3258" s="3"/>
      <c r="AY3258" s="3"/>
    </row>
    <row r="3259" spans="2:51" x14ac:dyDescent="0.2">
      <c r="B3259" s="3"/>
      <c r="D3259" s="3"/>
      <c r="AW3259" s="3"/>
      <c r="AY3259" s="3"/>
    </row>
    <row r="3260" spans="2:51" x14ac:dyDescent="0.2">
      <c r="B3260" s="3"/>
      <c r="D3260" s="3"/>
      <c r="AW3260" s="3"/>
      <c r="AY3260" s="3"/>
    </row>
    <row r="3261" spans="2:51" x14ac:dyDescent="0.2">
      <c r="B3261" s="3"/>
      <c r="D3261" s="3"/>
      <c r="AW3261" s="3"/>
      <c r="AY3261" s="3"/>
    </row>
    <row r="3262" spans="2:51" x14ac:dyDescent="0.2">
      <c r="B3262" s="3"/>
      <c r="D3262" s="3"/>
      <c r="AW3262" s="3"/>
      <c r="AY3262" s="3"/>
    </row>
    <row r="3263" spans="2:51" x14ac:dyDescent="0.2">
      <c r="B3263" s="3"/>
      <c r="D3263" s="3"/>
      <c r="AW3263" s="3"/>
      <c r="AY3263" s="3"/>
    </row>
    <row r="3264" spans="2:51" x14ac:dyDescent="0.2">
      <c r="B3264" s="3"/>
      <c r="D3264" s="3"/>
      <c r="AW3264" s="3"/>
      <c r="AY3264" s="3"/>
    </row>
    <row r="3265" spans="2:51" x14ac:dyDescent="0.2">
      <c r="B3265" s="3"/>
      <c r="D3265" s="3"/>
      <c r="AW3265" s="3"/>
      <c r="AY3265" s="3"/>
    </row>
    <row r="3266" spans="2:51" x14ac:dyDescent="0.2">
      <c r="B3266" s="3"/>
      <c r="D3266" s="3"/>
      <c r="AW3266" s="3"/>
      <c r="AY3266" s="3"/>
    </row>
    <row r="3267" spans="2:51" x14ac:dyDescent="0.2">
      <c r="B3267" s="3"/>
      <c r="D3267" s="3"/>
      <c r="AW3267" s="3"/>
      <c r="AY3267" s="3"/>
    </row>
    <row r="3268" spans="2:51" x14ac:dyDescent="0.2">
      <c r="B3268" s="3"/>
      <c r="D3268" s="3"/>
      <c r="AW3268" s="3"/>
      <c r="AY3268" s="3"/>
    </row>
    <row r="3269" spans="2:51" x14ac:dyDescent="0.2">
      <c r="B3269" s="3"/>
      <c r="D3269" s="3"/>
      <c r="AW3269" s="3"/>
      <c r="AY3269" s="3"/>
    </row>
    <row r="3270" spans="2:51" x14ac:dyDescent="0.2">
      <c r="B3270" s="3"/>
      <c r="D3270" s="3"/>
      <c r="AW3270" s="3"/>
      <c r="AY3270" s="3"/>
    </row>
    <row r="3271" spans="2:51" x14ac:dyDescent="0.2">
      <c r="B3271" s="3"/>
      <c r="D3271" s="3"/>
      <c r="AW3271" s="3"/>
      <c r="AY3271" s="3"/>
    </row>
    <row r="3272" spans="2:51" x14ac:dyDescent="0.2">
      <c r="B3272" s="3"/>
      <c r="D3272" s="3"/>
      <c r="AW3272" s="3"/>
      <c r="AY3272" s="3"/>
    </row>
    <row r="3273" spans="2:51" x14ac:dyDescent="0.2">
      <c r="B3273" s="3"/>
      <c r="D3273" s="3"/>
      <c r="AW3273" s="3"/>
      <c r="AY3273" s="3"/>
    </row>
    <row r="3274" spans="2:51" x14ac:dyDescent="0.2">
      <c r="B3274" s="3"/>
      <c r="D3274" s="3"/>
      <c r="AW3274" s="3"/>
      <c r="AY3274" s="3"/>
    </row>
    <row r="3275" spans="2:51" x14ac:dyDescent="0.2">
      <c r="B3275" s="3"/>
      <c r="D3275" s="3"/>
      <c r="AW3275" s="3"/>
      <c r="AY3275" s="3"/>
    </row>
    <row r="3276" spans="2:51" x14ac:dyDescent="0.2">
      <c r="B3276" s="3"/>
      <c r="D3276" s="3"/>
      <c r="AW3276" s="3"/>
      <c r="AY3276" s="3"/>
    </row>
    <row r="3277" spans="2:51" x14ac:dyDescent="0.2">
      <c r="B3277" s="3"/>
      <c r="D3277" s="3"/>
      <c r="AW3277" s="3"/>
      <c r="AY3277" s="3"/>
    </row>
    <row r="3278" spans="2:51" x14ac:dyDescent="0.2">
      <c r="B3278" s="3"/>
      <c r="D3278" s="3"/>
      <c r="AW3278" s="3"/>
      <c r="AY3278" s="3"/>
    </row>
    <row r="3279" spans="2:51" x14ac:dyDescent="0.2">
      <c r="B3279" s="3"/>
      <c r="D3279" s="3"/>
      <c r="AW3279" s="3"/>
      <c r="AY3279" s="3"/>
    </row>
    <row r="3280" spans="2:51" x14ac:dyDescent="0.2">
      <c r="B3280" s="3"/>
      <c r="D3280" s="3"/>
      <c r="AW3280" s="3"/>
      <c r="AY3280" s="3"/>
    </row>
    <row r="3281" spans="2:51" x14ac:dyDescent="0.2">
      <c r="B3281" s="3"/>
      <c r="D3281" s="3"/>
      <c r="AW3281" s="3"/>
      <c r="AY3281" s="3"/>
    </row>
    <row r="3282" spans="2:51" x14ac:dyDescent="0.2">
      <c r="B3282" s="3"/>
      <c r="D3282" s="3"/>
      <c r="AW3282" s="3"/>
      <c r="AY3282" s="3"/>
    </row>
    <row r="3283" spans="2:51" x14ac:dyDescent="0.2">
      <c r="B3283" s="3"/>
      <c r="D3283" s="3"/>
      <c r="AW3283" s="3"/>
      <c r="AY3283" s="3"/>
    </row>
    <row r="3284" spans="2:51" x14ac:dyDescent="0.2">
      <c r="B3284" s="3"/>
      <c r="D3284" s="3"/>
      <c r="AW3284" s="3"/>
      <c r="AY3284" s="3"/>
    </row>
    <row r="3285" spans="2:51" x14ac:dyDescent="0.2">
      <c r="B3285" s="3"/>
      <c r="D3285" s="3"/>
      <c r="AW3285" s="3"/>
      <c r="AY3285" s="3"/>
    </row>
    <row r="3286" spans="2:51" x14ac:dyDescent="0.2">
      <c r="B3286" s="3"/>
      <c r="D3286" s="3"/>
      <c r="AW3286" s="3"/>
      <c r="AY3286" s="3"/>
    </row>
    <row r="3287" spans="2:51" x14ac:dyDescent="0.2">
      <c r="B3287" s="3"/>
      <c r="D3287" s="3"/>
      <c r="AW3287" s="3"/>
      <c r="AY3287" s="3"/>
    </row>
    <row r="3288" spans="2:51" x14ac:dyDescent="0.2">
      <c r="B3288" s="3"/>
      <c r="D3288" s="3"/>
      <c r="AW3288" s="3"/>
      <c r="AY3288" s="3"/>
    </row>
    <row r="3289" spans="2:51" x14ac:dyDescent="0.2">
      <c r="B3289" s="3"/>
      <c r="D3289" s="3"/>
      <c r="AW3289" s="3"/>
      <c r="AY3289" s="3"/>
    </row>
    <row r="3290" spans="2:51" x14ac:dyDescent="0.2">
      <c r="B3290" s="3"/>
      <c r="D3290" s="3"/>
      <c r="AW3290" s="3"/>
      <c r="AY3290" s="3"/>
    </row>
    <row r="3291" spans="2:51" x14ac:dyDescent="0.2">
      <c r="B3291" s="3"/>
      <c r="D3291" s="3"/>
      <c r="AW3291" s="3"/>
      <c r="AY3291" s="3"/>
    </row>
    <row r="3292" spans="2:51" x14ac:dyDescent="0.2">
      <c r="B3292" s="3"/>
      <c r="D3292" s="3"/>
      <c r="AW3292" s="3"/>
      <c r="AY3292" s="3"/>
    </row>
    <row r="3293" spans="2:51" x14ac:dyDescent="0.2">
      <c r="B3293" s="3"/>
      <c r="D3293" s="3"/>
      <c r="AW3293" s="3"/>
      <c r="AY3293" s="3"/>
    </row>
    <row r="3294" spans="2:51" x14ac:dyDescent="0.2">
      <c r="B3294" s="3"/>
      <c r="D3294" s="3"/>
      <c r="AW3294" s="3"/>
      <c r="AY3294" s="3"/>
    </row>
    <row r="3295" spans="2:51" x14ac:dyDescent="0.2">
      <c r="B3295" s="3"/>
      <c r="D3295" s="3"/>
      <c r="AW3295" s="3"/>
      <c r="AY3295" s="3"/>
    </row>
    <row r="3296" spans="2:51" x14ac:dyDescent="0.2">
      <c r="B3296" s="3"/>
      <c r="D3296" s="3"/>
      <c r="AW3296" s="3"/>
      <c r="AY3296" s="3"/>
    </row>
    <row r="3297" spans="2:51" x14ac:dyDescent="0.2">
      <c r="B3297" s="3"/>
      <c r="D3297" s="3"/>
      <c r="AW3297" s="3"/>
      <c r="AY3297" s="3"/>
    </row>
    <row r="3298" spans="2:51" x14ac:dyDescent="0.2">
      <c r="B3298" s="3"/>
      <c r="D3298" s="3"/>
      <c r="AW3298" s="3"/>
      <c r="AY3298" s="3"/>
    </row>
    <row r="3299" spans="2:51" x14ac:dyDescent="0.2">
      <c r="B3299" s="3"/>
      <c r="D3299" s="3"/>
      <c r="AW3299" s="3"/>
      <c r="AY3299" s="3"/>
    </row>
    <row r="3300" spans="2:51" x14ac:dyDescent="0.2">
      <c r="B3300" s="3"/>
      <c r="D3300" s="3"/>
      <c r="AW3300" s="3"/>
      <c r="AY3300" s="3"/>
    </row>
    <row r="3301" spans="2:51" x14ac:dyDescent="0.2">
      <c r="B3301" s="3"/>
      <c r="D3301" s="3"/>
      <c r="AW3301" s="3"/>
      <c r="AY3301" s="3"/>
    </row>
    <row r="3302" spans="2:51" x14ac:dyDescent="0.2">
      <c r="B3302" s="3"/>
      <c r="D3302" s="3"/>
      <c r="AW3302" s="3"/>
      <c r="AY3302" s="3"/>
    </row>
    <row r="3303" spans="2:51" x14ac:dyDescent="0.2">
      <c r="B3303" s="3"/>
      <c r="D3303" s="3"/>
      <c r="AW3303" s="3"/>
      <c r="AY3303" s="3"/>
    </row>
    <row r="3304" spans="2:51" x14ac:dyDescent="0.2">
      <c r="B3304" s="3"/>
      <c r="D3304" s="3"/>
      <c r="AW3304" s="3"/>
      <c r="AY3304" s="3"/>
    </row>
    <row r="3305" spans="2:51" x14ac:dyDescent="0.2">
      <c r="B3305" s="3"/>
      <c r="D3305" s="3"/>
      <c r="AW3305" s="3"/>
      <c r="AY3305" s="3"/>
    </row>
    <row r="3306" spans="2:51" x14ac:dyDescent="0.2">
      <c r="B3306" s="3"/>
      <c r="D3306" s="3"/>
      <c r="AW3306" s="3"/>
      <c r="AY3306" s="3"/>
    </row>
    <row r="3307" spans="2:51" x14ac:dyDescent="0.2">
      <c r="B3307" s="3"/>
      <c r="D3307" s="3"/>
      <c r="AW3307" s="3"/>
      <c r="AY3307" s="3"/>
    </row>
    <row r="3308" spans="2:51" x14ac:dyDescent="0.2">
      <c r="B3308" s="3"/>
      <c r="D3308" s="3"/>
      <c r="AW3308" s="3"/>
      <c r="AY3308" s="3"/>
    </row>
    <row r="3309" spans="2:51" x14ac:dyDescent="0.2">
      <c r="B3309" s="3"/>
      <c r="D3309" s="3"/>
      <c r="AW3309" s="3"/>
      <c r="AY3309" s="3"/>
    </row>
    <row r="3310" spans="2:51" x14ac:dyDescent="0.2">
      <c r="B3310" s="3"/>
      <c r="D3310" s="3"/>
      <c r="AW3310" s="3"/>
      <c r="AY3310" s="3"/>
    </row>
    <row r="3311" spans="2:51" x14ac:dyDescent="0.2">
      <c r="B3311" s="3"/>
      <c r="D3311" s="3"/>
      <c r="AW3311" s="3"/>
      <c r="AY3311" s="3"/>
    </row>
    <row r="3312" spans="2:51" x14ac:dyDescent="0.2">
      <c r="B3312" s="3"/>
      <c r="D3312" s="3"/>
      <c r="AW3312" s="3"/>
      <c r="AY3312" s="3"/>
    </row>
    <row r="3313" spans="2:51" x14ac:dyDescent="0.2">
      <c r="B3313" s="3"/>
      <c r="D3313" s="3"/>
      <c r="AW3313" s="3"/>
      <c r="AY3313" s="3"/>
    </row>
    <row r="3314" spans="2:51" x14ac:dyDescent="0.2">
      <c r="B3314" s="3"/>
      <c r="D3314" s="3"/>
      <c r="AW3314" s="3"/>
      <c r="AY3314" s="3"/>
    </row>
    <row r="3315" spans="2:51" x14ac:dyDescent="0.2">
      <c r="B3315" s="3"/>
      <c r="D3315" s="3"/>
      <c r="AW3315" s="3"/>
      <c r="AY3315" s="3"/>
    </row>
    <row r="3316" spans="2:51" x14ac:dyDescent="0.2">
      <c r="B3316" s="3"/>
      <c r="D3316" s="3"/>
      <c r="AW3316" s="3"/>
      <c r="AY3316" s="3"/>
    </row>
    <row r="3317" spans="2:51" x14ac:dyDescent="0.2">
      <c r="B3317" s="3"/>
      <c r="D3317" s="3"/>
      <c r="AW3317" s="3"/>
      <c r="AY3317" s="3"/>
    </row>
    <row r="3318" spans="2:51" x14ac:dyDescent="0.2">
      <c r="B3318" s="3"/>
      <c r="D3318" s="3"/>
      <c r="AW3318" s="3"/>
      <c r="AY3318" s="3"/>
    </row>
    <row r="3319" spans="2:51" x14ac:dyDescent="0.2">
      <c r="B3319" s="3"/>
      <c r="D3319" s="3"/>
      <c r="AW3319" s="3"/>
      <c r="AY3319" s="3"/>
    </row>
    <row r="3320" spans="2:51" x14ac:dyDescent="0.2">
      <c r="B3320" s="3"/>
      <c r="D3320" s="3"/>
      <c r="AW3320" s="3"/>
      <c r="AY3320" s="3"/>
    </row>
    <row r="3321" spans="2:51" x14ac:dyDescent="0.2">
      <c r="B3321" s="3"/>
      <c r="D3321" s="3"/>
      <c r="AW3321" s="3"/>
      <c r="AY3321" s="3"/>
    </row>
    <row r="3322" spans="2:51" x14ac:dyDescent="0.2">
      <c r="B3322" s="3"/>
      <c r="D3322" s="3"/>
      <c r="AW3322" s="3"/>
      <c r="AY3322" s="3"/>
    </row>
    <row r="3323" spans="2:51" x14ac:dyDescent="0.2">
      <c r="B3323" s="3"/>
      <c r="D3323" s="3"/>
      <c r="AW3323" s="3"/>
      <c r="AY3323" s="3"/>
    </row>
    <row r="3324" spans="2:51" x14ac:dyDescent="0.2">
      <c r="B3324" s="3"/>
      <c r="D3324" s="3"/>
      <c r="AW3324" s="3"/>
      <c r="AY3324" s="3"/>
    </row>
    <row r="3325" spans="2:51" x14ac:dyDescent="0.2">
      <c r="B3325" s="3"/>
      <c r="D3325" s="3"/>
      <c r="AW3325" s="3"/>
      <c r="AY3325" s="3"/>
    </row>
    <row r="3326" spans="2:51" x14ac:dyDescent="0.2">
      <c r="B3326" s="3"/>
      <c r="D3326" s="3"/>
      <c r="AW3326" s="3"/>
      <c r="AY3326" s="3"/>
    </row>
    <row r="3327" spans="2:51" x14ac:dyDescent="0.2">
      <c r="B3327" s="3"/>
      <c r="D3327" s="3"/>
      <c r="AW3327" s="3"/>
      <c r="AY3327" s="3"/>
    </row>
    <row r="3328" spans="2:51" x14ac:dyDescent="0.2">
      <c r="B3328" s="3"/>
      <c r="D3328" s="3"/>
      <c r="AW3328" s="3"/>
      <c r="AY3328" s="3"/>
    </row>
    <row r="3329" spans="2:51" x14ac:dyDescent="0.2">
      <c r="B3329" s="3"/>
      <c r="D3329" s="3"/>
      <c r="AW3329" s="3"/>
      <c r="AY3329" s="3"/>
    </row>
    <row r="3330" spans="2:51" x14ac:dyDescent="0.2">
      <c r="B3330" s="3"/>
      <c r="D3330" s="3"/>
      <c r="AW3330" s="3"/>
      <c r="AY3330" s="3"/>
    </row>
    <row r="3331" spans="2:51" x14ac:dyDescent="0.2">
      <c r="B3331" s="3"/>
      <c r="D3331" s="3"/>
      <c r="AW3331" s="3"/>
      <c r="AY3331" s="3"/>
    </row>
    <row r="3332" spans="2:51" x14ac:dyDescent="0.2">
      <c r="B3332" s="3"/>
      <c r="D3332" s="3"/>
      <c r="AW3332" s="3"/>
      <c r="AY3332" s="3"/>
    </row>
    <row r="3333" spans="2:51" x14ac:dyDescent="0.2">
      <c r="B3333" s="3"/>
      <c r="D3333" s="3"/>
      <c r="AW3333" s="3"/>
      <c r="AY3333" s="3"/>
    </row>
    <row r="3334" spans="2:51" x14ac:dyDescent="0.2">
      <c r="B3334" s="3"/>
      <c r="D3334" s="3"/>
      <c r="AW3334" s="3"/>
      <c r="AY3334" s="3"/>
    </row>
    <row r="3335" spans="2:51" x14ac:dyDescent="0.2">
      <c r="B3335" s="3"/>
      <c r="D3335" s="3"/>
      <c r="AW3335" s="3"/>
      <c r="AY3335" s="3"/>
    </row>
    <row r="3336" spans="2:51" x14ac:dyDescent="0.2">
      <c r="B3336" s="3"/>
      <c r="D3336" s="3"/>
      <c r="AW3336" s="3"/>
      <c r="AY3336" s="3"/>
    </row>
    <row r="3337" spans="2:51" x14ac:dyDescent="0.2">
      <c r="B3337" s="3"/>
      <c r="D3337" s="3"/>
      <c r="AW3337" s="3"/>
      <c r="AY3337" s="3"/>
    </row>
    <row r="3338" spans="2:51" x14ac:dyDescent="0.2">
      <c r="B3338" s="3"/>
      <c r="D3338" s="3"/>
      <c r="AW3338" s="3"/>
      <c r="AY3338" s="3"/>
    </row>
    <row r="3339" spans="2:51" x14ac:dyDescent="0.2">
      <c r="B3339" s="3"/>
      <c r="D3339" s="3"/>
      <c r="AW3339" s="3"/>
      <c r="AY3339" s="3"/>
    </row>
    <row r="3340" spans="2:51" x14ac:dyDescent="0.2">
      <c r="B3340" s="3"/>
      <c r="D3340" s="3"/>
      <c r="AW3340" s="3"/>
      <c r="AY3340" s="3"/>
    </row>
    <row r="3341" spans="2:51" x14ac:dyDescent="0.2">
      <c r="B3341" s="3"/>
      <c r="D3341" s="3"/>
      <c r="AW3341" s="3"/>
      <c r="AY3341" s="3"/>
    </row>
    <row r="3342" spans="2:51" x14ac:dyDescent="0.2">
      <c r="B3342" s="3"/>
      <c r="D3342" s="3"/>
      <c r="AW3342" s="3"/>
      <c r="AY3342" s="3"/>
    </row>
    <row r="3343" spans="2:51" x14ac:dyDescent="0.2">
      <c r="B3343" s="3"/>
      <c r="D3343" s="3"/>
      <c r="AW3343" s="3"/>
      <c r="AY3343" s="3"/>
    </row>
    <row r="3344" spans="2:51" x14ac:dyDescent="0.2">
      <c r="B3344" s="3"/>
      <c r="D3344" s="3"/>
      <c r="AW3344" s="3"/>
      <c r="AY3344" s="3"/>
    </row>
    <row r="3345" spans="2:51" x14ac:dyDescent="0.2">
      <c r="B3345" s="3"/>
      <c r="D3345" s="3"/>
      <c r="AW3345" s="3"/>
      <c r="AY3345" s="3"/>
    </row>
    <row r="3346" spans="2:51" x14ac:dyDescent="0.2">
      <c r="B3346" s="3"/>
      <c r="D3346" s="3"/>
      <c r="AW3346" s="3"/>
      <c r="AY3346" s="3"/>
    </row>
    <row r="3347" spans="2:51" x14ac:dyDescent="0.2">
      <c r="B3347" s="3"/>
      <c r="D3347" s="3"/>
      <c r="AW3347" s="3"/>
      <c r="AY3347" s="3"/>
    </row>
    <row r="3348" spans="2:51" x14ac:dyDescent="0.2">
      <c r="B3348" s="3"/>
      <c r="D3348" s="3"/>
      <c r="AW3348" s="3"/>
      <c r="AY3348" s="3"/>
    </row>
    <row r="3349" spans="2:51" x14ac:dyDescent="0.2">
      <c r="B3349" s="3"/>
      <c r="D3349" s="3"/>
      <c r="AW3349" s="3"/>
      <c r="AY3349" s="3"/>
    </row>
    <row r="3350" spans="2:51" x14ac:dyDescent="0.2">
      <c r="B3350" s="3"/>
      <c r="D3350" s="3"/>
      <c r="AW3350" s="3"/>
      <c r="AY3350" s="3"/>
    </row>
    <row r="3351" spans="2:51" x14ac:dyDescent="0.2">
      <c r="B3351" s="3"/>
      <c r="D3351" s="3"/>
      <c r="AW3351" s="3"/>
      <c r="AY3351" s="3"/>
    </row>
    <row r="3352" spans="2:51" x14ac:dyDescent="0.2">
      <c r="B3352" s="3"/>
      <c r="D3352" s="3"/>
      <c r="AW3352" s="3"/>
      <c r="AY3352" s="3"/>
    </row>
    <row r="3353" spans="2:51" x14ac:dyDescent="0.2">
      <c r="B3353" s="3"/>
      <c r="D3353" s="3"/>
      <c r="AW3353" s="3"/>
      <c r="AY3353" s="3"/>
    </row>
    <row r="3354" spans="2:51" x14ac:dyDescent="0.2">
      <c r="B3354" s="3"/>
      <c r="D3354" s="3"/>
      <c r="AW3354" s="3"/>
      <c r="AY3354" s="3"/>
    </row>
    <row r="3355" spans="2:51" x14ac:dyDescent="0.2">
      <c r="B3355" s="3"/>
      <c r="D3355" s="3"/>
      <c r="AW3355" s="3"/>
      <c r="AY3355" s="3"/>
    </row>
    <row r="3356" spans="2:51" x14ac:dyDescent="0.2">
      <c r="B3356" s="3"/>
      <c r="D3356" s="3"/>
      <c r="AW3356" s="3"/>
      <c r="AY3356" s="3"/>
    </row>
    <row r="3357" spans="2:51" x14ac:dyDescent="0.2">
      <c r="B3357" s="3"/>
      <c r="D3357" s="3"/>
      <c r="AW3357" s="3"/>
      <c r="AY3357" s="3"/>
    </row>
    <row r="3358" spans="2:51" x14ac:dyDescent="0.2">
      <c r="B3358" s="3"/>
      <c r="D3358" s="3"/>
      <c r="AW3358" s="3"/>
      <c r="AY3358" s="3"/>
    </row>
    <row r="3359" spans="2:51" x14ac:dyDescent="0.2">
      <c r="B3359" s="3"/>
      <c r="D3359" s="3"/>
      <c r="AW3359" s="3"/>
      <c r="AY3359" s="3"/>
    </row>
    <row r="3360" spans="2:51" x14ac:dyDescent="0.2">
      <c r="B3360" s="3"/>
      <c r="D3360" s="3"/>
      <c r="AW3360" s="3"/>
      <c r="AY3360" s="3"/>
    </row>
    <row r="3361" spans="2:51" x14ac:dyDescent="0.2">
      <c r="B3361" s="3"/>
      <c r="D3361" s="3"/>
      <c r="AW3361" s="3"/>
      <c r="AY3361" s="3"/>
    </row>
    <row r="3362" spans="2:51" x14ac:dyDescent="0.2">
      <c r="B3362" s="3"/>
      <c r="D3362" s="3"/>
      <c r="AW3362" s="3"/>
      <c r="AY3362" s="3"/>
    </row>
    <row r="3363" spans="2:51" x14ac:dyDescent="0.2">
      <c r="B3363" s="3"/>
      <c r="D3363" s="3"/>
      <c r="AW3363" s="3"/>
      <c r="AY3363" s="3"/>
    </row>
    <row r="3364" spans="2:51" x14ac:dyDescent="0.2">
      <c r="B3364" s="3"/>
      <c r="D3364" s="3"/>
      <c r="AW3364" s="3"/>
      <c r="AY3364" s="3"/>
    </row>
    <row r="3365" spans="2:51" x14ac:dyDescent="0.2">
      <c r="B3365" s="3"/>
      <c r="D3365" s="3"/>
      <c r="AW3365" s="3"/>
      <c r="AY3365" s="3"/>
    </row>
    <row r="3366" spans="2:51" x14ac:dyDescent="0.2">
      <c r="B3366" s="3"/>
      <c r="D3366" s="3"/>
      <c r="AW3366" s="3"/>
      <c r="AY3366" s="3"/>
    </row>
    <row r="3367" spans="2:51" x14ac:dyDescent="0.2">
      <c r="B3367" s="3"/>
      <c r="D3367" s="3"/>
      <c r="AW3367" s="3"/>
      <c r="AY3367" s="3"/>
    </row>
    <row r="3368" spans="2:51" x14ac:dyDescent="0.2">
      <c r="B3368" s="3"/>
      <c r="D3368" s="3"/>
      <c r="AW3368" s="3"/>
      <c r="AY3368" s="3"/>
    </row>
    <row r="3369" spans="2:51" x14ac:dyDescent="0.2">
      <c r="B3369" s="3"/>
      <c r="D3369" s="3"/>
      <c r="AW3369" s="3"/>
      <c r="AY3369" s="3"/>
    </row>
    <row r="3370" spans="2:51" x14ac:dyDescent="0.2">
      <c r="B3370" s="3"/>
      <c r="D3370" s="3"/>
      <c r="AW3370" s="3"/>
      <c r="AY3370" s="3"/>
    </row>
    <row r="3371" spans="2:51" x14ac:dyDescent="0.2">
      <c r="B3371" s="3"/>
      <c r="D3371" s="3"/>
      <c r="AW3371" s="3"/>
      <c r="AY3371" s="3"/>
    </row>
    <row r="3372" spans="2:51" x14ac:dyDescent="0.2">
      <c r="B3372" s="3"/>
      <c r="D3372" s="3"/>
      <c r="AW3372" s="3"/>
      <c r="AY3372" s="3"/>
    </row>
    <row r="3373" spans="2:51" x14ac:dyDescent="0.2">
      <c r="B3373" s="3"/>
      <c r="D3373" s="3"/>
      <c r="AW3373" s="3"/>
      <c r="AY3373" s="3"/>
    </row>
    <row r="3374" spans="2:51" x14ac:dyDescent="0.2">
      <c r="B3374" s="3"/>
      <c r="D3374" s="3"/>
      <c r="AW3374" s="3"/>
      <c r="AY3374" s="3"/>
    </row>
    <row r="3375" spans="2:51" x14ac:dyDescent="0.2">
      <c r="B3375" s="3"/>
      <c r="D3375" s="3"/>
      <c r="AW3375" s="3"/>
      <c r="AY3375" s="3"/>
    </row>
    <row r="3376" spans="2:51" x14ac:dyDescent="0.2">
      <c r="B3376" s="3"/>
      <c r="D3376" s="3"/>
      <c r="AW3376" s="3"/>
      <c r="AY3376" s="3"/>
    </row>
    <row r="3377" spans="2:51" x14ac:dyDescent="0.2">
      <c r="B3377" s="3"/>
      <c r="D3377" s="3"/>
      <c r="AW3377" s="3"/>
      <c r="AY3377" s="3"/>
    </row>
    <row r="3378" spans="2:51" x14ac:dyDescent="0.2">
      <c r="B3378" s="3"/>
      <c r="D3378" s="3"/>
      <c r="AW3378" s="3"/>
      <c r="AY3378" s="3"/>
    </row>
    <row r="3379" spans="2:51" x14ac:dyDescent="0.2">
      <c r="B3379" s="3"/>
      <c r="D3379" s="3"/>
      <c r="AW3379" s="3"/>
      <c r="AY3379" s="3"/>
    </row>
    <row r="3380" spans="2:51" x14ac:dyDescent="0.2">
      <c r="B3380" s="3"/>
      <c r="D3380" s="3"/>
      <c r="AW3380" s="3"/>
      <c r="AY3380" s="3"/>
    </row>
    <row r="3381" spans="2:51" x14ac:dyDescent="0.2">
      <c r="B3381" s="3"/>
      <c r="D3381" s="3"/>
      <c r="AW3381" s="3"/>
      <c r="AY3381" s="3"/>
    </row>
    <row r="3382" spans="2:51" x14ac:dyDescent="0.2">
      <c r="B3382" s="3"/>
      <c r="D3382" s="3"/>
      <c r="AW3382" s="3"/>
      <c r="AY3382" s="3"/>
    </row>
    <row r="3383" spans="2:51" x14ac:dyDescent="0.2">
      <c r="B3383" s="3"/>
      <c r="D3383" s="3"/>
      <c r="AW3383" s="3"/>
      <c r="AY3383" s="3"/>
    </row>
    <row r="3384" spans="2:51" x14ac:dyDescent="0.2">
      <c r="B3384" s="3"/>
      <c r="D3384" s="3"/>
      <c r="AW3384" s="3"/>
      <c r="AY3384" s="3"/>
    </row>
    <row r="3385" spans="2:51" x14ac:dyDescent="0.2">
      <c r="B3385" s="3"/>
      <c r="D3385" s="3"/>
      <c r="AW3385" s="3"/>
      <c r="AY3385" s="3"/>
    </row>
    <row r="3386" spans="2:51" x14ac:dyDescent="0.2">
      <c r="B3386" s="3"/>
      <c r="D3386" s="3"/>
      <c r="AW3386" s="3"/>
      <c r="AY3386" s="3"/>
    </row>
    <row r="3387" spans="2:51" x14ac:dyDescent="0.2">
      <c r="B3387" s="3"/>
      <c r="D3387" s="3"/>
      <c r="AW3387" s="3"/>
      <c r="AY3387" s="3"/>
    </row>
    <row r="3388" spans="2:51" x14ac:dyDescent="0.2">
      <c r="B3388" s="3"/>
      <c r="D3388" s="3"/>
      <c r="AW3388" s="3"/>
      <c r="AY3388" s="3"/>
    </row>
    <row r="3389" spans="2:51" x14ac:dyDescent="0.2">
      <c r="B3389" s="3"/>
      <c r="D3389" s="3"/>
      <c r="AW3389" s="3"/>
      <c r="AY3389" s="3"/>
    </row>
    <row r="3390" spans="2:51" x14ac:dyDescent="0.2">
      <c r="B3390" s="3"/>
      <c r="D3390" s="3"/>
      <c r="AW3390" s="3"/>
      <c r="AY3390" s="3"/>
    </row>
    <row r="3391" spans="2:51" x14ac:dyDescent="0.2">
      <c r="B3391" s="3"/>
      <c r="D3391" s="3"/>
      <c r="AW3391" s="3"/>
      <c r="AY3391" s="3"/>
    </row>
    <row r="3392" spans="2:51" x14ac:dyDescent="0.2">
      <c r="B3392" s="3"/>
      <c r="D3392" s="3"/>
      <c r="AW3392" s="3"/>
      <c r="AY3392" s="3"/>
    </row>
    <row r="3393" spans="2:51" x14ac:dyDescent="0.2">
      <c r="B3393" s="3"/>
      <c r="D3393" s="3"/>
      <c r="AW3393" s="3"/>
      <c r="AY3393" s="3"/>
    </row>
    <row r="3394" spans="2:51" x14ac:dyDescent="0.2">
      <c r="B3394" s="3"/>
      <c r="D3394" s="3"/>
      <c r="AW3394" s="3"/>
      <c r="AY3394" s="3"/>
    </row>
    <row r="3395" spans="2:51" x14ac:dyDescent="0.2">
      <c r="B3395" s="3"/>
      <c r="D3395" s="3"/>
      <c r="AW3395" s="3"/>
      <c r="AY3395" s="3"/>
    </row>
    <row r="3396" spans="2:51" x14ac:dyDescent="0.2">
      <c r="B3396" s="3"/>
      <c r="D3396" s="3"/>
      <c r="AW3396" s="3"/>
      <c r="AY3396" s="3"/>
    </row>
    <row r="3397" spans="2:51" x14ac:dyDescent="0.2">
      <c r="B3397" s="3"/>
      <c r="D3397" s="3"/>
      <c r="AW3397" s="3"/>
      <c r="AY3397" s="3"/>
    </row>
    <row r="3398" spans="2:51" x14ac:dyDescent="0.2">
      <c r="B3398" s="3"/>
      <c r="D3398" s="3"/>
      <c r="AW3398" s="3"/>
      <c r="AY3398" s="3"/>
    </row>
    <row r="3399" spans="2:51" x14ac:dyDescent="0.2">
      <c r="B3399" s="3"/>
      <c r="D3399" s="3"/>
      <c r="AW3399" s="3"/>
      <c r="AY3399" s="3"/>
    </row>
    <row r="3400" spans="2:51" x14ac:dyDescent="0.2">
      <c r="B3400" s="3"/>
      <c r="D3400" s="3"/>
      <c r="AW3400" s="3"/>
      <c r="AY3400" s="3"/>
    </row>
    <row r="3401" spans="2:51" x14ac:dyDescent="0.2">
      <c r="B3401" s="3"/>
      <c r="D3401" s="3"/>
      <c r="AW3401" s="3"/>
      <c r="AY3401" s="3"/>
    </row>
    <row r="3402" spans="2:51" x14ac:dyDescent="0.2">
      <c r="B3402" s="3"/>
      <c r="D3402" s="3"/>
      <c r="AW3402" s="3"/>
      <c r="AY3402" s="3"/>
    </row>
    <row r="3403" spans="2:51" x14ac:dyDescent="0.2">
      <c r="B3403" s="3"/>
      <c r="D3403" s="3"/>
      <c r="AW3403" s="3"/>
      <c r="AY3403" s="3"/>
    </row>
    <row r="3404" spans="2:51" x14ac:dyDescent="0.2">
      <c r="B3404" s="3"/>
      <c r="D3404" s="3"/>
      <c r="AW3404" s="3"/>
      <c r="AY3404" s="3"/>
    </row>
    <row r="3405" spans="2:51" x14ac:dyDescent="0.2">
      <c r="B3405" s="3"/>
      <c r="D3405" s="3"/>
      <c r="AW3405" s="3"/>
      <c r="AY3405" s="3"/>
    </row>
    <row r="3406" spans="2:51" x14ac:dyDescent="0.2">
      <c r="B3406" s="3"/>
      <c r="D3406" s="3"/>
      <c r="AW3406" s="3"/>
      <c r="AY3406" s="3"/>
    </row>
    <row r="3407" spans="2:51" x14ac:dyDescent="0.2">
      <c r="B3407" s="3"/>
      <c r="D3407" s="3"/>
      <c r="AW3407" s="3"/>
      <c r="AY3407" s="3"/>
    </row>
    <row r="3408" spans="2:51" x14ac:dyDescent="0.2">
      <c r="B3408" s="3"/>
      <c r="D3408" s="3"/>
      <c r="AW3408" s="3"/>
      <c r="AY3408" s="3"/>
    </row>
    <row r="3409" spans="2:51" x14ac:dyDescent="0.2">
      <c r="B3409" s="3"/>
      <c r="D3409" s="3"/>
      <c r="AW3409" s="3"/>
      <c r="AY3409" s="3"/>
    </row>
    <row r="3410" spans="2:51" x14ac:dyDescent="0.2">
      <c r="B3410" s="3"/>
      <c r="D3410" s="3"/>
      <c r="AW3410" s="3"/>
      <c r="AY3410" s="3"/>
    </row>
    <row r="3411" spans="2:51" x14ac:dyDescent="0.2">
      <c r="B3411" s="3"/>
      <c r="D3411" s="3"/>
      <c r="AW3411" s="3"/>
      <c r="AY3411" s="3"/>
    </row>
    <row r="3412" spans="2:51" x14ac:dyDescent="0.2">
      <c r="B3412" s="3"/>
      <c r="D3412" s="3"/>
      <c r="AW3412" s="3"/>
      <c r="AY3412" s="3"/>
    </row>
    <row r="3413" spans="2:51" x14ac:dyDescent="0.2">
      <c r="B3413" s="3"/>
      <c r="D3413" s="3"/>
      <c r="AW3413" s="3"/>
      <c r="AY3413" s="3"/>
    </row>
    <row r="3414" spans="2:51" x14ac:dyDescent="0.2">
      <c r="B3414" s="3"/>
      <c r="D3414" s="3"/>
      <c r="AW3414" s="3"/>
      <c r="AY3414" s="3"/>
    </row>
    <row r="3415" spans="2:51" x14ac:dyDescent="0.2">
      <c r="B3415" s="3"/>
      <c r="D3415" s="3"/>
      <c r="AW3415" s="3"/>
      <c r="AY3415" s="3"/>
    </row>
    <row r="3416" spans="2:51" x14ac:dyDescent="0.2">
      <c r="B3416" s="3"/>
      <c r="D3416" s="3"/>
      <c r="AW3416" s="3"/>
      <c r="AY3416" s="3"/>
    </row>
    <row r="3417" spans="2:51" x14ac:dyDescent="0.2">
      <c r="B3417" s="3"/>
      <c r="D3417" s="3"/>
      <c r="AW3417" s="3"/>
      <c r="AY3417" s="3"/>
    </row>
    <row r="3418" spans="2:51" x14ac:dyDescent="0.2">
      <c r="B3418" s="3"/>
      <c r="D3418" s="3"/>
      <c r="AW3418" s="3"/>
      <c r="AY3418" s="3"/>
    </row>
    <row r="3419" spans="2:51" x14ac:dyDescent="0.2">
      <c r="B3419" s="3"/>
      <c r="D3419" s="3"/>
      <c r="AW3419" s="3"/>
      <c r="AY3419" s="3"/>
    </row>
    <row r="3420" spans="2:51" x14ac:dyDescent="0.2">
      <c r="B3420" s="3"/>
      <c r="D3420" s="3"/>
      <c r="AW3420" s="3"/>
      <c r="AY3420" s="3"/>
    </row>
    <row r="3421" spans="2:51" x14ac:dyDescent="0.2">
      <c r="B3421" s="3"/>
      <c r="D3421" s="3"/>
      <c r="AW3421" s="3"/>
      <c r="AY3421" s="3"/>
    </row>
    <row r="3422" spans="2:51" x14ac:dyDescent="0.2">
      <c r="B3422" s="3"/>
      <c r="D3422" s="3"/>
      <c r="AW3422" s="3"/>
      <c r="AY3422" s="3"/>
    </row>
    <row r="3423" spans="2:51" x14ac:dyDescent="0.2">
      <c r="B3423" s="3"/>
      <c r="D3423" s="3"/>
      <c r="AW3423" s="3"/>
      <c r="AY3423" s="3"/>
    </row>
    <row r="3424" spans="2:51" x14ac:dyDescent="0.2">
      <c r="B3424" s="3"/>
      <c r="D3424" s="3"/>
      <c r="AW3424" s="3"/>
      <c r="AY3424" s="3"/>
    </row>
    <row r="3425" spans="2:51" x14ac:dyDescent="0.2">
      <c r="B3425" s="3"/>
      <c r="D3425" s="3"/>
      <c r="AW3425" s="3"/>
      <c r="AY3425" s="3"/>
    </row>
    <row r="3426" spans="2:51" x14ac:dyDescent="0.2">
      <c r="B3426" s="3"/>
      <c r="D3426" s="3"/>
      <c r="AW3426" s="3"/>
      <c r="AY3426" s="3"/>
    </row>
    <row r="3427" spans="2:51" x14ac:dyDescent="0.2">
      <c r="B3427" s="3"/>
      <c r="D3427" s="3"/>
      <c r="AW3427" s="3"/>
      <c r="AY3427" s="3"/>
    </row>
    <row r="3428" spans="2:51" x14ac:dyDescent="0.2">
      <c r="B3428" s="3"/>
      <c r="D3428" s="3"/>
      <c r="AW3428" s="3"/>
      <c r="AY3428" s="3"/>
    </row>
    <row r="3429" spans="2:51" x14ac:dyDescent="0.2">
      <c r="B3429" s="3"/>
      <c r="D3429" s="3"/>
      <c r="AW3429" s="3"/>
      <c r="AY3429" s="3"/>
    </row>
    <row r="3430" spans="2:51" x14ac:dyDescent="0.2">
      <c r="B3430" s="3"/>
      <c r="D3430" s="3"/>
      <c r="AW3430" s="3"/>
      <c r="AY3430" s="3"/>
    </row>
    <row r="3431" spans="2:51" x14ac:dyDescent="0.2">
      <c r="B3431" s="3"/>
      <c r="D3431" s="3"/>
      <c r="AW3431" s="3"/>
      <c r="AY3431" s="3"/>
    </row>
    <row r="3432" spans="2:51" x14ac:dyDescent="0.2">
      <c r="B3432" s="3"/>
      <c r="D3432" s="3"/>
      <c r="AW3432" s="3"/>
      <c r="AY3432" s="3"/>
    </row>
    <row r="3433" spans="2:51" x14ac:dyDescent="0.2">
      <c r="B3433" s="3"/>
      <c r="D3433" s="3"/>
      <c r="AW3433" s="3"/>
      <c r="AY3433" s="3"/>
    </row>
    <row r="3434" spans="2:51" x14ac:dyDescent="0.2">
      <c r="B3434" s="3"/>
      <c r="D3434" s="3"/>
      <c r="AW3434" s="3"/>
      <c r="AY3434" s="3"/>
    </row>
    <row r="3435" spans="2:51" x14ac:dyDescent="0.2">
      <c r="B3435" s="3"/>
      <c r="D3435" s="3"/>
      <c r="AW3435" s="3"/>
      <c r="AY3435" s="3"/>
    </row>
    <row r="3436" spans="2:51" x14ac:dyDescent="0.2">
      <c r="B3436" s="3"/>
      <c r="D3436" s="3"/>
      <c r="AW3436" s="3"/>
      <c r="AY3436" s="3"/>
    </row>
    <row r="3437" spans="2:51" x14ac:dyDescent="0.2">
      <c r="B3437" s="3"/>
      <c r="D3437" s="3"/>
      <c r="AW3437" s="3"/>
      <c r="AY3437" s="3"/>
    </row>
    <row r="3438" spans="2:51" x14ac:dyDescent="0.2">
      <c r="B3438" s="3"/>
      <c r="D3438" s="3"/>
      <c r="AW3438" s="3"/>
      <c r="AY3438" s="3"/>
    </row>
    <row r="3439" spans="2:51" x14ac:dyDescent="0.2">
      <c r="B3439" s="3"/>
      <c r="D3439" s="3"/>
      <c r="AW3439" s="3"/>
      <c r="AY3439" s="3"/>
    </row>
    <row r="3440" spans="2:51" x14ac:dyDescent="0.2">
      <c r="B3440" s="3"/>
      <c r="D3440" s="3"/>
      <c r="AW3440" s="3"/>
      <c r="AY3440" s="3"/>
    </row>
    <row r="3441" spans="2:51" x14ac:dyDescent="0.2">
      <c r="B3441" s="3"/>
      <c r="D3441" s="3"/>
      <c r="AW3441" s="3"/>
      <c r="AY3441" s="3"/>
    </row>
    <row r="3442" spans="2:51" x14ac:dyDescent="0.2">
      <c r="B3442" s="3"/>
      <c r="D3442" s="3"/>
      <c r="AW3442" s="3"/>
      <c r="AY3442" s="3"/>
    </row>
    <row r="3443" spans="2:51" x14ac:dyDescent="0.2">
      <c r="B3443" s="3"/>
      <c r="D3443" s="3"/>
      <c r="AW3443" s="3"/>
      <c r="AY3443" s="3"/>
    </row>
    <row r="3444" spans="2:51" x14ac:dyDescent="0.2">
      <c r="B3444" s="3"/>
      <c r="D3444" s="3"/>
      <c r="AW3444" s="3"/>
      <c r="AY3444" s="3"/>
    </row>
    <row r="3445" spans="2:51" x14ac:dyDescent="0.2">
      <c r="B3445" s="3"/>
      <c r="D3445" s="3"/>
      <c r="AW3445" s="3"/>
      <c r="AY3445" s="3"/>
    </row>
    <row r="3446" spans="2:51" x14ac:dyDescent="0.2">
      <c r="B3446" s="3"/>
      <c r="D3446" s="3"/>
      <c r="AW3446" s="3"/>
      <c r="AY3446" s="3"/>
    </row>
    <row r="3447" spans="2:51" x14ac:dyDescent="0.2">
      <c r="B3447" s="3"/>
      <c r="D3447" s="3"/>
      <c r="AW3447" s="3"/>
      <c r="AY3447" s="3"/>
    </row>
    <row r="3448" spans="2:51" x14ac:dyDescent="0.2">
      <c r="B3448" s="3"/>
      <c r="D3448" s="3"/>
      <c r="AW3448" s="3"/>
      <c r="AY3448" s="3"/>
    </row>
    <row r="3449" spans="2:51" x14ac:dyDescent="0.2">
      <c r="B3449" s="3"/>
      <c r="D3449" s="3"/>
      <c r="AW3449" s="3"/>
      <c r="AY3449" s="3"/>
    </row>
    <row r="3450" spans="2:51" x14ac:dyDescent="0.2">
      <c r="B3450" s="3"/>
      <c r="D3450" s="3"/>
      <c r="AW3450" s="3"/>
      <c r="AY3450" s="3"/>
    </row>
    <row r="3451" spans="2:51" x14ac:dyDescent="0.2">
      <c r="B3451" s="3"/>
      <c r="D3451" s="3"/>
      <c r="AW3451" s="3"/>
      <c r="AY3451" s="3"/>
    </row>
    <row r="3452" spans="2:51" x14ac:dyDescent="0.2">
      <c r="B3452" s="3"/>
      <c r="D3452" s="3"/>
      <c r="AW3452" s="3"/>
      <c r="AY3452" s="3"/>
    </row>
    <row r="3453" spans="2:51" x14ac:dyDescent="0.2">
      <c r="B3453" s="3"/>
      <c r="D3453" s="3"/>
      <c r="AW3453" s="3"/>
      <c r="AY3453" s="3"/>
    </row>
    <row r="3454" spans="2:51" x14ac:dyDescent="0.2">
      <c r="B3454" s="3"/>
      <c r="D3454" s="3"/>
      <c r="AW3454" s="3"/>
      <c r="AY3454" s="3"/>
    </row>
    <row r="3455" spans="2:51" x14ac:dyDescent="0.2">
      <c r="B3455" s="3"/>
      <c r="D3455" s="3"/>
      <c r="AW3455" s="3"/>
      <c r="AY3455" s="3"/>
    </row>
    <row r="3456" spans="2:51" x14ac:dyDescent="0.2">
      <c r="B3456" s="3"/>
      <c r="D3456" s="3"/>
      <c r="AW3456" s="3"/>
      <c r="AY3456" s="3"/>
    </row>
    <row r="3457" spans="2:51" x14ac:dyDescent="0.2">
      <c r="B3457" s="3"/>
      <c r="D3457" s="3"/>
      <c r="AW3457" s="3"/>
      <c r="AY3457" s="3"/>
    </row>
    <row r="3458" spans="2:51" x14ac:dyDescent="0.2">
      <c r="B3458" s="3"/>
      <c r="D3458" s="3"/>
      <c r="AW3458" s="3"/>
      <c r="AY3458" s="3"/>
    </row>
    <row r="3459" spans="2:51" x14ac:dyDescent="0.2">
      <c r="B3459" s="3"/>
      <c r="D3459" s="3"/>
      <c r="AW3459" s="3"/>
      <c r="AY3459" s="3"/>
    </row>
    <row r="3460" spans="2:51" x14ac:dyDescent="0.2">
      <c r="B3460" s="3"/>
      <c r="D3460" s="3"/>
      <c r="AW3460" s="3"/>
      <c r="AY3460" s="3"/>
    </row>
    <row r="3461" spans="2:51" x14ac:dyDescent="0.2">
      <c r="B3461" s="3"/>
      <c r="D3461" s="3"/>
      <c r="AW3461" s="3"/>
      <c r="AY3461" s="3"/>
    </row>
    <row r="3462" spans="2:51" x14ac:dyDescent="0.2">
      <c r="B3462" s="3"/>
      <c r="D3462" s="3"/>
      <c r="AW3462" s="3"/>
      <c r="AY3462" s="3"/>
    </row>
    <row r="3463" spans="2:51" x14ac:dyDescent="0.2">
      <c r="B3463" s="3"/>
      <c r="D3463" s="3"/>
      <c r="AW3463" s="3"/>
      <c r="AY3463" s="3"/>
    </row>
    <row r="3464" spans="2:51" x14ac:dyDescent="0.2">
      <c r="B3464" s="3"/>
      <c r="D3464" s="3"/>
      <c r="AW3464" s="3"/>
      <c r="AY3464" s="3"/>
    </row>
    <row r="3465" spans="2:51" x14ac:dyDescent="0.2">
      <c r="B3465" s="3"/>
      <c r="D3465" s="3"/>
      <c r="AW3465" s="3"/>
      <c r="AY3465" s="3"/>
    </row>
    <row r="3466" spans="2:51" x14ac:dyDescent="0.2">
      <c r="B3466" s="3"/>
      <c r="D3466" s="3"/>
      <c r="AW3466" s="3"/>
      <c r="AY3466" s="3"/>
    </row>
    <row r="3467" spans="2:51" x14ac:dyDescent="0.2">
      <c r="B3467" s="3"/>
      <c r="D3467" s="3"/>
      <c r="AW3467" s="3"/>
      <c r="AY3467" s="3"/>
    </row>
    <row r="3468" spans="2:51" x14ac:dyDescent="0.2">
      <c r="B3468" s="3"/>
      <c r="D3468" s="3"/>
      <c r="AW3468" s="3"/>
      <c r="AY3468" s="3"/>
    </row>
    <row r="3469" spans="2:51" x14ac:dyDescent="0.2">
      <c r="B3469" s="3"/>
      <c r="D3469" s="3"/>
      <c r="AW3469" s="3"/>
      <c r="AY3469" s="3"/>
    </row>
    <row r="3470" spans="2:51" x14ac:dyDescent="0.2">
      <c r="B3470" s="3"/>
      <c r="D3470" s="3"/>
      <c r="AW3470" s="3"/>
      <c r="AY3470" s="3"/>
    </row>
    <row r="3471" spans="2:51" x14ac:dyDescent="0.2">
      <c r="B3471" s="3"/>
      <c r="D3471" s="3"/>
      <c r="AW3471" s="3"/>
      <c r="AY3471" s="3"/>
    </row>
    <row r="3472" spans="2:51" x14ac:dyDescent="0.2">
      <c r="B3472" s="3"/>
      <c r="D3472" s="3"/>
      <c r="AW3472" s="3"/>
      <c r="AY3472" s="3"/>
    </row>
    <row r="3473" spans="2:51" x14ac:dyDescent="0.2">
      <c r="B3473" s="3"/>
      <c r="D3473" s="3"/>
      <c r="AW3473" s="3"/>
      <c r="AY3473" s="3"/>
    </row>
    <row r="3474" spans="2:51" x14ac:dyDescent="0.2">
      <c r="B3474" s="3"/>
      <c r="D3474" s="3"/>
      <c r="AW3474" s="3"/>
      <c r="AY3474" s="3"/>
    </row>
    <row r="3475" spans="2:51" x14ac:dyDescent="0.2">
      <c r="B3475" s="3"/>
      <c r="D3475" s="3"/>
      <c r="AW3475" s="3"/>
      <c r="AY3475" s="3"/>
    </row>
    <row r="3476" spans="2:51" x14ac:dyDescent="0.2">
      <c r="B3476" s="3"/>
      <c r="D3476" s="3"/>
      <c r="AW3476" s="3"/>
      <c r="AY3476" s="3"/>
    </row>
    <row r="3477" spans="2:51" x14ac:dyDescent="0.2">
      <c r="B3477" s="3"/>
      <c r="D3477" s="3"/>
      <c r="AW3477" s="3"/>
      <c r="AY3477" s="3"/>
    </row>
    <row r="3478" spans="2:51" x14ac:dyDescent="0.2">
      <c r="B3478" s="3"/>
      <c r="D3478" s="3"/>
      <c r="AW3478" s="3"/>
      <c r="AY3478" s="3"/>
    </row>
    <row r="3479" spans="2:51" x14ac:dyDescent="0.2">
      <c r="B3479" s="3"/>
      <c r="D3479" s="3"/>
      <c r="AW3479" s="3"/>
      <c r="AY3479" s="3"/>
    </row>
    <row r="3480" spans="2:51" x14ac:dyDescent="0.2">
      <c r="B3480" s="3"/>
      <c r="D3480" s="3"/>
      <c r="AW3480" s="3"/>
      <c r="AY3480" s="3"/>
    </row>
    <row r="3481" spans="2:51" x14ac:dyDescent="0.2">
      <c r="B3481" s="3"/>
      <c r="D3481" s="3"/>
      <c r="AW3481" s="3"/>
      <c r="AY3481" s="3"/>
    </row>
    <row r="3482" spans="2:51" x14ac:dyDescent="0.2">
      <c r="B3482" s="3"/>
      <c r="D3482" s="3"/>
      <c r="AW3482" s="3"/>
      <c r="AY3482" s="3"/>
    </row>
    <row r="3483" spans="2:51" x14ac:dyDescent="0.2">
      <c r="B3483" s="3"/>
      <c r="D3483" s="3"/>
      <c r="AW3483" s="3"/>
      <c r="AY3483" s="3"/>
    </row>
    <row r="3484" spans="2:51" x14ac:dyDescent="0.2">
      <c r="B3484" s="3"/>
      <c r="D3484" s="3"/>
      <c r="AW3484" s="3"/>
      <c r="AY3484" s="3"/>
    </row>
    <row r="3485" spans="2:51" x14ac:dyDescent="0.2">
      <c r="B3485" s="3"/>
      <c r="D3485" s="3"/>
      <c r="AW3485" s="3"/>
      <c r="AY3485" s="3"/>
    </row>
    <row r="3486" spans="2:51" x14ac:dyDescent="0.2">
      <c r="B3486" s="3"/>
      <c r="D3486" s="3"/>
      <c r="AW3486" s="3"/>
      <c r="AY3486" s="3"/>
    </row>
    <row r="3487" spans="2:51" x14ac:dyDescent="0.2">
      <c r="B3487" s="3"/>
      <c r="D3487" s="3"/>
      <c r="AW3487" s="3"/>
      <c r="AY3487" s="3"/>
    </row>
    <row r="3488" spans="2:51" x14ac:dyDescent="0.2">
      <c r="B3488" s="3"/>
      <c r="D3488" s="3"/>
      <c r="AW3488" s="3"/>
      <c r="AY3488" s="3"/>
    </row>
    <row r="3489" spans="2:51" x14ac:dyDescent="0.2">
      <c r="B3489" s="3"/>
      <c r="D3489" s="3"/>
      <c r="AW3489" s="3"/>
      <c r="AY3489" s="3"/>
    </row>
    <row r="3490" spans="2:51" x14ac:dyDescent="0.2">
      <c r="B3490" s="3"/>
      <c r="D3490" s="3"/>
      <c r="AW3490" s="3"/>
      <c r="AY3490" s="3"/>
    </row>
    <row r="3491" spans="2:51" x14ac:dyDescent="0.2">
      <c r="B3491" s="3"/>
      <c r="D3491" s="3"/>
      <c r="AW3491" s="3"/>
      <c r="AY3491" s="3"/>
    </row>
    <row r="3492" spans="2:51" x14ac:dyDescent="0.2">
      <c r="B3492" s="3"/>
      <c r="D3492" s="3"/>
      <c r="AW3492" s="3"/>
      <c r="AY3492" s="3"/>
    </row>
    <row r="3493" spans="2:51" x14ac:dyDescent="0.2">
      <c r="B3493" s="3"/>
      <c r="D3493" s="3"/>
      <c r="AW3493" s="3"/>
      <c r="AY3493" s="3"/>
    </row>
    <row r="3494" spans="2:51" x14ac:dyDescent="0.2">
      <c r="B3494" s="3"/>
      <c r="D3494" s="3"/>
      <c r="AW3494" s="3"/>
      <c r="AY3494" s="3"/>
    </row>
    <row r="3495" spans="2:51" x14ac:dyDescent="0.2">
      <c r="B3495" s="3"/>
      <c r="D3495" s="3"/>
      <c r="AW3495" s="3"/>
      <c r="AY3495" s="3"/>
    </row>
    <row r="3496" spans="2:51" x14ac:dyDescent="0.2">
      <c r="B3496" s="3"/>
      <c r="D3496" s="3"/>
      <c r="AW3496" s="3"/>
      <c r="AY3496" s="3"/>
    </row>
    <row r="3497" spans="2:51" x14ac:dyDescent="0.2">
      <c r="B3497" s="3"/>
      <c r="D3497" s="3"/>
      <c r="AW3497" s="3"/>
      <c r="AY3497" s="3"/>
    </row>
    <row r="3498" spans="2:51" x14ac:dyDescent="0.2">
      <c r="B3498" s="3"/>
      <c r="D3498" s="3"/>
      <c r="AW3498" s="3"/>
      <c r="AY3498" s="3"/>
    </row>
    <row r="3499" spans="2:51" x14ac:dyDescent="0.2">
      <c r="B3499" s="3"/>
      <c r="D3499" s="3"/>
      <c r="AW3499" s="3"/>
      <c r="AY3499" s="3"/>
    </row>
    <row r="3500" spans="2:51" x14ac:dyDescent="0.2">
      <c r="B3500" s="3"/>
      <c r="D3500" s="3"/>
      <c r="AW3500" s="3"/>
      <c r="AY3500" s="3"/>
    </row>
    <row r="3501" spans="2:51" x14ac:dyDescent="0.2">
      <c r="B3501" s="3"/>
      <c r="D3501" s="3"/>
      <c r="AW3501" s="3"/>
      <c r="AY3501" s="3"/>
    </row>
    <row r="3502" spans="2:51" x14ac:dyDescent="0.2">
      <c r="B3502" s="3"/>
      <c r="D3502" s="3"/>
      <c r="AW3502" s="3"/>
      <c r="AY3502" s="3"/>
    </row>
    <row r="3503" spans="2:51" x14ac:dyDescent="0.2">
      <c r="B3503" s="3"/>
      <c r="D3503" s="3"/>
      <c r="AW3503" s="3"/>
      <c r="AY3503" s="3"/>
    </row>
    <row r="3504" spans="2:51" x14ac:dyDescent="0.2">
      <c r="B3504" s="3"/>
      <c r="D3504" s="3"/>
      <c r="AW3504" s="3"/>
      <c r="AY3504" s="3"/>
    </row>
    <row r="3505" spans="2:51" x14ac:dyDescent="0.2">
      <c r="B3505" s="3"/>
      <c r="D3505" s="3"/>
      <c r="AW3505" s="3"/>
      <c r="AY3505" s="3"/>
    </row>
    <row r="3506" spans="2:51" x14ac:dyDescent="0.2">
      <c r="B3506" s="3"/>
      <c r="D3506" s="3"/>
      <c r="AW3506" s="3"/>
      <c r="AY3506" s="3"/>
    </row>
    <row r="3507" spans="2:51" x14ac:dyDescent="0.2">
      <c r="B3507" s="3"/>
      <c r="D3507" s="3"/>
      <c r="AW3507" s="3"/>
      <c r="AY3507" s="3"/>
    </row>
    <row r="3508" spans="2:51" x14ac:dyDescent="0.2">
      <c r="B3508" s="3"/>
      <c r="D3508" s="3"/>
      <c r="AW3508" s="3"/>
      <c r="AY3508" s="3"/>
    </row>
    <row r="3509" spans="2:51" x14ac:dyDescent="0.2">
      <c r="B3509" s="3"/>
      <c r="D3509" s="3"/>
      <c r="AW3509" s="3"/>
      <c r="AY3509" s="3"/>
    </row>
    <row r="3510" spans="2:51" x14ac:dyDescent="0.2">
      <c r="B3510" s="3"/>
      <c r="D3510" s="3"/>
      <c r="AW3510" s="3"/>
      <c r="AY3510" s="3"/>
    </row>
    <row r="3511" spans="2:51" x14ac:dyDescent="0.2">
      <c r="B3511" s="3"/>
      <c r="D3511" s="3"/>
      <c r="AW3511" s="3"/>
      <c r="AY3511" s="3"/>
    </row>
    <row r="3512" spans="2:51" x14ac:dyDescent="0.2">
      <c r="B3512" s="3"/>
      <c r="D3512" s="3"/>
      <c r="AW3512" s="3"/>
      <c r="AY3512" s="3"/>
    </row>
    <row r="3513" spans="2:51" x14ac:dyDescent="0.2">
      <c r="B3513" s="3"/>
      <c r="D3513" s="3"/>
      <c r="AW3513" s="3"/>
      <c r="AY3513" s="3"/>
    </row>
    <row r="3514" spans="2:51" x14ac:dyDescent="0.2">
      <c r="B3514" s="3"/>
      <c r="D3514" s="3"/>
      <c r="AW3514" s="3"/>
      <c r="AY3514" s="3"/>
    </row>
    <row r="3515" spans="2:51" x14ac:dyDescent="0.2">
      <c r="B3515" s="3"/>
      <c r="D3515" s="3"/>
      <c r="AW3515" s="3"/>
      <c r="AY3515" s="3"/>
    </row>
    <row r="3516" spans="2:51" x14ac:dyDescent="0.2">
      <c r="B3516" s="3"/>
      <c r="D3516" s="3"/>
      <c r="AW3516" s="3"/>
      <c r="AY3516" s="3"/>
    </row>
    <row r="3517" spans="2:51" x14ac:dyDescent="0.2">
      <c r="B3517" s="3"/>
      <c r="D3517" s="3"/>
      <c r="AW3517" s="3"/>
      <c r="AY3517" s="3"/>
    </row>
    <row r="3518" spans="2:51" x14ac:dyDescent="0.2">
      <c r="B3518" s="3"/>
      <c r="D3518" s="3"/>
      <c r="AW3518" s="3"/>
      <c r="AY3518" s="3"/>
    </row>
    <row r="3519" spans="2:51" x14ac:dyDescent="0.2">
      <c r="B3519" s="3"/>
      <c r="D3519" s="3"/>
      <c r="AW3519" s="3"/>
      <c r="AY3519" s="3"/>
    </row>
    <row r="3520" spans="2:51" x14ac:dyDescent="0.2">
      <c r="B3520" s="3"/>
      <c r="D3520" s="3"/>
      <c r="AW3520" s="3"/>
      <c r="AY3520" s="3"/>
    </row>
    <row r="3521" spans="2:51" x14ac:dyDescent="0.2">
      <c r="B3521" s="3"/>
      <c r="D3521" s="3"/>
      <c r="AW3521" s="3"/>
      <c r="AY3521" s="3"/>
    </row>
    <row r="3522" spans="2:51" x14ac:dyDescent="0.2">
      <c r="B3522" s="3"/>
      <c r="D3522" s="3"/>
      <c r="AW3522" s="3"/>
      <c r="AY3522" s="3"/>
    </row>
    <row r="3523" spans="2:51" x14ac:dyDescent="0.2">
      <c r="B3523" s="3"/>
      <c r="D3523" s="3"/>
      <c r="AW3523" s="3"/>
      <c r="AY3523" s="3"/>
    </row>
    <row r="3524" spans="2:51" x14ac:dyDescent="0.2">
      <c r="B3524" s="3"/>
      <c r="D3524" s="3"/>
      <c r="AW3524" s="3"/>
      <c r="AY3524" s="3"/>
    </row>
    <row r="3525" spans="2:51" x14ac:dyDescent="0.2">
      <c r="B3525" s="3"/>
      <c r="D3525" s="3"/>
      <c r="AW3525" s="3"/>
      <c r="AY3525" s="3"/>
    </row>
    <row r="3526" spans="2:51" x14ac:dyDescent="0.2">
      <c r="B3526" s="3"/>
      <c r="D3526" s="3"/>
      <c r="AW3526" s="3"/>
      <c r="AY3526" s="3"/>
    </row>
    <row r="3527" spans="2:51" x14ac:dyDescent="0.2">
      <c r="B3527" s="3"/>
      <c r="D3527" s="3"/>
      <c r="AW3527" s="3"/>
      <c r="AY3527" s="3"/>
    </row>
    <row r="3528" spans="2:51" x14ac:dyDescent="0.2">
      <c r="B3528" s="3"/>
      <c r="D3528" s="3"/>
      <c r="AW3528" s="3"/>
      <c r="AY3528" s="3"/>
    </row>
    <row r="3529" spans="2:51" x14ac:dyDescent="0.2">
      <c r="B3529" s="3"/>
      <c r="D3529" s="3"/>
      <c r="AW3529" s="3"/>
      <c r="AY3529" s="3"/>
    </row>
    <row r="3530" spans="2:51" x14ac:dyDescent="0.2">
      <c r="B3530" s="3"/>
      <c r="D3530" s="3"/>
      <c r="AW3530" s="3"/>
      <c r="AY3530" s="3"/>
    </row>
    <row r="3531" spans="2:51" x14ac:dyDescent="0.2">
      <c r="B3531" s="3"/>
      <c r="D3531" s="3"/>
      <c r="AW3531" s="3"/>
      <c r="AY3531" s="3"/>
    </row>
    <row r="3532" spans="2:51" x14ac:dyDescent="0.2">
      <c r="B3532" s="3"/>
      <c r="D3532" s="3"/>
      <c r="AW3532" s="3"/>
      <c r="AY3532" s="3"/>
    </row>
    <row r="3533" spans="2:51" x14ac:dyDescent="0.2">
      <c r="B3533" s="3"/>
      <c r="D3533" s="3"/>
      <c r="AW3533" s="3"/>
      <c r="AY3533" s="3"/>
    </row>
    <row r="3534" spans="2:51" x14ac:dyDescent="0.2">
      <c r="B3534" s="3"/>
      <c r="D3534" s="3"/>
      <c r="AW3534" s="3"/>
      <c r="AY3534" s="3"/>
    </row>
    <row r="3535" spans="2:51" x14ac:dyDescent="0.2">
      <c r="B3535" s="3"/>
      <c r="D3535" s="3"/>
      <c r="AW3535" s="3"/>
      <c r="AY3535" s="3"/>
    </row>
    <row r="3536" spans="2:51" x14ac:dyDescent="0.2">
      <c r="B3536" s="3"/>
      <c r="D3536" s="3"/>
      <c r="AW3536" s="3"/>
      <c r="AY3536" s="3"/>
    </row>
    <row r="3537" spans="2:51" x14ac:dyDescent="0.2">
      <c r="B3537" s="3"/>
      <c r="D3537" s="3"/>
      <c r="AW3537" s="3"/>
      <c r="AY3537" s="3"/>
    </row>
    <row r="3538" spans="2:51" x14ac:dyDescent="0.2">
      <c r="B3538" s="3"/>
      <c r="D3538" s="3"/>
      <c r="AW3538" s="3"/>
      <c r="AY3538" s="3"/>
    </row>
    <row r="3539" spans="2:51" x14ac:dyDescent="0.2">
      <c r="B3539" s="3"/>
      <c r="D3539" s="3"/>
      <c r="AW3539" s="3"/>
      <c r="AY3539" s="3"/>
    </row>
    <row r="3540" spans="2:51" x14ac:dyDescent="0.2">
      <c r="B3540" s="3"/>
      <c r="D3540" s="3"/>
      <c r="AW3540" s="3"/>
      <c r="AY3540" s="3"/>
    </row>
    <row r="3541" spans="2:51" x14ac:dyDescent="0.2">
      <c r="B3541" s="3"/>
      <c r="D3541" s="3"/>
      <c r="AW3541" s="3"/>
      <c r="AY3541" s="3"/>
    </row>
    <row r="3542" spans="2:51" x14ac:dyDescent="0.2">
      <c r="B3542" s="3"/>
      <c r="D3542" s="3"/>
      <c r="AW3542" s="3"/>
      <c r="AY3542" s="3"/>
    </row>
    <row r="3543" spans="2:51" x14ac:dyDescent="0.2">
      <c r="B3543" s="3"/>
      <c r="D3543" s="3"/>
      <c r="AW3543" s="3"/>
      <c r="AY3543" s="3"/>
    </row>
    <row r="3544" spans="2:51" x14ac:dyDescent="0.2">
      <c r="B3544" s="3"/>
      <c r="D3544" s="3"/>
      <c r="AW3544" s="3"/>
      <c r="AY3544" s="3"/>
    </row>
    <row r="3545" spans="2:51" x14ac:dyDescent="0.2">
      <c r="B3545" s="3"/>
      <c r="D3545" s="3"/>
      <c r="AW3545" s="3"/>
      <c r="AY3545" s="3"/>
    </row>
    <row r="3546" spans="2:51" x14ac:dyDescent="0.2">
      <c r="B3546" s="3"/>
      <c r="D3546" s="3"/>
      <c r="AW3546" s="3"/>
      <c r="AY3546" s="3"/>
    </row>
    <row r="3547" spans="2:51" x14ac:dyDescent="0.2">
      <c r="B3547" s="3"/>
      <c r="D3547" s="3"/>
      <c r="AW3547" s="3"/>
      <c r="AY3547" s="3"/>
    </row>
    <row r="3548" spans="2:51" x14ac:dyDescent="0.2">
      <c r="B3548" s="3"/>
      <c r="D3548" s="3"/>
      <c r="AW3548" s="3"/>
      <c r="AY3548" s="3"/>
    </row>
    <row r="3549" spans="2:51" x14ac:dyDescent="0.2">
      <c r="B3549" s="3"/>
      <c r="D3549" s="3"/>
      <c r="AW3549" s="3"/>
      <c r="AY3549" s="3"/>
    </row>
    <row r="3550" spans="2:51" x14ac:dyDescent="0.2">
      <c r="B3550" s="3"/>
      <c r="D3550" s="3"/>
      <c r="AW3550" s="3"/>
      <c r="AY3550" s="3"/>
    </row>
    <row r="3551" spans="2:51" x14ac:dyDescent="0.2">
      <c r="B3551" s="3"/>
      <c r="D3551" s="3"/>
      <c r="AW3551" s="3"/>
      <c r="AY3551" s="3"/>
    </row>
    <row r="3552" spans="2:51" x14ac:dyDescent="0.2">
      <c r="B3552" s="3"/>
      <c r="D3552" s="3"/>
      <c r="AW3552" s="3"/>
      <c r="AY3552" s="3"/>
    </row>
    <row r="3553" spans="2:51" x14ac:dyDescent="0.2">
      <c r="B3553" s="3"/>
      <c r="D3553" s="3"/>
      <c r="AW3553" s="3"/>
      <c r="AY3553" s="3"/>
    </row>
    <row r="3554" spans="2:51" x14ac:dyDescent="0.2">
      <c r="B3554" s="3"/>
      <c r="D3554" s="3"/>
      <c r="AW3554" s="3"/>
      <c r="AY3554" s="3"/>
    </row>
    <row r="3555" spans="2:51" x14ac:dyDescent="0.2">
      <c r="B3555" s="3"/>
      <c r="D3555" s="3"/>
      <c r="AW3555" s="3"/>
      <c r="AY3555" s="3"/>
    </row>
    <row r="3556" spans="2:51" x14ac:dyDescent="0.2">
      <c r="B3556" s="3"/>
      <c r="D3556" s="3"/>
      <c r="AW3556" s="3"/>
      <c r="AY3556" s="3"/>
    </row>
    <row r="3557" spans="2:51" x14ac:dyDescent="0.2">
      <c r="B3557" s="3"/>
      <c r="D3557" s="3"/>
      <c r="AW3557" s="3"/>
      <c r="AY3557" s="3"/>
    </row>
    <row r="3558" spans="2:51" x14ac:dyDescent="0.2">
      <c r="B3558" s="3"/>
      <c r="D3558" s="3"/>
      <c r="AW3558" s="3"/>
      <c r="AY3558" s="3"/>
    </row>
    <row r="3559" spans="2:51" x14ac:dyDescent="0.2">
      <c r="B3559" s="3"/>
      <c r="D3559" s="3"/>
      <c r="AW3559" s="3"/>
      <c r="AY3559" s="3"/>
    </row>
    <row r="3560" spans="2:51" x14ac:dyDescent="0.2">
      <c r="B3560" s="3"/>
      <c r="D3560" s="3"/>
      <c r="AW3560" s="3"/>
      <c r="AY3560" s="3"/>
    </row>
    <row r="3561" spans="2:51" x14ac:dyDescent="0.2">
      <c r="B3561" s="3"/>
      <c r="D3561" s="3"/>
      <c r="AW3561" s="3"/>
      <c r="AY3561" s="3"/>
    </row>
    <row r="3562" spans="2:51" x14ac:dyDescent="0.2">
      <c r="B3562" s="3"/>
      <c r="D3562" s="3"/>
      <c r="AW3562" s="3"/>
      <c r="AY3562" s="3"/>
    </row>
    <row r="3563" spans="2:51" x14ac:dyDescent="0.2">
      <c r="B3563" s="3"/>
      <c r="D3563" s="3"/>
      <c r="AW3563" s="3"/>
      <c r="AY3563" s="3"/>
    </row>
    <row r="3564" spans="2:51" x14ac:dyDescent="0.2">
      <c r="B3564" s="3"/>
      <c r="D3564" s="3"/>
      <c r="AW3564" s="3"/>
      <c r="AY3564" s="3"/>
    </row>
    <row r="3565" spans="2:51" x14ac:dyDescent="0.2">
      <c r="B3565" s="3"/>
      <c r="D3565" s="3"/>
      <c r="AW3565" s="3"/>
      <c r="AY3565" s="3"/>
    </row>
    <row r="3566" spans="2:51" x14ac:dyDescent="0.2">
      <c r="B3566" s="3"/>
      <c r="D3566" s="3"/>
      <c r="AW3566" s="3"/>
      <c r="AY3566" s="3"/>
    </row>
    <row r="3567" spans="2:51" x14ac:dyDescent="0.2">
      <c r="B3567" s="3"/>
      <c r="D3567" s="3"/>
      <c r="AW3567" s="3"/>
      <c r="AY3567" s="3"/>
    </row>
    <row r="3568" spans="2:51" x14ac:dyDescent="0.2">
      <c r="B3568" s="3"/>
      <c r="D3568" s="3"/>
      <c r="AW3568" s="3"/>
      <c r="AY3568" s="3"/>
    </row>
    <row r="3569" spans="2:51" x14ac:dyDescent="0.2">
      <c r="B3569" s="3"/>
      <c r="D3569" s="3"/>
      <c r="AW3569" s="3"/>
      <c r="AY3569" s="3"/>
    </row>
    <row r="3570" spans="2:51" x14ac:dyDescent="0.2">
      <c r="B3570" s="3"/>
      <c r="D3570" s="3"/>
      <c r="AW3570" s="3"/>
      <c r="AY3570" s="3"/>
    </row>
    <row r="3571" spans="2:51" x14ac:dyDescent="0.2">
      <c r="B3571" s="3"/>
      <c r="D3571" s="3"/>
      <c r="AW3571" s="3"/>
      <c r="AY3571" s="3"/>
    </row>
    <row r="3572" spans="2:51" x14ac:dyDescent="0.2">
      <c r="B3572" s="3"/>
      <c r="D3572" s="3"/>
      <c r="AW3572" s="3"/>
      <c r="AY3572" s="3"/>
    </row>
    <row r="3573" spans="2:51" x14ac:dyDescent="0.2">
      <c r="B3573" s="3"/>
      <c r="D3573" s="3"/>
      <c r="AW3573" s="3"/>
      <c r="AY3573" s="3"/>
    </row>
    <row r="3574" spans="2:51" x14ac:dyDescent="0.2">
      <c r="B3574" s="3"/>
      <c r="D3574" s="3"/>
      <c r="AW3574" s="3"/>
      <c r="AY3574" s="3"/>
    </row>
    <row r="3575" spans="2:51" x14ac:dyDescent="0.2">
      <c r="B3575" s="3"/>
      <c r="D3575" s="3"/>
      <c r="AW3575" s="3"/>
      <c r="AY3575" s="3"/>
    </row>
    <row r="3576" spans="2:51" x14ac:dyDescent="0.2">
      <c r="B3576" s="3"/>
      <c r="D3576" s="3"/>
      <c r="AW3576" s="3"/>
      <c r="AY3576" s="3"/>
    </row>
    <row r="3577" spans="2:51" x14ac:dyDescent="0.2">
      <c r="B3577" s="3"/>
      <c r="D3577" s="3"/>
      <c r="AW3577" s="3"/>
      <c r="AY3577" s="3"/>
    </row>
    <row r="3578" spans="2:51" x14ac:dyDescent="0.2">
      <c r="B3578" s="3"/>
      <c r="D3578" s="3"/>
      <c r="AW3578" s="3"/>
      <c r="AY3578" s="3"/>
    </row>
    <row r="3579" spans="2:51" x14ac:dyDescent="0.2">
      <c r="B3579" s="3"/>
      <c r="D3579" s="3"/>
      <c r="AW3579" s="3"/>
      <c r="AY3579" s="3"/>
    </row>
    <row r="3580" spans="2:51" x14ac:dyDescent="0.2">
      <c r="B3580" s="3"/>
      <c r="D3580" s="3"/>
      <c r="AW3580" s="3"/>
      <c r="AY3580" s="3"/>
    </row>
    <row r="3581" spans="2:51" x14ac:dyDescent="0.2">
      <c r="B3581" s="3"/>
      <c r="D3581" s="3"/>
      <c r="AW3581" s="3"/>
      <c r="AY3581" s="3"/>
    </row>
    <row r="3582" spans="2:51" x14ac:dyDescent="0.2">
      <c r="B3582" s="3"/>
      <c r="D3582" s="3"/>
      <c r="AW3582" s="3"/>
      <c r="AY3582" s="3"/>
    </row>
    <row r="3583" spans="2:51" x14ac:dyDescent="0.2">
      <c r="B3583" s="3"/>
      <c r="D3583" s="3"/>
      <c r="AW3583" s="3"/>
      <c r="AY3583" s="3"/>
    </row>
    <row r="3584" spans="2:51" x14ac:dyDescent="0.2">
      <c r="B3584" s="3"/>
      <c r="D3584" s="3"/>
      <c r="AW3584" s="3"/>
      <c r="AY3584" s="3"/>
    </row>
    <row r="3585" spans="2:51" x14ac:dyDescent="0.2">
      <c r="B3585" s="3"/>
      <c r="D3585" s="3"/>
      <c r="AW3585" s="3"/>
      <c r="AY3585" s="3"/>
    </row>
    <row r="3586" spans="2:51" x14ac:dyDescent="0.2">
      <c r="B3586" s="3"/>
      <c r="D3586" s="3"/>
      <c r="AW3586" s="3"/>
      <c r="AY3586" s="3"/>
    </row>
    <row r="3587" spans="2:51" x14ac:dyDescent="0.2">
      <c r="B3587" s="3"/>
      <c r="D3587" s="3"/>
      <c r="AW3587" s="3"/>
      <c r="AY3587" s="3"/>
    </row>
    <row r="3588" spans="2:51" x14ac:dyDescent="0.2">
      <c r="B3588" s="3"/>
      <c r="D3588" s="3"/>
      <c r="AW3588" s="3"/>
      <c r="AY3588" s="3"/>
    </row>
    <row r="3589" spans="2:51" x14ac:dyDescent="0.2">
      <c r="B3589" s="3"/>
      <c r="D3589" s="3"/>
      <c r="AW3589" s="3"/>
      <c r="AY3589" s="3"/>
    </row>
    <row r="3590" spans="2:51" x14ac:dyDescent="0.2">
      <c r="B3590" s="3"/>
      <c r="D3590" s="3"/>
      <c r="AW3590" s="3"/>
      <c r="AY3590" s="3"/>
    </row>
    <row r="3591" spans="2:51" x14ac:dyDescent="0.2">
      <c r="B3591" s="3"/>
      <c r="D3591" s="3"/>
      <c r="AW3591" s="3"/>
      <c r="AY3591" s="3"/>
    </row>
    <row r="3592" spans="2:51" x14ac:dyDescent="0.2">
      <c r="B3592" s="3"/>
      <c r="D3592" s="3"/>
      <c r="AW3592" s="3"/>
      <c r="AY3592" s="3"/>
    </row>
    <row r="3593" spans="2:51" x14ac:dyDescent="0.2">
      <c r="B3593" s="3"/>
      <c r="D3593" s="3"/>
      <c r="AW3593" s="3"/>
      <c r="AY3593" s="3"/>
    </row>
    <row r="3594" spans="2:51" x14ac:dyDescent="0.2">
      <c r="B3594" s="3"/>
      <c r="D3594" s="3"/>
      <c r="AW3594" s="3"/>
      <c r="AY3594" s="3"/>
    </row>
    <row r="3595" spans="2:51" x14ac:dyDescent="0.2">
      <c r="B3595" s="3"/>
      <c r="D3595" s="3"/>
      <c r="AW3595" s="3"/>
      <c r="AY3595" s="3"/>
    </row>
    <row r="3596" spans="2:51" x14ac:dyDescent="0.2">
      <c r="B3596" s="3"/>
      <c r="D3596" s="3"/>
      <c r="AW3596" s="3"/>
      <c r="AY3596" s="3"/>
    </row>
    <row r="3597" spans="2:51" x14ac:dyDescent="0.2">
      <c r="B3597" s="3"/>
      <c r="D3597" s="3"/>
      <c r="AW3597" s="3"/>
      <c r="AY3597" s="3"/>
    </row>
    <row r="3598" spans="2:51" x14ac:dyDescent="0.2">
      <c r="B3598" s="3"/>
      <c r="D3598" s="3"/>
      <c r="AW3598" s="3"/>
      <c r="AY3598" s="3"/>
    </row>
    <row r="3599" spans="2:51" x14ac:dyDescent="0.2">
      <c r="B3599" s="3"/>
      <c r="D3599" s="3"/>
      <c r="AW3599" s="3"/>
      <c r="AY3599" s="3"/>
    </row>
    <row r="3600" spans="2:51" x14ac:dyDescent="0.2">
      <c r="B3600" s="3"/>
      <c r="D3600" s="3"/>
      <c r="AW3600" s="3"/>
      <c r="AY3600" s="3"/>
    </row>
    <row r="3601" spans="2:51" x14ac:dyDescent="0.2">
      <c r="B3601" s="3"/>
      <c r="D3601" s="3"/>
      <c r="AW3601" s="3"/>
      <c r="AY3601" s="3"/>
    </row>
    <row r="3602" spans="2:51" x14ac:dyDescent="0.2">
      <c r="B3602" s="3"/>
      <c r="D3602" s="3"/>
      <c r="AW3602" s="3"/>
      <c r="AY3602" s="3"/>
    </row>
    <row r="3603" spans="2:51" x14ac:dyDescent="0.2">
      <c r="B3603" s="3"/>
      <c r="D3603" s="3"/>
      <c r="AW3603" s="3"/>
      <c r="AY3603" s="3"/>
    </row>
    <row r="3604" spans="2:51" x14ac:dyDescent="0.2">
      <c r="B3604" s="3"/>
      <c r="D3604" s="3"/>
      <c r="AW3604" s="3"/>
      <c r="AY3604" s="3"/>
    </row>
    <row r="3605" spans="2:51" x14ac:dyDescent="0.2">
      <c r="B3605" s="3"/>
      <c r="D3605" s="3"/>
      <c r="AW3605" s="3"/>
      <c r="AY3605" s="3"/>
    </row>
    <row r="3606" spans="2:51" x14ac:dyDescent="0.2">
      <c r="B3606" s="3"/>
      <c r="D3606" s="3"/>
      <c r="AW3606" s="3"/>
      <c r="AY3606" s="3"/>
    </row>
    <row r="3607" spans="2:51" x14ac:dyDescent="0.2">
      <c r="B3607" s="3"/>
      <c r="D3607" s="3"/>
      <c r="AW3607" s="3"/>
      <c r="AY3607" s="3"/>
    </row>
    <row r="3608" spans="2:51" x14ac:dyDescent="0.2">
      <c r="B3608" s="3"/>
      <c r="D3608" s="3"/>
      <c r="AW3608" s="3"/>
      <c r="AY3608" s="3"/>
    </row>
    <row r="3609" spans="2:51" x14ac:dyDescent="0.2">
      <c r="B3609" s="3"/>
      <c r="D3609" s="3"/>
      <c r="AW3609" s="3"/>
      <c r="AY3609" s="3"/>
    </row>
    <row r="3610" spans="2:51" x14ac:dyDescent="0.2">
      <c r="B3610" s="3"/>
      <c r="D3610" s="3"/>
      <c r="AW3610" s="3"/>
      <c r="AY3610" s="3"/>
    </row>
    <row r="3611" spans="2:51" x14ac:dyDescent="0.2">
      <c r="B3611" s="3"/>
      <c r="D3611" s="3"/>
      <c r="AW3611" s="3"/>
      <c r="AY3611" s="3"/>
    </row>
    <row r="3612" spans="2:51" x14ac:dyDescent="0.2">
      <c r="B3612" s="3"/>
      <c r="D3612" s="3"/>
      <c r="AW3612" s="3"/>
      <c r="AY3612" s="3"/>
    </row>
    <row r="3613" spans="2:51" x14ac:dyDescent="0.2">
      <c r="B3613" s="3"/>
      <c r="D3613" s="3"/>
      <c r="AW3613" s="3"/>
      <c r="AY3613" s="3"/>
    </row>
    <row r="3614" spans="2:51" x14ac:dyDescent="0.2">
      <c r="B3614" s="3"/>
      <c r="D3614" s="3"/>
      <c r="AW3614" s="3"/>
      <c r="AY3614" s="3"/>
    </row>
    <row r="3615" spans="2:51" x14ac:dyDescent="0.2">
      <c r="B3615" s="3"/>
      <c r="D3615" s="3"/>
      <c r="AW3615" s="3"/>
      <c r="AY3615" s="3"/>
    </row>
    <row r="3616" spans="2:51" x14ac:dyDescent="0.2">
      <c r="B3616" s="3"/>
      <c r="D3616" s="3"/>
      <c r="AW3616" s="3"/>
      <c r="AY3616" s="3"/>
    </row>
    <row r="3617" spans="2:51" x14ac:dyDescent="0.2">
      <c r="B3617" s="3"/>
      <c r="D3617" s="3"/>
      <c r="AW3617" s="3"/>
      <c r="AY3617" s="3"/>
    </row>
    <row r="3618" spans="2:51" x14ac:dyDescent="0.2">
      <c r="B3618" s="3"/>
      <c r="D3618" s="3"/>
      <c r="AW3618" s="3"/>
      <c r="AY3618" s="3"/>
    </row>
    <row r="3619" spans="2:51" x14ac:dyDescent="0.2">
      <c r="B3619" s="3"/>
      <c r="D3619" s="3"/>
      <c r="AW3619" s="3"/>
      <c r="AY3619" s="3"/>
    </row>
    <row r="3620" spans="2:51" x14ac:dyDescent="0.2">
      <c r="B3620" s="3"/>
      <c r="D3620" s="3"/>
      <c r="AW3620" s="3"/>
      <c r="AY3620" s="3"/>
    </row>
    <row r="3621" spans="2:51" x14ac:dyDescent="0.2">
      <c r="B3621" s="3"/>
      <c r="D3621" s="3"/>
      <c r="AW3621" s="3"/>
      <c r="AY3621" s="3"/>
    </row>
    <row r="3622" spans="2:51" x14ac:dyDescent="0.2">
      <c r="B3622" s="3"/>
      <c r="D3622" s="3"/>
      <c r="AW3622" s="3"/>
      <c r="AY3622" s="3"/>
    </row>
    <row r="3623" spans="2:51" x14ac:dyDescent="0.2">
      <c r="B3623" s="3"/>
      <c r="D3623" s="3"/>
      <c r="AW3623" s="3"/>
      <c r="AY3623" s="3"/>
    </row>
    <row r="3624" spans="2:51" x14ac:dyDescent="0.2">
      <c r="B3624" s="3"/>
      <c r="D3624" s="3"/>
      <c r="AW3624" s="3"/>
      <c r="AY3624" s="3"/>
    </row>
    <row r="3625" spans="2:51" x14ac:dyDescent="0.2">
      <c r="B3625" s="3"/>
      <c r="D3625" s="3"/>
      <c r="AW3625" s="3"/>
      <c r="AY3625" s="3"/>
    </row>
    <row r="3626" spans="2:51" x14ac:dyDescent="0.2">
      <c r="B3626" s="3"/>
      <c r="D3626" s="3"/>
      <c r="AW3626" s="3"/>
      <c r="AY3626" s="3"/>
    </row>
    <row r="3627" spans="2:51" x14ac:dyDescent="0.2">
      <c r="B3627" s="3"/>
      <c r="D3627" s="3"/>
      <c r="AW3627" s="3"/>
      <c r="AY3627" s="3"/>
    </row>
    <row r="3628" spans="2:51" x14ac:dyDescent="0.2">
      <c r="B3628" s="3"/>
      <c r="D3628" s="3"/>
      <c r="AW3628" s="3"/>
      <c r="AY3628" s="3"/>
    </row>
    <row r="3629" spans="2:51" x14ac:dyDescent="0.2">
      <c r="B3629" s="3"/>
      <c r="D3629" s="3"/>
      <c r="AW3629" s="3"/>
      <c r="AY3629" s="3"/>
    </row>
    <row r="3630" spans="2:51" x14ac:dyDescent="0.2">
      <c r="B3630" s="3"/>
      <c r="D3630" s="3"/>
      <c r="AW3630" s="3"/>
      <c r="AY3630" s="3"/>
    </row>
    <row r="3631" spans="2:51" x14ac:dyDescent="0.2">
      <c r="B3631" s="3"/>
      <c r="D3631" s="3"/>
      <c r="AW3631" s="3"/>
      <c r="AY3631" s="3"/>
    </row>
    <row r="3632" spans="2:51" x14ac:dyDescent="0.2">
      <c r="B3632" s="3"/>
      <c r="D3632" s="3"/>
      <c r="AW3632" s="3"/>
      <c r="AY3632" s="3"/>
    </row>
    <row r="3633" spans="2:51" x14ac:dyDescent="0.2">
      <c r="B3633" s="3"/>
      <c r="D3633" s="3"/>
      <c r="AW3633" s="3"/>
      <c r="AY3633" s="3"/>
    </row>
    <row r="3634" spans="2:51" x14ac:dyDescent="0.2">
      <c r="B3634" s="3"/>
      <c r="D3634" s="3"/>
      <c r="AW3634" s="3"/>
      <c r="AY3634" s="3"/>
    </row>
    <row r="3635" spans="2:51" x14ac:dyDescent="0.2">
      <c r="B3635" s="3"/>
      <c r="D3635" s="3"/>
      <c r="AW3635" s="3"/>
      <c r="AY3635" s="3"/>
    </row>
    <row r="3636" spans="2:51" x14ac:dyDescent="0.2">
      <c r="B3636" s="3"/>
      <c r="D3636" s="3"/>
      <c r="AW3636" s="3"/>
      <c r="AY3636" s="3"/>
    </row>
    <row r="3637" spans="2:51" x14ac:dyDescent="0.2">
      <c r="B3637" s="3"/>
      <c r="D3637" s="3"/>
      <c r="AW3637" s="3"/>
      <c r="AY3637" s="3"/>
    </row>
    <row r="3638" spans="2:51" x14ac:dyDescent="0.2">
      <c r="B3638" s="3"/>
      <c r="D3638" s="3"/>
      <c r="AW3638" s="3"/>
      <c r="AY3638" s="3"/>
    </row>
    <row r="3639" spans="2:51" x14ac:dyDescent="0.2">
      <c r="B3639" s="3"/>
      <c r="D3639" s="3"/>
      <c r="AW3639" s="3"/>
      <c r="AY3639" s="3"/>
    </row>
    <row r="3640" spans="2:51" x14ac:dyDescent="0.2">
      <c r="B3640" s="3"/>
      <c r="D3640" s="3"/>
      <c r="AW3640" s="3"/>
      <c r="AY3640" s="3"/>
    </row>
    <row r="3641" spans="2:51" x14ac:dyDescent="0.2">
      <c r="B3641" s="3"/>
      <c r="D3641" s="3"/>
      <c r="AW3641" s="3"/>
      <c r="AY3641" s="3"/>
    </row>
    <row r="3642" spans="2:51" x14ac:dyDescent="0.2">
      <c r="B3642" s="3"/>
      <c r="D3642" s="3"/>
      <c r="AW3642" s="3"/>
      <c r="AY3642" s="3"/>
    </row>
    <row r="3643" spans="2:51" x14ac:dyDescent="0.2">
      <c r="B3643" s="3"/>
      <c r="D3643" s="3"/>
      <c r="AW3643" s="3"/>
      <c r="AY3643" s="3"/>
    </row>
    <row r="3644" spans="2:51" x14ac:dyDescent="0.2">
      <c r="B3644" s="3"/>
      <c r="D3644" s="3"/>
      <c r="AW3644" s="3"/>
      <c r="AY3644" s="3"/>
    </row>
    <row r="3645" spans="2:51" x14ac:dyDescent="0.2">
      <c r="B3645" s="3"/>
      <c r="D3645" s="3"/>
      <c r="AW3645" s="3"/>
      <c r="AY3645" s="3"/>
    </row>
    <row r="3646" spans="2:51" x14ac:dyDescent="0.2">
      <c r="B3646" s="3"/>
      <c r="D3646" s="3"/>
      <c r="AW3646" s="3"/>
      <c r="AY3646" s="3"/>
    </row>
    <row r="3647" spans="2:51" x14ac:dyDescent="0.2">
      <c r="B3647" s="3"/>
      <c r="D3647" s="3"/>
      <c r="AW3647" s="3"/>
      <c r="AY3647" s="3"/>
    </row>
    <row r="3648" spans="2:51" x14ac:dyDescent="0.2">
      <c r="B3648" s="3"/>
      <c r="D3648" s="3"/>
      <c r="AW3648" s="3"/>
      <c r="AY3648" s="3"/>
    </row>
    <row r="3649" spans="2:51" x14ac:dyDescent="0.2">
      <c r="B3649" s="3"/>
      <c r="D3649" s="3"/>
      <c r="AW3649" s="3"/>
      <c r="AY3649" s="3"/>
    </row>
    <row r="3650" spans="2:51" x14ac:dyDescent="0.2">
      <c r="B3650" s="3"/>
      <c r="D3650" s="3"/>
      <c r="AW3650" s="3"/>
      <c r="AY3650" s="3"/>
    </row>
    <row r="3651" spans="2:51" x14ac:dyDescent="0.2">
      <c r="B3651" s="3"/>
      <c r="D3651" s="3"/>
      <c r="AW3651" s="3"/>
      <c r="AY3651" s="3"/>
    </row>
    <row r="3652" spans="2:51" x14ac:dyDescent="0.2">
      <c r="B3652" s="3"/>
      <c r="D3652" s="3"/>
      <c r="AW3652" s="3"/>
      <c r="AY3652" s="3"/>
    </row>
    <row r="3653" spans="2:51" x14ac:dyDescent="0.2">
      <c r="B3653" s="3"/>
      <c r="D3653" s="3"/>
      <c r="AW3653" s="3"/>
      <c r="AY3653" s="3"/>
    </row>
    <row r="3654" spans="2:51" x14ac:dyDescent="0.2">
      <c r="B3654" s="3"/>
      <c r="D3654" s="3"/>
      <c r="AW3654" s="3"/>
      <c r="AY3654" s="3"/>
    </row>
    <row r="3655" spans="2:51" x14ac:dyDescent="0.2">
      <c r="B3655" s="3"/>
      <c r="D3655" s="3"/>
      <c r="AW3655" s="3"/>
      <c r="AY3655" s="3"/>
    </row>
    <row r="3656" spans="2:51" x14ac:dyDescent="0.2">
      <c r="B3656" s="3"/>
      <c r="D3656" s="3"/>
      <c r="AW3656" s="3"/>
      <c r="AY3656" s="3"/>
    </row>
    <row r="3657" spans="2:51" x14ac:dyDescent="0.2">
      <c r="B3657" s="3"/>
      <c r="D3657" s="3"/>
      <c r="AW3657" s="3"/>
      <c r="AY3657" s="3"/>
    </row>
    <row r="3658" spans="2:51" x14ac:dyDescent="0.2">
      <c r="B3658" s="3"/>
      <c r="D3658" s="3"/>
      <c r="AW3658" s="3"/>
      <c r="AY3658" s="3"/>
    </row>
    <row r="3659" spans="2:51" x14ac:dyDescent="0.2">
      <c r="B3659" s="3"/>
      <c r="D3659" s="3"/>
      <c r="AW3659" s="3"/>
      <c r="AY3659" s="3"/>
    </row>
    <row r="3660" spans="2:51" x14ac:dyDescent="0.2">
      <c r="B3660" s="3"/>
      <c r="D3660" s="3"/>
      <c r="AW3660" s="3"/>
      <c r="AY3660" s="3"/>
    </row>
    <row r="3661" spans="2:51" x14ac:dyDescent="0.2">
      <c r="B3661" s="3"/>
      <c r="D3661" s="3"/>
      <c r="AW3661" s="3"/>
      <c r="AY3661" s="3"/>
    </row>
    <row r="3662" spans="2:51" x14ac:dyDescent="0.2">
      <c r="B3662" s="3"/>
      <c r="D3662" s="3"/>
      <c r="AW3662" s="3"/>
      <c r="AY3662" s="3"/>
    </row>
    <row r="3663" spans="2:51" x14ac:dyDescent="0.2">
      <c r="B3663" s="3"/>
      <c r="D3663" s="3"/>
      <c r="AW3663" s="3"/>
      <c r="AY3663" s="3"/>
    </row>
    <row r="3664" spans="2:51" x14ac:dyDescent="0.2">
      <c r="B3664" s="3"/>
      <c r="D3664" s="3"/>
      <c r="AW3664" s="3"/>
      <c r="AY3664" s="3"/>
    </row>
    <row r="3665" spans="2:51" x14ac:dyDescent="0.2">
      <c r="B3665" s="3"/>
      <c r="D3665" s="3"/>
      <c r="AW3665" s="3"/>
      <c r="AY3665" s="3"/>
    </row>
    <row r="3666" spans="2:51" x14ac:dyDescent="0.2">
      <c r="B3666" s="3"/>
      <c r="D3666" s="3"/>
      <c r="AW3666" s="3"/>
      <c r="AY3666" s="3"/>
    </row>
    <row r="3667" spans="2:51" x14ac:dyDescent="0.2">
      <c r="B3667" s="3"/>
      <c r="D3667" s="3"/>
      <c r="AW3667" s="3"/>
      <c r="AY3667" s="3"/>
    </row>
    <row r="3668" spans="2:51" x14ac:dyDescent="0.2">
      <c r="B3668" s="3"/>
      <c r="D3668" s="3"/>
      <c r="AW3668" s="3"/>
      <c r="AY3668" s="3"/>
    </row>
    <row r="3669" spans="2:51" x14ac:dyDescent="0.2">
      <c r="B3669" s="3"/>
      <c r="D3669" s="3"/>
      <c r="AW3669" s="3"/>
      <c r="AY3669" s="3"/>
    </row>
    <row r="3670" spans="2:51" x14ac:dyDescent="0.2">
      <c r="B3670" s="3"/>
      <c r="D3670" s="3"/>
      <c r="AW3670" s="3"/>
      <c r="AY3670" s="3"/>
    </row>
    <row r="3671" spans="2:51" x14ac:dyDescent="0.2">
      <c r="B3671" s="3"/>
      <c r="D3671" s="3"/>
      <c r="AW3671" s="3"/>
      <c r="AY3671" s="3"/>
    </row>
    <row r="3672" spans="2:51" x14ac:dyDescent="0.2">
      <c r="B3672" s="3"/>
      <c r="D3672" s="3"/>
      <c r="AW3672" s="3"/>
      <c r="AY3672" s="3"/>
    </row>
    <row r="3673" spans="2:51" x14ac:dyDescent="0.2">
      <c r="B3673" s="3"/>
      <c r="D3673" s="3"/>
      <c r="AW3673" s="3"/>
      <c r="AY3673" s="3"/>
    </row>
    <row r="3674" spans="2:51" x14ac:dyDescent="0.2">
      <c r="B3674" s="3"/>
      <c r="D3674" s="3"/>
      <c r="AW3674" s="3"/>
      <c r="AY3674" s="3"/>
    </row>
    <row r="3675" spans="2:51" x14ac:dyDescent="0.2">
      <c r="B3675" s="3"/>
      <c r="D3675" s="3"/>
      <c r="AW3675" s="3"/>
      <c r="AY3675" s="3"/>
    </row>
    <row r="3676" spans="2:51" x14ac:dyDescent="0.2">
      <c r="B3676" s="3"/>
      <c r="D3676" s="3"/>
      <c r="AW3676" s="3"/>
      <c r="AY3676" s="3"/>
    </row>
    <row r="3677" spans="2:51" x14ac:dyDescent="0.2">
      <c r="B3677" s="3"/>
      <c r="D3677" s="3"/>
      <c r="AW3677" s="3"/>
      <c r="AY3677" s="3"/>
    </row>
    <row r="3678" spans="2:51" x14ac:dyDescent="0.2">
      <c r="B3678" s="3"/>
      <c r="D3678" s="3"/>
      <c r="AW3678" s="3"/>
      <c r="AY3678" s="3"/>
    </row>
    <row r="3679" spans="2:51" x14ac:dyDescent="0.2">
      <c r="B3679" s="3"/>
      <c r="D3679" s="3"/>
      <c r="AW3679" s="3"/>
      <c r="AY3679" s="3"/>
    </row>
    <row r="3680" spans="2:51" x14ac:dyDescent="0.2">
      <c r="B3680" s="3"/>
      <c r="D3680" s="3"/>
      <c r="AW3680" s="3"/>
      <c r="AY3680" s="3"/>
    </row>
    <row r="3681" spans="2:51" x14ac:dyDescent="0.2">
      <c r="B3681" s="3"/>
      <c r="D3681" s="3"/>
      <c r="AW3681" s="3"/>
      <c r="AY3681" s="3"/>
    </row>
    <row r="3682" spans="2:51" x14ac:dyDescent="0.2">
      <c r="B3682" s="3"/>
      <c r="D3682" s="3"/>
      <c r="AW3682" s="3"/>
      <c r="AY3682" s="3"/>
    </row>
    <row r="3683" spans="2:51" x14ac:dyDescent="0.2">
      <c r="B3683" s="3"/>
      <c r="D3683" s="3"/>
      <c r="AW3683" s="3"/>
      <c r="AY3683" s="3"/>
    </row>
    <row r="3684" spans="2:51" x14ac:dyDescent="0.2">
      <c r="B3684" s="3"/>
      <c r="D3684" s="3"/>
      <c r="AW3684" s="3"/>
      <c r="AY3684" s="3"/>
    </row>
    <row r="3685" spans="2:51" x14ac:dyDescent="0.2">
      <c r="B3685" s="3"/>
      <c r="D3685" s="3"/>
      <c r="AW3685" s="3"/>
      <c r="AY3685" s="3"/>
    </row>
    <row r="3686" spans="2:51" x14ac:dyDescent="0.2">
      <c r="B3686" s="3"/>
      <c r="D3686" s="3"/>
      <c r="AW3686" s="3"/>
      <c r="AY3686" s="3"/>
    </row>
    <row r="3687" spans="2:51" x14ac:dyDescent="0.2">
      <c r="B3687" s="3"/>
      <c r="D3687" s="3"/>
      <c r="AW3687" s="3"/>
      <c r="AY3687" s="3"/>
    </row>
    <row r="3688" spans="2:51" x14ac:dyDescent="0.2">
      <c r="B3688" s="3"/>
      <c r="D3688" s="3"/>
      <c r="AW3688" s="3"/>
      <c r="AY3688" s="3"/>
    </row>
    <row r="3689" spans="2:51" x14ac:dyDescent="0.2">
      <c r="B3689" s="3"/>
      <c r="D3689" s="3"/>
      <c r="AW3689" s="3"/>
      <c r="AY3689" s="3"/>
    </row>
    <row r="3690" spans="2:51" x14ac:dyDescent="0.2">
      <c r="B3690" s="3"/>
      <c r="D3690" s="3"/>
      <c r="AW3690" s="3"/>
      <c r="AY3690" s="3"/>
    </row>
    <row r="3691" spans="2:51" x14ac:dyDescent="0.2">
      <c r="B3691" s="3"/>
      <c r="D3691" s="3"/>
      <c r="AW3691" s="3"/>
      <c r="AY3691" s="3"/>
    </row>
    <row r="3692" spans="2:51" x14ac:dyDescent="0.2">
      <c r="B3692" s="3"/>
      <c r="D3692" s="3"/>
      <c r="AW3692" s="3"/>
      <c r="AY3692" s="3"/>
    </row>
    <row r="3693" spans="2:51" x14ac:dyDescent="0.2">
      <c r="B3693" s="3"/>
      <c r="D3693" s="3"/>
      <c r="AW3693" s="3"/>
      <c r="AY3693" s="3"/>
    </row>
    <row r="3694" spans="2:51" x14ac:dyDescent="0.2">
      <c r="B3694" s="3"/>
      <c r="D3694" s="3"/>
      <c r="AW3694" s="3"/>
      <c r="AY3694" s="3"/>
    </row>
    <row r="3695" spans="2:51" x14ac:dyDescent="0.2">
      <c r="B3695" s="3"/>
      <c r="D3695" s="3"/>
      <c r="AW3695" s="3"/>
      <c r="AY3695" s="3"/>
    </row>
    <row r="3696" spans="2:51" x14ac:dyDescent="0.2">
      <c r="B3696" s="3"/>
      <c r="D3696" s="3"/>
      <c r="AW3696" s="3"/>
      <c r="AY3696" s="3"/>
    </row>
    <row r="3697" spans="2:51" x14ac:dyDescent="0.2">
      <c r="B3697" s="3"/>
      <c r="D3697" s="3"/>
      <c r="AW3697" s="3"/>
      <c r="AY3697" s="3"/>
    </row>
    <row r="3698" spans="2:51" x14ac:dyDescent="0.2">
      <c r="B3698" s="3"/>
      <c r="D3698" s="3"/>
      <c r="AW3698" s="3"/>
      <c r="AY3698" s="3"/>
    </row>
    <row r="3699" spans="2:51" x14ac:dyDescent="0.2">
      <c r="B3699" s="3"/>
      <c r="D3699" s="3"/>
      <c r="AW3699" s="3"/>
      <c r="AY3699" s="3"/>
    </row>
    <row r="3700" spans="2:51" x14ac:dyDescent="0.2">
      <c r="B3700" s="3"/>
      <c r="D3700" s="3"/>
      <c r="AW3700" s="3"/>
      <c r="AY3700" s="3"/>
    </row>
    <row r="3701" spans="2:51" x14ac:dyDescent="0.2">
      <c r="B3701" s="3"/>
      <c r="D3701" s="3"/>
      <c r="AW3701" s="3"/>
      <c r="AY3701" s="3"/>
    </row>
    <row r="3702" spans="2:51" x14ac:dyDescent="0.2">
      <c r="B3702" s="3"/>
      <c r="D3702" s="3"/>
      <c r="AW3702" s="3"/>
      <c r="AY3702" s="3"/>
    </row>
    <row r="3703" spans="2:51" x14ac:dyDescent="0.2">
      <c r="B3703" s="3"/>
      <c r="D3703" s="3"/>
      <c r="AW3703" s="3"/>
      <c r="AY3703" s="3"/>
    </row>
    <row r="3704" spans="2:51" x14ac:dyDescent="0.2">
      <c r="B3704" s="3"/>
      <c r="D3704" s="3"/>
      <c r="AW3704" s="3"/>
      <c r="AY3704" s="3"/>
    </row>
    <row r="3705" spans="2:51" x14ac:dyDescent="0.2">
      <c r="B3705" s="3"/>
      <c r="D3705" s="3"/>
      <c r="AW3705" s="3"/>
      <c r="AY3705" s="3"/>
    </row>
    <row r="3706" spans="2:51" x14ac:dyDescent="0.2">
      <c r="B3706" s="3"/>
      <c r="D3706" s="3"/>
      <c r="AW3706" s="3"/>
      <c r="AY3706" s="3"/>
    </row>
    <row r="3707" spans="2:51" x14ac:dyDescent="0.2">
      <c r="B3707" s="3"/>
      <c r="D3707" s="3"/>
      <c r="AW3707" s="3"/>
      <c r="AY3707" s="3"/>
    </row>
    <row r="3708" spans="2:51" x14ac:dyDescent="0.2">
      <c r="B3708" s="3"/>
      <c r="D3708" s="3"/>
      <c r="AW3708" s="3"/>
      <c r="AY3708" s="3"/>
    </row>
    <row r="3709" spans="2:51" x14ac:dyDescent="0.2">
      <c r="B3709" s="3"/>
      <c r="D3709" s="3"/>
      <c r="AW3709" s="3"/>
      <c r="AY3709" s="3"/>
    </row>
    <row r="3710" spans="2:51" x14ac:dyDescent="0.2">
      <c r="B3710" s="3"/>
      <c r="D3710" s="3"/>
      <c r="AW3710" s="3"/>
      <c r="AY3710" s="3"/>
    </row>
    <row r="3711" spans="2:51" x14ac:dyDescent="0.2">
      <c r="B3711" s="3"/>
      <c r="D3711" s="3"/>
      <c r="AW3711" s="3"/>
      <c r="AY3711" s="3"/>
    </row>
    <row r="3712" spans="2:51" x14ac:dyDescent="0.2">
      <c r="B3712" s="3"/>
      <c r="D3712" s="3"/>
      <c r="AW3712" s="3"/>
      <c r="AY3712" s="3"/>
    </row>
    <row r="3713" spans="2:51" x14ac:dyDescent="0.2">
      <c r="B3713" s="3"/>
      <c r="D3713" s="3"/>
      <c r="AW3713" s="3"/>
      <c r="AY3713" s="3"/>
    </row>
    <row r="3714" spans="2:51" x14ac:dyDescent="0.2">
      <c r="B3714" s="3"/>
      <c r="D3714" s="3"/>
      <c r="AW3714" s="3"/>
      <c r="AY3714" s="3"/>
    </row>
    <row r="3715" spans="2:51" x14ac:dyDescent="0.2">
      <c r="B3715" s="3"/>
      <c r="D3715" s="3"/>
      <c r="AW3715" s="3"/>
      <c r="AY3715" s="3"/>
    </row>
    <row r="3716" spans="2:51" x14ac:dyDescent="0.2">
      <c r="B3716" s="3"/>
      <c r="D3716" s="3"/>
      <c r="AW3716" s="3"/>
      <c r="AY3716" s="3"/>
    </row>
    <row r="3717" spans="2:51" x14ac:dyDescent="0.2">
      <c r="B3717" s="3"/>
      <c r="D3717" s="3"/>
      <c r="AW3717" s="3"/>
      <c r="AY3717" s="3"/>
    </row>
    <row r="3718" spans="2:51" x14ac:dyDescent="0.2">
      <c r="B3718" s="3"/>
      <c r="D3718" s="3"/>
      <c r="AW3718" s="3"/>
      <c r="AY3718" s="3"/>
    </row>
    <row r="3719" spans="2:51" x14ac:dyDescent="0.2">
      <c r="B3719" s="3"/>
      <c r="D3719" s="3"/>
      <c r="AW3719" s="3"/>
      <c r="AY3719" s="3"/>
    </row>
    <row r="3720" spans="2:51" x14ac:dyDescent="0.2">
      <c r="B3720" s="3"/>
      <c r="D3720" s="3"/>
      <c r="AW3720" s="3"/>
      <c r="AY3720" s="3"/>
    </row>
    <row r="3721" spans="2:51" x14ac:dyDescent="0.2">
      <c r="B3721" s="3"/>
      <c r="D3721" s="3"/>
      <c r="AW3721" s="3"/>
      <c r="AY3721" s="3"/>
    </row>
    <row r="3722" spans="2:51" x14ac:dyDescent="0.2">
      <c r="B3722" s="3"/>
      <c r="D3722" s="3"/>
      <c r="AW3722" s="3"/>
      <c r="AY3722" s="3"/>
    </row>
    <row r="3723" spans="2:51" x14ac:dyDescent="0.2">
      <c r="B3723" s="3"/>
      <c r="D3723" s="3"/>
      <c r="AW3723" s="3"/>
      <c r="AY3723" s="3"/>
    </row>
    <row r="3724" spans="2:51" x14ac:dyDescent="0.2">
      <c r="B3724" s="3"/>
      <c r="D3724" s="3"/>
      <c r="AW3724" s="3"/>
      <c r="AY3724" s="3"/>
    </row>
    <row r="3725" spans="2:51" x14ac:dyDescent="0.2">
      <c r="B3725" s="3"/>
      <c r="D3725" s="3"/>
      <c r="AW3725" s="3"/>
      <c r="AY3725" s="3"/>
    </row>
    <row r="3726" spans="2:51" x14ac:dyDescent="0.2">
      <c r="B3726" s="3"/>
      <c r="D3726" s="3"/>
      <c r="AW3726" s="3"/>
      <c r="AY3726" s="3"/>
    </row>
    <row r="3727" spans="2:51" x14ac:dyDescent="0.2">
      <c r="B3727" s="3"/>
      <c r="D3727" s="3"/>
      <c r="AW3727" s="3"/>
      <c r="AY3727" s="3"/>
    </row>
    <row r="3728" spans="2:51" x14ac:dyDescent="0.2">
      <c r="B3728" s="3"/>
      <c r="D3728" s="3"/>
      <c r="AW3728" s="3"/>
      <c r="AY3728" s="3"/>
    </row>
    <row r="3729" spans="2:51" x14ac:dyDescent="0.2">
      <c r="B3729" s="3"/>
      <c r="D3729" s="3"/>
      <c r="AW3729" s="3"/>
      <c r="AY3729" s="3"/>
    </row>
    <row r="3730" spans="2:51" x14ac:dyDescent="0.2">
      <c r="B3730" s="3"/>
      <c r="D3730" s="3"/>
      <c r="AW3730" s="3"/>
      <c r="AY3730" s="3"/>
    </row>
    <row r="3731" spans="2:51" x14ac:dyDescent="0.2">
      <c r="B3731" s="3"/>
      <c r="D3731" s="3"/>
      <c r="AW3731" s="3"/>
      <c r="AY3731" s="3"/>
    </row>
    <row r="3732" spans="2:51" x14ac:dyDescent="0.2">
      <c r="B3732" s="3"/>
      <c r="D3732" s="3"/>
      <c r="AW3732" s="3"/>
      <c r="AY3732" s="3"/>
    </row>
    <row r="3733" spans="2:51" x14ac:dyDescent="0.2">
      <c r="B3733" s="3"/>
      <c r="D3733" s="3"/>
      <c r="AW3733" s="3"/>
      <c r="AY3733" s="3"/>
    </row>
    <row r="3734" spans="2:51" x14ac:dyDescent="0.2">
      <c r="B3734" s="3"/>
      <c r="D3734" s="3"/>
      <c r="AW3734" s="3"/>
      <c r="AY3734" s="3"/>
    </row>
    <row r="3735" spans="2:51" x14ac:dyDescent="0.2">
      <c r="B3735" s="3"/>
      <c r="D3735" s="3"/>
      <c r="AW3735" s="3"/>
      <c r="AY3735" s="3"/>
    </row>
    <row r="3736" spans="2:51" x14ac:dyDescent="0.2">
      <c r="B3736" s="3"/>
      <c r="D3736" s="3"/>
      <c r="AW3736" s="3"/>
      <c r="AY3736" s="3"/>
    </row>
    <row r="3737" spans="2:51" x14ac:dyDescent="0.2">
      <c r="B3737" s="3"/>
      <c r="D3737" s="3"/>
      <c r="AW3737" s="3"/>
      <c r="AY3737" s="3"/>
    </row>
    <row r="3738" spans="2:51" x14ac:dyDescent="0.2">
      <c r="B3738" s="3"/>
      <c r="D3738" s="3"/>
      <c r="AW3738" s="3"/>
      <c r="AY3738" s="3"/>
    </row>
    <row r="3739" spans="2:51" x14ac:dyDescent="0.2">
      <c r="B3739" s="3"/>
      <c r="D3739" s="3"/>
      <c r="AW3739" s="3"/>
      <c r="AY3739" s="3"/>
    </row>
    <row r="3740" spans="2:51" x14ac:dyDescent="0.2">
      <c r="B3740" s="3"/>
      <c r="D3740" s="3"/>
      <c r="AW3740" s="3"/>
      <c r="AY3740" s="3"/>
    </row>
    <row r="3741" spans="2:51" x14ac:dyDescent="0.2">
      <c r="B3741" s="3"/>
      <c r="D3741" s="3"/>
      <c r="AW3741" s="3"/>
      <c r="AY3741" s="3"/>
    </row>
    <row r="3742" spans="2:51" x14ac:dyDescent="0.2">
      <c r="B3742" s="3"/>
      <c r="D3742" s="3"/>
      <c r="AW3742" s="3"/>
      <c r="AY3742" s="3"/>
    </row>
    <row r="3743" spans="2:51" x14ac:dyDescent="0.2">
      <c r="B3743" s="3"/>
      <c r="D3743" s="3"/>
      <c r="AW3743" s="3"/>
      <c r="AY3743" s="3"/>
    </row>
    <row r="3744" spans="2:51" x14ac:dyDescent="0.2">
      <c r="B3744" s="3"/>
      <c r="D3744" s="3"/>
      <c r="AW3744" s="3"/>
      <c r="AY3744" s="3"/>
    </row>
    <row r="3745" spans="2:51" x14ac:dyDescent="0.2">
      <c r="B3745" s="3"/>
      <c r="D3745" s="3"/>
      <c r="AW3745" s="3"/>
      <c r="AY3745" s="3"/>
    </row>
    <row r="3746" spans="2:51" x14ac:dyDescent="0.2">
      <c r="B3746" s="3"/>
      <c r="D3746" s="3"/>
      <c r="AW3746" s="3"/>
      <c r="AY3746" s="3"/>
    </row>
    <row r="3747" spans="2:51" x14ac:dyDescent="0.2">
      <c r="B3747" s="3"/>
      <c r="D3747" s="3"/>
      <c r="AW3747" s="3"/>
      <c r="AY3747" s="3"/>
    </row>
    <row r="3748" spans="2:51" x14ac:dyDescent="0.2">
      <c r="B3748" s="3"/>
      <c r="D3748" s="3"/>
      <c r="AW3748" s="3"/>
      <c r="AY3748" s="3"/>
    </row>
    <row r="3749" spans="2:51" x14ac:dyDescent="0.2">
      <c r="B3749" s="3"/>
      <c r="D3749" s="3"/>
      <c r="AW3749" s="3"/>
      <c r="AY3749" s="3"/>
    </row>
    <row r="3750" spans="2:51" x14ac:dyDescent="0.2">
      <c r="B3750" s="3"/>
      <c r="D3750" s="3"/>
      <c r="AW3750" s="3"/>
      <c r="AY3750" s="3"/>
    </row>
    <row r="3751" spans="2:51" x14ac:dyDescent="0.2">
      <c r="B3751" s="3"/>
      <c r="D3751" s="3"/>
      <c r="AW3751" s="3"/>
      <c r="AY3751" s="3"/>
    </row>
    <row r="3752" spans="2:51" x14ac:dyDescent="0.2">
      <c r="B3752" s="3"/>
      <c r="D3752" s="3"/>
      <c r="AW3752" s="3"/>
      <c r="AY3752" s="3"/>
    </row>
    <row r="3753" spans="2:51" x14ac:dyDescent="0.2">
      <c r="B3753" s="3"/>
      <c r="D3753" s="3"/>
      <c r="AW3753" s="3"/>
      <c r="AY3753" s="3"/>
    </row>
    <row r="3754" spans="2:51" x14ac:dyDescent="0.2">
      <c r="B3754" s="3"/>
      <c r="D3754" s="3"/>
      <c r="AW3754" s="3"/>
      <c r="AY3754" s="3"/>
    </row>
    <row r="3755" spans="2:51" x14ac:dyDescent="0.2">
      <c r="B3755" s="3"/>
      <c r="D3755" s="3"/>
      <c r="AW3755" s="3"/>
      <c r="AY3755" s="3"/>
    </row>
    <row r="3756" spans="2:51" x14ac:dyDescent="0.2">
      <c r="B3756" s="3"/>
      <c r="D3756" s="3"/>
      <c r="AW3756" s="3"/>
      <c r="AY3756" s="3"/>
    </row>
    <row r="3757" spans="2:51" x14ac:dyDescent="0.2">
      <c r="B3757" s="3"/>
      <c r="D3757" s="3"/>
      <c r="AW3757" s="3"/>
      <c r="AY3757" s="3"/>
    </row>
    <row r="3758" spans="2:51" x14ac:dyDescent="0.2">
      <c r="B3758" s="3"/>
      <c r="D3758" s="3"/>
      <c r="AW3758" s="3"/>
      <c r="AY3758" s="3"/>
    </row>
    <row r="3759" spans="2:51" x14ac:dyDescent="0.2">
      <c r="B3759" s="3"/>
      <c r="D3759" s="3"/>
      <c r="AW3759" s="3"/>
      <c r="AY3759" s="3"/>
    </row>
    <row r="3760" spans="2:51" x14ac:dyDescent="0.2">
      <c r="B3760" s="3"/>
      <c r="D3760" s="3"/>
      <c r="AW3760" s="3"/>
      <c r="AY3760" s="3"/>
    </row>
    <row r="3761" spans="2:51" x14ac:dyDescent="0.2">
      <c r="B3761" s="3"/>
      <c r="D3761" s="3"/>
      <c r="AW3761" s="3"/>
      <c r="AY3761" s="3"/>
    </row>
    <row r="3762" spans="2:51" x14ac:dyDescent="0.2">
      <c r="B3762" s="3"/>
      <c r="D3762" s="3"/>
      <c r="AW3762" s="3"/>
      <c r="AY3762" s="3"/>
    </row>
    <row r="3763" spans="2:51" x14ac:dyDescent="0.2">
      <c r="B3763" s="3"/>
      <c r="D3763" s="3"/>
      <c r="AW3763" s="3"/>
      <c r="AY3763" s="3"/>
    </row>
    <row r="3764" spans="2:51" x14ac:dyDescent="0.2">
      <c r="B3764" s="3"/>
      <c r="D3764" s="3"/>
      <c r="AW3764" s="3"/>
      <c r="AY3764" s="3"/>
    </row>
    <row r="3765" spans="2:51" x14ac:dyDescent="0.2">
      <c r="B3765" s="3"/>
      <c r="D3765" s="3"/>
      <c r="AW3765" s="3"/>
      <c r="AY3765" s="3"/>
    </row>
    <row r="3766" spans="2:51" x14ac:dyDescent="0.2">
      <c r="B3766" s="3"/>
      <c r="D3766" s="3"/>
      <c r="AW3766" s="3"/>
      <c r="AY3766" s="3"/>
    </row>
    <row r="3767" spans="2:51" x14ac:dyDescent="0.2">
      <c r="B3767" s="3"/>
      <c r="D3767" s="3"/>
      <c r="AW3767" s="3"/>
      <c r="AY3767" s="3"/>
    </row>
    <row r="3768" spans="2:51" x14ac:dyDescent="0.2">
      <c r="B3768" s="3"/>
      <c r="D3768" s="3"/>
      <c r="AW3768" s="3"/>
      <c r="AY3768" s="3"/>
    </row>
    <row r="3769" spans="2:51" x14ac:dyDescent="0.2">
      <c r="B3769" s="3"/>
      <c r="D3769" s="3"/>
      <c r="AW3769" s="3"/>
      <c r="AY3769" s="3"/>
    </row>
    <row r="3770" spans="2:51" x14ac:dyDescent="0.2">
      <c r="B3770" s="3"/>
      <c r="D3770" s="3"/>
      <c r="AW3770" s="3"/>
      <c r="AY3770" s="3"/>
    </row>
    <row r="3771" spans="2:51" x14ac:dyDescent="0.2">
      <c r="B3771" s="3"/>
      <c r="D3771" s="3"/>
      <c r="AW3771" s="3"/>
      <c r="AY3771" s="3"/>
    </row>
    <row r="3772" spans="2:51" x14ac:dyDescent="0.2">
      <c r="B3772" s="3"/>
      <c r="D3772" s="3"/>
      <c r="AW3772" s="3"/>
      <c r="AY3772" s="3"/>
    </row>
    <row r="3773" spans="2:51" x14ac:dyDescent="0.2">
      <c r="B3773" s="3"/>
      <c r="D3773" s="3"/>
      <c r="AW3773" s="3"/>
      <c r="AY3773" s="3"/>
    </row>
    <row r="3774" spans="2:51" x14ac:dyDescent="0.2">
      <c r="B3774" s="3"/>
      <c r="D3774" s="3"/>
      <c r="AW3774" s="3"/>
      <c r="AY3774" s="3"/>
    </row>
    <row r="3775" spans="2:51" x14ac:dyDescent="0.2">
      <c r="B3775" s="3"/>
      <c r="D3775" s="3"/>
      <c r="AW3775" s="3"/>
      <c r="AY3775" s="3"/>
    </row>
    <row r="3776" spans="2:51" x14ac:dyDescent="0.2">
      <c r="B3776" s="3"/>
      <c r="D3776" s="3"/>
      <c r="AW3776" s="3"/>
      <c r="AY3776" s="3"/>
    </row>
    <row r="3777" spans="2:51" x14ac:dyDescent="0.2">
      <c r="B3777" s="3"/>
      <c r="D3777" s="3"/>
      <c r="AW3777" s="3"/>
      <c r="AY3777" s="3"/>
    </row>
    <row r="3778" spans="2:51" x14ac:dyDescent="0.2">
      <c r="B3778" s="3"/>
      <c r="D3778" s="3"/>
      <c r="AW3778" s="3"/>
      <c r="AY3778" s="3"/>
    </row>
    <row r="3779" spans="2:51" x14ac:dyDescent="0.2">
      <c r="B3779" s="3"/>
      <c r="D3779" s="3"/>
      <c r="AW3779" s="3"/>
      <c r="AY3779" s="3"/>
    </row>
    <row r="3780" spans="2:51" x14ac:dyDescent="0.2">
      <c r="B3780" s="3"/>
      <c r="D3780" s="3"/>
      <c r="AW3780" s="3"/>
      <c r="AY3780" s="3"/>
    </row>
    <row r="3781" spans="2:51" x14ac:dyDescent="0.2">
      <c r="B3781" s="3"/>
      <c r="D3781" s="3"/>
      <c r="AW3781" s="3"/>
      <c r="AY3781" s="3"/>
    </row>
    <row r="3782" spans="2:51" x14ac:dyDescent="0.2">
      <c r="B3782" s="3"/>
      <c r="D3782" s="3"/>
      <c r="AW3782" s="3"/>
      <c r="AY3782" s="3"/>
    </row>
    <row r="3783" spans="2:51" x14ac:dyDescent="0.2">
      <c r="B3783" s="3"/>
      <c r="D3783" s="3"/>
      <c r="AW3783" s="3"/>
      <c r="AY3783" s="3"/>
    </row>
    <row r="3784" spans="2:51" x14ac:dyDescent="0.2">
      <c r="B3784" s="3"/>
      <c r="D3784" s="3"/>
      <c r="AW3784" s="3"/>
      <c r="AY3784" s="3"/>
    </row>
    <row r="3785" spans="2:51" x14ac:dyDescent="0.2">
      <c r="B3785" s="3"/>
      <c r="D3785" s="3"/>
      <c r="AW3785" s="3"/>
      <c r="AY3785" s="3"/>
    </row>
    <row r="3786" spans="2:51" x14ac:dyDescent="0.2">
      <c r="B3786" s="3"/>
      <c r="D3786" s="3"/>
      <c r="AW3786" s="3"/>
      <c r="AY3786" s="3"/>
    </row>
    <row r="3787" spans="2:51" x14ac:dyDescent="0.2">
      <c r="B3787" s="3"/>
      <c r="D3787" s="3"/>
      <c r="AW3787" s="3"/>
      <c r="AY3787" s="3"/>
    </row>
    <row r="3788" spans="2:51" x14ac:dyDescent="0.2">
      <c r="B3788" s="3"/>
      <c r="D3788" s="3"/>
      <c r="AW3788" s="3"/>
      <c r="AY3788" s="3"/>
    </row>
    <row r="3789" spans="2:51" x14ac:dyDescent="0.2">
      <c r="B3789" s="3"/>
      <c r="D3789" s="3"/>
      <c r="AW3789" s="3"/>
      <c r="AY3789" s="3"/>
    </row>
    <row r="3790" spans="2:51" x14ac:dyDescent="0.2">
      <c r="B3790" s="3"/>
      <c r="D3790" s="3"/>
      <c r="AW3790" s="3"/>
      <c r="AY3790" s="3"/>
    </row>
    <row r="3791" spans="2:51" x14ac:dyDescent="0.2">
      <c r="B3791" s="3"/>
      <c r="D3791" s="3"/>
      <c r="AW3791" s="3"/>
      <c r="AY3791" s="3"/>
    </row>
    <row r="3792" spans="2:51" x14ac:dyDescent="0.2">
      <c r="B3792" s="3"/>
      <c r="D3792" s="3"/>
      <c r="AW3792" s="3"/>
      <c r="AY3792" s="3"/>
    </row>
    <row r="3793" spans="2:51" x14ac:dyDescent="0.2">
      <c r="B3793" s="3"/>
      <c r="D3793" s="3"/>
      <c r="AW3793" s="3"/>
      <c r="AY3793" s="3"/>
    </row>
    <row r="3794" spans="2:51" x14ac:dyDescent="0.2">
      <c r="B3794" s="3"/>
      <c r="D3794" s="3"/>
      <c r="AW3794" s="3"/>
      <c r="AY3794" s="3"/>
    </row>
    <row r="3795" spans="2:51" x14ac:dyDescent="0.2">
      <c r="B3795" s="3"/>
      <c r="D3795" s="3"/>
      <c r="AW3795" s="3"/>
      <c r="AY3795" s="3"/>
    </row>
    <row r="3796" spans="2:51" x14ac:dyDescent="0.2">
      <c r="B3796" s="3"/>
      <c r="D3796" s="3"/>
      <c r="AW3796" s="3"/>
      <c r="AY3796" s="3"/>
    </row>
    <row r="3797" spans="2:51" x14ac:dyDescent="0.2">
      <c r="B3797" s="3"/>
      <c r="D3797" s="3"/>
      <c r="AW3797" s="3"/>
      <c r="AY3797" s="3"/>
    </row>
    <row r="3798" spans="2:51" x14ac:dyDescent="0.2">
      <c r="B3798" s="3"/>
      <c r="D3798" s="3"/>
      <c r="AW3798" s="3"/>
      <c r="AY3798" s="3"/>
    </row>
    <row r="3799" spans="2:51" x14ac:dyDescent="0.2">
      <c r="B3799" s="3"/>
      <c r="D3799" s="3"/>
      <c r="AW3799" s="3"/>
      <c r="AY3799" s="3"/>
    </row>
    <row r="3800" spans="2:51" x14ac:dyDescent="0.2">
      <c r="B3800" s="3"/>
      <c r="D3800" s="3"/>
      <c r="AW3800" s="3"/>
      <c r="AY3800" s="3"/>
    </row>
    <row r="3801" spans="2:51" x14ac:dyDescent="0.2">
      <c r="B3801" s="3"/>
      <c r="D3801" s="3"/>
      <c r="AW3801" s="3"/>
      <c r="AY3801" s="3"/>
    </row>
    <row r="3802" spans="2:51" x14ac:dyDescent="0.2">
      <c r="B3802" s="3"/>
      <c r="D3802" s="3"/>
      <c r="AW3802" s="3"/>
      <c r="AY3802" s="3"/>
    </row>
    <row r="3803" spans="2:51" x14ac:dyDescent="0.2">
      <c r="B3803" s="3"/>
      <c r="D3803" s="3"/>
      <c r="AW3803" s="3"/>
      <c r="AY3803" s="3"/>
    </row>
    <row r="3804" spans="2:51" x14ac:dyDescent="0.2">
      <c r="B3804" s="3"/>
      <c r="D3804" s="3"/>
      <c r="AW3804" s="3"/>
      <c r="AY3804" s="3"/>
    </row>
    <row r="3805" spans="2:51" x14ac:dyDescent="0.2">
      <c r="B3805" s="3"/>
      <c r="D3805" s="3"/>
      <c r="AW3805" s="3"/>
      <c r="AY3805" s="3"/>
    </row>
    <row r="3806" spans="2:51" x14ac:dyDescent="0.2">
      <c r="B3806" s="3"/>
      <c r="D3806" s="3"/>
      <c r="AW3806" s="3"/>
      <c r="AY3806" s="3"/>
    </row>
    <row r="3807" spans="2:51" x14ac:dyDescent="0.2">
      <c r="B3807" s="3"/>
      <c r="D3807" s="3"/>
      <c r="AW3807" s="3"/>
      <c r="AY3807" s="3"/>
    </row>
    <row r="3808" spans="2:51" x14ac:dyDescent="0.2">
      <c r="B3808" s="3"/>
      <c r="D3808" s="3"/>
      <c r="AW3808" s="3"/>
      <c r="AY3808" s="3"/>
    </row>
    <row r="3809" spans="2:51" x14ac:dyDescent="0.2">
      <c r="B3809" s="3"/>
      <c r="D3809" s="3"/>
      <c r="AW3809" s="3"/>
      <c r="AY3809" s="3"/>
    </row>
    <row r="3810" spans="2:51" x14ac:dyDescent="0.2">
      <c r="B3810" s="3"/>
      <c r="D3810" s="3"/>
      <c r="AW3810" s="3"/>
      <c r="AY3810" s="3"/>
    </row>
    <row r="3811" spans="2:51" x14ac:dyDescent="0.2">
      <c r="B3811" s="3"/>
      <c r="D3811" s="3"/>
      <c r="AW3811" s="3"/>
      <c r="AY3811" s="3"/>
    </row>
    <row r="3812" spans="2:51" x14ac:dyDescent="0.2">
      <c r="B3812" s="3"/>
      <c r="D3812" s="3"/>
      <c r="AW3812" s="3"/>
      <c r="AY3812" s="3"/>
    </row>
    <row r="3813" spans="2:51" x14ac:dyDescent="0.2">
      <c r="B3813" s="3"/>
      <c r="D3813" s="3"/>
      <c r="AW3813" s="3"/>
      <c r="AY3813" s="3"/>
    </row>
    <row r="3814" spans="2:51" x14ac:dyDescent="0.2">
      <c r="B3814" s="3"/>
      <c r="D3814" s="3"/>
      <c r="AW3814" s="3"/>
      <c r="AY3814" s="3"/>
    </row>
    <row r="3815" spans="2:51" x14ac:dyDescent="0.2">
      <c r="B3815" s="3"/>
      <c r="D3815" s="3"/>
      <c r="AW3815" s="3"/>
      <c r="AY3815" s="3"/>
    </row>
    <row r="3816" spans="2:51" x14ac:dyDescent="0.2">
      <c r="B3816" s="3"/>
      <c r="D3816" s="3"/>
      <c r="AW3816" s="3"/>
      <c r="AY3816" s="3"/>
    </row>
    <row r="3817" spans="2:51" x14ac:dyDescent="0.2">
      <c r="B3817" s="3"/>
      <c r="D3817" s="3"/>
      <c r="AW3817" s="3"/>
      <c r="AY3817" s="3"/>
    </row>
    <row r="3818" spans="2:51" x14ac:dyDescent="0.2">
      <c r="B3818" s="3"/>
      <c r="D3818" s="3"/>
      <c r="AW3818" s="3"/>
      <c r="AY3818" s="3"/>
    </row>
    <row r="3819" spans="2:51" x14ac:dyDescent="0.2">
      <c r="B3819" s="3"/>
      <c r="D3819" s="3"/>
      <c r="AW3819" s="3"/>
      <c r="AY3819" s="3"/>
    </row>
    <row r="3820" spans="2:51" x14ac:dyDescent="0.2">
      <c r="B3820" s="3"/>
      <c r="D3820" s="3"/>
      <c r="AW3820" s="3"/>
      <c r="AY3820" s="3"/>
    </row>
    <row r="3821" spans="2:51" x14ac:dyDescent="0.2">
      <c r="B3821" s="3"/>
      <c r="D3821" s="3"/>
      <c r="AW3821" s="3"/>
      <c r="AY3821" s="3"/>
    </row>
    <row r="3822" spans="2:51" x14ac:dyDescent="0.2">
      <c r="B3822" s="3"/>
      <c r="D3822" s="3"/>
      <c r="AW3822" s="3"/>
      <c r="AY3822" s="3"/>
    </row>
    <row r="3823" spans="2:51" x14ac:dyDescent="0.2">
      <c r="B3823" s="3"/>
      <c r="D3823" s="3"/>
      <c r="AW3823" s="3"/>
      <c r="AY3823" s="3"/>
    </row>
    <row r="3824" spans="2:51" x14ac:dyDescent="0.2">
      <c r="B3824" s="3"/>
      <c r="D3824" s="3"/>
      <c r="AW3824" s="3"/>
      <c r="AY3824" s="3"/>
    </row>
    <row r="3825" spans="2:51" x14ac:dyDescent="0.2">
      <c r="B3825" s="3"/>
      <c r="D3825" s="3"/>
      <c r="AW3825" s="3"/>
      <c r="AY3825" s="3"/>
    </row>
    <row r="3826" spans="2:51" x14ac:dyDescent="0.2">
      <c r="B3826" s="3"/>
      <c r="D3826" s="3"/>
      <c r="AW3826" s="3"/>
      <c r="AY3826" s="3"/>
    </row>
    <row r="3827" spans="2:51" x14ac:dyDescent="0.2">
      <c r="B3827" s="3"/>
      <c r="D3827" s="3"/>
      <c r="AW3827" s="3"/>
      <c r="AY3827" s="3"/>
    </row>
    <row r="3828" spans="2:51" x14ac:dyDescent="0.2">
      <c r="B3828" s="3"/>
      <c r="D3828" s="3"/>
      <c r="AW3828" s="3"/>
      <c r="AY3828" s="3"/>
    </row>
    <row r="3829" spans="2:51" x14ac:dyDescent="0.2">
      <c r="B3829" s="3"/>
      <c r="D3829" s="3"/>
      <c r="AW3829" s="3"/>
      <c r="AY3829" s="3"/>
    </row>
    <row r="3830" spans="2:51" x14ac:dyDescent="0.2">
      <c r="B3830" s="3"/>
      <c r="D3830" s="3"/>
      <c r="AW3830" s="3"/>
      <c r="AY3830" s="3"/>
    </row>
    <row r="3831" spans="2:51" x14ac:dyDescent="0.2">
      <c r="B3831" s="3"/>
      <c r="D3831" s="3"/>
      <c r="AW3831" s="3"/>
      <c r="AY3831" s="3"/>
    </row>
    <row r="3832" spans="2:51" x14ac:dyDescent="0.2">
      <c r="B3832" s="3"/>
      <c r="D3832" s="3"/>
      <c r="AW3832" s="3"/>
      <c r="AY3832" s="3"/>
    </row>
    <row r="3833" spans="2:51" x14ac:dyDescent="0.2">
      <c r="B3833" s="3"/>
      <c r="D3833" s="3"/>
      <c r="AW3833" s="3"/>
      <c r="AY3833" s="3"/>
    </row>
    <row r="3834" spans="2:51" x14ac:dyDescent="0.2">
      <c r="B3834" s="3"/>
      <c r="D3834" s="3"/>
      <c r="AW3834" s="3"/>
      <c r="AY3834" s="3"/>
    </row>
    <row r="3835" spans="2:51" x14ac:dyDescent="0.2">
      <c r="B3835" s="3"/>
      <c r="D3835" s="3"/>
      <c r="AW3835" s="3"/>
      <c r="AY3835" s="3"/>
    </row>
    <row r="3836" spans="2:51" x14ac:dyDescent="0.2">
      <c r="B3836" s="3"/>
      <c r="D3836" s="3"/>
      <c r="AW3836" s="3"/>
      <c r="AY3836" s="3"/>
    </row>
    <row r="3837" spans="2:51" x14ac:dyDescent="0.2">
      <c r="B3837" s="3"/>
      <c r="D3837" s="3"/>
      <c r="AW3837" s="3"/>
      <c r="AY3837" s="3"/>
    </row>
    <row r="3838" spans="2:51" x14ac:dyDescent="0.2">
      <c r="B3838" s="3"/>
      <c r="D3838" s="3"/>
      <c r="AW3838" s="3"/>
      <c r="AY3838" s="3"/>
    </row>
    <row r="3839" spans="2:51" x14ac:dyDescent="0.2">
      <c r="B3839" s="3"/>
      <c r="D3839" s="3"/>
      <c r="AW3839" s="3"/>
      <c r="AY3839" s="3"/>
    </row>
    <row r="3840" spans="2:51" x14ac:dyDescent="0.2">
      <c r="B3840" s="3"/>
      <c r="D3840" s="3"/>
      <c r="AW3840" s="3"/>
      <c r="AY3840" s="3"/>
    </row>
    <row r="3841" spans="2:51" x14ac:dyDescent="0.2">
      <c r="B3841" s="3"/>
      <c r="D3841" s="3"/>
      <c r="AW3841" s="3"/>
      <c r="AY3841" s="3"/>
    </row>
    <row r="3842" spans="2:51" x14ac:dyDescent="0.2">
      <c r="B3842" s="3"/>
      <c r="D3842" s="3"/>
      <c r="AW3842" s="3"/>
      <c r="AY3842" s="3"/>
    </row>
    <row r="3843" spans="2:51" x14ac:dyDescent="0.2">
      <c r="B3843" s="3"/>
      <c r="D3843" s="3"/>
      <c r="AW3843" s="3"/>
      <c r="AY3843" s="3"/>
    </row>
    <row r="3844" spans="2:51" x14ac:dyDescent="0.2">
      <c r="B3844" s="3"/>
      <c r="D3844" s="3"/>
      <c r="AW3844" s="3"/>
      <c r="AY3844" s="3"/>
    </row>
    <row r="3845" spans="2:51" x14ac:dyDescent="0.2">
      <c r="B3845" s="3"/>
      <c r="D3845" s="3"/>
      <c r="AW3845" s="3"/>
      <c r="AY3845" s="3"/>
    </row>
    <row r="3846" spans="2:51" x14ac:dyDescent="0.2">
      <c r="B3846" s="3"/>
      <c r="D3846" s="3"/>
      <c r="AW3846" s="3"/>
      <c r="AY3846" s="3"/>
    </row>
    <row r="3847" spans="2:51" x14ac:dyDescent="0.2">
      <c r="B3847" s="3"/>
      <c r="D3847" s="3"/>
      <c r="AW3847" s="3"/>
      <c r="AY3847" s="3"/>
    </row>
    <row r="3848" spans="2:51" x14ac:dyDescent="0.2">
      <c r="B3848" s="3"/>
      <c r="D3848" s="3"/>
      <c r="AW3848" s="3"/>
      <c r="AY3848" s="3"/>
    </row>
    <row r="3849" spans="2:51" x14ac:dyDescent="0.2">
      <c r="B3849" s="3"/>
      <c r="D3849" s="3"/>
      <c r="AW3849" s="3"/>
      <c r="AY3849" s="3"/>
    </row>
    <row r="3850" spans="2:51" x14ac:dyDescent="0.2">
      <c r="B3850" s="3"/>
      <c r="D3850" s="3"/>
      <c r="AW3850" s="3"/>
      <c r="AY3850" s="3"/>
    </row>
    <row r="3851" spans="2:51" x14ac:dyDescent="0.2">
      <c r="B3851" s="3"/>
      <c r="D3851" s="3"/>
      <c r="AW3851" s="3"/>
      <c r="AY3851" s="3"/>
    </row>
    <row r="3852" spans="2:51" x14ac:dyDescent="0.2">
      <c r="B3852" s="3"/>
      <c r="D3852" s="3"/>
      <c r="AW3852" s="3"/>
      <c r="AY3852" s="3"/>
    </row>
    <row r="3853" spans="2:51" x14ac:dyDescent="0.2">
      <c r="B3853" s="3"/>
      <c r="D3853" s="3"/>
      <c r="AW3853" s="3"/>
      <c r="AY3853" s="3"/>
    </row>
    <row r="3854" spans="2:51" x14ac:dyDescent="0.2">
      <c r="B3854" s="3"/>
      <c r="D3854" s="3"/>
      <c r="AW3854" s="3"/>
      <c r="AY3854" s="3"/>
    </row>
    <row r="3855" spans="2:51" x14ac:dyDescent="0.2">
      <c r="B3855" s="3"/>
      <c r="D3855" s="3"/>
      <c r="AW3855" s="3"/>
      <c r="AY3855" s="3"/>
    </row>
    <row r="3856" spans="2:51" x14ac:dyDescent="0.2">
      <c r="B3856" s="3"/>
      <c r="D3856" s="3"/>
      <c r="AW3856" s="3"/>
      <c r="AY3856" s="3"/>
    </row>
    <row r="3857" spans="2:51" x14ac:dyDescent="0.2">
      <c r="B3857" s="3"/>
      <c r="D3857" s="3"/>
      <c r="AW3857" s="3"/>
      <c r="AY3857" s="3"/>
    </row>
    <row r="3858" spans="2:51" x14ac:dyDescent="0.2">
      <c r="B3858" s="3"/>
      <c r="D3858" s="3"/>
      <c r="AW3858" s="3"/>
      <c r="AY3858" s="3"/>
    </row>
    <row r="3859" spans="2:51" x14ac:dyDescent="0.2">
      <c r="B3859" s="3"/>
      <c r="D3859" s="3"/>
      <c r="AW3859" s="3"/>
      <c r="AY3859" s="3"/>
    </row>
    <row r="3860" spans="2:51" x14ac:dyDescent="0.2">
      <c r="B3860" s="3"/>
      <c r="D3860" s="3"/>
      <c r="AW3860" s="3"/>
      <c r="AY3860" s="3"/>
    </row>
    <row r="3861" spans="2:51" x14ac:dyDescent="0.2">
      <c r="B3861" s="3"/>
      <c r="D3861" s="3"/>
      <c r="AW3861" s="3"/>
      <c r="AY3861" s="3"/>
    </row>
    <row r="3862" spans="2:51" x14ac:dyDescent="0.2">
      <c r="B3862" s="3"/>
      <c r="D3862" s="3"/>
      <c r="AW3862" s="3"/>
      <c r="AY3862" s="3"/>
    </row>
    <row r="3863" spans="2:51" x14ac:dyDescent="0.2">
      <c r="B3863" s="3"/>
      <c r="D3863" s="3"/>
      <c r="AW3863" s="3"/>
      <c r="AY3863" s="3"/>
    </row>
    <row r="3864" spans="2:51" x14ac:dyDescent="0.2">
      <c r="B3864" s="3"/>
      <c r="D3864" s="3"/>
      <c r="AW3864" s="3"/>
      <c r="AY3864" s="3"/>
    </row>
    <row r="3865" spans="2:51" x14ac:dyDescent="0.2">
      <c r="B3865" s="3"/>
      <c r="D3865" s="3"/>
      <c r="AW3865" s="3"/>
      <c r="AY3865" s="3"/>
    </row>
    <row r="3866" spans="2:51" x14ac:dyDescent="0.2">
      <c r="B3866" s="3"/>
      <c r="D3866" s="3"/>
      <c r="AW3866" s="3"/>
      <c r="AY3866" s="3"/>
    </row>
    <row r="3867" spans="2:51" x14ac:dyDescent="0.2">
      <c r="B3867" s="3"/>
      <c r="D3867" s="3"/>
      <c r="AW3867" s="3"/>
      <c r="AY3867" s="3"/>
    </row>
    <row r="3868" spans="2:51" x14ac:dyDescent="0.2">
      <c r="B3868" s="3"/>
      <c r="D3868" s="3"/>
      <c r="AW3868" s="3"/>
      <c r="AY3868" s="3"/>
    </row>
    <row r="3869" spans="2:51" x14ac:dyDescent="0.2">
      <c r="B3869" s="3"/>
      <c r="D3869" s="3"/>
      <c r="AW3869" s="3"/>
      <c r="AY3869" s="3"/>
    </row>
    <row r="3870" spans="2:51" x14ac:dyDescent="0.2">
      <c r="B3870" s="3"/>
      <c r="D3870" s="3"/>
      <c r="AW3870" s="3"/>
      <c r="AY3870" s="3"/>
    </row>
    <row r="3871" spans="2:51" x14ac:dyDescent="0.2">
      <c r="B3871" s="3"/>
      <c r="D3871" s="3"/>
      <c r="AW3871" s="3"/>
      <c r="AY3871" s="3"/>
    </row>
    <row r="3872" spans="2:51" x14ac:dyDescent="0.2">
      <c r="B3872" s="3"/>
      <c r="D3872" s="3"/>
      <c r="AW3872" s="3"/>
      <c r="AY3872" s="3"/>
    </row>
    <row r="3873" spans="2:51" x14ac:dyDescent="0.2">
      <c r="B3873" s="3"/>
      <c r="D3873" s="3"/>
      <c r="AW3873" s="3"/>
      <c r="AY3873" s="3"/>
    </row>
    <row r="3874" spans="2:51" x14ac:dyDescent="0.2">
      <c r="B3874" s="3"/>
      <c r="D3874" s="3"/>
      <c r="AW3874" s="3"/>
      <c r="AY3874" s="3"/>
    </row>
    <row r="3875" spans="2:51" x14ac:dyDescent="0.2">
      <c r="B3875" s="3"/>
      <c r="D3875" s="3"/>
      <c r="AW3875" s="3"/>
      <c r="AY3875" s="3"/>
    </row>
    <row r="3876" spans="2:51" x14ac:dyDescent="0.2">
      <c r="B3876" s="3"/>
      <c r="D3876" s="3"/>
      <c r="AW3876" s="3"/>
      <c r="AY3876" s="3"/>
    </row>
    <row r="3877" spans="2:51" x14ac:dyDescent="0.2">
      <c r="B3877" s="3"/>
      <c r="D3877" s="3"/>
      <c r="AW3877" s="3"/>
      <c r="AY3877" s="3"/>
    </row>
    <row r="3878" spans="2:51" x14ac:dyDescent="0.2">
      <c r="B3878" s="3"/>
      <c r="D3878" s="3"/>
      <c r="AW3878" s="3"/>
      <c r="AY3878" s="3"/>
    </row>
    <row r="3879" spans="2:51" x14ac:dyDescent="0.2">
      <c r="B3879" s="3"/>
      <c r="D3879" s="3"/>
      <c r="AW3879" s="3"/>
      <c r="AY3879" s="3"/>
    </row>
    <row r="3880" spans="2:51" x14ac:dyDescent="0.2">
      <c r="B3880" s="3"/>
      <c r="D3880" s="3"/>
      <c r="AW3880" s="3"/>
      <c r="AY3880" s="3"/>
    </row>
    <row r="3881" spans="2:51" x14ac:dyDescent="0.2">
      <c r="B3881" s="3"/>
      <c r="D3881" s="3"/>
      <c r="AW3881" s="3"/>
      <c r="AY3881" s="3"/>
    </row>
    <row r="3882" spans="2:51" x14ac:dyDescent="0.2">
      <c r="B3882" s="3"/>
      <c r="D3882" s="3"/>
      <c r="AW3882" s="3"/>
      <c r="AY3882" s="3"/>
    </row>
    <row r="3883" spans="2:51" x14ac:dyDescent="0.2">
      <c r="B3883" s="3"/>
      <c r="D3883" s="3"/>
      <c r="AW3883" s="3"/>
      <c r="AY3883" s="3"/>
    </row>
    <row r="3884" spans="2:51" x14ac:dyDescent="0.2">
      <c r="B3884" s="3"/>
      <c r="D3884" s="3"/>
      <c r="AW3884" s="3"/>
      <c r="AY3884" s="3"/>
    </row>
    <row r="3885" spans="2:51" x14ac:dyDescent="0.2">
      <c r="B3885" s="3"/>
      <c r="D3885" s="3"/>
      <c r="AW3885" s="3"/>
      <c r="AY3885" s="3"/>
    </row>
    <row r="3886" spans="2:51" x14ac:dyDescent="0.2">
      <c r="B3886" s="3"/>
      <c r="D3886" s="3"/>
      <c r="AW3886" s="3"/>
      <c r="AY3886" s="3"/>
    </row>
    <row r="3887" spans="2:51" x14ac:dyDescent="0.2">
      <c r="B3887" s="3"/>
      <c r="D3887" s="3"/>
      <c r="AW3887" s="3"/>
      <c r="AY3887" s="3"/>
    </row>
    <row r="3888" spans="2:51" x14ac:dyDescent="0.2">
      <c r="B3888" s="3"/>
      <c r="D3888" s="3"/>
      <c r="AW3888" s="3"/>
      <c r="AY3888" s="3"/>
    </row>
    <row r="3889" spans="2:51" x14ac:dyDescent="0.2">
      <c r="B3889" s="3"/>
      <c r="D3889" s="3"/>
      <c r="AW3889" s="3"/>
      <c r="AY3889" s="3"/>
    </row>
    <row r="3890" spans="2:51" x14ac:dyDescent="0.2">
      <c r="B3890" s="3"/>
      <c r="D3890" s="3"/>
      <c r="AW3890" s="3"/>
      <c r="AY3890" s="3"/>
    </row>
    <row r="3891" spans="2:51" x14ac:dyDescent="0.2">
      <c r="B3891" s="3"/>
      <c r="D3891" s="3"/>
      <c r="AW3891" s="3"/>
      <c r="AY3891" s="3"/>
    </row>
    <row r="3892" spans="2:51" x14ac:dyDescent="0.2">
      <c r="B3892" s="3"/>
      <c r="D3892" s="3"/>
      <c r="AW3892" s="3"/>
      <c r="AY3892" s="3"/>
    </row>
    <row r="3893" spans="2:51" x14ac:dyDescent="0.2">
      <c r="B3893" s="3"/>
      <c r="D3893" s="3"/>
      <c r="AW3893" s="3"/>
      <c r="AY3893" s="3"/>
    </row>
    <row r="3894" spans="2:51" x14ac:dyDescent="0.2">
      <c r="B3894" s="3"/>
      <c r="D3894" s="3"/>
      <c r="AW3894" s="3"/>
      <c r="AY3894" s="3"/>
    </row>
    <row r="3895" spans="2:51" x14ac:dyDescent="0.2">
      <c r="B3895" s="3"/>
      <c r="D3895" s="3"/>
      <c r="AW3895" s="3"/>
      <c r="AY3895" s="3"/>
    </row>
    <row r="3896" spans="2:51" x14ac:dyDescent="0.2">
      <c r="B3896" s="3"/>
      <c r="D3896" s="3"/>
      <c r="AW3896" s="3"/>
      <c r="AY3896" s="3"/>
    </row>
    <row r="3897" spans="2:51" x14ac:dyDescent="0.2">
      <c r="B3897" s="3"/>
      <c r="D3897" s="3"/>
      <c r="AW3897" s="3"/>
      <c r="AY3897" s="3"/>
    </row>
    <row r="3898" spans="2:51" x14ac:dyDescent="0.2">
      <c r="B3898" s="3"/>
      <c r="D3898" s="3"/>
      <c r="AW3898" s="3"/>
      <c r="AY3898" s="3"/>
    </row>
    <row r="3899" spans="2:51" x14ac:dyDescent="0.2">
      <c r="B3899" s="3"/>
      <c r="D3899" s="3"/>
      <c r="AW3899" s="3"/>
      <c r="AY3899" s="3"/>
    </row>
    <row r="3900" spans="2:51" x14ac:dyDescent="0.2">
      <c r="B3900" s="3"/>
      <c r="D3900" s="3"/>
      <c r="AW3900" s="3"/>
      <c r="AY3900" s="3"/>
    </row>
    <row r="3901" spans="2:51" x14ac:dyDescent="0.2">
      <c r="B3901" s="3"/>
      <c r="D3901" s="3"/>
      <c r="AW3901" s="3"/>
      <c r="AY3901" s="3"/>
    </row>
    <row r="3902" spans="2:51" x14ac:dyDescent="0.2">
      <c r="B3902" s="3"/>
      <c r="D3902" s="3"/>
      <c r="AW3902" s="3"/>
      <c r="AY3902" s="3"/>
    </row>
    <row r="3903" spans="2:51" x14ac:dyDescent="0.2">
      <c r="B3903" s="3"/>
      <c r="D3903" s="3"/>
      <c r="AW3903" s="3"/>
      <c r="AY3903" s="3"/>
    </row>
    <row r="3904" spans="2:51" x14ac:dyDescent="0.2">
      <c r="B3904" s="3"/>
      <c r="D3904" s="3"/>
      <c r="AW3904" s="3"/>
      <c r="AY3904" s="3"/>
    </row>
    <row r="3905" spans="2:51" x14ac:dyDescent="0.2">
      <c r="B3905" s="3"/>
      <c r="D3905" s="3"/>
      <c r="AW3905" s="3"/>
      <c r="AY3905" s="3"/>
    </row>
    <row r="3906" spans="2:51" x14ac:dyDescent="0.2">
      <c r="B3906" s="3"/>
      <c r="D3906" s="3"/>
      <c r="AW3906" s="3"/>
      <c r="AY3906" s="3"/>
    </row>
    <row r="3907" spans="2:51" x14ac:dyDescent="0.2">
      <c r="B3907" s="3"/>
      <c r="D3907" s="3"/>
      <c r="AW3907" s="3"/>
      <c r="AY3907" s="3"/>
    </row>
    <row r="3908" spans="2:51" x14ac:dyDescent="0.2">
      <c r="B3908" s="3"/>
      <c r="D3908" s="3"/>
      <c r="AW3908" s="3"/>
      <c r="AY3908" s="3"/>
    </row>
    <row r="3909" spans="2:51" x14ac:dyDescent="0.2">
      <c r="B3909" s="3"/>
      <c r="D3909" s="3"/>
      <c r="AW3909" s="3"/>
      <c r="AY3909" s="3"/>
    </row>
    <row r="3910" spans="2:51" x14ac:dyDescent="0.2">
      <c r="B3910" s="3"/>
      <c r="D3910" s="3"/>
      <c r="AW3910" s="3"/>
      <c r="AY3910" s="3"/>
    </row>
    <row r="3911" spans="2:51" x14ac:dyDescent="0.2">
      <c r="B3911" s="3"/>
      <c r="D3911" s="3"/>
      <c r="AW3911" s="3"/>
      <c r="AY3911" s="3"/>
    </row>
    <row r="3912" spans="2:51" x14ac:dyDescent="0.2">
      <c r="B3912" s="3"/>
      <c r="D3912" s="3"/>
      <c r="AW3912" s="3"/>
      <c r="AY3912" s="3"/>
    </row>
    <row r="3913" spans="2:51" x14ac:dyDescent="0.2">
      <c r="B3913" s="3"/>
      <c r="D3913" s="3"/>
      <c r="AW3913" s="3"/>
      <c r="AY3913" s="3"/>
    </row>
    <row r="3914" spans="2:51" x14ac:dyDescent="0.2">
      <c r="B3914" s="3"/>
      <c r="D3914" s="3"/>
      <c r="AW3914" s="3"/>
      <c r="AY3914" s="3"/>
    </row>
    <row r="3915" spans="2:51" x14ac:dyDescent="0.2">
      <c r="B3915" s="3"/>
      <c r="D3915" s="3"/>
      <c r="AW3915" s="3"/>
      <c r="AY3915" s="3"/>
    </row>
    <row r="3916" spans="2:51" x14ac:dyDescent="0.2">
      <c r="B3916" s="3"/>
      <c r="D3916" s="3"/>
      <c r="AW3916" s="3"/>
      <c r="AY3916" s="3"/>
    </row>
    <row r="3917" spans="2:51" x14ac:dyDescent="0.2">
      <c r="B3917" s="3"/>
      <c r="D3917" s="3"/>
      <c r="AW3917" s="3"/>
      <c r="AY3917" s="3"/>
    </row>
    <row r="3918" spans="2:51" x14ac:dyDescent="0.2">
      <c r="B3918" s="3"/>
      <c r="D3918" s="3"/>
      <c r="AW3918" s="3"/>
      <c r="AY3918" s="3"/>
    </row>
    <row r="3919" spans="2:51" x14ac:dyDescent="0.2">
      <c r="B3919" s="3"/>
      <c r="D3919" s="3"/>
      <c r="AW3919" s="3"/>
      <c r="AY3919" s="3"/>
    </row>
    <row r="3920" spans="2:51" x14ac:dyDescent="0.2">
      <c r="B3920" s="3"/>
      <c r="D3920" s="3"/>
      <c r="AW3920" s="3"/>
      <c r="AY3920" s="3"/>
    </row>
    <row r="3921" spans="2:51" x14ac:dyDescent="0.2">
      <c r="B3921" s="3"/>
      <c r="D3921" s="3"/>
      <c r="AW3921" s="3"/>
      <c r="AY3921" s="3"/>
    </row>
    <row r="3922" spans="2:51" x14ac:dyDescent="0.2">
      <c r="B3922" s="3"/>
      <c r="D3922" s="3"/>
      <c r="AW3922" s="3"/>
      <c r="AY3922" s="3"/>
    </row>
    <row r="3923" spans="2:51" x14ac:dyDescent="0.2">
      <c r="B3923" s="3"/>
      <c r="D3923" s="3"/>
      <c r="AW3923" s="3"/>
      <c r="AY3923" s="3"/>
    </row>
    <row r="3924" spans="2:51" x14ac:dyDescent="0.2">
      <c r="B3924" s="3"/>
      <c r="D3924" s="3"/>
      <c r="AW3924" s="3"/>
      <c r="AY3924" s="3"/>
    </row>
    <row r="3925" spans="2:51" x14ac:dyDescent="0.2">
      <c r="B3925" s="3"/>
      <c r="D3925" s="3"/>
      <c r="AW3925" s="3"/>
      <c r="AY3925" s="3"/>
    </row>
    <row r="3926" spans="2:51" x14ac:dyDescent="0.2">
      <c r="B3926" s="3"/>
      <c r="D3926" s="3"/>
      <c r="AW3926" s="3"/>
      <c r="AY3926" s="3"/>
    </row>
    <row r="3927" spans="2:51" x14ac:dyDescent="0.2">
      <c r="B3927" s="3"/>
      <c r="D3927" s="3"/>
      <c r="AW3927" s="3"/>
      <c r="AY3927" s="3"/>
    </row>
    <row r="3928" spans="2:51" x14ac:dyDescent="0.2">
      <c r="B3928" s="3"/>
      <c r="D3928" s="3"/>
      <c r="AW3928" s="3"/>
      <c r="AY3928" s="3"/>
    </row>
    <row r="3929" spans="2:51" x14ac:dyDescent="0.2">
      <c r="B3929" s="3"/>
      <c r="D3929" s="3"/>
      <c r="AW3929" s="3"/>
      <c r="AY3929" s="3"/>
    </row>
    <row r="3930" spans="2:51" x14ac:dyDescent="0.2">
      <c r="B3930" s="3"/>
      <c r="D3930" s="3"/>
      <c r="AW3930" s="3"/>
      <c r="AY3930" s="3"/>
    </row>
    <row r="3931" spans="2:51" x14ac:dyDescent="0.2">
      <c r="B3931" s="3"/>
      <c r="D3931" s="3"/>
      <c r="AW3931" s="3"/>
      <c r="AY3931" s="3"/>
    </row>
    <row r="3932" spans="2:51" x14ac:dyDescent="0.2">
      <c r="B3932" s="3"/>
      <c r="D3932" s="3"/>
      <c r="AW3932" s="3"/>
      <c r="AY3932" s="3"/>
    </row>
    <row r="3933" spans="2:51" x14ac:dyDescent="0.2">
      <c r="B3933" s="3"/>
      <c r="D3933" s="3"/>
      <c r="AW3933" s="3"/>
      <c r="AY3933" s="3"/>
    </row>
    <row r="3934" spans="2:51" x14ac:dyDescent="0.2">
      <c r="B3934" s="3"/>
      <c r="D3934" s="3"/>
      <c r="AW3934" s="3"/>
      <c r="AY3934" s="3"/>
    </row>
    <row r="3935" spans="2:51" x14ac:dyDescent="0.2">
      <c r="B3935" s="3"/>
      <c r="D3935" s="3"/>
      <c r="AW3935" s="3"/>
      <c r="AY3935" s="3"/>
    </row>
    <row r="3936" spans="2:51" x14ac:dyDescent="0.2">
      <c r="B3936" s="3"/>
      <c r="D3936" s="3"/>
      <c r="AW3936" s="3"/>
      <c r="AY3936" s="3"/>
    </row>
    <row r="3937" spans="2:51" x14ac:dyDescent="0.2">
      <c r="B3937" s="3"/>
      <c r="D3937" s="3"/>
      <c r="AW3937" s="3"/>
      <c r="AY3937" s="3"/>
    </row>
    <row r="3938" spans="2:51" x14ac:dyDescent="0.2">
      <c r="B3938" s="3"/>
      <c r="D3938" s="3"/>
      <c r="AW3938" s="3"/>
      <c r="AY3938" s="3"/>
    </row>
    <row r="3939" spans="2:51" x14ac:dyDescent="0.2">
      <c r="B3939" s="3"/>
      <c r="D3939" s="3"/>
      <c r="AW3939" s="3"/>
      <c r="AY3939" s="3"/>
    </row>
    <row r="3940" spans="2:51" x14ac:dyDescent="0.2">
      <c r="B3940" s="3"/>
      <c r="D3940" s="3"/>
      <c r="AW3940" s="3"/>
      <c r="AY3940" s="3"/>
    </row>
    <row r="3941" spans="2:51" x14ac:dyDescent="0.2">
      <c r="B3941" s="3"/>
      <c r="D3941" s="3"/>
      <c r="AW3941" s="3"/>
      <c r="AY3941" s="3"/>
    </row>
    <row r="3942" spans="2:51" x14ac:dyDescent="0.2">
      <c r="B3942" s="3"/>
      <c r="D3942" s="3"/>
      <c r="AW3942" s="3"/>
      <c r="AY3942" s="3"/>
    </row>
    <row r="3943" spans="2:51" x14ac:dyDescent="0.2">
      <c r="B3943" s="3"/>
      <c r="D3943" s="3"/>
      <c r="AW3943" s="3"/>
      <c r="AY3943" s="3"/>
    </row>
    <row r="3944" spans="2:51" x14ac:dyDescent="0.2">
      <c r="B3944" s="3"/>
      <c r="D3944" s="3"/>
      <c r="AW3944" s="3"/>
      <c r="AY3944" s="3"/>
    </row>
    <row r="3945" spans="2:51" x14ac:dyDescent="0.2">
      <c r="B3945" s="3"/>
      <c r="D3945" s="3"/>
      <c r="AW3945" s="3"/>
      <c r="AY3945" s="3"/>
    </row>
    <row r="3946" spans="2:51" x14ac:dyDescent="0.2">
      <c r="B3946" s="3"/>
      <c r="D3946" s="3"/>
      <c r="AW3946" s="3"/>
      <c r="AY3946" s="3"/>
    </row>
    <row r="3947" spans="2:51" x14ac:dyDescent="0.2">
      <c r="B3947" s="3"/>
      <c r="D3947" s="3"/>
      <c r="AW3947" s="3"/>
      <c r="AY3947" s="3"/>
    </row>
    <row r="3948" spans="2:51" x14ac:dyDescent="0.2">
      <c r="B3948" s="3"/>
      <c r="D3948" s="3"/>
      <c r="AW3948" s="3"/>
      <c r="AY3948" s="3"/>
    </row>
    <row r="3949" spans="2:51" x14ac:dyDescent="0.2">
      <c r="B3949" s="3"/>
      <c r="D3949" s="3"/>
      <c r="AW3949" s="3"/>
      <c r="AY3949" s="3"/>
    </row>
    <row r="3950" spans="2:51" x14ac:dyDescent="0.2">
      <c r="B3950" s="3"/>
      <c r="D3950" s="3"/>
      <c r="AW3950" s="3"/>
      <c r="AY3950" s="3"/>
    </row>
    <row r="3951" spans="2:51" x14ac:dyDescent="0.2">
      <c r="B3951" s="3"/>
      <c r="D3951" s="3"/>
      <c r="AW3951" s="3"/>
      <c r="AY3951" s="3"/>
    </row>
    <row r="3952" spans="2:51" x14ac:dyDescent="0.2">
      <c r="B3952" s="3"/>
      <c r="D3952" s="3"/>
      <c r="AW3952" s="3"/>
      <c r="AY3952" s="3"/>
    </row>
    <row r="3953" spans="2:51" x14ac:dyDescent="0.2">
      <c r="B3953" s="3"/>
      <c r="D3953" s="3"/>
      <c r="AW3953" s="3"/>
      <c r="AY3953" s="3"/>
    </row>
    <row r="3954" spans="2:51" x14ac:dyDescent="0.2">
      <c r="B3954" s="3"/>
      <c r="D3954" s="3"/>
      <c r="AW3954" s="3"/>
      <c r="AY3954" s="3"/>
    </row>
    <row r="3955" spans="2:51" x14ac:dyDescent="0.2">
      <c r="B3955" s="3"/>
      <c r="D3955" s="3"/>
      <c r="AW3955" s="3"/>
      <c r="AY3955" s="3"/>
    </row>
    <row r="3956" spans="2:51" x14ac:dyDescent="0.2">
      <c r="B3956" s="3"/>
      <c r="D3956" s="3"/>
      <c r="AW3956" s="3"/>
      <c r="AY3956" s="3"/>
    </row>
    <row r="3957" spans="2:51" x14ac:dyDescent="0.2">
      <c r="B3957" s="3"/>
      <c r="D3957" s="3"/>
      <c r="AW3957" s="3"/>
      <c r="AY3957" s="3"/>
    </row>
    <row r="3958" spans="2:51" x14ac:dyDescent="0.2">
      <c r="B3958" s="3"/>
      <c r="D3958" s="3"/>
      <c r="AW3958" s="3"/>
      <c r="AY3958" s="3"/>
    </row>
    <row r="3959" spans="2:51" x14ac:dyDescent="0.2">
      <c r="B3959" s="3"/>
      <c r="D3959" s="3"/>
      <c r="AW3959" s="3"/>
      <c r="AY3959" s="3"/>
    </row>
    <row r="3960" spans="2:51" x14ac:dyDescent="0.2">
      <c r="B3960" s="3"/>
      <c r="D3960" s="3"/>
      <c r="AW3960" s="3"/>
      <c r="AY3960" s="3"/>
    </row>
    <row r="3961" spans="2:51" x14ac:dyDescent="0.2">
      <c r="B3961" s="3"/>
      <c r="D3961" s="3"/>
      <c r="AW3961" s="3"/>
      <c r="AY3961" s="3"/>
    </row>
    <row r="3962" spans="2:51" x14ac:dyDescent="0.2">
      <c r="B3962" s="3"/>
      <c r="D3962" s="3"/>
      <c r="AW3962" s="3"/>
      <c r="AY3962" s="3"/>
    </row>
    <row r="3963" spans="2:51" x14ac:dyDescent="0.2">
      <c r="B3963" s="3"/>
      <c r="D3963" s="3"/>
      <c r="AW3963" s="3"/>
      <c r="AY3963" s="3"/>
    </row>
    <row r="3964" spans="2:51" x14ac:dyDescent="0.2">
      <c r="B3964" s="3"/>
      <c r="D3964" s="3"/>
      <c r="AW3964" s="3"/>
      <c r="AY3964" s="3"/>
    </row>
    <row r="3965" spans="2:51" x14ac:dyDescent="0.2">
      <c r="B3965" s="3"/>
      <c r="D3965" s="3"/>
      <c r="AW3965" s="3"/>
      <c r="AY3965" s="3"/>
    </row>
    <row r="3966" spans="2:51" x14ac:dyDescent="0.2">
      <c r="B3966" s="3"/>
      <c r="D3966" s="3"/>
      <c r="AW3966" s="3"/>
      <c r="AY3966" s="3"/>
    </row>
    <row r="3967" spans="2:51" x14ac:dyDescent="0.2">
      <c r="B3967" s="3"/>
      <c r="D3967" s="3"/>
      <c r="AW3967" s="3"/>
      <c r="AY3967" s="3"/>
    </row>
    <row r="3968" spans="2:51" x14ac:dyDescent="0.2">
      <c r="B3968" s="3"/>
      <c r="D3968" s="3"/>
      <c r="AW3968" s="3"/>
      <c r="AY3968" s="3"/>
    </row>
    <row r="3969" spans="2:51" x14ac:dyDescent="0.2">
      <c r="B3969" s="3"/>
      <c r="D3969" s="3"/>
      <c r="AW3969" s="3"/>
      <c r="AY3969" s="3"/>
    </row>
    <row r="3970" spans="2:51" x14ac:dyDescent="0.2">
      <c r="B3970" s="3"/>
      <c r="D3970" s="3"/>
      <c r="AW3970" s="3"/>
      <c r="AY3970" s="3"/>
    </row>
    <row r="3971" spans="2:51" x14ac:dyDescent="0.2">
      <c r="B3971" s="3"/>
      <c r="D3971" s="3"/>
      <c r="AW3971" s="3"/>
      <c r="AY3971" s="3"/>
    </row>
    <row r="3972" spans="2:51" x14ac:dyDescent="0.2">
      <c r="B3972" s="3"/>
      <c r="D3972" s="3"/>
      <c r="AW3972" s="3"/>
      <c r="AY3972" s="3"/>
    </row>
    <row r="3973" spans="2:51" x14ac:dyDescent="0.2">
      <c r="B3973" s="3"/>
      <c r="D3973" s="3"/>
      <c r="AW3973" s="3"/>
      <c r="AY3973" s="3"/>
    </row>
    <row r="3974" spans="2:51" x14ac:dyDescent="0.2">
      <c r="B3974" s="3"/>
      <c r="D3974" s="3"/>
      <c r="AW3974" s="3"/>
      <c r="AY3974" s="3"/>
    </row>
    <row r="3975" spans="2:51" x14ac:dyDescent="0.2">
      <c r="B3975" s="3"/>
      <c r="D3975" s="3"/>
      <c r="AW3975" s="3"/>
      <c r="AY3975" s="3"/>
    </row>
    <row r="3976" spans="2:51" x14ac:dyDescent="0.2">
      <c r="B3976" s="3"/>
      <c r="D3976" s="3"/>
      <c r="AW3976" s="3"/>
      <c r="AY3976" s="3"/>
    </row>
    <row r="3977" spans="2:51" x14ac:dyDescent="0.2">
      <c r="B3977" s="3"/>
      <c r="D3977" s="3"/>
      <c r="AW3977" s="3"/>
      <c r="AY3977" s="3"/>
    </row>
    <row r="3978" spans="2:51" x14ac:dyDescent="0.2">
      <c r="B3978" s="3"/>
      <c r="D3978" s="3"/>
      <c r="AW3978" s="3"/>
      <c r="AY3978" s="3"/>
    </row>
    <row r="3979" spans="2:51" x14ac:dyDescent="0.2">
      <c r="B3979" s="3"/>
      <c r="D3979" s="3"/>
      <c r="AW3979" s="3"/>
      <c r="AY3979" s="3"/>
    </row>
    <row r="3980" spans="2:51" x14ac:dyDescent="0.2">
      <c r="B3980" s="3"/>
      <c r="D3980" s="3"/>
      <c r="AW3980" s="3"/>
      <c r="AY3980" s="3"/>
    </row>
    <row r="3981" spans="2:51" x14ac:dyDescent="0.2">
      <c r="B3981" s="3"/>
      <c r="D3981" s="3"/>
      <c r="AW3981" s="3"/>
      <c r="AY3981" s="3"/>
    </row>
    <row r="3982" spans="2:51" x14ac:dyDescent="0.2">
      <c r="B3982" s="3"/>
      <c r="D3982" s="3"/>
      <c r="AW3982" s="3"/>
      <c r="AY3982" s="3"/>
    </row>
    <row r="3983" spans="2:51" x14ac:dyDescent="0.2">
      <c r="B3983" s="3"/>
      <c r="D3983" s="3"/>
      <c r="AW3983" s="3"/>
      <c r="AY3983" s="3"/>
    </row>
    <row r="3984" spans="2:51" x14ac:dyDescent="0.2">
      <c r="B3984" s="3"/>
      <c r="D3984" s="3"/>
      <c r="AW3984" s="3"/>
      <c r="AY3984" s="3"/>
    </row>
    <row r="3985" spans="2:51" x14ac:dyDescent="0.2">
      <c r="B3985" s="3"/>
      <c r="D3985" s="3"/>
      <c r="AW3985" s="3"/>
      <c r="AY3985" s="3"/>
    </row>
    <row r="3986" spans="2:51" x14ac:dyDescent="0.2">
      <c r="B3986" s="3"/>
      <c r="D3986" s="3"/>
      <c r="AW3986" s="3"/>
      <c r="AY3986" s="3"/>
    </row>
    <row r="3987" spans="2:51" x14ac:dyDescent="0.2">
      <c r="B3987" s="3"/>
      <c r="D3987" s="3"/>
      <c r="AW3987" s="3"/>
      <c r="AY3987" s="3"/>
    </row>
    <row r="3988" spans="2:51" x14ac:dyDescent="0.2">
      <c r="B3988" s="3"/>
      <c r="D3988" s="3"/>
      <c r="AW3988" s="3"/>
      <c r="AY3988" s="3"/>
    </row>
    <row r="3989" spans="2:51" x14ac:dyDescent="0.2">
      <c r="B3989" s="3"/>
      <c r="D3989" s="3"/>
      <c r="AW3989" s="3"/>
      <c r="AY3989" s="3"/>
    </row>
    <row r="3990" spans="2:51" x14ac:dyDescent="0.2">
      <c r="B3990" s="3"/>
      <c r="D3990" s="3"/>
      <c r="AW3990" s="3"/>
      <c r="AY3990" s="3"/>
    </row>
    <row r="3991" spans="2:51" x14ac:dyDescent="0.2">
      <c r="B3991" s="3"/>
      <c r="D3991" s="3"/>
      <c r="AW3991" s="3"/>
      <c r="AY3991" s="3"/>
    </row>
    <row r="3992" spans="2:51" x14ac:dyDescent="0.2">
      <c r="B3992" s="3"/>
      <c r="D3992" s="3"/>
      <c r="AW3992" s="3"/>
      <c r="AY3992" s="3"/>
    </row>
    <row r="3993" spans="2:51" x14ac:dyDescent="0.2">
      <c r="B3993" s="3"/>
      <c r="D3993" s="3"/>
      <c r="AW3993" s="3"/>
      <c r="AY3993" s="3"/>
    </row>
    <row r="3994" spans="2:51" x14ac:dyDescent="0.2">
      <c r="B3994" s="3"/>
      <c r="D3994" s="3"/>
      <c r="AW3994" s="3"/>
      <c r="AY3994" s="3"/>
    </row>
    <row r="3995" spans="2:51" x14ac:dyDescent="0.2">
      <c r="B3995" s="3"/>
      <c r="D3995" s="3"/>
      <c r="AW3995" s="3"/>
      <c r="AY3995" s="3"/>
    </row>
    <row r="3996" spans="2:51" x14ac:dyDescent="0.2">
      <c r="B3996" s="3"/>
      <c r="D3996" s="3"/>
      <c r="AW3996" s="3"/>
      <c r="AY3996" s="3"/>
    </row>
    <row r="3997" spans="2:51" x14ac:dyDescent="0.2">
      <c r="B3997" s="3"/>
      <c r="D3997" s="3"/>
      <c r="AW3997" s="3"/>
      <c r="AY3997" s="3"/>
    </row>
    <row r="3998" spans="2:51" x14ac:dyDescent="0.2">
      <c r="B3998" s="3"/>
      <c r="D3998" s="3"/>
      <c r="AW3998" s="3"/>
      <c r="AY3998" s="3"/>
    </row>
    <row r="3999" spans="2:51" x14ac:dyDescent="0.2">
      <c r="B3999" s="3"/>
      <c r="D3999" s="3"/>
      <c r="AW3999" s="3"/>
      <c r="AY3999" s="3"/>
    </row>
    <row r="4000" spans="2:51" x14ac:dyDescent="0.2">
      <c r="B4000" s="3"/>
      <c r="D4000" s="3"/>
      <c r="AW4000" s="3"/>
      <c r="AY4000" s="3"/>
    </row>
    <row r="4001" spans="2:51" x14ac:dyDescent="0.2">
      <c r="B4001" s="3"/>
      <c r="D4001" s="3"/>
      <c r="AW4001" s="3"/>
      <c r="AY4001" s="3"/>
    </row>
    <row r="4002" spans="2:51" x14ac:dyDescent="0.2">
      <c r="B4002" s="3"/>
      <c r="D4002" s="3"/>
      <c r="AW4002" s="3"/>
      <c r="AY4002" s="3"/>
    </row>
    <row r="4003" spans="2:51" x14ac:dyDescent="0.2">
      <c r="B4003" s="3"/>
      <c r="D4003" s="3"/>
      <c r="AW4003" s="3"/>
      <c r="AY4003" s="3"/>
    </row>
    <row r="4004" spans="2:51" x14ac:dyDescent="0.2">
      <c r="B4004" s="3"/>
      <c r="D4004" s="3"/>
      <c r="AW4004" s="3"/>
      <c r="AY4004" s="3"/>
    </row>
    <row r="4005" spans="2:51" x14ac:dyDescent="0.2">
      <c r="B4005" s="3"/>
      <c r="D4005" s="3"/>
      <c r="AW4005" s="3"/>
      <c r="AY4005" s="3"/>
    </row>
    <row r="4006" spans="2:51" x14ac:dyDescent="0.2">
      <c r="B4006" s="3"/>
      <c r="D4006" s="3"/>
      <c r="AW4006" s="3"/>
      <c r="AY4006" s="3"/>
    </row>
    <row r="4007" spans="2:51" x14ac:dyDescent="0.2">
      <c r="B4007" s="3"/>
      <c r="D4007" s="3"/>
      <c r="AW4007" s="3"/>
      <c r="AY4007" s="3"/>
    </row>
    <row r="4008" spans="2:51" x14ac:dyDescent="0.2">
      <c r="B4008" s="3"/>
      <c r="D4008" s="3"/>
      <c r="AW4008" s="3"/>
      <c r="AY4008" s="3"/>
    </row>
    <row r="4009" spans="2:51" x14ac:dyDescent="0.2">
      <c r="B4009" s="3"/>
      <c r="D4009" s="3"/>
      <c r="AW4009" s="3"/>
      <c r="AY4009" s="3"/>
    </row>
    <row r="4010" spans="2:51" x14ac:dyDescent="0.2">
      <c r="B4010" s="3"/>
      <c r="D4010" s="3"/>
      <c r="AW4010" s="3"/>
      <c r="AY4010" s="3"/>
    </row>
    <row r="4011" spans="2:51" x14ac:dyDescent="0.2">
      <c r="B4011" s="3"/>
      <c r="D4011" s="3"/>
      <c r="AW4011" s="3"/>
      <c r="AY4011" s="3"/>
    </row>
    <row r="4012" spans="2:51" x14ac:dyDescent="0.2">
      <c r="B4012" s="3"/>
      <c r="D4012" s="3"/>
      <c r="AW4012" s="3"/>
      <c r="AY4012" s="3"/>
    </row>
    <row r="4013" spans="2:51" x14ac:dyDescent="0.2">
      <c r="B4013" s="3"/>
      <c r="D4013" s="3"/>
      <c r="AW4013" s="3"/>
      <c r="AY4013" s="3"/>
    </row>
    <row r="4014" spans="2:51" x14ac:dyDescent="0.2">
      <c r="B4014" s="3"/>
      <c r="D4014" s="3"/>
      <c r="AW4014" s="3"/>
      <c r="AY4014" s="3"/>
    </row>
    <row r="4015" spans="2:51" x14ac:dyDescent="0.2">
      <c r="B4015" s="3"/>
      <c r="D4015" s="3"/>
      <c r="AW4015" s="3"/>
      <c r="AY4015" s="3"/>
    </row>
    <row r="4016" spans="2:51" x14ac:dyDescent="0.2">
      <c r="B4016" s="3"/>
      <c r="D4016" s="3"/>
      <c r="AW4016" s="3"/>
      <c r="AY4016" s="3"/>
    </row>
    <row r="4017" spans="2:51" x14ac:dyDescent="0.2">
      <c r="B4017" s="3"/>
      <c r="D4017" s="3"/>
      <c r="AW4017" s="3"/>
      <c r="AY4017" s="3"/>
    </row>
    <row r="4018" spans="2:51" x14ac:dyDescent="0.2">
      <c r="B4018" s="3"/>
      <c r="D4018" s="3"/>
      <c r="AW4018" s="3"/>
      <c r="AY4018" s="3"/>
    </row>
    <row r="4019" spans="2:51" x14ac:dyDescent="0.2">
      <c r="B4019" s="3"/>
      <c r="D4019" s="3"/>
      <c r="AW4019" s="3"/>
      <c r="AY4019" s="3"/>
    </row>
    <row r="4020" spans="2:51" x14ac:dyDescent="0.2">
      <c r="B4020" s="3"/>
      <c r="D4020" s="3"/>
      <c r="AW4020" s="3"/>
      <c r="AY4020" s="3"/>
    </row>
    <row r="4021" spans="2:51" x14ac:dyDescent="0.2">
      <c r="B4021" s="3"/>
      <c r="D4021" s="3"/>
      <c r="AW4021" s="3"/>
      <c r="AY4021" s="3"/>
    </row>
    <row r="4022" spans="2:51" x14ac:dyDescent="0.2">
      <c r="B4022" s="3"/>
      <c r="D4022" s="3"/>
      <c r="AW4022" s="3"/>
      <c r="AY4022" s="3"/>
    </row>
    <row r="4023" spans="2:51" x14ac:dyDescent="0.2">
      <c r="B4023" s="3"/>
      <c r="D4023" s="3"/>
      <c r="AW4023" s="3"/>
      <c r="AY4023" s="3"/>
    </row>
    <row r="4024" spans="2:51" x14ac:dyDescent="0.2">
      <c r="B4024" s="3"/>
      <c r="D4024" s="3"/>
      <c r="AW4024" s="3"/>
      <c r="AY4024" s="3"/>
    </row>
    <row r="4025" spans="2:51" x14ac:dyDescent="0.2">
      <c r="B4025" s="3"/>
      <c r="D4025" s="3"/>
      <c r="AW4025" s="3"/>
      <c r="AY4025" s="3"/>
    </row>
    <row r="4026" spans="2:51" x14ac:dyDescent="0.2">
      <c r="B4026" s="3"/>
      <c r="D4026" s="3"/>
      <c r="AW4026" s="3"/>
      <c r="AY4026" s="3"/>
    </row>
    <row r="4027" spans="2:51" x14ac:dyDescent="0.2">
      <c r="B4027" s="3"/>
      <c r="D4027" s="3"/>
      <c r="AW4027" s="3"/>
      <c r="AY4027" s="3"/>
    </row>
    <row r="4028" spans="2:51" x14ac:dyDescent="0.2">
      <c r="B4028" s="3"/>
      <c r="D4028" s="3"/>
      <c r="AW4028" s="3"/>
      <c r="AY4028" s="3"/>
    </row>
    <row r="4029" spans="2:51" x14ac:dyDescent="0.2">
      <c r="B4029" s="3"/>
      <c r="D4029" s="3"/>
      <c r="AW4029" s="3"/>
      <c r="AY4029" s="3"/>
    </row>
    <row r="4030" spans="2:51" x14ac:dyDescent="0.2">
      <c r="B4030" s="3"/>
      <c r="D4030" s="3"/>
      <c r="AW4030" s="3"/>
      <c r="AY4030" s="3"/>
    </row>
    <row r="4031" spans="2:51" x14ac:dyDescent="0.2">
      <c r="B4031" s="3"/>
      <c r="D4031" s="3"/>
      <c r="AW4031" s="3"/>
      <c r="AY4031" s="3"/>
    </row>
    <row r="4032" spans="2:51" x14ac:dyDescent="0.2">
      <c r="B4032" s="3"/>
      <c r="D4032" s="3"/>
      <c r="AW4032" s="3"/>
      <c r="AY4032" s="3"/>
    </row>
    <row r="4033" spans="2:51" x14ac:dyDescent="0.2">
      <c r="B4033" s="3"/>
      <c r="D4033" s="3"/>
      <c r="AW4033" s="3"/>
      <c r="AY4033" s="3"/>
    </row>
    <row r="4034" spans="2:51" x14ac:dyDescent="0.2">
      <c r="B4034" s="3"/>
      <c r="D4034" s="3"/>
      <c r="AW4034" s="3"/>
      <c r="AY4034" s="3"/>
    </row>
    <row r="4035" spans="2:51" x14ac:dyDescent="0.2">
      <c r="B4035" s="3"/>
      <c r="D4035" s="3"/>
      <c r="AW4035" s="3"/>
      <c r="AY4035" s="3"/>
    </row>
    <row r="4036" spans="2:51" x14ac:dyDescent="0.2">
      <c r="B4036" s="3"/>
      <c r="D4036" s="3"/>
      <c r="AW4036" s="3"/>
      <c r="AY4036" s="3"/>
    </row>
    <row r="4037" spans="2:51" x14ac:dyDescent="0.2">
      <c r="B4037" s="3"/>
      <c r="D4037" s="3"/>
      <c r="AW4037" s="3"/>
      <c r="AY4037" s="3"/>
    </row>
    <row r="4038" spans="2:51" x14ac:dyDescent="0.2">
      <c r="B4038" s="3"/>
      <c r="D4038" s="3"/>
      <c r="AW4038" s="3"/>
      <c r="AY4038" s="3"/>
    </row>
    <row r="4039" spans="2:51" x14ac:dyDescent="0.2">
      <c r="B4039" s="3"/>
      <c r="D4039" s="3"/>
      <c r="AW4039" s="3"/>
      <c r="AY4039" s="3"/>
    </row>
    <row r="4040" spans="2:51" x14ac:dyDescent="0.2">
      <c r="B4040" s="3"/>
      <c r="D4040" s="3"/>
      <c r="AW4040" s="3"/>
      <c r="AY4040" s="3"/>
    </row>
    <row r="4041" spans="2:51" x14ac:dyDescent="0.2">
      <c r="B4041" s="3"/>
      <c r="D4041" s="3"/>
      <c r="AW4041" s="3"/>
      <c r="AY4041" s="3"/>
    </row>
    <row r="4042" spans="2:51" x14ac:dyDescent="0.2">
      <c r="B4042" s="3"/>
      <c r="D4042" s="3"/>
      <c r="AW4042" s="3"/>
      <c r="AY4042" s="3"/>
    </row>
    <row r="4043" spans="2:51" x14ac:dyDescent="0.2">
      <c r="B4043" s="3"/>
      <c r="D4043" s="3"/>
      <c r="AW4043" s="3"/>
      <c r="AY4043" s="3"/>
    </row>
    <row r="4044" spans="2:51" x14ac:dyDescent="0.2">
      <c r="B4044" s="3"/>
      <c r="D4044" s="3"/>
      <c r="AW4044" s="3"/>
      <c r="AY4044" s="3"/>
    </row>
    <row r="4045" spans="2:51" x14ac:dyDescent="0.2">
      <c r="B4045" s="3"/>
      <c r="D4045" s="3"/>
      <c r="AW4045" s="3"/>
      <c r="AY4045" s="3"/>
    </row>
    <row r="4046" spans="2:51" x14ac:dyDescent="0.2">
      <c r="B4046" s="3"/>
      <c r="D4046" s="3"/>
      <c r="AW4046" s="3"/>
      <c r="AY4046" s="3"/>
    </row>
    <row r="4047" spans="2:51" x14ac:dyDescent="0.2">
      <c r="B4047" s="3"/>
      <c r="D4047" s="3"/>
      <c r="AW4047" s="3"/>
      <c r="AY4047" s="3"/>
    </row>
    <row r="4048" spans="2:51" x14ac:dyDescent="0.2">
      <c r="B4048" s="3"/>
      <c r="D4048" s="3"/>
      <c r="AW4048" s="3"/>
      <c r="AY4048" s="3"/>
    </row>
    <row r="4049" spans="2:51" x14ac:dyDescent="0.2">
      <c r="B4049" s="3"/>
      <c r="D4049" s="3"/>
      <c r="AW4049" s="3"/>
      <c r="AY4049" s="3"/>
    </row>
    <row r="4050" spans="2:51" x14ac:dyDescent="0.2">
      <c r="B4050" s="3"/>
      <c r="D4050" s="3"/>
      <c r="AW4050" s="3"/>
      <c r="AY4050" s="3"/>
    </row>
    <row r="4051" spans="2:51" x14ac:dyDescent="0.2">
      <c r="B4051" s="3"/>
      <c r="D4051" s="3"/>
      <c r="AW4051" s="3"/>
      <c r="AY4051" s="3"/>
    </row>
    <row r="4052" spans="2:51" x14ac:dyDescent="0.2">
      <c r="B4052" s="3"/>
      <c r="D4052" s="3"/>
      <c r="AW4052" s="3"/>
      <c r="AY4052" s="3"/>
    </row>
    <row r="4053" spans="2:51" x14ac:dyDescent="0.2">
      <c r="B4053" s="3"/>
      <c r="D4053" s="3"/>
      <c r="AW4053" s="3"/>
      <c r="AY4053" s="3"/>
    </row>
    <row r="4054" spans="2:51" x14ac:dyDescent="0.2">
      <c r="B4054" s="3"/>
      <c r="D4054" s="3"/>
      <c r="AW4054" s="3"/>
      <c r="AY4054" s="3"/>
    </row>
    <row r="4055" spans="2:51" x14ac:dyDescent="0.2">
      <c r="B4055" s="3"/>
      <c r="D4055" s="3"/>
      <c r="AW4055" s="3"/>
      <c r="AY4055" s="3"/>
    </row>
    <row r="4056" spans="2:51" x14ac:dyDescent="0.2">
      <c r="B4056" s="3"/>
      <c r="D4056" s="3"/>
      <c r="AW4056" s="3"/>
      <c r="AY4056" s="3"/>
    </row>
    <row r="4057" spans="2:51" x14ac:dyDescent="0.2">
      <c r="B4057" s="3"/>
      <c r="D4057" s="3"/>
      <c r="AW4057" s="3"/>
      <c r="AY4057" s="3"/>
    </row>
    <row r="4058" spans="2:51" x14ac:dyDescent="0.2">
      <c r="B4058" s="3"/>
      <c r="D4058" s="3"/>
      <c r="AW4058" s="3"/>
      <c r="AY4058" s="3"/>
    </row>
    <row r="4059" spans="2:51" x14ac:dyDescent="0.2">
      <c r="B4059" s="3"/>
      <c r="D4059" s="3"/>
      <c r="AW4059" s="3"/>
      <c r="AY4059" s="3"/>
    </row>
    <row r="4060" spans="2:51" x14ac:dyDescent="0.2">
      <c r="B4060" s="3"/>
      <c r="D4060" s="3"/>
      <c r="AW4060" s="3"/>
      <c r="AY4060" s="3"/>
    </row>
    <row r="4061" spans="2:51" x14ac:dyDescent="0.2">
      <c r="B4061" s="3"/>
      <c r="D4061" s="3"/>
      <c r="AW4061" s="3"/>
      <c r="AY4061" s="3"/>
    </row>
    <row r="4062" spans="2:51" x14ac:dyDescent="0.2">
      <c r="B4062" s="3"/>
      <c r="D4062" s="3"/>
      <c r="AW4062" s="3"/>
      <c r="AY4062" s="3"/>
    </row>
    <row r="4063" spans="2:51" x14ac:dyDescent="0.2">
      <c r="B4063" s="3"/>
      <c r="D4063" s="3"/>
      <c r="AW4063" s="3"/>
      <c r="AY4063" s="3"/>
    </row>
    <row r="4064" spans="2:51" x14ac:dyDescent="0.2">
      <c r="B4064" s="3"/>
      <c r="D4064" s="3"/>
      <c r="AW4064" s="3"/>
      <c r="AY4064" s="3"/>
    </row>
    <row r="4065" spans="2:51" x14ac:dyDescent="0.2">
      <c r="B4065" s="3"/>
      <c r="D4065" s="3"/>
      <c r="AW4065" s="3"/>
      <c r="AY4065" s="3"/>
    </row>
    <row r="4066" spans="2:51" x14ac:dyDescent="0.2">
      <c r="B4066" s="3"/>
      <c r="D4066" s="3"/>
      <c r="AW4066" s="3"/>
      <c r="AY4066" s="3"/>
    </row>
    <row r="4067" spans="2:51" x14ac:dyDescent="0.2">
      <c r="B4067" s="3"/>
      <c r="D4067" s="3"/>
      <c r="AW4067" s="3"/>
      <c r="AY4067" s="3"/>
    </row>
    <row r="4068" spans="2:51" x14ac:dyDescent="0.2">
      <c r="B4068" s="3"/>
      <c r="D4068" s="3"/>
      <c r="AW4068" s="3"/>
      <c r="AY4068" s="3"/>
    </row>
    <row r="4069" spans="2:51" x14ac:dyDescent="0.2">
      <c r="B4069" s="3"/>
      <c r="D4069" s="3"/>
      <c r="AW4069" s="3"/>
      <c r="AY4069" s="3"/>
    </row>
    <row r="4070" spans="2:51" x14ac:dyDescent="0.2">
      <c r="B4070" s="3"/>
      <c r="D4070" s="3"/>
      <c r="AW4070" s="3"/>
      <c r="AY4070" s="3"/>
    </row>
    <row r="4071" spans="2:51" x14ac:dyDescent="0.2">
      <c r="B4071" s="3"/>
      <c r="D4071" s="3"/>
      <c r="AW4071" s="3"/>
      <c r="AY4071" s="3"/>
    </row>
    <row r="4072" spans="2:51" x14ac:dyDescent="0.2">
      <c r="B4072" s="3"/>
      <c r="D4072" s="3"/>
      <c r="AW4072" s="3"/>
      <c r="AY4072" s="3"/>
    </row>
    <row r="4073" spans="2:51" x14ac:dyDescent="0.2">
      <c r="B4073" s="3"/>
      <c r="D4073" s="3"/>
      <c r="AW4073" s="3"/>
      <c r="AY4073" s="3"/>
    </row>
    <row r="4074" spans="2:51" x14ac:dyDescent="0.2">
      <c r="B4074" s="3"/>
      <c r="D4074" s="3"/>
      <c r="AW4074" s="3"/>
      <c r="AY4074" s="3"/>
    </row>
    <row r="4075" spans="2:51" x14ac:dyDescent="0.2">
      <c r="B4075" s="3"/>
      <c r="D4075" s="3"/>
      <c r="AW4075" s="3"/>
      <c r="AY4075" s="3"/>
    </row>
    <row r="4076" spans="2:51" x14ac:dyDescent="0.2">
      <c r="B4076" s="3"/>
      <c r="D4076" s="3"/>
      <c r="AW4076" s="3"/>
      <c r="AY4076" s="3"/>
    </row>
    <row r="4077" spans="2:51" x14ac:dyDescent="0.2">
      <c r="B4077" s="3"/>
      <c r="D4077" s="3"/>
      <c r="AW4077" s="3"/>
      <c r="AY4077" s="3"/>
    </row>
    <row r="4078" spans="2:51" x14ac:dyDescent="0.2">
      <c r="B4078" s="3"/>
      <c r="D4078" s="3"/>
      <c r="AW4078" s="3"/>
      <c r="AY4078" s="3"/>
    </row>
    <row r="4079" spans="2:51" x14ac:dyDescent="0.2">
      <c r="B4079" s="3"/>
      <c r="D4079" s="3"/>
      <c r="AW4079" s="3"/>
      <c r="AY4079" s="3"/>
    </row>
    <row r="4080" spans="2:51" x14ac:dyDescent="0.2">
      <c r="B4080" s="3"/>
      <c r="D4080" s="3"/>
      <c r="AW4080" s="3"/>
      <c r="AY4080" s="3"/>
    </row>
    <row r="4081" spans="2:51" x14ac:dyDescent="0.2">
      <c r="B4081" s="3"/>
      <c r="D4081" s="3"/>
      <c r="AW4081" s="3"/>
      <c r="AY4081" s="3"/>
    </row>
    <row r="4082" spans="2:51" x14ac:dyDescent="0.2">
      <c r="B4082" s="3"/>
      <c r="D4082" s="3"/>
      <c r="AW4082" s="3"/>
      <c r="AY4082" s="3"/>
    </row>
    <row r="4083" spans="2:51" x14ac:dyDescent="0.2">
      <c r="B4083" s="3"/>
      <c r="D4083" s="3"/>
      <c r="AW4083" s="3"/>
      <c r="AY4083" s="3"/>
    </row>
    <row r="4084" spans="2:51" x14ac:dyDescent="0.2">
      <c r="B4084" s="3"/>
      <c r="D4084" s="3"/>
      <c r="AW4084" s="3"/>
      <c r="AY4084" s="3"/>
    </row>
    <row r="4085" spans="2:51" x14ac:dyDescent="0.2">
      <c r="B4085" s="3"/>
      <c r="D4085" s="3"/>
      <c r="AW4085" s="3"/>
      <c r="AY4085" s="3"/>
    </row>
    <row r="4086" spans="2:51" x14ac:dyDescent="0.2">
      <c r="B4086" s="3"/>
      <c r="D4086" s="3"/>
      <c r="AW4086" s="3"/>
      <c r="AY4086" s="3"/>
    </row>
    <row r="4087" spans="2:51" x14ac:dyDescent="0.2">
      <c r="B4087" s="3"/>
      <c r="D4087" s="3"/>
      <c r="AW4087" s="3"/>
      <c r="AY4087" s="3"/>
    </row>
    <row r="4088" spans="2:51" x14ac:dyDescent="0.2">
      <c r="B4088" s="3"/>
      <c r="D4088" s="3"/>
      <c r="AW4088" s="3"/>
      <c r="AY4088" s="3"/>
    </row>
    <row r="4089" spans="2:51" x14ac:dyDescent="0.2">
      <c r="B4089" s="3"/>
      <c r="D4089" s="3"/>
      <c r="AW4089" s="3"/>
      <c r="AY4089" s="3"/>
    </row>
    <row r="4090" spans="2:51" x14ac:dyDescent="0.2">
      <c r="B4090" s="3"/>
      <c r="D4090" s="3"/>
      <c r="AW4090" s="3"/>
      <c r="AY4090" s="3"/>
    </row>
    <row r="4091" spans="2:51" x14ac:dyDescent="0.2">
      <c r="B4091" s="3"/>
      <c r="D4091" s="3"/>
      <c r="AW4091" s="3"/>
      <c r="AY4091" s="3"/>
    </row>
    <row r="4092" spans="2:51" x14ac:dyDescent="0.2">
      <c r="B4092" s="3"/>
      <c r="D4092" s="3"/>
      <c r="AW4092" s="3"/>
      <c r="AY4092" s="3"/>
    </row>
    <row r="4093" spans="2:51" x14ac:dyDescent="0.2">
      <c r="B4093" s="3"/>
      <c r="D4093" s="3"/>
      <c r="AW4093" s="3"/>
      <c r="AY4093" s="3"/>
    </row>
    <row r="4094" spans="2:51" x14ac:dyDescent="0.2">
      <c r="B4094" s="3"/>
      <c r="D4094" s="3"/>
      <c r="AW4094" s="3"/>
      <c r="AY4094" s="3"/>
    </row>
    <row r="4095" spans="2:51" x14ac:dyDescent="0.2">
      <c r="B4095" s="3"/>
      <c r="D4095" s="3"/>
      <c r="AW4095" s="3"/>
      <c r="AY4095" s="3"/>
    </row>
    <row r="4096" spans="2:51" x14ac:dyDescent="0.2">
      <c r="B4096" s="3"/>
      <c r="D4096" s="3"/>
      <c r="AW4096" s="3"/>
      <c r="AY4096" s="3"/>
    </row>
    <row r="4097" spans="2:51" x14ac:dyDescent="0.2">
      <c r="B4097" s="3"/>
      <c r="D4097" s="3"/>
      <c r="AW4097" s="3"/>
      <c r="AY4097" s="3"/>
    </row>
    <row r="4098" spans="2:51" x14ac:dyDescent="0.2">
      <c r="B4098" s="3"/>
      <c r="D4098" s="3"/>
      <c r="AW4098" s="3"/>
      <c r="AY4098" s="3"/>
    </row>
    <row r="4099" spans="2:51" x14ac:dyDescent="0.2">
      <c r="B4099" s="3"/>
      <c r="D4099" s="3"/>
      <c r="AW4099" s="3"/>
      <c r="AY4099" s="3"/>
    </row>
    <row r="4100" spans="2:51" x14ac:dyDescent="0.2">
      <c r="B4100" s="3"/>
      <c r="D4100" s="3"/>
      <c r="AW4100" s="3"/>
      <c r="AY4100" s="3"/>
    </row>
    <row r="4101" spans="2:51" x14ac:dyDescent="0.2">
      <c r="B4101" s="3"/>
      <c r="D4101" s="3"/>
      <c r="AW4101" s="3"/>
      <c r="AY4101" s="3"/>
    </row>
    <row r="4102" spans="2:51" x14ac:dyDescent="0.2">
      <c r="B4102" s="3"/>
      <c r="D4102" s="3"/>
      <c r="AW4102" s="3"/>
      <c r="AY4102" s="3"/>
    </row>
    <row r="4103" spans="2:51" x14ac:dyDescent="0.2">
      <c r="B4103" s="3"/>
      <c r="D4103" s="3"/>
      <c r="AW4103" s="3"/>
      <c r="AY4103" s="3"/>
    </row>
    <row r="4104" spans="2:51" x14ac:dyDescent="0.2">
      <c r="B4104" s="3"/>
      <c r="D4104" s="3"/>
      <c r="AW4104" s="3"/>
      <c r="AY4104" s="3"/>
    </row>
    <row r="4105" spans="2:51" x14ac:dyDescent="0.2">
      <c r="B4105" s="3"/>
      <c r="D4105" s="3"/>
      <c r="AW4105" s="3"/>
      <c r="AY4105" s="3"/>
    </row>
    <row r="4106" spans="2:51" x14ac:dyDescent="0.2">
      <c r="B4106" s="3"/>
      <c r="D4106" s="3"/>
      <c r="AW4106" s="3"/>
      <c r="AY4106" s="3"/>
    </row>
    <row r="4107" spans="2:51" x14ac:dyDescent="0.2">
      <c r="B4107" s="3"/>
      <c r="D4107" s="3"/>
      <c r="AW4107" s="3"/>
      <c r="AY4107" s="3"/>
    </row>
    <row r="4108" spans="2:51" x14ac:dyDescent="0.2">
      <c r="B4108" s="3"/>
      <c r="D4108" s="3"/>
      <c r="AW4108" s="3"/>
      <c r="AY4108" s="3"/>
    </row>
    <row r="4109" spans="2:51" x14ac:dyDescent="0.2">
      <c r="B4109" s="3"/>
      <c r="D4109" s="3"/>
      <c r="AW4109" s="3"/>
      <c r="AY4109" s="3"/>
    </row>
    <row r="4110" spans="2:51" x14ac:dyDescent="0.2">
      <c r="B4110" s="3"/>
      <c r="D4110" s="3"/>
      <c r="AW4110" s="3"/>
      <c r="AY4110" s="3"/>
    </row>
    <row r="4111" spans="2:51" x14ac:dyDescent="0.2">
      <c r="B4111" s="3"/>
      <c r="D4111" s="3"/>
      <c r="AW4111" s="3"/>
      <c r="AY4111" s="3"/>
    </row>
    <row r="4112" spans="2:51" x14ac:dyDescent="0.2">
      <c r="B4112" s="3"/>
      <c r="D4112" s="3"/>
      <c r="AW4112" s="3"/>
      <c r="AY4112" s="3"/>
    </row>
    <row r="4113" spans="2:51" x14ac:dyDescent="0.2">
      <c r="B4113" s="3"/>
      <c r="D4113" s="3"/>
      <c r="AW4113" s="3"/>
      <c r="AY4113" s="3"/>
    </row>
    <row r="4114" spans="2:51" x14ac:dyDescent="0.2">
      <c r="B4114" s="3"/>
      <c r="D4114" s="3"/>
      <c r="AW4114" s="3"/>
      <c r="AY4114" s="3"/>
    </row>
    <row r="4115" spans="2:51" x14ac:dyDescent="0.2">
      <c r="B4115" s="3"/>
      <c r="D4115" s="3"/>
      <c r="AW4115" s="3"/>
      <c r="AY4115" s="3"/>
    </row>
    <row r="4116" spans="2:51" x14ac:dyDescent="0.2">
      <c r="B4116" s="3"/>
      <c r="D4116" s="3"/>
      <c r="AW4116" s="3"/>
      <c r="AY4116" s="3"/>
    </row>
    <row r="4117" spans="2:51" x14ac:dyDescent="0.2">
      <c r="B4117" s="3"/>
      <c r="D4117" s="3"/>
      <c r="AW4117" s="3"/>
      <c r="AY4117" s="3"/>
    </row>
    <row r="4118" spans="2:51" x14ac:dyDescent="0.2">
      <c r="B4118" s="3"/>
      <c r="D4118" s="3"/>
      <c r="AW4118" s="3"/>
      <c r="AY4118" s="3"/>
    </row>
    <row r="4119" spans="2:51" x14ac:dyDescent="0.2">
      <c r="B4119" s="3"/>
      <c r="D4119" s="3"/>
      <c r="AW4119" s="3"/>
      <c r="AY4119" s="3"/>
    </row>
    <row r="4120" spans="2:51" x14ac:dyDescent="0.2">
      <c r="B4120" s="3"/>
      <c r="D4120" s="3"/>
      <c r="AW4120" s="3"/>
      <c r="AY4120" s="3"/>
    </row>
    <row r="4121" spans="2:51" x14ac:dyDescent="0.2">
      <c r="B4121" s="3"/>
      <c r="D4121" s="3"/>
      <c r="AW4121" s="3"/>
      <c r="AY4121" s="3"/>
    </row>
    <row r="4122" spans="2:51" x14ac:dyDescent="0.2">
      <c r="B4122" s="3"/>
      <c r="D4122" s="3"/>
      <c r="AW4122" s="3"/>
      <c r="AY4122" s="3"/>
    </row>
    <row r="4123" spans="2:51" x14ac:dyDescent="0.2">
      <c r="B4123" s="3"/>
      <c r="D4123" s="3"/>
      <c r="AW4123" s="3"/>
      <c r="AY4123" s="3"/>
    </row>
    <row r="4124" spans="2:51" x14ac:dyDescent="0.2">
      <c r="B4124" s="3"/>
      <c r="D4124" s="3"/>
      <c r="AW4124" s="3"/>
      <c r="AY4124" s="3"/>
    </row>
    <row r="4125" spans="2:51" x14ac:dyDescent="0.2">
      <c r="B4125" s="3"/>
      <c r="D4125" s="3"/>
      <c r="AW4125" s="3"/>
      <c r="AY4125" s="3"/>
    </row>
    <row r="4126" spans="2:51" x14ac:dyDescent="0.2">
      <c r="B4126" s="3"/>
      <c r="D4126" s="3"/>
      <c r="AW4126" s="3"/>
      <c r="AY4126" s="3"/>
    </row>
    <row r="4127" spans="2:51" x14ac:dyDescent="0.2">
      <c r="B4127" s="3"/>
      <c r="D4127" s="3"/>
      <c r="AW4127" s="3"/>
      <c r="AY4127" s="3"/>
    </row>
    <row r="4128" spans="2:51" x14ac:dyDescent="0.2">
      <c r="B4128" s="3"/>
      <c r="D4128" s="3"/>
      <c r="AW4128" s="3"/>
      <c r="AY4128" s="3"/>
    </row>
    <row r="4129" spans="2:51" x14ac:dyDescent="0.2">
      <c r="B4129" s="3"/>
      <c r="D4129" s="3"/>
      <c r="AW4129" s="3"/>
      <c r="AY4129" s="3"/>
    </row>
    <row r="4130" spans="2:51" x14ac:dyDescent="0.2">
      <c r="B4130" s="3"/>
      <c r="D4130" s="3"/>
      <c r="AW4130" s="3"/>
      <c r="AY4130" s="3"/>
    </row>
    <row r="4131" spans="2:51" x14ac:dyDescent="0.2">
      <c r="B4131" s="3"/>
      <c r="D4131" s="3"/>
      <c r="AW4131" s="3"/>
      <c r="AY4131" s="3"/>
    </row>
    <row r="4132" spans="2:51" x14ac:dyDescent="0.2">
      <c r="B4132" s="3"/>
      <c r="D4132" s="3"/>
      <c r="AW4132" s="3"/>
      <c r="AY4132" s="3"/>
    </row>
    <row r="4133" spans="2:51" x14ac:dyDescent="0.2">
      <c r="B4133" s="3"/>
      <c r="D4133" s="3"/>
      <c r="AW4133" s="3"/>
      <c r="AY4133" s="3"/>
    </row>
    <row r="4134" spans="2:51" x14ac:dyDescent="0.2">
      <c r="B4134" s="3"/>
      <c r="D4134" s="3"/>
      <c r="AW4134" s="3"/>
      <c r="AY4134" s="3"/>
    </row>
    <row r="4135" spans="2:51" x14ac:dyDescent="0.2">
      <c r="B4135" s="3"/>
      <c r="D4135" s="3"/>
      <c r="AW4135" s="3"/>
      <c r="AY4135" s="3"/>
    </row>
    <row r="4136" spans="2:51" x14ac:dyDescent="0.2">
      <c r="B4136" s="3"/>
      <c r="D4136" s="3"/>
      <c r="AW4136" s="3"/>
      <c r="AY4136" s="3"/>
    </row>
    <row r="4137" spans="2:51" x14ac:dyDescent="0.2">
      <c r="B4137" s="3"/>
      <c r="D4137" s="3"/>
      <c r="AW4137" s="3"/>
      <c r="AY4137" s="3"/>
    </row>
    <row r="4138" spans="2:51" x14ac:dyDescent="0.2">
      <c r="B4138" s="3"/>
      <c r="D4138" s="3"/>
      <c r="AW4138" s="3"/>
      <c r="AY4138" s="3"/>
    </row>
    <row r="4139" spans="2:51" x14ac:dyDescent="0.2">
      <c r="B4139" s="3"/>
      <c r="D4139" s="3"/>
      <c r="AW4139" s="3"/>
      <c r="AY4139" s="3"/>
    </row>
    <row r="4140" spans="2:51" x14ac:dyDescent="0.2">
      <c r="B4140" s="3"/>
      <c r="D4140" s="3"/>
      <c r="AW4140" s="3"/>
      <c r="AY4140" s="3"/>
    </row>
    <row r="4141" spans="2:51" x14ac:dyDescent="0.2">
      <c r="B4141" s="3"/>
      <c r="D4141" s="3"/>
      <c r="AW4141" s="3"/>
      <c r="AY4141" s="3"/>
    </row>
    <row r="4142" spans="2:51" x14ac:dyDescent="0.2">
      <c r="B4142" s="3"/>
      <c r="D4142" s="3"/>
      <c r="AW4142" s="3"/>
      <c r="AY4142" s="3"/>
    </row>
    <row r="4143" spans="2:51" x14ac:dyDescent="0.2">
      <c r="B4143" s="3"/>
      <c r="D4143" s="3"/>
      <c r="AW4143" s="3"/>
      <c r="AY4143" s="3"/>
    </row>
    <row r="4144" spans="2:51" x14ac:dyDescent="0.2">
      <c r="B4144" s="3"/>
      <c r="D4144" s="3"/>
      <c r="AW4144" s="3"/>
      <c r="AY4144" s="3"/>
    </row>
    <row r="4145" spans="2:51" x14ac:dyDescent="0.2">
      <c r="B4145" s="3"/>
      <c r="D4145" s="3"/>
      <c r="AW4145" s="3"/>
      <c r="AY4145" s="3"/>
    </row>
    <row r="4146" spans="2:51" x14ac:dyDescent="0.2">
      <c r="B4146" s="3"/>
      <c r="D4146" s="3"/>
      <c r="AW4146" s="3"/>
      <c r="AY4146" s="3"/>
    </row>
    <row r="4147" spans="2:51" x14ac:dyDescent="0.2">
      <c r="B4147" s="3"/>
      <c r="D4147" s="3"/>
      <c r="AW4147" s="3"/>
      <c r="AY4147" s="3"/>
    </row>
    <row r="4148" spans="2:51" x14ac:dyDescent="0.2">
      <c r="B4148" s="3"/>
      <c r="D4148" s="3"/>
      <c r="AW4148" s="3"/>
      <c r="AY4148" s="3"/>
    </row>
    <row r="4149" spans="2:51" x14ac:dyDescent="0.2">
      <c r="B4149" s="3"/>
      <c r="D4149" s="3"/>
      <c r="AW4149" s="3"/>
      <c r="AY4149" s="3"/>
    </row>
    <row r="4150" spans="2:51" x14ac:dyDescent="0.2">
      <c r="B4150" s="3"/>
      <c r="D4150" s="3"/>
      <c r="AW4150" s="3"/>
      <c r="AY4150" s="3"/>
    </row>
    <row r="4151" spans="2:51" x14ac:dyDescent="0.2">
      <c r="B4151" s="3"/>
      <c r="D4151" s="3"/>
      <c r="AW4151" s="3"/>
      <c r="AY4151" s="3"/>
    </row>
    <row r="4152" spans="2:51" x14ac:dyDescent="0.2">
      <c r="B4152" s="3"/>
      <c r="D4152" s="3"/>
      <c r="AW4152" s="3"/>
      <c r="AY4152" s="3"/>
    </row>
    <row r="4153" spans="2:51" x14ac:dyDescent="0.2">
      <c r="B4153" s="3"/>
      <c r="D4153" s="3"/>
      <c r="AW4153" s="3"/>
      <c r="AY4153" s="3"/>
    </row>
    <row r="4154" spans="2:51" x14ac:dyDescent="0.2">
      <c r="B4154" s="3"/>
      <c r="D4154" s="3"/>
      <c r="AW4154" s="3"/>
      <c r="AY4154" s="3"/>
    </row>
    <row r="4155" spans="2:51" x14ac:dyDescent="0.2">
      <c r="B4155" s="3"/>
      <c r="D4155" s="3"/>
      <c r="AW4155" s="3"/>
      <c r="AY4155" s="3"/>
    </row>
    <row r="4156" spans="2:51" x14ac:dyDescent="0.2">
      <c r="B4156" s="3"/>
      <c r="D4156" s="3"/>
      <c r="AW4156" s="3"/>
      <c r="AY4156" s="3"/>
    </row>
    <row r="4157" spans="2:51" x14ac:dyDescent="0.2">
      <c r="B4157" s="3"/>
      <c r="D4157" s="3"/>
      <c r="AW4157" s="3"/>
      <c r="AY4157" s="3"/>
    </row>
    <row r="4158" spans="2:51" x14ac:dyDescent="0.2">
      <c r="B4158" s="3"/>
      <c r="D4158" s="3"/>
      <c r="AW4158" s="3"/>
      <c r="AY4158" s="3"/>
    </row>
    <row r="4159" spans="2:51" x14ac:dyDescent="0.2">
      <c r="B4159" s="3"/>
      <c r="D4159" s="3"/>
      <c r="AW4159" s="3"/>
      <c r="AY4159" s="3"/>
    </row>
    <row r="4160" spans="2:51" x14ac:dyDescent="0.2">
      <c r="B4160" s="3"/>
      <c r="D4160" s="3"/>
      <c r="AW4160" s="3"/>
      <c r="AY4160" s="3"/>
    </row>
    <row r="4161" spans="2:51" x14ac:dyDescent="0.2">
      <c r="B4161" s="3"/>
      <c r="D4161" s="3"/>
      <c r="AW4161" s="3"/>
      <c r="AY4161" s="3"/>
    </row>
    <row r="4162" spans="2:51" x14ac:dyDescent="0.2">
      <c r="B4162" s="3"/>
      <c r="D4162" s="3"/>
      <c r="AW4162" s="3"/>
      <c r="AY4162" s="3"/>
    </row>
    <row r="4163" spans="2:51" x14ac:dyDescent="0.2">
      <c r="B4163" s="3"/>
      <c r="D4163" s="3"/>
      <c r="AW4163" s="3"/>
      <c r="AY4163" s="3"/>
    </row>
    <row r="4164" spans="2:51" x14ac:dyDescent="0.2">
      <c r="B4164" s="3"/>
      <c r="D4164" s="3"/>
      <c r="AW4164" s="3"/>
      <c r="AY4164" s="3"/>
    </row>
    <row r="4165" spans="2:51" x14ac:dyDescent="0.2">
      <c r="B4165" s="3"/>
      <c r="D4165" s="3"/>
      <c r="AW4165" s="3"/>
      <c r="AY4165" s="3"/>
    </row>
    <row r="4166" spans="2:51" x14ac:dyDescent="0.2">
      <c r="B4166" s="3"/>
      <c r="D4166" s="3"/>
      <c r="AW4166" s="3"/>
      <c r="AY4166" s="3"/>
    </row>
    <row r="4167" spans="2:51" x14ac:dyDescent="0.2">
      <c r="B4167" s="3"/>
      <c r="D4167" s="3"/>
      <c r="AW4167" s="3"/>
      <c r="AY4167" s="3"/>
    </row>
    <row r="4168" spans="2:51" x14ac:dyDescent="0.2">
      <c r="B4168" s="3"/>
      <c r="D4168" s="3"/>
      <c r="AW4168" s="3"/>
      <c r="AY4168" s="3"/>
    </row>
    <row r="4169" spans="2:51" x14ac:dyDescent="0.2">
      <c r="B4169" s="3"/>
      <c r="D4169" s="3"/>
      <c r="AW4169" s="3"/>
      <c r="AY4169" s="3"/>
    </row>
    <row r="4170" spans="2:51" x14ac:dyDescent="0.2">
      <c r="B4170" s="3"/>
      <c r="D4170" s="3"/>
      <c r="AW4170" s="3"/>
      <c r="AY4170" s="3"/>
    </row>
    <row r="4171" spans="2:51" x14ac:dyDescent="0.2">
      <c r="B4171" s="3"/>
      <c r="D4171" s="3"/>
      <c r="AW4171" s="3"/>
      <c r="AY4171" s="3"/>
    </row>
    <row r="4172" spans="2:51" x14ac:dyDescent="0.2">
      <c r="B4172" s="3"/>
      <c r="D4172" s="3"/>
      <c r="AW4172" s="3"/>
      <c r="AY4172" s="3"/>
    </row>
    <row r="4173" spans="2:51" x14ac:dyDescent="0.2">
      <c r="B4173" s="3"/>
      <c r="D4173" s="3"/>
      <c r="AW4173" s="3"/>
      <c r="AY4173" s="3"/>
    </row>
    <row r="4174" spans="2:51" x14ac:dyDescent="0.2">
      <c r="B4174" s="3"/>
      <c r="D4174" s="3"/>
      <c r="AW4174" s="3"/>
      <c r="AY4174" s="3"/>
    </row>
    <row r="4175" spans="2:51" x14ac:dyDescent="0.2">
      <c r="B4175" s="3"/>
      <c r="D4175" s="3"/>
      <c r="AW4175" s="3"/>
      <c r="AY4175" s="3"/>
    </row>
    <row r="4176" spans="2:51" x14ac:dyDescent="0.2">
      <c r="B4176" s="3"/>
      <c r="D4176" s="3"/>
      <c r="AW4176" s="3"/>
      <c r="AY4176" s="3"/>
    </row>
    <row r="4177" spans="2:51" x14ac:dyDescent="0.2">
      <c r="B4177" s="3"/>
      <c r="D4177" s="3"/>
      <c r="AW4177" s="3"/>
      <c r="AY4177" s="3"/>
    </row>
    <row r="4178" spans="2:51" x14ac:dyDescent="0.2">
      <c r="B4178" s="3"/>
      <c r="D4178" s="3"/>
      <c r="AW4178" s="3"/>
      <c r="AY4178" s="3"/>
    </row>
    <row r="4179" spans="2:51" x14ac:dyDescent="0.2">
      <c r="B4179" s="3"/>
      <c r="D4179" s="3"/>
      <c r="AW4179" s="3"/>
      <c r="AY4179" s="3"/>
    </row>
    <row r="4180" spans="2:51" x14ac:dyDescent="0.2">
      <c r="B4180" s="3"/>
      <c r="D4180" s="3"/>
      <c r="AW4180" s="3"/>
      <c r="AY4180" s="3"/>
    </row>
    <row r="4181" spans="2:51" x14ac:dyDescent="0.2">
      <c r="B4181" s="3"/>
      <c r="D4181" s="3"/>
      <c r="AW4181" s="3"/>
      <c r="AY4181" s="3"/>
    </row>
    <row r="4182" spans="2:51" x14ac:dyDescent="0.2">
      <c r="B4182" s="3"/>
      <c r="D4182" s="3"/>
      <c r="AW4182" s="3"/>
      <c r="AY4182" s="3"/>
    </row>
    <row r="4183" spans="2:51" x14ac:dyDescent="0.2">
      <c r="B4183" s="3"/>
      <c r="D4183" s="3"/>
      <c r="AW4183" s="3"/>
      <c r="AY4183" s="3"/>
    </row>
    <row r="4184" spans="2:51" x14ac:dyDescent="0.2">
      <c r="B4184" s="3"/>
      <c r="D4184" s="3"/>
      <c r="AW4184" s="3"/>
      <c r="AY4184" s="3"/>
    </row>
    <row r="4185" spans="2:51" x14ac:dyDescent="0.2">
      <c r="B4185" s="3"/>
      <c r="D4185" s="3"/>
      <c r="AW4185" s="3"/>
      <c r="AY4185" s="3"/>
    </row>
    <row r="4186" spans="2:51" x14ac:dyDescent="0.2">
      <c r="B4186" s="3"/>
      <c r="D4186" s="3"/>
      <c r="AW4186" s="3"/>
      <c r="AY4186" s="3"/>
    </row>
    <row r="4187" spans="2:51" x14ac:dyDescent="0.2">
      <c r="B4187" s="3"/>
      <c r="D4187" s="3"/>
      <c r="AW4187" s="3"/>
      <c r="AY4187" s="3"/>
    </row>
    <row r="4188" spans="2:51" x14ac:dyDescent="0.2">
      <c r="B4188" s="3"/>
      <c r="D4188" s="3"/>
      <c r="AW4188" s="3"/>
      <c r="AY4188" s="3"/>
    </row>
    <row r="4189" spans="2:51" x14ac:dyDescent="0.2">
      <c r="B4189" s="3"/>
      <c r="D4189" s="3"/>
      <c r="AW4189" s="3"/>
      <c r="AY4189" s="3"/>
    </row>
    <row r="4190" spans="2:51" x14ac:dyDescent="0.2">
      <c r="B4190" s="3"/>
      <c r="D4190" s="3"/>
      <c r="AW4190" s="3"/>
      <c r="AY4190" s="3"/>
    </row>
    <row r="4191" spans="2:51" x14ac:dyDescent="0.2">
      <c r="B4191" s="3"/>
      <c r="D4191" s="3"/>
      <c r="AW4191" s="3"/>
      <c r="AY4191" s="3"/>
    </row>
    <row r="4192" spans="2:51" x14ac:dyDescent="0.2">
      <c r="B4192" s="3"/>
      <c r="D4192" s="3"/>
      <c r="AW4192" s="3"/>
      <c r="AY4192" s="3"/>
    </row>
    <row r="4193" spans="2:51" x14ac:dyDescent="0.2">
      <c r="B4193" s="3"/>
      <c r="D4193" s="3"/>
      <c r="AW4193" s="3"/>
      <c r="AY4193" s="3"/>
    </row>
    <row r="4194" spans="2:51" x14ac:dyDescent="0.2">
      <c r="B4194" s="3"/>
      <c r="D4194" s="3"/>
      <c r="AW4194" s="3"/>
      <c r="AY4194" s="3"/>
    </row>
    <row r="4195" spans="2:51" x14ac:dyDescent="0.2">
      <c r="B4195" s="3"/>
      <c r="D4195" s="3"/>
      <c r="AW4195" s="3"/>
      <c r="AY4195" s="3"/>
    </row>
    <row r="4196" spans="2:51" x14ac:dyDescent="0.2">
      <c r="B4196" s="3"/>
      <c r="D4196" s="3"/>
      <c r="AW4196" s="3"/>
      <c r="AY4196" s="3"/>
    </row>
    <row r="4197" spans="2:51" x14ac:dyDescent="0.2">
      <c r="B4197" s="3"/>
      <c r="D4197" s="3"/>
      <c r="AW4197" s="3"/>
      <c r="AY4197" s="3"/>
    </row>
    <row r="4198" spans="2:51" x14ac:dyDescent="0.2">
      <c r="B4198" s="3"/>
      <c r="D4198" s="3"/>
      <c r="AW4198" s="3"/>
      <c r="AY4198" s="3"/>
    </row>
    <row r="4199" spans="2:51" x14ac:dyDescent="0.2">
      <c r="B4199" s="3"/>
      <c r="D4199" s="3"/>
      <c r="AW4199" s="3"/>
      <c r="AY4199" s="3"/>
    </row>
    <row r="4200" spans="2:51" x14ac:dyDescent="0.2">
      <c r="B4200" s="3"/>
      <c r="D4200" s="3"/>
      <c r="AW4200" s="3"/>
      <c r="AY4200" s="3"/>
    </row>
    <row r="4201" spans="2:51" x14ac:dyDescent="0.2">
      <c r="B4201" s="3"/>
      <c r="D4201" s="3"/>
      <c r="AW4201" s="3"/>
      <c r="AY4201" s="3"/>
    </row>
    <row r="4202" spans="2:51" x14ac:dyDescent="0.2">
      <c r="B4202" s="3"/>
      <c r="D4202" s="3"/>
      <c r="AW4202" s="3"/>
      <c r="AY4202" s="3"/>
    </row>
    <row r="4203" spans="2:51" x14ac:dyDescent="0.2">
      <c r="B4203" s="3"/>
      <c r="D4203" s="3"/>
      <c r="AW4203" s="3"/>
      <c r="AY4203" s="3"/>
    </row>
    <row r="4204" spans="2:51" x14ac:dyDescent="0.2">
      <c r="B4204" s="3"/>
      <c r="D4204" s="3"/>
      <c r="AW4204" s="3"/>
      <c r="AY4204" s="3"/>
    </row>
    <row r="4205" spans="2:51" x14ac:dyDescent="0.2">
      <c r="B4205" s="3"/>
      <c r="D4205" s="3"/>
      <c r="AW4205" s="3"/>
      <c r="AY4205" s="3"/>
    </row>
    <row r="4206" spans="2:51" x14ac:dyDescent="0.2">
      <c r="B4206" s="3"/>
      <c r="D4206" s="3"/>
      <c r="AW4206" s="3"/>
      <c r="AY4206" s="3"/>
    </row>
    <row r="4207" spans="2:51" x14ac:dyDescent="0.2">
      <c r="B4207" s="3"/>
      <c r="D4207" s="3"/>
      <c r="AW4207" s="3"/>
      <c r="AY4207" s="3"/>
    </row>
    <row r="4208" spans="2:51" x14ac:dyDescent="0.2">
      <c r="B4208" s="3"/>
      <c r="D4208" s="3"/>
      <c r="AW4208" s="3"/>
      <c r="AY4208" s="3"/>
    </row>
    <row r="4209" spans="2:51" x14ac:dyDescent="0.2">
      <c r="B4209" s="3"/>
      <c r="D4209" s="3"/>
      <c r="AW4209" s="3"/>
      <c r="AY4209" s="3"/>
    </row>
    <row r="4210" spans="2:51" x14ac:dyDescent="0.2">
      <c r="B4210" s="3"/>
      <c r="D4210" s="3"/>
      <c r="AW4210" s="3"/>
      <c r="AY4210" s="3"/>
    </row>
    <row r="4211" spans="2:51" x14ac:dyDescent="0.2">
      <c r="B4211" s="3"/>
      <c r="D4211" s="3"/>
      <c r="AW4211" s="3"/>
      <c r="AY4211" s="3"/>
    </row>
    <row r="4212" spans="2:51" x14ac:dyDescent="0.2">
      <c r="B4212" s="3"/>
      <c r="D4212" s="3"/>
      <c r="AW4212" s="3"/>
      <c r="AY4212" s="3"/>
    </row>
    <row r="4213" spans="2:51" x14ac:dyDescent="0.2">
      <c r="B4213" s="3"/>
      <c r="D4213" s="3"/>
      <c r="AW4213" s="3"/>
      <c r="AY4213" s="3"/>
    </row>
    <row r="4214" spans="2:51" x14ac:dyDescent="0.2">
      <c r="B4214" s="3"/>
      <c r="D4214" s="3"/>
      <c r="AW4214" s="3"/>
      <c r="AY4214" s="3"/>
    </row>
    <row r="4215" spans="2:51" x14ac:dyDescent="0.2">
      <c r="B4215" s="3"/>
      <c r="D4215" s="3"/>
      <c r="AW4215" s="3"/>
      <c r="AY4215" s="3"/>
    </row>
    <row r="4216" spans="2:51" x14ac:dyDescent="0.2">
      <c r="B4216" s="3"/>
      <c r="D4216" s="3"/>
      <c r="AW4216" s="3"/>
      <c r="AY4216" s="3"/>
    </row>
    <row r="4217" spans="2:51" x14ac:dyDescent="0.2">
      <c r="B4217" s="3"/>
      <c r="D4217" s="3"/>
      <c r="AW4217" s="3"/>
      <c r="AY4217" s="3"/>
    </row>
    <row r="4218" spans="2:51" x14ac:dyDescent="0.2">
      <c r="B4218" s="3"/>
      <c r="D4218" s="3"/>
      <c r="AW4218" s="3"/>
      <c r="AY4218" s="3"/>
    </row>
    <row r="4219" spans="2:51" x14ac:dyDescent="0.2">
      <c r="B4219" s="3"/>
      <c r="D4219" s="3"/>
      <c r="AW4219" s="3"/>
      <c r="AY4219" s="3"/>
    </row>
    <row r="4220" spans="2:51" x14ac:dyDescent="0.2">
      <c r="B4220" s="3"/>
      <c r="D4220" s="3"/>
      <c r="AW4220" s="3"/>
      <c r="AY4220" s="3"/>
    </row>
    <row r="4221" spans="2:51" x14ac:dyDescent="0.2">
      <c r="B4221" s="3"/>
      <c r="D4221" s="3"/>
      <c r="AW4221" s="3"/>
      <c r="AY4221" s="3"/>
    </row>
    <row r="4222" spans="2:51" x14ac:dyDescent="0.2">
      <c r="B4222" s="3"/>
      <c r="D4222" s="3"/>
      <c r="AW4222" s="3"/>
      <c r="AY4222" s="3"/>
    </row>
    <row r="4223" spans="2:51" x14ac:dyDescent="0.2">
      <c r="B4223" s="3"/>
      <c r="D4223" s="3"/>
      <c r="AW4223" s="3"/>
      <c r="AY4223" s="3"/>
    </row>
    <row r="4224" spans="2:51" x14ac:dyDescent="0.2">
      <c r="B4224" s="3"/>
      <c r="D4224" s="3"/>
      <c r="AW4224" s="3"/>
      <c r="AY4224" s="3"/>
    </row>
    <row r="4225" spans="2:51" x14ac:dyDescent="0.2">
      <c r="B4225" s="3"/>
      <c r="D4225" s="3"/>
      <c r="AW4225" s="3"/>
      <c r="AY4225" s="3"/>
    </row>
    <row r="4226" spans="2:51" x14ac:dyDescent="0.2">
      <c r="B4226" s="3"/>
      <c r="D4226" s="3"/>
      <c r="AW4226" s="3"/>
      <c r="AY4226" s="3"/>
    </row>
    <row r="4227" spans="2:51" x14ac:dyDescent="0.2">
      <c r="B4227" s="3"/>
      <c r="D4227" s="3"/>
      <c r="AW4227" s="3"/>
      <c r="AY4227" s="3"/>
    </row>
    <row r="4228" spans="2:51" x14ac:dyDescent="0.2">
      <c r="B4228" s="3"/>
      <c r="D4228" s="3"/>
      <c r="AW4228" s="3"/>
      <c r="AY4228" s="3"/>
    </row>
    <row r="4229" spans="2:51" x14ac:dyDescent="0.2">
      <c r="B4229" s="3"/>
      <c r="D4229" s="3"/>
      <c r="AW4229" s="3"/>
      <c r="AY4229" s="3"/>
    </row>
    <row r="4230" spans="2:51" x14ac:dyDescent="0.2">
      <c r="B4230" s="3"/>
      <c r="D4230" s="3"/>
      <c r="AW4230" s="3"/>
      <c r="AY4230" s="3"/>
    </row>
    <row r="4231" spans="2:51" x14ac:dyDescent="0.2">
      <c r="B4231" s="3"/>
      <c r="D4231" s="3"/>
      <c r="AW4231" s="3"/>
      <c r="AY4231" s="3"/>
    </row>
    <row r="4232" spans="2:51" x14ac:dyDescent="0.2">
      <c r="B4232" s="3"/>
      <c r="D4232" s="3"/>
      <c r="AW4232" s="3"/>
      <c r="AY4232" s="3"/>
    </row>
    <row r="4233" spans="2:51" x14ac:dyDescent="0.2">
      <c r="B4233" s="3"/>
      <c r="D4233" s="3"/>
      <c r="AW4233" s="3"/>
      <c r="AY4233" s="3"/>
    </row>
    <row r="4234" spans="2:51" x14ac:dyDescent="0.2">
      <c r="B4234" s="3"/>
      <c r="D4234" s="3"/>
      <c r="AW4234" s="3"/>
      <c r="AY4234" s="3"/>
    </row>
    <row r="4235" spans="2:51" x14ac:dyDescent="0.2">
      <c r="B4235" s="3"/>
      <c r="D4235" s="3"/>
      <c r="AW4235" s="3"/>
      <c r="AY4235" s="3"/>
    </row>
    <row r="4236" spans="2:51" x14ac:dyDescent="0.2">
      <c r="B4236" s="3"/>
      <c r="D4236" s="3"/>
      <c r="AW4236" s="3"/>
      <c r="AY4236" s="3"/>
    </row>
    <row r="4237" spans="2:51" x14ac:dyDescent="0.2">
      <c r="B4237" s="3"/>
      <c r="D4237" s="3"/>
      <c r="AW4237" s="3"/>
      <c r="AY4237" s="3"/>
    </row>
    <row r="4238" spans="2:51" x14ac:dyDescent="0.2">
      <c r="B4238" s="3"/>
      <c r="D4238" s="3"/>
      <c r="AW4238" s="3"/>
      <c r="AY4238" s="3"/>
    </row>
    <row r="4239" spans="2:51" x14ac:dyDescent="0.2">
      <c r="B4239" s="3"/>
      <c r="D4239" s="3"/>
      <c r="AW4239" s="3"/>
      <c r="AY4239" s="3"/>
    </row>
    <row r="4240" spans="2:51" x14ac:dyDescent="0.2">
      <c r="B4240" s="3"/>
      <c r="D4240" s="3"/>
      <c r="AW4240" s="3"/>
      <c r="AY4240" s="3"/>
    </row>
    <row r="4241" spans="2:51" x14ac:dyDescent="0.2">
      <c r="B4241" s="3"/>
      <c r="D4241" s="3"/>
      <c r="AW4241" s="3"/>
      <c r="AY4241" s="3"/>
    </row>
    <row r="4242" spans="2:51" x14ac:dyDescent="0.2">
      <c r="B4242" s="3"/>
      <c r="D4242" s="3"/>
      <c r="AW4242" s="3"/>
      <c r="AY4242" s="3"/>
    </row>
    <row r="4243" spans="2:51" x14ac:dyDescent="0.2">
      <c r="B4243" s="3"/>
      <c r="D4243" s="3"/>
      <c r="AW4243" s="3"/>
      <c r="AY4243" s="3"/>
    </row>
    <row r="4244" spans="2:51" x14ac:dyDescent="0.2">
      <c r="B4244" s="3"/>
      <c r="D4244" s="3"/>
      <c r="AW4244" s="3"/>
      <c r="AY4244" s="3"/>
    </row>
    <row r="4245" spans="2:51" x14ac:dyDescent="0.2">
      <c r="B4245" s="3"/>
      <c r="D4245" s="3"/>
      <c r="AW4245" s="3"/>
      <c r="AY4245" s="3"/>
    </row>
    <row r="4246" spans="2:51" x14ac:dyDescent="0.2">
      <c r="B4246" s="3"/>
      <c r="D4246" s="3"/>
      <c r="AW4246" s="3"/>
      <c r="AY4246" s="3"/>
    </row>
    <row r="4247" spans="2:51" x14ac:dyDescent="0.2">
      <c r="B4247" s="3"/>
      <c r="D4247" s="3"/>
      <c r="AW4247" s="3"/>
      <c r="AY4247" s="3"/>
    </row>
    <row r="4248" spans="2:51" x14ac:dyDescent="0.2">
      <c r="B4248" s="3"/>
      <c r="D4248" s="3"/>
      <c r="AW4248" s="3"/>
      <c r="AY4248" s="3"/>
    </row>
    <row r="4249" spans="2:51" x14ac:dyDescent="0.2">
      <c r="B4249" s="3"/>
      <c r="D4249" s="3"/>
      <c r="AW4249" s="3"/>
      <c r="AY4249" s="3"/>
    </row>
    <row r="4250" spans="2:51" x14ac:dyDescent="0.2">
      <c r="B4250" s="3"/>
      <c r="D4250" s="3"/>
      <c r="AW4250" s="3"/>
      <c r="AY4250" s="3"/>
    </row>
    <row r="4251" spans="2:51" x14ac:dyDescent="0.2">
      <c r="B4251" s="3"/>
      <c r="D4251" s="3"/>
      <c r="AW4251" s="3"/>
      <c r="AY4251" s="3"/>
    </row>
    <row r="4252" spans="2:51" x14ac:dyDescent="0.2">
      <c r="B4252" s="3"/>
      <c r="D4252" s="3"/>
      <c r="AW4252" s="3"/>
      <c r="AY4252" s="3"/>
    </row>
    <row r="4253" spans="2:51" x14ac:dyDescent="0.2">
      <c r="B4253" s="3"/>
      <c r="D4253" s="3"/>
      <c r="AW4253" s="3"/>
      <c r="AY4253" s="3"/>
    </row>
    <row r="4254" spans="2:51" x14ac:dyDescent="0.2">
      <c r="B4254" s="3"/>
      <c r="D4254" s="3"/>
      <c r="AW4254" s="3"/>
      <c r="AY4254" s="3"/>
    </row>
    <row r="4255" spans="2:51" x14ac:dyDescent="0.2">
      <c r="B4255" s="3"/>
      <c r="D4255" s="3"/>
      <c r="AW4255" s="3"/>
      <c r="AY4255" s="3"/>
    </row>
    <row r="4256" spans="2:51" x14ac:dyDescent="0.2">
      <c r="B4256" s="3"/>
      <c r="D4256" s="3"/>
      <c r="AW4256" s="3"/>
      <c r="AY4256" s="3"/>
    </row>
    <row r="4257" spans="2:51" x14ac:dyDescent="0.2">
      <c r="B4257" s="3"/>
      <c r="D4257" s="3"/>
      <c r="AW4257" s="3"/>
      <c r="AY4257" s="3"/>
    </row>
    <row r="4258" spans="2:51" x14ac:dyDescent="0.2">
      <c r="B4258" s="3"/>
      <c r="D4258" s="3"/>
      <c r="AW4258" s="3"/>
      <c r="AY4258" s="3"/>
    </row>
    <row r="4259" spans="2:51" x14ac:dyDescent="0.2">
      <c r="B4259" s="3"/>
      <c r="D4259" s="3"/>
      <c r="AW4259" s="3"/>
      <c r="AY4259" s="3"/>
    </row>
    <row r="4260" spans="2:51" x14ac:dyDescent="0.2">
      <c r="B4260" s="3"/>
      <c r="D4260" s="3"/>
      <c r="AW4260" s="3"/>
      <c r="AY4260" s="3"/>
    </row>
    <row r="4261" spans="2:51" x14ac:dyDescent="0.2">
      <c r="B4261" s="3"/>
      <c r="D4261" s="3"/>
      <c r="AW4261" s="3"/>
      <c r="AY4261" s="3"/>
    </row>
    <row r="4262" spans="2:51" x14ac:dyDescent="0.2">
      <c r="B4262" s="3"/>
      <c r="D4262" s="3"/>
      <c r="AW4262" s="3"/>
      <c r="AY4262" s="3"/>
    </row>
    <row r="4263" spans="2:51" x14ac:dyDescent="0.2">
      <c r="B4263" s="3"/>
      <c r="D4263" s="3"/>
      <c r="AW4263" s="3"/>
      <c r="AY4263" s="3"/>
    </row>
    <row r="4264" spans="2:51" x14ac:dyDescent="0.2">
      <c r="B4264" s="3"/>
      <c r="D4264" s="3"/>
      <c r="AW4264" s="3"/>
      <c r="AY4264" s="3"/>
    </row>
    <row r="4265" spans="2:51" x14ac:dyDescent="0.2">
      <c r="B4265" s="3"/>
      <c r="D4265" s="3"/>
      <c r="AW4265" s="3"/>
      <c r="AY4265" s="3"/>
    </row>
    <row r="4266" spans="2:51" x14ac:dyDescent="0.2">
      <c r="B4266" s="3"/>
      <c r="D4266" s="3"/>
      <c r="AW4266" s="3"/>
      <c r="AY4266" s="3"/>
    </row>
    <row r="4267" spans="2:51" x14ac:dyDescent="0.2">
      <c r="B4267" s="3"/>
      <c r="D4267" s="3"/>
      <c r="AW4267" s="3"/>
      <c r="AY4267" s="3"/>
    </row>
    <row r="4268" spans="2:51" x14ac:dyDescent="0.2">
      <c r="B4268" s="3"/>
      <c r="D4268" s="3"/>
      <c r="AW4268" s="3"/>
      <c r="AY4268" s="3"/>
    </row>
    <row r="4269" spans="2:51" x14ac:dyDescent="0.2">
      <c r="B4269" s="3"/>
      <c r="D4269" s="3"/>
      <c r="AW4269" s="3"/>
      <c r="AY4269" s="3"/>
    </row>
    <row r="4270" spans="2:51" x14ac:dyDescent="0.2">
      <c r="B4270" s="3"/>
      <c r="D4270" s="3"/>
      <c r="AW4270" s="3"/>
      <c r="AY4270" s="3"/>
    </row>
    <row r="4271" spans="2:51" x14ac:dyDescent="0.2">
      <c r="B4271" s="3"/>
      <c r="D4271" s="3"/>
      <c r="AW4271" s="3"/>
      <c r="AY4271" s="3"/>
    </row>
    <row r="4272" spans="2:51" x14ac:dyDescent="0.2">
      <c r="B4272" s="3"/>
      <c r="D4272" s="3"/>
      <c r="AW4272" s="3"/>
      <c r="AY4272" s="3"/>
    </row>
    <row r="4273" spans="2:51" x14ac:dyDescent="0.2">
      <c r="B4273" s="3"/>
      <c r="D4273" s="3"/>
      <c r="AW4273" s="3"/>
      <c r="AY4273" s="3"/>
    </row>
    <row r="4274" spans="2:51" x14ac:dyDescent="0.2">
      <c r="B4274" s="3"/>
      <c r="D4274" s="3"/>
      <c r="AW4274" s="3"/>
      <c r="AY4274" s="3"/>
    </row>
    <row r="4275" spans="2:51" x14ac:dyDescent="0.2">
      <c r="B4275" s="3"/>
      <c r="D4275" s="3"/>
      <c r="AW4275" s="3"/>
      <c r="AY4275" s="3"/>
    </row>
    <row r="4276" spans="2:51" x14ac:dyDescent="0.2">
      <c r="B4276" s="3"/>
      <c r="D4276" s="3"/>
      <c r="AW4276" s="3"/>
      <c r="AY4276" s="3"/>
    </row>
    <row r="4277" spans="2:51" x14ac:dyDescent="0.2">
      <c r="B4277" s="3"/>
      <c r="D4277" s="3"/>
      <c r="AW4277" s="3"/>
      <c r="AY4277" s="3"/>
    </row>
    <row r="4278" spans="2:51" x14ac:dyDescent="0.2">
      <c r="B4278" s="3"/>
      <c r="D4278" s="3"/>
      <c r="AW4278" s="3"/>
      <c r="AY4278" s="3"/>
    </row>
    <row r="4279" spans="2:51" x14ac:dyDescent="0.2">
      <c r="B4279" s="3"/>
      <c r="D4279" s="3"/>
      <c r="AW4279" s="3"/>
      <c r="AY4279" s="3"/>
    </row>
    <row r="4280" spans="2:51" x14ac:dyDescent="0.2">
      <c r="B4280" s="3"/>
      <c r="D4280" s="3"/>
      <c r="AW4280" s="3"/>
      <c r="AY4280" s="3"/>
    </row>
    <row r="4281" spans="2:51" x14ac:dyDescent="0.2">
      <c r="B4281" s="3"/>
      <c r="D4281" s="3"/>
      <c r="AW4281" s="3"/>
      <c r="AY4281" s="3"/>
    </row>
    <row r="4282" spans="2:51" x14ac:dyDescent="0.2">
      <c r="B4282" s="3"/>
      <c r="D4282" s="3"/>
      <c r="AW4282" s="3"/>
      <c r="AY4282" s="3"/>
    </row>
    <row r="4283" spans="2:51" x14ac:dyDescent="0.2">
      <c r="B4283" s="3"/>
      <c r="D4283" s="3"/>
      <c r="AW4283" s="3"/>
      <c r="AY4283" s="3"/>
    </row>
    <row r="4284" spans="2:51" x14ac:dyDescent="0.2">
      <c r="B4284" s="3"/>
      <c r="D4284" s="3"/>
      <c r="AW4284" s="3"/>
      <c r="AY4284" s="3"/>
    </row>
    <row r="4285" spans="2:51" x14ac:dyDescent="0.2">
      <c r="B4285" s="3"/>
      <c r="D4285" s="3"/>
      <c r="AW4285" s="3"/>
      <c r="AY4285" s="3"/>
    </row>
    <row r="4286" spans="2:51" x14ac:dyDescent="0.2">
      <c r="B4286" s="3"/>
      <c r="D4286" s="3"/>
      <c r="AW4286" s="3"/>
      <c r="AY4286" s="3"/>
    </row>
    <row r="4287" spans="2:51" x14ac:dyDescent="0.2">
      <c r="B4287" s="3"/>
      <c r="D4287" s="3"/>
      <c r="AW4287" s="3"/>
      <c r="AY4287" s="3"/>
    </row>
    <row r="4288" spans="2:51" x14ac:dyDescent="0.2">
      <c r="B4288" s="3"/>
      <c r="D4288" s="3"/>
      <c r="AW4288" s="3"/>
      <c r="AY4288" s="3"/>
    </row>
    <row r="4289" spans="2:51" x14ac:dyDescent="0.2">
      <c r="B4289" s="3"/>
      <c r="D4289" s="3"/>
      <c r="AW4289" s="3"/>
      <c r="AY4289" s="3"/>
    </row>
    <row r="4290" spans="2:51" x14ac:dyDescent="0.2">
      <c r="B4290" s="3"/>
      <c r="D4290" s="3"/>
      <c r="AW4290" s="3"/>
      <c r="AY4290" s="3"/>
    </row>
    <row r="4291" spans="2:51" x14ac:dyDescent="0.2">
      <c r="B4291" s="3"/>
      <c r="D4291" s="3"/>
      <c r="AW4291" s="3"/>
      <c r="AY4291" s="3"/>
    </row>
    <row r="4292" spans="2:51" x14ac:dyDescent="0.2">
      <c r="B4292" s="3"/>
      <c r="D4292" s="3"/>
      <c r="AW4292" s="3"/>
      <c r="AY4292" s="3"/>
    </row>
    <row r="4293" spans="2:51" x14ac:dyDescent="0.2">
      <c r="B4293" s="3"/>
      <c r="D4293" s="3"/>
      <c r="AW4293" s="3"/>
      <c r="AY4293" s="3"/>
    </row>
    <row r="4294" spans="2:51" x14ac:dyDescent="0.2">
      <c r="B4294" s="3"/>
      <c r="D4294" s="3"/>
      <c r="AW4294" s="3"/>
      <c r="AY4294" s="3"/>
    </row>
    <row r="4295" spans="2:51" x14ac:dyDescent="0.2">
      <c r="B4295" s="3"/>
      <c r="D4295" s="3"/>
      <c r="AW4295" s="3"/>
      <c r="AY4295" s="3"/>
    </row>
    <row r="4296" spans="2:51" x14ac:dyDescent="0.2">
      <c r="B4296" s="3"/>
      <c r="D4296" s="3"/>
      <c r="AW4296" s="3"/>
      <c r="AY4296" s="3"/>
    </row>
    <row r="4297" spans="2:51" x14ac:dyDescent="0.2">
      <c r="B4297" s="3"/>
      <c r="D4297" s="3"/>
      <c r="AW4297" s="3"/>
      <c r="AY4297" s="3"/>
    </row>
    <row r="4298" spans="2:51" x14ac:dyDescent="0.2">
      <c r="B4298" s="3"/>
      <c r="D4298" s="3"/>
      <c r="AW4298" s="3"/>
      <c r="AY4298" s="3"/>
    </row>
    <row r="4299" spans="2:51" x14ac:dyDescent="0.2">
      <c r="B4299" s="3"/>
      <c r="D4299" s="3"/>
      <c r="AW4299" s="3"/>
      <c r="AY4299" s="3"/>
    </row>
    <row r="4300" spans="2:51" x14ac:dyDescent="0.2">
      <c r="B4300" s="3"/>
      <c r="D4300" s="3"/>
      <c r="AW4300" s="3"/>
      <c r="AY4300" s="3"/>
    </row>
    <row r="4301" spans="2:51" x14ac:dyDescent="0.2">
      <c r="B4301" s="3"/>
      <c r="D4301" s="3"/>
      <c r="AW4301" s="3"/>
      <c r="AY4301" s="3"/>
    </row>
    <row r="4302" spans="2:51" x14ac:dyDescent="0.2">
      <c r="B4302" s="3"/>
      <c r="D4302" s="3"/>
      <c r="AW4302" s="3"/>
      <c r="AY4302" s="3"/>
    </row>
    <row r="4303" spans="2:51" x14ac:dyDescent="0.2">
      <c r="B4303" s="3"/>
      <c r="D4303" s="3"/>
      <c r="AW4303" s="3"/>
      <c r="AY4303" s="3"/>
    </row>
    <row r="4304" spans="2:51" x14ac:dyDescent="0.2">
      <c r="B4304" s="3"/>
      <c r="D4304" s="3"/>
      <c r="AW4304" s="3"/>
      <c r="AY4304" s="3"/>
    </row>
    <row r="4305" spans="2:51" x14ac:dyDescent="0.2">
      <c r="B4305" s="3"/>
      <c r="D4305" s="3"/>
      <c r="AW4305" s="3"/>
      <c r="AY4305" s="3"/>
    </row>
    <row r="4306" spans="2:51" x14ac:dyDescent="0.2">
      <c r="B4306" s="3"/>
      <c r="D4306" s="3"/>
      <c r="AW4306" s="3"/>
      <c r="AY4306" s="3"/>
    </row>
    <row r="4307" spans="2:51" x14ac:dyDescent="0.2">
      <c r="B4307" s="3"/>
      <c r="D4307" s="3"/>
      <c r="AW4307" s="3"/>
      <c r="AY4307" s="3"/>
    </row>
    <row r="4308" spans="2:51" x14ac:dyDescent="0.2">
      <c r="B4308" s="3"/>
      <c r="D4308" s="3"/>
      <c r="AW4308" s="3"/>
      <c r="AY4308" s="3"/>
    </row>
    <row r="4309" spans="2:51" x14ac:dyDescent="0.2">
      <c r="B4309" s="3"/>
      <c r="D4309" s="3"/>
      <c r="AW4309" s="3"/>
      <c r="AY4309" s="3"/>
    </row>
    <row r="4310" spans="2:51" x14ac:dyDescent="0.2">
      <c r="B4310" s="3"/>
      <c r="D4310" s="3"/>
      <c r="AW4310" s="3"/>
      <c r="AY4310" s="3"/>
    </row>
    <row r="4311" spans="2:51" x14ac:dyDescent="0.2">
      <c r="B4311" s="3"/>
      <c r="D4311" s="3"/>
      <c r="AW4311" s="3"/>
      <c r="AY4311" s="3"/>
    </row>
    <row r="4312" spans="2:51" x14ac:dyDescent="0.2">
      <c r="B4312" s="3"/>
      <c r="D4312" s="3"/>
      <c r="AW4312" s="3"/>
      <c r="AY4312" s="3"/>
    </row>
    <row r="4313" spans="2:51" x14ac:dyDescent="0.2">
      <c r="B4313" s="3"/>
      <c r="D4313" s="3"/>
      <c r="AW4313" s="3"/>
      <c r="AY4313" s="3"/>
    </row>
    <row r="4314" spans="2:51" x14ac:dyDescent="0.2">
      <c r="B4314" s="3"/>
      <c r="D4314" s="3"/>
      <c r="AW4314" s="3"/>
      <c r="AY4314" s="3"/>
    </row>
    <row r="4315" spans="2:51" x14ac:dyDescent="0.2">
      <c r="B4315" s="3"/>
      <c r="D4315" s="3"/>
      <c r="AW4315" s="3"/>
      <c r="AY4315" s="3"/>
    </row>
    <row r="4316" spans="2:51" x14ac:dyDescent="0.2">
      <c r="B4316" s="3"/>
      <c r="D4316" s="3"/>
      <c r="AW4316" s="3"/>
      <c r="AY4316" s="3"/>
    </row>
    <row r="4317" spans="2:51" x14ac:dyDescent="0.2">
      <c r="B4317" s="3"/>
      <c r="D4317" s="3"/>
      <c r="AW4317" s="3"/>
      <c r="AY4317" s="3"/>
    </row>
    <row r="4318" spans="2:51" x14ac:dyDescent="0.2">
      <c r="B4318" s="3"/>
      <c r="D4318" s="3"/>
      <c r="AW4318" s="3"/>
      <c r="AY4318" s="3"/>
    </row>
    <row r="4319" spans="2:51" x14ac:dyDescent="0.2">
      <c r="B4319" s="3"/>
      <c r="D4319" s="3"/>
      <c r="AW4319" s="3"/>
      <c r="AY4319" s="3"/>
    </row>
    <row r="4320" spans="2:51" x14ac:dyDescent="0.2">
      <c r="B4320" s="3"/>
      <c r="D4320" s="3"/>
      <c r="AW4320" s="3"/>
      <c r="AY4320" s="3"/>
    </row>
    <row r="4321" spans="2:51" x14ac:dyDescent="0.2">
      <c r="B4321" s="3"/>
      <c r="D4321" s="3"/>
      <c r="AW4321" s="3"/>
      <c r="AY4321" s="3"/>
    </row>
    <row r="4322" spans="2:51" x14ac:dyDescent="0.2">
      <c r="B4322" s="3"/>
      <c r="D4322" s="3"/>
      <c r="AW4322" s="3"/>
      <c r="AY4322" s="3"/>
    </row>
    <row r="4323" spans="2:51" x14ac:dyDescent="0.2">
      <c r="B4323" s="3"/>
      <c r="D4323" s="3"/>
      <c r="AW4323" s="3"/>
      <c r="AY4323" s="3"/>
    </row>
    <row r="4324" spans="2:51" x14ac:dyDescent="0.2">
      <c r="B4324" s="3"/>
      <c r="D4324" s="3"/>
      <c r="AW4324" s="3"/>
      <c r="AY4324" s="3"/>
    </row>
    <row r="4325" spans="2:51" x14ac:dyDescent="0.2">
      <c r="B4325" s="3"/>
      <c r="D4325" s="3"/>
      <c r="AW4325" s="3"/>
      <c r="AY4325" s="3"/>
    </row>
    <row r="4326" spans="2:51" x14ac:dyDescent="0.2">
      <c r="B4326" s="3"/>
      <c r="D4326" s="3"/>
      <c r="AW4326" s="3"/>
      <c r="AY4326" s="3"/>
    </row>
    <row r="4327" spans="2:51" x14ac:dyDescent="0.2">
      <c r="B4327" s="3"/>
      <c r="D4327" s="3"/>
      <c r="AW4327" s="3"/>
      <c r="AY4327" s="3"/>
    </row>
    <row r="4328" spans="2:51" x14ac:dyDescent="0.2">
      <c r="B4328" s="3"/>
      <c r="D4328" s="3"/>
      <c r="AW4328" s="3"/>
      <c r="AY4328" s="3"/>
    </row>
    <row r="4329" spans="2:51" x14ac:dyDescent="0.2">
      <c r="B4329" s="3"/>
      <c r="D4329" s="3"/>
      <c r="AW4329" s="3"/>
      <c r="AY4329" s="3"/>
    </row>
    <row r="4330" spans="2:51" x14ac:dyDescent="0.2">
      <c r="B4330" s="3"/>
      <c r="D4330" s="3"/>
      <c r="AW4330" s="3"/>
      <c r="AY4330" s="3"/>
    </row>
    <row r="4331" spans="2:51" x14ac:dyDescent="0.2">
      <c r="B4331" s="3"/>
      <c r="D4331" s="3"/>
      <c r="AW4331" s="3"/>
      <c r="AY4331" s="3"/>
    </row>
    <row r="4332" spans="2:51" x14ac:dyDescent="0.2">
      <c r="B4332" s="3"/>
      <c r="D4332" s="3"/>
      <c r="AW4332" s="3"/>
      <c r="AY4332" s="3"/>
    </row>
    <row r="4333" spans="2:51" x14ac:dyDescent="0.2">
      <c r="B4333" s="3"/>
      <c r="D4333" s="3"/>
      <c r="AW4333" s="3"/>
      <c r="AY4333" s="3"/>
    </row>
    <row r="4334" spans="2:51" x14ac:dyDescent="0.2">
      <c r="B4334" s="3"/>
      <c r="D4334" s="3"/>
      <c r="AW4334" s="3"/>
      <c r="AY4334" s="3"/>
    </row>
    <row r="4335" spans="2:51" x14ac:dyDescent="0.2">
      <c r="B4335" s="3"/>
      <c r="D4335" s="3"/>
      <c r="AW4335" s="3"/>
      <c r="AY4335" s="3"/>
    </row>
    <row r="4336" spans="2:51" x14ac:dyDescent="0.2">
      <c r="B4336" s="3"/>
      <c r="D4336" s="3"/>
      <c r="AW4336" s="3"/>
      <c r="AY4336" s="3"/>
    </row>
    <row r="4337" spans="2:51" x14ac:dyDescent="0.2">
      <c r="B4337" s="3"/>
      <c r="D4337" s="3"/>
      <c r="AW4337" s="3"/>
      <c r="AY4337" s="3"/>
    </row>
    <row r="4338" spans="2:51" x14ac:dyDescent="0.2">
      <c r="B4338" s="3"/>
      <c r="D4338" s="3"/>
      <c r="AW4338" s="3"/>
      <c r="AY4338" s="3"/>
    </row>
    <row r="4339" spans="2:51" x14ac:dyDescent="0.2">
      <c r="B4339" s="3"/>
      <c r="D4339" s="3"/>
      <c r="AW4339" s="3"/>
      <c r="AY4339" s="3"/>
    </row>
    <row r="4340" spans="2:51" x14ac:dyDescent="0.2">
      <c r="B4340" s="3"/>
      <c r="D4340" s="3"/>
      <c r="AW4340" s="3"/>
      <c r="AY4340" s="3"/>
    </row>
    <row r="4341" spans="2:51" x14ac:dyDescent="0.2">
      <c r="B4341" s="3"/>
      <c r="D4341" s="3"/>
      <c r="AW4341" s="3"/>
      <c r="AY4341" s="3"/>
    </row>
    <row r="4342" spans="2:51" x14ac:dyDescent="0.2">
      <c r="B4342" s="3"/>
      <c r="D4342" s="3"/>
      <c r="AW4342" s="3"/>
      <c r="AY4342" s="3"/>
    </row>
    <row r="4343" spans="2:51" x14ac:dyDescent="0.2">
      <c r="B4343" s="3"/>
      <c r="D4343" s="3"/>
      <c r="AW4343" s="3"/>
      <c r="AY4343" s="3"/>
    </row>
    <row r="4344" spans="2:51" x14ac:dyDescent="0.2">
      <c r="B4344" s="3"/>
      <c r="D4344" s="3"/>
      <c r="AW4344" s="3"/>
      <c r="AY4344" s="3"/>
    </row>
    <row r="4345" spans="2:51" x14ac:dyDescent="0.2">
      <c r="B4345" s="3"/>
      <c r="D4345" s="3"/>
      <c r="AW4345" s="3"/>
      <c r="AY4345" s="3"/>
    </row>
    <row r="4346" spans="2:51" x14ac:dyDescent="0.2">
      <c r="B4346" s="3"/>
      <c r="D4346" s="3"/>
      <c r="AW4346" s="3"/>
      <c r="AY4346" s="3"/>
    </row>
    <row r="4347" spans="2:51" x14ac:dyDescent="0.2">
      <c r="B4347" s="3"/>
      <c r="D4347" s="3"/>
      <c r="AW4347" s="3"/>
      <c r="AY4347" s="3"/>
    </row>
    <row r="4348" spans="2:51" x14ac:dyDescent="0.2">
      <c r="B4348" s="3"/>
      <c r="D4348" s="3"/>
      <c r="AW4348" s="3"/>
      <c r="AY4348" s="3"/>
    </row>
    <row r="4349" spans="2:51" x14ac:dyDescent="0.2">
      <c r="B4349" s="3"/>
      <c r="D4349" s="3"/>
      <c r="AW4349" s="3"/>
      <c r="AY4349" s="3"/>
    </row>
    <row r="4350" spans="2:51" x14ac:dyDescent="0.2">
      <c r="B4350" s="3"/>
      <c r="D4350" s="3"/>
      <c r="AW4350" s="3"/>
      <c r="AY4350" s="3"/>
    </row>
    <row r="4351" spans="2:51" x14ac:dyDescent="0.2">
      <c r="B4351" s="3"/>
      <c r="D4351" s="3"/>
      <c r="AW4351" s="3"/>
      <c r="AY4351" s="3"/>
    </row>
    <row r="4352" spans="2:51" x14ac:dyDescent="0.2">
      <c r="B4352" s="3"/>
      <c r="D4352" s="3"/>
      <c r="AW4352" s="3"/>
      <c r="AY4352" s="3"/>
    </row>
    <row r="4353" spans="2:51" x14ac:dyDescent="0.2">
      <c r="B4353" s="3"/>
      <c r="D4353" s="3"/>
      <c r="AW4353" s="3"/>
      <c r="AY4353" s="3"/>
    </row>
    <row r="4354" spans="2:51" x14ac:dyDescent="0.2">
      <c r="B4354" s="3"/>
      <c r="D4354" s="3"/>
      <c r="AW4354" s="3"/>
      <c r="AY4354" s="3"/>
    </row>
    <row r="4355" spans="2:51" x14ac:dyDescent="0.2">
      <c r="B4355" s="3"/>
      <c r="D4355" s="3"/>
      <c r="AW4355" s="3"/>
      <c r="AY4355" s="3"/>
    </row>
    <row r="4356" spans="2:51" x14ac:dyDescent="0.2">
      <c r="B4356" s="3"/>
      <c r="D4356" s="3"/>
      <c r="AW4356" s="3"/>
      <c r="AY4356" s="3"/>
    </row>
    <row r="4357" spans="2:51" x14ac:dyDescent="0.2">
      <c r="B4357" s="3"/>
      <c r="D4357" s="3"/>
      <c r="AW4357" s="3"/>
      <c r="AY4357" s="3"/>
    </row>
    <row r="4358" spans="2:51" x14ac:dyDescent="0.2">
      <c r="B4358" s="3"/>
      <c r="D4358" s="3"/>
      <c r="AW4358" s="3"/>
      <c r="AY4358" s="3"/>
    </row>
    <row r="4359" spans="2:51" x14ac:dyDescent="0.2">
      <c r="B4359" s="3"/>
      <c r="D4359" s="3"/>
      <c r="AW4359" s="3"/>
      <c r="AY4359" s="3"/>
    </row>
    <row r="4360" spans="2:51" x14ac:dyDescent="0.2">
      <c r="B4360" s="3"/>
      <c r="D4360" s="3"/>
      <c r="AW4360" s="3"/>
      <c r="AY4360" s="3"/>
    </row>
    <row r="4361" spans="2:51" x14ac:dyDescent="0.2">
      <c r="B4361" s="3"/>
      <c r="D4361" s="3"/>
      <c r="AW4361" s="3"/>
      <c r="AY4361" s="3"/>
    </row>
    <row r="4362" spans="2:51" x14ac:dyDescent="0.2">
      <c r="B4362" s="3"/>
      <c r="D4362" s="3"/>
      <c r="AW4362" s="3"/>
      <c r="AY4362" s="3"/>
    </row>
    <row r="4363" spans="2:51" x14ac:dyDescent="0.2">
      <c r="B4363" s="3"/>
      <c r="D4363" s="3"/>
      <c r="AW4363" s="3"/>
      <c r="AY4363" s="3"/>
    </row>
    <row r="4364" spans="2:51" x14ac:dyDescent="0.2">
      <c r="B4364" s="3"/>
      <c r="D4364" s="3"/>
      <c r="AW4364" s="3"/>
      <c r="AY4364" s="3"/>
    </row>
    <row r="4365" spans="2:51" x14ac:dyDescent="0.2">
      <c r="B4365" s="3"/>
      <c r="D4365" s="3"/>
      <c r="AW4365" s="3"/>
      <c r="AY4365" s="3"/>
    </row>
    <row r="4366" spans="2:51" x14ac:dyDescent="0.2">
      <c r="B4366" s="3"/>
      <c r="D4366" s="3"/>
      <c r="AW4366" s="3"/>
      <c r="AY4366" s="3"/>
    </row>
    <row r="4367" spans="2:51" x14ac:dyDescent="0.2">
      <c r="B4367" s="3"/>
      <c r="D4367" s="3"/>
      <c r="AW4367" s="3"/>
      <c r="AY4367" s="3"/>
    </row>
    <row r="4368" spans="2:51" x14ac:dyDescent="0.2">
      <c r="B4368" s="3"/>
      <c r="D4368" s="3"/>
      <c r="AW4368" s="3"/>
      <c r="AY4368" s="3"/>
    </row>
    <row r="4369" spans="2:51" x14ac:dyDescent="0.2">
      <c r="B4369" s="3"/>
      <c r="D4369" s="3"/>
      <c r="AW4369" s="3"/>
      <c r="AY4369" s="3"/>
    </row>
    <row r="4370" spans="2:51" x14ac:dyDescent="0.2">
      <c r="B4370" s="3"/>
      <c r="D4370" s="3"/>
      <c r="AW4370" s="3"/>
      <c r="AY4370" s="3"/>
    </row>
    <row r="4371" spans="2:51" x14ac:dyDescent="0.2">
      <c r="B4371" s="3"/>
      <c r="D4371" s="3"/>
      <c r="AW4371" s="3"/>
      <c r="AY4371" s="3"/>
    </row>
    <row r="4372" spans="2:51" x14ac:dyDescent="0.2">
      <c r="B4372" s="3"/>
      <c r="D4372" s="3"/>
      <c r="AW4372" s="3"/>
      <c r="AY4372" s="3"/>
    </row>
    <row r="4373" spans="2:51" x14ac:dyDescent="0.2">
      <c r="B4373" s="3"/>
      <c r="D4373" s="3"/>
      <c r="AW4373" s="3"/>
      <c r="AY4373" s="3"/>
    </row>
    <row r="4374" spans="2:51" x14ac:dyDescent="0.2">
      <c r="B4374" s="3"/>
      <c r="D4374" s="3"/>
      <c r="AW4374" s="3"/>
      <c r="AY4374" s="3"/>
    </row>
    <row r="4375" spans="2:51" x14ac:dyDescent="0.2">
      <c r="B4375" s="3"/>
      <c r="D4375" s="3"/>
      <c r="AW4375" s="3"/>
      <c r="AY4375" s="3"/>
    </row>
    <row r="4376" spans="2:51" x14ac:dyDescent="0.2">
      <c r="B4376" s="3"/>
      <c r="D4376" s="3"/>
      <c r="AW4376" s="3"/>
      <c r="AY4376" s="3"/>
    </row>
    <row r="4377" spans="2:51" x14ac:dyDescent="0.2">
      <c r="B4377" s="3"/>
      <c r="D4377" s="3"/>
      <c r="AW4377" s="3"/>
      <c r="AY4377" s="3"/>
    </row>
    <row r="4378" spans="2:51" x14ac:dyDescent="0.2">
      <c r="B4378" s="3"/>
      <c r="D4378" s="3"/>
      <c r="AW4378" s="3"/>
      <c r="AY4378" s="3"/>
    </row>
    <row r="4379" spans="2:51" x14ac:dyDescent="0.2">
      <c r="B4379" s="3"/>
      <c r="D4379" s="3"/>
      <c r="AW4379" s="3"/>
      <c r="AY4379" s="3"/>
    </row>
    <row r="4380" spans="2:51" x14ac:dyDescent="0.2">
      <c r="B4380" s="3"/>
      <c r="D4380" s="3"/>
      <c r="AW4380" s="3"/>
      <c r="AY4380" s="3"/>
    </row>
    <row r="4381" spans="2:51" x14ac:dyDescent="0.2">
      <c r="B4381" s="3"/>
      <c r="D4381" s="3"/>
      <c r="AW4381" s="3"/>
      <c r="AY4381" s="3"/>
    </row>
    <row r="4382" spans="2:51" x14ac:dyDescent="0.2">
      <c r="B4382" s="3"/>
      <c r="D4382" s="3"/>
      <c r="AW4382" s="3"/>
      <c r="AY4382" s="3"/>
    </row>
    <row r="4383" spans="2:51" x14ac:dyDescent="0.2">
      <c r="B4383" s="3"/>
      <c r="D4383" s="3"/>
      <c r="AW4383" s="3"/>
      <c r="AY4383" s="3"/>
    </row>
    <row r="4384" spans="2:51" x14ac:dyDescent="0.2">
      <c r="B4384" s="3"/>
      <c r="D4384" s="3"/>
      <c r="AW4384" s="3"/>
      <c r="AY4384" s="3"/>
    </row>
    <row r="4385" spans="2:51" x14ac:dyDescent="0.2">
      <c r="B4385" s="3"/>
      <c r="D4385" s="3"/>
      <c r="AW4385" s="3"/>
      <c r="AY4385" s="3"/>
    </row>
    <row r="4386" spans="2:51" x14ac:dyDescent="0.2">
      <c r="B4386" s="3"/>
      <c r="D4386" s="3"/>
      <c r="AW4386" s="3"/>
      <c r="AY4386" s="3"/>
    </row>
    <row r="4387" spans="2:51" x14ac:dyDescent="0.2">
      <c r="B4387" s="3"/>
      <c r="D4387" s="3"/>
      <c r="AW4387" s="3"/>
      <c r="AY4387" s="3"/>
    </row>
    <row r="4388" spans="2:51" x14ac:dyDescent="0.2">
      <c r="B4388" s="3"/>
      <c r="D4388" s="3"/>
      <c r="AW4388" s="3"/>
      <c r="AY4388" s="3"/>
    </row>
    <row r="4389" spans="2:51" x14ac:dyDescent="0.2">
      <c r="B4389" s="3"/>
      <c r="D4389" s="3"/>
      <c r="AW4389" s="3"/>
      <c r="AY4389" s="3"/>
    </row>
    <row r="4390" spans="2:51" x14ac:dyDescent="0.2">
      <c r="B4390" s="3"/>
      <c r="D4390" s="3"/>
      <c r="AW4390" s="3"/>
      <c r="AY4390" s="3"/>
    </row>
    <row r="4391" spans="2:51" x14ac:dyDescent="0.2">
      <c r="B4391" s="3"/>
      <c r="D4391" s="3"/>
      <c r="AW4391" s="3"/>
      <c r="AY4391" s="3"/>
    </row>
    <row r="4392" spans="2:51" x14ac:dyDescent="0.2">
      <c r="B4392" s="3"/>
      <c r="D4392" s="3"/>
      <c r="AW4392" s="3"/>
      <c r="AY4392" s="3"/>
    </row>
    <row r="4393" spans="2:51" x14ac:dyDescent="0.2">
      <c r="B4393" s="3"/>
      <c r="D4393" s="3"/>
      <c r="AW4393" s="3"/>
      <c r="AY4393" s="3"/>
    </row>
    <row r="4394" spans="2:51" x14ac:dyDescent="0.2">
      <c r="B4394" s="3"/>
      <c r="D4394" s="3"/>
      <c r="AW4394" s="3"/>
      <c r="AY4394" s="3"/>
    </row>
    <row r="4395" spans="2:51" x14ac:dyDescent="0.2">
      <c r="B4395" s="3"/>
      <c r="D4395" s="3"/>
      <c r="AW4395" s="3"/>
      <c r="AY4395" s="3"/>
    </row>
    <row r="4396" spans="2:51" x14ac:dyDescent="0.2">
      <c r="B4396" s="3"/>
      <c r="D4396" s="3"/>
      <c r="AW4396" s="3"/>
      <c r="AY4396" s="3"/>
    </row>
    <row r="4397" spans="2:51" x14ac:dyDescent="0.2">
      <c r="B4397" s="3"/>
      <c r="D4397" s="3"/>
      <c r="AW4397" s="3"/>
      <c r="AY4397" s="3"/>
    </row>
    <row r="4398" spans="2:51" x14ac:dyDescent="0.2">
      <c r="B4398" s="3"/>
      <c r="D4398" s="3"/>
      <c r="AW4398" s="3"/>
      <c r="AY4398" s="3"/>
    </row>
    <row r="4399" spans="2:51" x14ac:dyDescent="0.2">
      <c r="B4399" s="3"/>
      <c r="D4399" s="3"/>
      <c r="AW4399" s="3"/>
      <c r="AY4399" s="3"/>
    </row>
    <row r="4400" spans="2:51" x14ac:dyDescent="0.2">
      <c r="B4400" s="3"/>
      <c r="D4400" s="3"/>
      <c r="AW4400" s="3"/>
      <c r="AY4400" s="3"/>
    </row>
    <row r="4401" spans="2:51" x14ac:dyDescent="0.2">
      <c r="B4401" s="3"/>
      <c r="D4401" s="3"/>
      <c r="AW4401" s="3"/>
      <c r="AY4401" s="3"/>
    </row>
    <row r="4402" spans="2:51" x14ac:dyDescent="0.2">
      <c r="B4402" s="3"/>
      <c r="D4402" s="3"/>
      <c r="AW4402" s="3"/>
      <c r="AY4402" s="3"/>
    </row>
    <row r="4403" spans="2:51" x14ac:dyDescent="0.2">
      <c r="B4403" s="3"/>
      <c r="D4403" s="3"/>
      <c r="AW4403" s="3"/>
      <c r="AY4403" s="3"/>
    </row>
    <row r="4404" spans="2:51" x14ac:dyDescent="0.2">
      <c r="B4404" s="3"/>
      <c r="D4404" s="3"/>
      <c r="AW4404" s="3"/>
      <c r="AY4404" s="3"/>
    </row>
    <row r="4405" spans="2:51" x14ac:dyDescent="0.2">
      <c r="B4405" s="3"/>
      <c r="D4405" s="3"/>
      <c r="AW4405" s="3"/>
      <c r="AY4405" s="3"/>
    </row>
    <row r="4406" spans="2:51" x14ac:dyDescent="0.2">
      <c r="B4406" s="3"/>
      <c r="D4406" s="3"/>
      <c r="AW4406" s="3"/>
      <c r="AY4406" s="3"/>
    </row>
    <row r="4407" spans="2:51" x14ac:dyDescent="0.2">
      <c r="B4407" s="3"/>
      <c r="D4407" s="3"/>
      <c r="AW4407" s="3"/>
      <c r="AY4407" s="3"/>
    </row>
    <row r="4408" spans="2:51" x14ac:dyDescent="0.2">
      <c r="B4408" s="3"/>
      <c r="D4408" s="3"/>
      <c r="AW4408" s="3"/>
      <c r="AY4408" s="3"/>
    </row>
    <row r="4409" spans="2:51" x14ac:dyDescent="0.2">
      <c r="B4409" s="3"/>
      <c r="D4409" s="3"/>
      <c r="AW4409" s="3"/>
      <c r="AY4409" s="3"/>
    </row>
    <row r="4410" spans="2:51" x14ac:dyDescent="0.2">
      <c r="B4410" s="3"/>
      <c r="D4410" s="3"/>
      <c r="AW4410" s="3"/>
      <c r="AY4410" s="3"/>
    </row>
    <row r="4411" spans="2:51" x14ac:dyDescent="0.2">
      <c r="B4411" s="3"/>
      <c r="D4411" s="3"/>
      <c r="AW4411" s="3"/>
      <c r="AY4411" s="3"/>
    </row>
    <row r="4412" spans="2:51" x14ac:dyDescent="0.2">
      <c r="B4412" s="3"/>
      <c r="D4412" s="3"/>
      <c r="AW4412" s="3"/>
      <c r="AY4412" s="3"/>
    </row>
    <row r="4413" spans="2:51" x14ac:dyDescent="0.2">
      <c r="B4413" s="3"/>
      <c r="D4413" s="3"/>
      <c r="AW4413" s="3"/>
      <c r="AY4413" s="3"/>
    </row>
    <row r="4414" spans="2:51" x14ac:dyDescent="0.2">
      <c r="B4414" s="3"/>
      <c r="D4414" s="3"/>
      <c r="AW4414" s="3"/>
      <c r="AY4414" s="3"/>
    </row>
    <row r="4415" spans="2:51" x14ac:dyDescent="0.2">
      <c r="B4415" s="3"/>
      <c r="D4415" s="3"/>
      <c r="AW4415" s="3"/>
      <c r="AY4415" s="3"/>
    </row>
    <row r="4416" spans="2:51" x14ac:dyDescent="0.2">
      <c r="B4416" s="3"/>
      <c r="D4416" s="3"/>
      <c r="AW4416" s="3"/>
      <c r="AY4416" s="3"/>
    </row>
    <row r="4417" spans="2:51" x14ac:dyDescent="0.2">
      <c r="B4417" s="3"/>
      <c r="D4417" s="3"/>
      <c r="AW4417" s="3"/>
      <c r="AY4417" s="3"/>
    </row>
    <row r="4418" spans="2:51" x14ac:dyDescent="0.2">
      <c r="B4418" s="3"/>
      <c r="D4418" s="3"/>
      <c r="AW4418" s="3"/>
      <c r="AY4418" s="3"/>
    </row>
    <row r="4419" spans="2:51" x14ac:dyDescent="0.2">
      <c r="B4419" s="3"/>
      <c r="D4419" s="3"/>
      <c r="AW4419" s="3"/>
      <c r="AY4419" s="3"/>
    </row>
    <row r="4420" spans="2:51" x14ac:dyDescent="0.2">
      <c r="B4420" s="3"/>
      <c r="D4420" s="3"/>
      <c r="AW4420" s="3"/>
      <c r="AY4420" s="3"/>
    </row>
    <row r="4421" spans="2:51" x14ac:dyDescent="0.2">
      <c r="B4421" s="3"/>
      <c r="D4421" s="3"/>
      <c r="AW4421" s="3"/>
      <c r="AY4421" s="3"/>
    </row>
    <row r="4422" spans="2:51" x14ac:dyDescent="0.2">
      <c r="B4422" s="3"/>
      <c r="D4422" s="3"/>
      <c r="AW4422" s="3"/>
      <c r="AY4422" s="3"/>
    </row>
    <row r="4423" spans="2:51" x14ac:dyDescent="0.2">
      <c r="B4423" s="3"/>
      <c r="D4423" s="3"/>
      <c r="AW4423" s="3"/>
      <c r="AY4423" s="3"/>
    </row>
    <row r="4424" spans="2:51" x14ac:dyDescent="0.2">
      <c r="B4424" s="3"/>
      <c r="D4424" s="3"/>
      <c r="AW4424" s="3"/>
      <c r="AY4424" s="3"/>
    </row>
    <row r="4425" spans="2:51" x14ac:dyDescent="0.2">
      <c r="B4425" s="3"/>
      <c r="D4425" s="3"/>
      <c r="AW4425" s="3"/>
      <c r="AY4425" s="3"/>
    </row>
    <row r="4426" spans="2:51" x14ac:dyDescent="0.2">
      <c r="B4426" s="3"/>
      <c r="D4426" s="3"/>
      <c r="AW4426" s="3"/>
      <c r="AY4426" s="3"/>
    </row>
    <row r="4427" spans="2:51" x14ac:dyDescent="0.2">
      <c r="B4427" s="3"/>
      <c r="D4427" s="3"/>
      <c r="AW4427" s="3"/>
      <c r="AY4427" s="3"/>
    </row>
    <row r="4428" spans="2:51" x14ac:dyDescent="0.2">
      <c r="B4428" s="3"/>
      <c r="D4428" s="3"/>
      <c r="AW4428" s="3"/>
      <c r="AY4428" s="3"/>
    </row>
    <row r="4429" spans="2:51" x14ac:dyDescent="0.2">
      <c r="B4429" s="3"/>
      <c r="D4429" s="3"/>
      <c r="AW4429" s="3"/>
      <c r="AY4429" s="3"/>
    </row>
    <row r="4430" spans="2:51" x14ac:dyDescent="0.2">
      <c r="B4430" s="3"/>
      <c r="D4430" s="3"/>
      <c r="AW4430" s="3"/>
      <c r="AY4430" s="3"/>
    </row>
    <row r="4431" spans="2:51" x14ac:dyDescent="0.2">
      <c r="B4431" s="3"/>
      <c r="D4431" s="3"/>
      <c r="AW4431" s="3"/>
      <c r="AY4431" s="3"/>
    </row>
    <row r="4432" spans="2:51" x14ac:dyDescent="0.2">
      <c r="B4432" s="3"/>
      <c r="D4432" s="3"/>
      <c r="AW4432" s="3"/>
      <c r="AY4432" s="3"/>
    </row>
    <row r="4433" spans="2:51" x14ac:dyDescent="0.2">
      <c r="B4433" s="3"/>
      <c r="D4433" s="3"/>
      <c r="AW4433" s="3"/>
      <c r="AY4433" s="3"/>
    </row>
    <row r="4434" spans="2:51" x14ac:dyDescent="0.2">
      <c r="B4434" s="3"/>
      <c r="D4434" s="3"/>
      <c r="AW4434" s="3"/>
      <c r="AY4434" s="3"/>
    </row>
    <row r="4435" spans="2:51" x14ac:dyDescent="0.2">
      <c r="B4435" s="3"/>
      <c r="D4435" s="3"/>
      <c r="AW4435" s="3"/>
      <c r="AY4435" s="3"/>
    </row>
    <row r="4436" spans="2:51" x14ac:dyDescent="0.2">
      <c r="B4436" s="3"/>
      <c r="D4436" s="3"/>
      <c r="AW4436" s="3"/>
      <c r="AY4436" s="3"/>
    </row>
    <row r="4437" spans="2:51" x14ac:dyDescent="0.2">
      <c r="B4437" s="3"/>
      <c r="D4437" s="3"/>
      <c r="AW4437" s="3"/>
      <c r="AY4437" s="3"/>
    </row>
    <row r="4438" spans="2:51" x14ac:dyDescent="0.2">
      <c r="B4438" s="3"/>
      <c r="D4438" s="3"/>
      <c r="AW4438" s="3"/>
      <c r="AY4438" s="3"/>
    </row>
    <row r="4439" spans="2:51" x14ac:dyDescent="0.2">
      <c r="B4439" s="3"/>
      <c r="D4439" s="3"/>
      <c r="AW4439" s="3"/>
      <c r="AY4439" s="3"/>
    </row>
    <row r="4440" spans="2:51" x14ac:dyDescent="0.2">
      <c r="B4440" s="3"/>
      <c r="D4440" s="3"/>
      <c r="AW4440" s="3"/>
      <c r="AY4440" s="3"/>
    </row>
    <row r="4441" spans="2:51" x14ac:dyDescent="0.2">
      <c r="B4441" s="3"/>
      <c r="D4441" s="3"/>
      <c r="AW4441" s="3"/>
      <c r="AY4441" s="3"/>
    </row>
    <row r="4442" spans="2:51" x14ac:dyDescent="0.2">
      <c r="B4442" s="3"/>
      <c r="D4442" s="3"/>
      <c r="AW4442" s="3"/>
      <c r="AY4442" s="3"/>
    </row>
    <row r="4443" spans="2:51" x14ac:dyDescent="0.2">
      <c r="B4443" s="3"/>
      <c r="D4443" s="3"/>
      <c r="AW4443" s="3"/>
      <c r="AY4443" s="3"/>
    </row>
    <row r="4444" spans="2:51" x14ac:dyDescent="0.2">
      <c r="B4444" s="3"/>
      <c r="D4444" s="3"/>
      <c r="AW4444" s="3"/>
      <c r="AY4444" s="3"/>
    </row>
    <row r="4445" spans="2:51" x14ac:dyDescent="0.2">
      <c r="B4445" s="3"/>
      <c r="D4445" s="3"/>
      <c r="AW4445" s="3"/>
      <c r="AY4445" s="3"/>
    </row>
    <row r="4446" spans="2:51" x14ac:dyDescent="0.2">
      <c r="B4446" s="3"/>
      <c r="D4446" s="3"/>
      <c r="AW4446" s="3"/>
      <c r="AY4446" s="3"/>
    </row>
    <row r="4447" spans="2:51" x14ac:dyDescent="0.2">
      <c r="B4447" s="3"/>
      <c r="D4447" s="3"/>
      <c r="AW4447" s="3"/>
      <c r="AY4447" s="3"/>
    </row>
    <row r="4448" spans="2:51" x14ac:dyDescent="0.2">
      <c r="B4448" s="3"/>
      <c r="D4448" s="3"/>
      <c r="AW4448" s="3"/>
      <c r="AY4448" s="3"/>
    </row>
    <row r="4449" spans="2:51" x14ac:dyDescent="0.2">
      <c r="B4449" s="3"/>
      <c r="D4449" s="3"/>
      <c r="AW4449" s="3"/>
      <c r="AY4449" s="3"/>
    </row>
    <row r="4450" spans="2:51" x14ac:dyDescent="0.2">
      <c r="B4450" s="3"/>
      <c r="D4450" s="3"/>
      <c r="AW4450" s="3"/>
      <c r="AY4450" s="3"/>
    </row>
    <row r="4451" spans="2:51" x14ac:dyDescent="0.2">
      <c r="B4451" s="3"/>
      <c r="D4451" s="3"/>
      <c r="AW4451" s="3"/>
      <c r="AY4451" s="3"/>
    </row>
    <row r="4452" spans="2:51" x14ac:dyDescent="0.2">
      <c r="B4452" s="3"/>
      <c r="D4452" s="3"/>
      <c r="AW4452" s="3"/>
      <c r="AY4452" s="3"/>
    </row>
    <row r="4453" spans="2:51" x14ac:dyDescent="0.2">
      <c r="B4453" s="3"/>
      <c r="D4453" s="3"/>
      <c r="AW4453" s="3"/>
      <c r="AY4453" s="3"/>
    </row>
    <row r="4454" spans="2:51" x14ac:dyDescent="0.2">
      <c r="B4454" s="3"/>
      <c r="D4454" s="3"/>
      <c r="AW4454" s="3"/>
      <c r="AY4454" s="3"/>
    </row>
    <row r="4455" spans="2:51" x14ac:dyDescent="0.2">
      <c r="B4455" s="3"/>
      <c r="D4455" s="3"/>
      <c r="AW4455" s="3"/>
      <c r="AY4455" s="3"/>
    </row>
    <row r="4456" spans="2:51" x14ac:dyDescent="0.2">
      <c r="B4456" s="3"/>
      <c r="D4456" s="3"/>
      <c r="AW4456" s="3"/>
      <c r="AY4456" s="3"/>
    </row>
    <row r="4457" spans="2:51" x14ac:dyDescent="0.2">
      <c r="B4457" s="3"/>
      <c r="D4457" s="3"/>
      <c r="AW4457" s="3"/>
      <c r="AY4457" s="3"/>
    </row>
    <row r="4458" spans="2:51" x14ac:dyDescent="0.2">
      <c r="B4458" s="3"/>
      <c r="D4458" s="3"/>
      <c r="AW4458" s="3"/>
      <c r="AY4458" s="3"/>
    </row>
    <row r="4459" spans="2:51" x14ac:dyDescent="0.2">
      <c r="B4459" s="3"/>
      <c r="D4459" s="3"/>
      <c r="AW4459" s="3"/>
      <c r="AY4459" s="3"/>
    </row>
    <row r="4460" spans="2:51" x14ac:dyDescent="0.2">
      <c r="B4460" s="3"/>
      <c r="D4460" s="3"/>
      <c r="AW4460" s="3"/>
      <c r="AY4460" s="3"/>
    </row>
    <row r="4461" spans="2:51" x14ac:dyDescent="0.2">
      <c r="B4461" s="3"/>
      <c r="D4461" s="3"/>
      <c r="AW4461" s="3"/>
      <c r="AY4461" s="3"/>
    </row>
    <row r="4462" spans="2:51" x14ac:dyDescent="0.2">
      <c r="B4462" s="3"/>
      <c r="D4462" s="3"/>
      <c r="AW4462" s="3"/>
      <c r="AY4462" s="3"/>
    </row>
    <row r="4463" spans="2:51" x14ac:dyDescent="0.2">
      <c r="B4463" s="3"/>
      <c r="D4463" s="3"/>
      <c r="AW4463" s="3"/>
      <c r="AY4463" s="3"/>
    </row>
    <row r="4464" spans="2:51" x14ac:dyDescent="0.2">
      <c r="B4464" s="3"/>
      <c r="D4464" s="3"/>
      <c r="AW4464" s="3"/>
      <c r="AY4464" s="3"/>
    </row>
    <row r="4465" spans="2:51" x14ac:dyDescent="0.2">
      <c r="B4465" s="3"/>
      <c r="D4465" s="3"/>
      <c r="AW4465" s="3"/>
      <c r="AY4465" s="3"/>
    </row>
    <row r="4466" spans="2:51" x14ac:dyDescent="0.2">
      <c r="B4466" s="3"/>
      <c r="D4466" s="3"/>
      <c r="AW4466" s="3"/>
      <c r="AY4466" s="3"/>
    </row>
    <row r="4467" spans="2:51" x14ac:dyDescent="0.2">
      <c r="B4467" s="3"/>
      <c r="D4467" s="3"/>
      <c r="AW4467" s="3"/>
      <c r="AY4467" s="3"/>
    </row>
    <row r="4468" spans="2:51" x14ac:dyDescent="0.2">
      <c r="B4468" s="3"/>
      <c r="D4468" s="3"/>
      <c r="AW4468" s="3"/>
      <c r="AY4468" s="3"/>
    </row>
    <row r="4469" spans="2:51" x14ac:dyDescent="0.2">
      <c r="B4469" s="3"/>
      <c r="D4469" s="3"/>
      <c r="AW4469" s="3"/>
      <c r="AY4469" s="3"/>
    </row>
    <row r="4470" spans="2:51" x14ac:dyDescent="0.2">
      <c r="B4470" s="3"/>
      <c r="D4470" s="3"/>
      <c r="AW4470" s="3"/>
      <c r="AY4470" s="3"/>
    </row>
    <row r="4471" spans="2:51" x14ac:dyDescent="0.2">
      <c r="B4471" s="3"/>
      <c r="D4471" s="3"/>
      <c r="AW4471" s="3"/>
      <c r="AY4471" s="3"/>
    </row>
    <row r="4472" spans="2:51" x14ac:dyDescent="0.2">
      <c r="B4472" s="3"/>
      <c r="D4472" s="3"/>
      <c r="AW4472" s="3"/>
      <c r="AY4472" s="3"/>
    </row>
    <row r="4473" spans="2:51" x14ac:dyDescent="0.2">
      <c r="B4473" s="3"/>
      <c r="D4473" s="3"/>
      <c r="AW4473" s="3"/>
      <c r="AY4473" s="3"/>
    </row>
    <row r="4474" spans="2:51" x14ac:dyDescent="0.2">
      <c r="B4474" s="3"/>
      <c r="D4474" s="3"/>
      <c r="AW4474" s="3"/>
      <c r="AY4474" s="3"/>
    </row>
    <row r="4475" spans="2:51" x14ac:dyDescent="0.2">
      <c r="B4475" s="3"/>
      <c r="D4475" s="3"/>
      <c r="AW4475" s="3"/>
      <c r="AY4475" s="3"/>
    </row>
    <row r="4476" spans="2:51" x14ac:dyDescent="0.2">
      <c r="B4476" s="3"/>
      <c r="D4476" s="3"/>
      <c r="AW4476" s="3"/>
      <c r="AY4476" s="3"/>
    </row>
    <row r="4477" spans="2:51" x14ac:dyDescent="0.2">
      <c r="B4477" s="3"/>
      <c r="D4477" s="3"/>
      <c r="AW4477" s="3"/>
      <c r="AY4477" s="3"/>
    </row>
    <row r="4478" spans="2:51" x14ac:dyDescent="0.2">
      <c r="B4478" s="3"/>
      <c r="D4478" s="3"/>
      <c r="AW4478" s="3"/>
      <c r="AY4478" s="3"/>
    </row>
    <row r="4479" spans="2:51" x14ac:dyDescent="0.2">
      <c r="B4479" s="3"/>
      <c r="D4479" s="3"/>
      <c r="AW4479" s="3"/>
      <c r="AY4479" s="3"/>
    </row>
    <row r="4480" spans="2:51" x14ac:dyDescent="0.2">
      <c r="B4480" s="3"/>
      <c r="D4480" s="3"/>
      <c r="AW4480" s="3"/>
      <c r="AY4480" s="3"/>
    </row>
    <row r="4481" spans="2:51" x14ac:dyDescent="0.2">
      <c r="B4481" s="3"/>
      <c r="D4481" s="3"/>
      <c r="AW4481" s="3"/>
      <c r="AY4481" s="3"/>
    </row>
    <row r="4482" spans="2:51" x14ac:dyDescent="0.2">
      <c r="B4482" s="3"/>
      <c r="D4482" s="3"/>
      <c r="AW4482" s="3"/>
      <c r="AY4482" s="3"/>
    </row>
    <row r="4483" spans="2:51" x14ac:dyDescent="0.2">
      <c r="B4483" s="3"/>
      <c r="D4483" s="3"/>
      <c r="AW4483" s="3"/>
      <c r="AY4483" s="3"/>
    </row>
    <row r="4484" spans="2:51" x14ac:dyDescent="0.2">
      <c r="B4484" s="3"/>
      <c r="D4484" s="3"/>
      <c r="AW4484" s="3"/>
      <c r="AY4484" s="3"/>
    </row>
    <row r="4485" spans="2:51" x14ac:dyDescent="0.2">
      <c r="B4485" s="3"/>
      <c r="D4485" s="3"/>
      <c r="AW4485" s="3"/>
      <c r="AY4485" s="3"/>
    </row>
    <row r="4486" spans="2:51" x14ac:dyDescent="0.2">
      <c r="B4486" s="3"/>
      <c r="D4486" s="3"/>
      <c r="AW4486" s="3"/>
      <c r="AY4486" s="3"/>
    </row>
    <row r="4487" spans="2:51" x14ac:dyDescent="0.2">
      <c r="B4487" s="3"/>
      <c r="D4487" s="3"/>
      <c r="AW4487" s="3"/>
      <c r="AY4487" s="3"/>
    </row>
    <row r="4488" spans="2:51" x14ac:dyDescent="0.2">
      <c r="B4488" s="3"/>
      <c r="D4488" s="3"/>
      <c r="AW4488" s="3"/>
      <c r="AY4488" s="3"/>
    </row>
    <row r="4489" spans="2:51" x14ac:dyDescent="0.2">
      <c r="B4489" s="3"/>
      <c r="D4489" s="3"/>
      <c r="AW4489" s="3"/>
      <c r="AY4489" s="3"/>
    </row>
    <row r="4490" spans="2:51" x14ac:dyDescent="0.2">
      <c r="B4490" s="3"/>
      <c r="D4490" s="3"/>
      <c r="AW4490" s="3"/>
      <c r="AY4490" s="3"/>
    </row>
    <row r="4491" spans="2:51" x14ac:dyDescent="0.2">
      <c r="B4491" s="3"/>
      <c r="D4491" s="3"/>
      <c r="AW4491" s="3"/>
      <c r="AY4491" s="3"/>
    </row>
    <row r="4492" spans="2:51" x14ac:dyDescent="0.2">
      <c r="B4492" s="3"/>
      <c r="D4492" s="3"/>
      <c r="AW4492" s="3"/>
      <c r="AY4492" s="3"/>
    </row>
    <row r="4493" spans="2:51" x14ac:dyDescent="0.2">
      <c r="B4493" s="3"/>
      <c r="D4493" s="3"/>
      <c r="AW4493" s="3"/>
      <c r="AY4493" s="3"/>
    </row>
    <row r="4494" spans="2:51" x14ac:dyDescent="0.2">
      <c r="B4494" s="3"/>
      <c r="D4494" s="3"/>
      <c r="AW4494" s="3"/>
      <c r="AY4494" s="3"/>
    </row>
    <row r="4495" spans="2:51" x14ac:dyDescent="0.2">
      <c r="B4495" s="3"/>
      <c r="D4495" s="3"/>
      <c r="AW4495" s="3"/>
      <c r="AY4495" s="3"/>
    </row>
    <row r="4496" spans="2:51" x14ac:dyDescent="0.2">
      <c r="B4496" s="3"/>
      <c r="D4496" s="3"/>
      <c r="AW4496" s="3"/>
      <c r="AY4496" s="3"/>
    </row>
    <row r="4497" spans="2:51" x14ac:dyDescent="0.2">
      <c r="B4497" s="3"/>
      <c r="D4497" s="3"/>
      <c r="AW4497" s="3"/>
      <c r="AY4497" s="3"/>
    </row>
    <row r="4498" spans="2:51" x14ac:dyDescent="0.2">
      <c r="B4498" s="3"/>
      <c r="D4498" s="3"/>
      <c r="AW4498" s="3"/>
      <c r="AY4498" s="3"/>
    </row>
    <row r="4499" spans="2:51" x14ac:dyDescent="0.2">
      <c r="B4499" s="3"/>
      <c r="D4499" s="3"/>
      <c r="AW4499" s="3"/>
      <c r="AY4499" s="3"/>
    </row>
    <row r="4500" spans="2:51" x14ac:dyDescent="0.2">
      <c r="B4500" s="3"/>
      <c r="D4500" s="3"/>
      <c r="AW4500" s="3"/>
      <c r="AY4500" s="3"/>
    </row>
    <row r="4501" spans="2:51" x14ac:dyDescent="0.2">
      <c r="B4501" s="3"/>
      <c r="D4501" s="3"/>
      <c r="AW4501" s="3"/>
      <c r="AY4501" s="3"/>
    </row>
    <row r="4502" spans="2:51" x14ac:dyDescent="0.2">
      <c r="B4502" s="3"/>
      <c r="D4502" s="3"/>
      <c r="AW4502" s="3"/>
      <c r="AY4502" s="3"/>
    </row>
    <row r="4503" spans="2:51" x14ac:dyDescent="0.2">
      <c r="B4503" s="3"/>
      <c r="D4503" s="3"/>
      <c r="AW4503" s="3"/>
      <c r="AY4503" s="3"/>
    </row>
    <row r="4504" spans="2:51" x14ac:dyDescent="0.2">
      <c r="B4504" s="3"/>
      <c r="D4504" s="3"/>
      <c r="AW4504" s="3"/>
      <c r="AY4504" s="3"/>
    </row>
    <row r="4505" spans="2:51" x14ac:dyDescent="0.2">
      <c r="B4505" s="3"/>
      <c r="D4505" s="3"/>
      <c r="AW4505" s="3"/>
      <c r="AY4505" s="3"/>
    </row>
    <row r="4506" spans="2:51" x14ac:dyDescent="0.2">
      <c r="B4506" s="3"/>
      <c r="D4506" s="3"/>
      <c r="AW4506" s="3"/>
      <c r="AY4506" s="3"/>
    </row>
    <row r="4507" spans="2:51" x14ac:dyDescent="0.2">
      <c r="B4507" s="3"/>
      <c r="D4507" s="3"/>
      <c r="AW4507" s="3"/>
      <c r="AY4507" s="3"/>
    </row>
    <row r="4508" spans="2:51" x14ac:dyDescent="0.2">
      <c r="B4508" s="3"/>
      <c r="D4508" s="3"/>
      <c r="AW4508" s="3"/>
      <c r="AY4508" s="3"/>
    </row>
    <row r="4509" spans="2:51" x14ac:dyDescent="0.2">
      <c r="B4509" s="3"/>
      <c r="D4509" s="3"/>
      <c r="AW4509" s="3"/>
      <c r="AY4509" s="3"/>
    </row>
    <row r="4510" spans="2:51" x14ac:dyDescent="0.2">
      <c r="B4510" s="3"/>
      <c r="D4510" s="3"/>
      <c r="AW4510" s="3"/>
      <c r="AY4510" s="3"/>
    </row>
    <row r="4511" spans="2:51" x14ac:dyDescent="0.2">
      <c r="B4511" s="3"/>
      <c r="D4511" s="3"/>
      <c r="AW4511" s="3"/>
      <c r="AY4511" s="3"/>
    </row>
    <row r="4512" spans="2:51" x14ac:dyDescent="0.2">
      <c r="B4512" s="3"/>
      <c r="D4512" s="3"/>
      <c r="AW4512" s="3"/>
      <c r="AY4512" s="3"/>
    </row>
    <row r="4513" spans="2:51" x14ac:dyDescent="0.2">
      <c r="B4513" s="3"/>
      <c r="D4513" s="3"/>
      <c r="AW4513" s="3"/>
      <c r="AY4513" s="3"/>
    </row>
    <row r="4514" spans="2:51" x14ac:dyDescent="0.2">
      <c r="B4514" s="3"/>
      <c r="D4514" s="3"/>
      <c r="AW4514" s="3"/>
      <c r="AY4514" s="3"/>
    </row>
    <row r="4515" spans="2:51" x14ac:dyDescent="0.2">
      <c r="B4515" s="3"/>
      <c r="D4515" s="3"/>
      <c r="AW4515" s="3"/>
      <c r="AY4515" s="3"/>
    </row>
    <row r="4516" spans="2:51" x14ac:dyDescent="0.2">
      <c r="B4516" s="3"/>
      <c r="D4516" s="3"/>
      <c r="AW4516" s="3"/>
      <c r="AY4516" s="3"/>
    </row>
    <row r="4517" spans="2:51" x14ac:dyDescent="0.2">
      <c r="B4517" s="3"/>
      <c r="D4517" s="3"/>
      <c r="AW4517" s="3"/>
      <c r="AY4517" s="3"/>
    </row>
    <row r="4518" spans="2:51" x14ac:dyDescent="0.2">
      <c r="B4518" s="3"/>
      <c r="D4518" s="3"/>
      <c r="AW4518" s="3"/>
      <c r="AY4518" s="3"/>
    </row>
    <row r="4519" spans="2:51" x14ac:dyDescent="0.2">
      <c r="B4519" s="3"/>
      <c r="D4519" s="3"/>
      <c r="AW4519" s="3"/>
      <c r="AY4519" s="3"/>
    </row>
    <row r="4520" spans="2:51" x14ac:dyDescent="0.2">
      <c r="B4520" s="3"/>
      <c r="D4520" s="3"/>
      <c r="AW4520" s="3"/>
      <c r="AY4520" s="3"/>
    </row>
    <row r="4521" spans="2:51" x14ac:dyDescent="0.2">
      <c r="B4521" s="3"/>
      <c r="D4521" s="3"/>
      <c r="AW4521" s="3"/>
      <c r="AY4521" s="3"/>
    </row>
    <row r="4522" spans="2:51" x14ac:dyDescent="0.2">
      <c r="B4522" s="3"/>
      <c r="D4522" s="3"/>
      <c r="AW4522" s="3"/>
      <c r="AY4522" s="3"/>
    </row>
    <row r="4523" spans="2:51" x14ac:dyDescent="0.2">
      <c r="B4523" s="3"/>
      <c r="D4523" s="3"/>
      <c r="AW4523" s="3"/>
      <c r="AY4523" s="3"/>
    </row>
    <row r="4524" spans="2:51" x14ac:dyDescent="0.2">
      <c r="B4524" s="3"/>
      <c r="D4524" s="3"/>
      <c r="AW4524" s="3"/>
      <c r="AY4524" s="3"/>
    </row>
    <row r="4525" spans="2:51" x14ac:dyDescent="0.2">
      <c r="B4525" s="3"/>
      <c r="D4525" s="3"/>
      <c r="AW4525" s="3"/>
      <c r="AY4525" s="3"/>
    </row>
    <row r="4526" spans="2:51" x14ac:dyDescent="0.2">
      <c r="B4526" s="3"/>
      <c r="D4526" s="3"/>
      <c r="AW4526" s="3"/>
      <c r="AY4526" s="3"/>
    </row>
    <row r="4527" spans="2:51" x14ac:dyDescent="0.2">
      <c r="B4527" s="3"/>
      <c r="D4527" s="3"/>
      <c r="AW4527" s="3"/>
      <c r="AY4527" s="3"/>
    </row>
    <row r="4528" spans="2:51" x14ac:dyDescent="0.2">
      <c r="B4528" s="3"/>
      <c r="D4528" s="3"/>
      <c r="AW4528" s="3"/>
      <c r="AY4528" s="3"/>
    </row>
    <row r="4529" spans="2:51" x14ac:dyDescent="0.2">
      <c r="B4529" s="3"/>
      <c r="D4529" s="3"/>
      <c r="AW4529" s="3"/>
      <c r="AY4529" s="3"/>
    </row>
    <row r="4530" spans="2:51" x14ac:dyDescent="0.2">
      <c r="B4530" s="3"/>
      <c r="D4530" s="3"/>
      <c r="AW4530" s="3"/>
      <c r="AY4530" s="3"/>
    </row>
    <row r="4531" spans="2:51" x14ac:dyDescent="0.2">
      <c r="B4531" s="3"/>
      <c r="D4531" s="3"/>
      <c r="AW4531" s="3"/>
      <c r="AY4531" s="3"/>
    </row>
    <row r="4532" spans="2:51" x14ac:dyDescent="0.2">
      <c r="B4532" s="3"/>
      <c r="D4532" s="3"/>
      <c r="AW4532" s="3"/>
      <c r="AY4532" s="3"/>
    </row>
    <row r="4533" spans="2:51" x14ac:dyDescent="0.2">
      <c r="B4533" s="3"/>
      <c r="D4533" s="3"/>
      <c r="AW4533" s="3"/>
      <c r="AY4533" s="3"/>
    </row>
    <row r="4534" spans="2:51" x14ac:dyDescent="0.2">
      <c r="B4534" s="3"/>
      <c r="D4534" s="3"/>
      <c r="AW4534" s="3"/>
      <c r="AY4534" s="3"/>
    </row>
    <row r="4535" spans="2:51" x14ac:dyDescent="0.2">
      <c r="B4535" s="3"/>
      <c r="D4535" s="3"/>
      <c r="AW4535" s="3"/>
      <c r="AY4535" s="3"/>
    </row>
    <row r="4536" spans="2:51" x14ac:dyDescent="0.2">
      <c r="B4536" s="3"/>
      <c r="D4536" s="3"/>
      <c r="AW4536" s="3"/>
      <c r="AY4536" s="3"/>
    </row>
    <row r="4537" spans="2:51" x14ac:dyDescent="0.2">
      <c r="B4537" s="3"/>
      <c r="D4537" s="3"/>
      <c r="AW4537" s="3"/>
      <c r="AY4537" s="3"/>
    </row>
    <row r="4538" spans="2:51" x14ac:dyDescent="0.2">
      <c r="B4538" s="3"/>
      <c r="D4538" s="3"/>
      <c r="AW4538" s="3"/>
      <c r="AY4538" s="3"/>
    </row>
    <row r="4539" spans="2:51" x14ac:dyDescent="0.2">
      <c r="B4539" s="3"/>
      <c r="D4539" s="3"/>
      <c r="AW4539" s="3"/>
      <c r="AY4539" s="3"/>
    </row>
    <row r="4540" spans="2:51" x14ac:dyDescent="0.2">
      <c r="B4540" s="3"/>
      <c r="D4540" s="3"/>
      <c r="AW4540" s="3"/>
      <c r="AY4540" s="3"/>
    </row>
    <row r="4541" spans="2:51" x14ac:dyDescent="0.2">
      <c r="B4541" s="3"/>
      <c r="D4541" s="3"/>
      <c r="AW4541" s="3"/>
      <c r="AY4541" s="3"/>
    </row>
    <row r="4542" spans="2:51" x14ac:dyDescent="0.2">
      <c r="B4542" s="3"/>
      <c r="D4542" s="3"/>
      <c r="AW4542" s="3"/>
      <c r="AY4542" s="3"/>
    </row>
    <row r="4543" spans="2:51" x14ac:dyDescent="0.2">
      <c r="B4543" s="3"/>
      <c r="D4543" s="3"/>
      <c r="AW4543" s="3"/>
      <c r="AY4543" s="3"/>
    </row>
    <row r="4544" spans="2:51" x14ac:dyDescent="0.2">
      <c r="B4544" s="3"/>
      <c r="D4544" s="3"/>
      <c r="AW4544" s="3"/>
      <c r="AY4544" s="3"/>
    </row>
    <row r="4545" spans="2:51" x14ac:dyDescent="0.2">
      <c r="B4545" s="3"/>
      <c r="D4545" s="3"/>
      <c r="AW4545" s="3"/>
      <c r="AY4545" s="3"/>
    </row>
    <row r="4546" spans="2:51" x14ac:dyDescent="0.2">
      <c r="B4546" s="3"/>
      <c r="D4546" s="3"/>
      <c r="AW4546" s="3"/>
      <c r="AY4546" s="3"/>
    </row>
    <row r="4547" spans="2:51" x14ac:dyDescent="0.2">
      <c r="B4547" s="3"/>
      <c r="D4547" s="3"/>
      <c r="AW4547" s="3"/>
      <c r="AY4547" s="3"/>
    </row>
    <row r="4548" spans="2:51" x14ac:dyDescent="0.2">
      <c r="B4548" s="3"/>
      <c r="D4548" s="3"/>
      <c r="AW4548" s="3"/>
      <c r="AY4548" s="3"/>
    </row>
    <row r="4549" spans="2:51" x14ac:dyDescent="0.2">
      <c r="B4549" s="3"/>
      <c r="D4549" s="3"/>
      <c r="AW4549" s="3"/>
      <c r="AY4549" s="3"/>
    </row>
    <row r="4550" spans="2:51" x14ac:dyDescent="0.2">
      <c r="B4550" s="3"/>
      <c r="D4550" s="3"/>
      <c r="AW4550" s="3"/>
      <c r="AY4550" s="3"/>
    </row>
    <row r="4551" spans="2:51" x14ac:dyDescent="0.2">
      <c r="B4551" s="3"/>
      <c r="D4551" s="3"/>
      <c r="AW4551" s="3"/>
      <c r="AY4551" s="3"/>
    </row>
    <row r="4552" spans="2:51" x14ac:dyDescent="0.2">
      <c r="B4552" s="3"/>
      <c r="D4552" s="3"/>
      <c r="AW4552" s="3"/>
      <c r="AY4552" s="3"/>
    </row>
    <row r="4553" spans="2:51" x14ac:dyDescent="0.2">
      <c r="B4553" s="3"/>
      <c r="D4553" s="3"/>
      <c r="AW4553" s="3"/>
      <c r="AY4553" s="3"/>
    </row>
    <row r="4554" spans="2:51" x14ac:dyDescent="0.2">
      <c r="B4554" s="3"/>
      <c r="D4554" s="3"/>
      <c r="AW4554" s="3"/>
      <c r="AY4554" s="3"/>
    </row>
    <row r="4555" spans="2:51" x14ac:dyDescent="0.2">
      <c r="B4555" s="3"/>
      <c r="D4555" s="3"/>
      <c r="AW4555" s="3"/>
      <c r="AY4555" s="3"/>
    </row>
    <row r="4556" spans="2:51" x14ac:dyDescent="0.2">
      <c r="B4556" s="3"/>
      <c r="D4556" s="3"/>
      <c r="AW4556" s="3"/>
      <c r="AY4556" s="3"/>
    </row>
    <row r="4557" spans="2:51" x14ac:dyDescent="0.2">
      <c r="B4557" s="3"/>
      <c r="D4557" s="3"/>
      <c r="AW4557" s="3"/>
      <c r="AY4557" s="3"/>
    </row>
    <row r="4558" spans="2:51" x14ac:dyDescent="0.2">
      <c r="B4558" s="3"/>
      <c r="D4558" s="3"/>
      <c r="AW4558" s="3"/>
      <c r="AY4558" s="3"/>
    </row>
    <row r="4559" spans="2:51" x14ac:dyDescent="0.2">
      <c r="B4559" s="3"/>
      <c r="D4559" s="3"/>
      <c r="AW4559" s="3"/>
      <c r="AY4559" s="3"/>
    </row>
    <row r="4560" spans="2:51" x14ac:dyDescent="0.2">
      <c r="B4560" s="3"/>
      <c r="D4560" s="3"/>
      <c r="AW4560" s="3"/>
      <c r="AY4560" s="3"/>
    </row>
    <row r="4561" spans="2:51" x14ac:dyDescent="0.2">
      <c r="B4561" s="3"/>
      <c r="D4561" s="3"/>
      <c r="AW4561" s="3"/>
      <c r="AY4561" s="3"/>
    </row>
    <row r="4562" spans="2:51" x14ac:dyDescent="0.2">
      <c r="B4562" s="3"/>
      <c r="D4562" s="3"/>
      <c r="AW4562" s="3"/>
      <c r="AY4562" s="3"/>
    </row>
    <row r="4563" spans="2:51" x14ac:dyDescent="0.2">
      <c r="B4563" s="3"/>
      <c r="D4563" s="3"/>
      <c r="AW4563" s="3"/>
      <c r="AY4563" s="3"/>
    </row>
    <row r="4564" spans="2:51" x14ac:dyDescent="0.2">
      <c r="B4564" s="3"/>
      <c r="D4564" s="3"/>
      <c r="AW4564" s="3"/>
      <c r="AY4564" s="3"/>
    </row>
    <row r="4565" spans="2:51" x14ac:dyDescent="0.2">
      <c r="B4565" s="3"/>
      <c r="D4565" s="3"/>
      <c r="AW4565" s="3"/>
      <c r="AY4565" s="3"/>
    </row>
    <row r="4566" spans="2:51" x14ac:dyDescent="0.2">
      <c r="B4566" s="3"/>
      <c r="D4566" s="3"/>
      <c r="AW4566" s="3"/>
      <c r="AY4566" s="3"/>
    </row>
    <row r="4567" spans="2:51" x14ac:dyDescent="0.2">
      <c r="B4567" s="3"/>
      <c r="D4567" s="3"/>
      <c r="AW4567" s="3"/>
      <c r="AY4567" s="3"/>
    </row>
    <row r="4568" spans="2:51" x14ac:dyDescent="0.2">
      <c r="B4568" s="3"/>
      <c r="D4568" s="3"/>
      <c r="AW4568" s="3"/>
      <c r="AY4568" s="3"/>
    </row>
    <row r="4569" spans="2:51" x14ac:dyDescent="0.2">
      <c r="B4569" s="3"/>
      <c r="D4569" s="3"/>
      <c r="AW4569" s="3"/>
      <c r="AY4569" s="3"/>
    </row>
    <row r="4570" spans="2:51" x14ac:dyDescent="0.2">
      <c r="B4570" s="3"/>
      <c r="D4570" s="3"/>
      <c r="AW4570" s="3"/>
      <c r="AY4570" s="3"/>
    </row>
    <row r="4571" spans="2:51" x14ac:dyDescent="0.2">
      <c r="B4571" s="3"/>
      <c r="D4571" s="3"/>
      <c r="AW4571" s="3"/>
      <c r="AY4571" s="3"/>
    </row>
    <row r="4572" spans="2:51" x14ac:dyDescent="0.2">
      <c r="B4572" s="3"/>
      <c r="D4572" s="3"/>
      <c r="AW4572" s="3"/>
      <c r="AY4572" s="3"/>
    </row>
    <row r="4573" spans="2:51" x14ac:dyDescent="0.2">
      <c r="B4573" s="3"/>
      <c r="D4573" s="3"/>
      <c r="AW4573" s="3"/>
      <c r="AY4573" s="3"/>
    </row>
    <row r="4574" spans="2:51" x14ac:dyDescent="0.2">
      <c r="B4574" s="3"/>
      <c r="D4574" s="3"/>
      <c r="AW4574" s="3"/>
      <c r="AY4574" s="3"/>
    </row>
    <row r="4575" spans="2:51" x14ac:dyDescent="0.2">
      <c r="B4575" s="3"/>
      <c r="D4575" s="3"/>
      <c r="AW4575" s="3"/>
      <c r="AY4575" s="3"/>
    </row>
    <row r="4576" spans="2:51" x14ac:dyDescent="0.2">
      <c r="B4576" s="3"/>
      <c r="D4576" s="3"/>
      <c r="AW4576" s="3"/>
      <c r="AY4576" s="3"/>
    </row>
    <row r="4577" spans="2:51" x14ac:dyDescent="0.2">
      <c r="B4577" s="3"/>
      <c r="D4577" s="3"/>
      <c r="AW4577" s="3"/>
      <c r="AY4577" s="3"/>
    </row>
    <row r="4578" spans="2:51" x14ac:dyDescent="0.2">
      <c r="B4578" s="3"/>
      <c r="D4578" s="3"/>
      <c r="AW4578" s="3"/>
      <c r="AY4578" s="3"/>
    </row>
    <row r="4579" spans="2:51" x14ac:dyDescent="0.2">
      <c r="B4579" s="3"/>
      <c r="D4579" s="3"/>
      <c r="AW4579" s="3"/>
      <c r="AY4579" s="3"/>
    </row>
    <row r="4580" spans="2:51" x14ac:dyDescent="0.2">
      <c r="B4580" s="3"/>
      <c r="D4580" s="3"/>
      <c r="AW4580" s="3"/>
      <c r="AY4580" s="3"/>
    </row>
    <row r="4581" spans="2:51" x14ac:dyDescent="0.2">
      <c r="B4581" s="3"/>
      <c r="D4581" s="3"/>
      <c r="AW4581" s="3"/>
      <c r="AY4581" s="3"/>
    </row>
    <row r="4582" spans="2:51" x14ac:dyDescent="0.2">
      <c r="B4582" s="3"/>
      <c r="D4582" s="3"/>
      <c r="AW4582" s="3"/>
      <c r="AY4582" s="3"/>
    </row>
    <row r="4583" spans="2:51" x14ac:dyDescent="0.2">
      <c r="B4583" s="3"/>
      <c r="D4583" s="3"/>
      <c r="AW4583" s="3"/>
      <c r="AY4583" s="3"/>
    </row>
    <row r="4584" spans="2:51" x14ac:dyDescent="0.2">
      <c r="B4584" s="3"/>
      <c r="D4584" s="3"/>
      <c r="AW4584" s="3"/>
      <c r="AY4584" s="3"/>
    </row>
    <row r="4585" spans="2:51" x14ac:dyDescent="0.2">
      <c r="B4585" s="3"/>
      <c r="D4585" s="3"/>
      <c r="AW4585" s="3"/>
      <c r="AY4585" s="3"/>
    </row>
    <row r="4586" spans="2:51" x14ac:dyDescent="0.2">
      <c r="B4586" s="3"/>
      <c r="D4586" s="3"/>
      <c r="AW4586" s="3"/>
      <c r="AY4586" s="3"/>
    </row>
    <row r="4587" spans="2:51" x14ac:dyDescent="0.2">
      <c r="B4587" s="3"/>
      <c r="D4587" s="3"/>
      <c r="AW4587" s="3"/>
      <c r="AY4587" s="3"/>
    </row>
    <row r="4588" spans="2:51" x14ac:dyDescent="0.2">
      <c r="B4588" s="3"/>
      <c r="D4588" s="3"/>
      <c r="AW4588" s="3"/>
      <c r="AY4588" s="3"/>
    </row>
    <row r="4589" spans="2:51" x14ac:dyDescent="0.2">
      <c r="B4589" s="3"/>
      <c r="D4589" s="3"/>
      <c r="AW4589" s="3"/>
      <c r="AY4589" s="3"/>
    </row>
    <row r="4590" spans="2:51" x14ac:dyDescent="0.2">
      <c r="B4590" s="3"/>
      <c r="D4590" s="3"/>
      <c r="AW4590" s="3"/>
      <c r="AY4590" s="3"/>
    </row>
    <row r="4591" spans="2:51" x14ac:dyDescent="0.2">
      <c r="B4591" s="3"/>
      <c r="D4591" s="3"/>
      <c r="AW4591" s="3"/>
      <c r="AY4591" s="3"/>
    </row>
    <row r="4592" spans="2:51" x14ac:dyDescent="0.2">
      <c r="B4592" s="3"/>
      <c r="D4592" s="3"/>
      <c r="AW4592" s="3"/>
      <c r="AY4592" s="3"/>
    </row>
    <row r="4593" spans="2:51" x14ac:dyDescent="0.2">
      <c r="B4593" s="3"/>
      <c r="D4593" s="3"/>
      <c r="AW4593" s="3"/>
      <c r="AY4593" s="3"/>
    </row>
    <row r="4594" spans="2:51" x14ac:dyDescent="0.2">
      <c r="B4594" s="3"/>
      <c r="D4594" s="3"/>
      <c r="AW4594" s="3"/>
      <c r="AY4594" s="3"/>
    </row>
    <row r="4595" spans="2:51" x14ac:dyDescent="0.2">
      <c r="B4595" s="3"/>
      <c r="D4595" s="3"/>
      <c r="AW4595" s="3"/>
      <c r="AY4595" s="3"/>
    </row>
    <row r="4596" spans="2:51" x14ac:dyDescent="0.2">
      <c r="B4596" s="3"/>
      <c r="D4596" s="3"/>
      <c r="AW4596" s="3"/>
      <c r="AY4596" s="3"/>
    </row>
    <row r="4597" spans="2:51" x14ac:dyDescent="0.2">
      <c r="B4597" s="3"/>
      <c r="D4597" s="3"/>
      <c r="AW4597" s="3"/>
      <c r="AY4597" s="3"/>
    </row>
    <row r="4598" spans="2:51" x14ac:dyDescent="0.2">
      <c r="B4598" s="3"/>
      <c r="D4598" s="3"/>
      <c r="AW4598" s="3"/>
      <c r="AY4598" s="3"/>
    </row>
    <row r="4599" spans="2:51" x14ac:dyDescent="0.2">
      <c r="B4599" s="3"/>
      <c r="D4599" s="3"/>
      <c r="AW4599" s="3"/>
      <c r="AY4599" s="3"/>
    </row>
    <row r="4600" spans="2:51" x14ac:dyDescent="0.2">
      <c r="B4600" s="3"/>
      <c r="D4600" s="3"/>
      <c r="AW4600" s="3"/>
      <c r="AY4600" s="3"/>
    </row>
    <row r="4601" spans="2:51" x14ac:dyDescent="0.2">
      <c r="B4601" s="3"/>
      <c r="D4601" s="3"/>
      <c r="AW4601" s="3"/>
      <c r="AY4601" s="3"/>
    </row>
    <row r="4602" spans="2:51" x14ac:dyDescent="0.2">
      <c r="B4602" s="3"/>
      <c r="D4602" s="3"/>
      <c r="AW4602" s="3"/>
      <c r="AY4602" s="3"/>
    </row>
    <row r="4603" spans="2:51" x14ac:dyDescent="0.2">
      <c r="B4603" s="3"/>
      <c r="D4603" s="3"/>
      <c r="AW4603" s="3"/>
      <c r="AY4603" s="3"/>
    </row>
    <row r="4604" spans="2:51" x14ac:dyDescent="0.2">
      <c r="B4604" s="3"/>
      <c r="D4604" s="3"/>
      <c r="AW4604" s="3"/>
      <c r="AY4604" s="3"/>
    </row>
    <row r="4605" spans="2:51" x14ac:dyDescent="0.2">
      <c r="B4605" s="3"/>
      <c r="D4605" s="3"/>
      <c r="AW4605" s="3"/>
      <c r="AY4605" s="3"/>
    </row>
    <row r="4606" spans="2:51" x14ac:dyDescent="0.2">
      <c r="B4606" s="3"/>
      <c r="D4606" s="3"/>
      <c r="AW4606" s="3"/>
      <c r="AY4606" s="3"/>
    </row>
    <row r="4607" spans="2:51" x14ac:dyDescent="0.2">
      <c r="B4607" s="3"/>
      <c r="D4607" s="3"/>
      <c r="AW4607" s="3"/>
      <c r="AY4607" s="3"/>
    </row>
    <row r="4608" spans="2:51" x14ac:dyDescent="0.2">
      <c r="B4608" s="3"/>
      <c r="D4608" s="3"/>
      <c r="AW4608" s="3"/>
      <c r="AY4608" s="3"/>
    </row>
    <row r="4609" spans="2:51" x14ac:dyDescent="0.2">
      <c r="B4609" s="3"/>
      <c r="D4609" s="3"/>
      <c r="AW4609" s="3"/>
      <c r="AY4609" s="3"/>
    </row>
    <row r="4610" spans="2:51" x14ac:dyDescent="0.2">
      <c r="B4610" s="3"/>
      <c r="D4610" s="3"/>
      <c r="AW4610" s="3"/>
      <c r="AY4610" s="3"/>
    </row>
    <row r="4611" spans="2:51" x14ac:dyDescent="0.2">
      <c r="B4611" s="3"/>
      <c r="D4611" s="3"/>
      <c r="AW4611" s="3"/>
      <c r="AY4611" s="3"/>
    </row>
    <row r="4612" spans="2:51" x14ac:dyDescent="0.2">
      <c r="B4612" s="3"/>
      <c r="D4612" s="3"/>
      <c r="AW4612" s="3"/>
      <c r="AY4612" s="3"/>
    </row>
    <row r="4613" spans="2:51" x14ac:dyDescent="0.2">
      <c r="B4613" s="3"/>
      <c r="D4613" s="3"/>
      <c r="AW4613" s="3"/>
      <c r="AY4613" s="3"/>
    </row>
    <row r="4614" spans="2:51" x14ac:dyDescent="0.2">
      <c r="B4614" s="3"/>
      <c r="D4614" s="3"/>
      <c r="AW4614" s="3"/>
      <c r="AY4614" s="3"/>
    </row>
    <row r="4615" spans="2:51" x14ac:dyDescent="0.2">
      <c r="B4615" s="3"/>
      <c r="D4615" s="3"/>
      <c r="AW4615" s="3"/>
      <c r="AY4615" s="3"/>
    </row>
    <row r="4616" spans="2:51" x14ac:dyDescent="0.2">
      <c r="B4616" s="3"/>
      <c r="D4616" s="3"/>
      <c r="AW4616" s="3"/>
      <c r="AY4616" s="3"/>
    </row>
    <row r="4617" spans="2:51" x14ac:dyDescent="0.2">
      <c r="B4617" s="3"/>
      <c r="D4617" s="3"/>
      <c r="AW4617" s="3"/>
      <c r="AY4617" s="3"/>
    </row>
    <row r="4618" spans="2:51" x14ac:dyDescent="0.2">
      <c r="B4618" s="3"/>
      <c r="D4618" s="3"/>
      <c r="AW4618" s="3"/>
      <c r="AY4618" s="3"/>
    </row>
    <row r="4619" spans="2:51" x14ac:dyDescent="0.2">
      <c r="B4619" s="3"/>
      <c r="D4619" s="3"/>
      <c r="AW4619" s="3"/>
      <c r="AY4619" s="3"/>
    </row>
    <row r="4620" spans="2:51" x14ac:dyDescent="0.2">
      <c r="B4620" s="3"/>
      <c r="D4620" s="3"/>
      <c r="AW4620" s="3"/>
      <c r="AY4620" s="3"/>
    </row>
    <row r="4621" spans="2:51" x14ac:dyDescent="0.2">
      <c r="B4621" s="3"/>
      <c r="D4621" s="3"/>
      <c r="AW4621" s="3"/>
      <c r="AY4621" s="3"/>
    </row>
    <row r="4622" spans="2:51" x14ac:dyDescent="0.2">
      <c r="B4622" s="3"/>
      <c r="D4622" s="3"/>
      <c r="AW4622" s="3"/>
      <c r="AY4622" s="3"/>
    </row>
    <row r="4623" spans="2:51" x14ac:dyDescent="0.2">
      <c r="B4623" s="3"/>
      <c r="D4623" s="3"/>
      <c r="AW4623" s="3"/>
      <c r="AY4623" s="3"/>
    </row>
    <row r="4624" spans="2:51" x14ac:dyDescent="0.2">
      <c r="B4624" s="3"/>
      <c r="D4624" s="3"/>
      <c r="AW4624" s="3"/>
      <c r="AY4624" s="3"/>
    </row>
    <row r="4625" spans="2:51" x14ac:dyDescent="0.2">
      <c r="B4625" s="3"/>
      <c r="D4625" s="3"/>
      <c r="AW4625" s="3"/>
      <c r="AY4625" s="3"/>
    </row>
    <row r="4626" spans="2:51" x14ac:dyDescent="0.2">
      <c r="B4626" s="3"/>
      <c r="D4626" s="3"/>
      <c r="AW4626" s="3"/>
      <c r="AY4626" s="3"/>
    </row>
    <row r="4627" spans="2:51" x14ac:dyDescent="0.2">
      <c r="B4627" s="3"/>
      <c r="D4627" s="3"/>
      <c r="AW4627" s="3"/>
      <c r="AY4627" s="3"/>
    </row>
    <row r="4628" spans="2:51" x14ac:dyDescent="0.2">
      <c r="B4628" s="3"/>
      <c r="D4628" s="3"/>
      <c r="AW4628" s="3"/>
      <c r="AY4628" s="3"/>
    </row>
    <row r="4629" spans="2:51" x14ac:dyDescent="0.2">
      <c r="B4629" s="3"/>
      <c r="D4629" s="3"/>
      <c r="AW4629" s="3"/>
      <c r="AY4629" s="3"/>
    </row>
    <row r="4630" spans="2:51" x14ac:dyDescent="0.2">
      <c r="B4630" s="3"/>
      <c r="D4630" s="3"/>
      <c r="AW4630" s="3"/>
      <c r="AY4630" s="3"/>
    </row>
    <row r="4631" spans="2:51" x14ac:dyDescent="0.2">
      <c r="B4631" s="3"/>
      <c r="D4631" s="3"/>
      <c r="AW4631" s="3"/>
      <c r="AY4631" s="3"/>
    </row>
    <row r="4632" spans="2:51" x14ac:dyDescent="0.2">
      <c r="B4632" s="3"/>
      <c r="D4632" s="3"/>
      <c r="AW4632" s="3"/>
      <c r="AY4632" s="3"/>
    </row>
    <row r="4633" spans="2:51" x14ac:dyDescent="0.2">
      <c r="B4633" s="3"/>
      <c r="D4633" s="3"/>
      <c r="AW4633" s="3"/>
      <c r="AY4633" s="3"/>
    </row>
    <row r="4634" spans="2:51" x14ac:dyDescent="0.2">
      <c r="B4634" s="3"/>
      <c r="D4634" s="3"/>
      <c r="AW4634" s="3"/>
      <c r="AY4634" s="3"/>
    </row>
    <row r="4635" spans="2:51" x14ac:dyDescent="0.2">
      <c r="B4635" s="3"/>
      <c r="D4635" s="3"/>
      <c r="AW4635" s="3"/>
      <c r="AY4635" s="3"/>
    </row>
    <row r="4636" spans="2:51" x14ac:dyDescent="0.2">
      <c r="B4636" s="3"/>
      <c r="D4636" s="3"/>
      <c r="AW4636" s="3"/>
      <c r="AY4636" s="3"/>
    </row>
    <row r="4637" spans="2:51" x14ac:dyDescent="0.2">
      <c r="B4637" s="3"/>
      <c r="D4637" s="3"/>
      <c r="AW4637" s="3"/>
      <c r="AY4637" s="3"/>
    </row>
    <row r="4638" spans="2:51" x14ac:dyDescent="0.2">
      <c r="B4638" s="3"/>
      <c r="D4638" s="3"/>
      <c r="AW4638" s="3"/>
      <c r="AY4638" s="3"/>
    </row>
    <row r="4639" spans="2:51" x14ac:dyDescent="0.2">
      <c r="B4639" s="3"/>
      <c r="D4639" s="3"/>
      <c r="AW4639" s="3"/>
      <c r="AY4639" s="3"/>
    </row>
    <row r="4640" spans="2:51" x14ac:dyDescent="0.2">
      <c r="B4640" s="3"/>
      <c r="D4640" s="3"/>
      <c r="AW4640" s="3"/>
      <c r="AY4640" s="3"/>
    </row>
    <row r="4641" spans="2:51" x14ac:dyDescent="0.2">
      <c r="B4641" s="3"/>
      <c r="D4641" s="3"/>
      <c r="AW4641" s="3"/>
      <c r="AY4641" s="3"/>
    </row>
    <row r="4642" spans="2:51" x14ac:dyDescent="0.2">
      <c r="B4642" s="3"/>
      <c r="D4642" s="3"/>
      <c r="AW4642" s="3"/>
      <c r="AY4642" s="3"/>
    </row>
    <row r="4643" spans="2:51" x14ac:dyDescent="0.2">
      <c r="B4643" s="3"/>
      <c r="D4643" s="3"/>
      <c r="AW4643" s="3"/>
      <c r="AY4643" s="3"/>
    </row>
    <row r="4644" spans="2:51" x14ac:dyDescent="0.2">
      <c r="B4644" s="3"/>
      <c r="D4644" s="3"/>
      <c r="AW4644" s="3"/>
      <c r="AY4644" s="3"/>
    </row>
    <row r="4645" spans="2:51" x14ac:dyDescent="0.2">
      <c r="B4645" s="3"/>
      <c r="D4645" s="3"/>
      <c r="AW4645" s="3"/>
      <c r="AY4645" s="3"/>
    </row>
    <row r="4646" spans="2:51" x14ac:dyDescent="0.2">
      <c r="B4646" s="3"/>
      <c r="D4646" s="3"/>
      <c r="AW4646" s="3"/>
      <c r="AY4646" s="3"/>
    </row>
    <row r="4647" spans="2:51" x14ac:dyDescent="0.2">
      <c r="B4647" s="3"/>
      <c r="D4647" s="3"/>
      <c r="AW4647" s="3"/>
      <c r="AY4647" s="3"/>
    </row>
    <row r="4648" spans="2:51" x14ac:dyDescent="0.2">
      <c r="B4648" s="3"/>
      <c r="D4648" s="3"/>
      <c r="AW4648" s="3"/>
      <c r="AY4648" s="3"/>
    </row>
    <row r="4649" spans="2:51" x14ac:dyDescent="0.2">
      <c r="B4649" s="3"/>
      <c r="D4649" s="3"/>
      <c r="AW4649" s="3"/>
      <c r="AY4649" s="3"/>
    </row>
    <row r="4650" spans="2:51" x14ac:dyDescent="0.2">
      <c r="B4650" s="3"/>
      <c r="D4650" s="3"/>
      <c r="AW4650" s="3"/>
      <c r="AY4650" s="3"/>
    </row>
    <row r="4651" spans="2:51" x14ac:dyDescent="0.2">
      <c r="B4651" s="3"/>
      <c r="D4651" s="3"/>
      <c r="AW4651" s="3"/>
      <c r="AY4651" s="3"/>
    </row>
    <row r="4652" spans="2:51" x14ac:dyDescent="0.2">
      <c r="B4652" s="3"/>
      <c r="D4652" s="3"/>
      <c r="AW4652" s="3"/>
      <c r="AY4652" s="3"/>
    </row>
    <row r="4653" spans="2:51" x14ac:dyDescent="0.2">
      <c r="B4653" s="3"/>
      <c r="D4653" s="3"/>
      <c r="AW4653" s="3"/>
      <c r="AY4653" s="3"/>
    </row>
    <row r="4654" spans="2:51" x14ac:dyDescent="0.2">
      <c r="B4654" s="3"/>
      <c r="D4654" s="3"/>
      <c r="AW4654" s="3"/>
      <c r="AY4654" s="3"/>
    </row>
    <row r="4655" spans="2:51" x14ac:dyDescent="0.2">
      <c r="B4655" s="3"/>
      <c r="D4655" s="3"/>
      <c r="AW4655" s="3"/>
      <c r="AY4655" s="3"/>
    </row>
    <row r="4656" spans="2:51" x14ac:dyDescent="0.2">
      <c r="B4656" s="3"/>
      <c r="D4656" s="3"/>
      <c r="AW4656" s="3"/>
      <c r="AY4656" s="3"/>
    </row>
    <row r="4657" spans="2:51" x14ac:dyDescent="0.2">
      <c r="B4657" s="3"/>
      <c r="D4657" s="3"/>
      <c r="AW4657" s="3"/>
      <c r="AY4657" s="3"/>
    </row>
    <row r="4658" spans="2:51" x14ac:dyDescent="0.2">
      <c r="B4658" s="3"/>
      <c r="D4658" s="3"/>
      <c r="AW4658" s="3"/>
      <c r="AY4658" s="3"/>
    </row>
    <row r="4659" spans="2:51" x14ac:dyDescent="0.2">
      <c r="B4659" s="3"/>
      <c r="D4659" s="3"/>
      <c r="AW4659" s="3"/>
      <c r="AY4659" s="3"/>
    </row>
    <row r="4660" spans="2:51" x14ac:dyDescent="0.2">
      <c r="B4660" s="3"/>
      <c r="D4660" s="3"/>
      <c r="AW4660" s="3"/>
      <c r="AY4660" s="3"/>
    </row>
    <row r="4661" spans="2:51" x14ac:dyDescent="0.2">
      <c r="B4661" s="3"/>
      <c r="D4661" s="3"/>
      <c r="AW4661" s="3"/>
      <c r="AY4661" s="3"/>
    </row>
    <row r="4662" spans="2:51" x14ac:dyDescent="0.2">
      <c r="B4662" s="3"/>
      <c r="D4662" s="3"/>
      <c r="AW4662" s="3"/>
      <c r="AY4662" s="3"/>
    </row>
    <row r="4663" spans="2:51" x14ac:dyDescent="0.2">
      <c r="B4663" s="3"/>
      <c r="D4663" s="3"/>
      <c r="AW4663" s="3"/>
      <c r="AY4663" s="3"/>
    </row>
    <row r="4664" spans="2:51" x14ac:dyDescent="0.2">
      <c r="B4664" s="3"/>
      <c r="D4664" s="3"/>
      <c r="AW4664" s="3"/>
      <c r="AY4664" s="3"/>
    </row>
    <row r="4665" spans="2:51" x14ac:dyDescent="0.2">
      <c r="B4665" s="3"/>
      <c r="D4665" s="3"/>
      <c r="AW4665" s="3"/>
      <c r="AY4665" s="3"/>
    </row>
    <row r="4666" spans="2:51" x14ac:dyDescent="0.2">
      <c r="B4666" s="3"/>
      <c r="D4666" s="3"/>
      <c r="AW4666" s="3"/>
      <c r="AY4666" s="3"/>
    </row>
    <row r="4667" spans="2:51" x14ac:dyDescent="0.2">
      <c r="B4667" s="3"/>
      <c r="D4667" s="3"/>
      <c r="AW4667" s="3"/>
      <c r="AY4667" s="3"/>
    </row>
    <row r="4668" spans="2:51" x14ac:dyDescent="0.2">
      <c r="B4668" s="3"/>
      <c r="D4668" s="3"/>
      <c r="AW4668" s="3"/>
      <c r="AY4668" s="3"/>
    </row>
    <row r="4669" spans="2:51" x14ac:dyDescent="0.2">
      <c r="B4669" s="3"/>
      <c r="D4669" s="3"/>
      <c r="AW4669" s="3"/>
      <c r="AY4669" s="3"/>
    </row>
    <row r="4670" spans="2:51" x14ac:dyDescent="0.2">
      <c r="B4670" s="3"/>
      <c r="D4670" s="3"/>
      <c r="AW4670" s="3"/>
      <c r="AY4670" s="3"/>
    </row>
    <row r="4671" spans="2:51" x14ac:dyDescent="0.2">
      <c r="B4671" s="3"/>
      <c r="D4671" s="3"/>
      <c r="AW4671" s="3"/>
      <c r="AY4671" s="3"/>
    </row>
    <row r="4672" spans="2:51" x14ac:dyDescent="0.2">
      <c r="B4672" s="3"/>
      <c r="D4672" s="3"/>
      <c r="AW4672" s="3"/>
      <c r="AY4672" s="3"/>
    </row>
    <row r="4673" spans="2:51" x14ac:dyDescent="0.2">
      <c r="B4673" s="3"/>
      <c r="D4673" s="3"/>
      <c r="AW4673" s="3"/>
      <c r="AY4673" s="3"/>
    </row>
    <row r="4674" spans="2:51" x14ac:dyDescent="0.2">
      <c r="B4674" s="3"/>
      <c r="D4674" s="3"/>
      <c r="AW4674" s="3"/>
      <c r="AY4674" s="3"/>
    </row>
    <row r="4675" spans="2:51" x14ac:dyDescent="0.2">
      <c r="B4675" s="3"/>
      <c r="D4675" s="3"/>
      <c r="AW4675" s="3"/>
      <c r="AY4675" s="3"/>
    </row>
    <row r="4676" spans="2:51" x14ac:dyDescent="0.2">
      <c r="B4676" s="3"/>
      <c r="D4676" s="3"/>
      <c r="AW4676" s="3"/>
      <c r="AY4676" s="3"/>
    </row>
    <row r="4677" spans="2:51" x14ac:dyDescent="0.2">
      <c r="B4677" s="3"/>
      <c r="D4677" s="3"/>
      <c r="AW4677" s="3"/>
      <c r="AY4677" s="3"/>
    </row>
    <row r="4678" spans="2:51" x14ac:dyDescent="0.2">
      <c r="B4678" s="3"/>
      <c r="D4678" s="3"/>
      <c r="AW4678" s="3"/>
      <c r="AY4678" s="3"/>
    </row>
    <row r="4679" spans="2:51" x14ac:dyDescent="0.2">
      <c r="B4679" s="3"/>
      <c r="D4679" s="3"/>
      <c r="AW4679" s="3"/>
      <c r="AY4679" s="3"/>
    </row>
    <row r="4680" spans="2:51" x14ac:dyDescent="0.2">
      <c r="B4680" s="3"/>
      <c r="D4680" s="3"/>
      <c r="AW4680" s="3"/>
      <c r="AY4680" s="3"/>
    </row>
    <row r="4681" spans="2:51" x14ac:dyDescent="0.2">
      <c r="B4681" s="3"/>
      <c r="D4681" s="3"/>
      <c r="AW4681" s="3"/>
      <c r="AY4681" s="3"/>
    </row>
    <row r="4682" spans="2:51" x14ac:dyDescent="0.2">
      <c r="B4682" s="3"/>
      <c r="D4682" s="3"/>
      <c r="AW4682" s="3"/>
      <c r="AY4682" s="3"/>
    </row>
    <row r="4683" spans="2:51" x14ac:dyDescent="0.2">
      <c r="B4683" s="3"/>
      <c r="D4683" s="3"/>
      <c r="AW4683" s="3"/>
      <c r="AY4683" s="3"/>
    </row>
    <row r="4684" spans="2:51" x14ac:dyDescent="0.2">
      <c r="B4684" s="3"/>
      <c r="D4684" s="3"/>
      <c r="AW4684" s="3"/>
      <c r="AY4684" s="3"/>
    </row>
    <row r="4685" spans="2:51" x14ac:dyDescent="0.2">
      <c r="B4685" s="3"/>
      <c r="D4685" s="3"/>
      <c r="AW4685" s="3"/>
      <c r="AY4685" s="3"/>
    </row>
    <row r="4686" spans="2:51" x14ac:dyDescent="0.2">
      <c r="B4686" s="3"/>
      <c r="D4686" s="3"/>
      <c r="AW4686" s="3"/>
      <c r="AY4686" s="3"/>
    </row>
    <row r="4687" spans="2:51" x14ac:dyDescent="0.2">
      <c r="B4687" s="3"/>
      <c r="D4687" s="3"/>
      <c r="AW4687" s="3"/>
      <c r="AY4687" s="3"/>
    </row>
    <row r="4688" spans="2:51" x14ac:dyDescent="0.2">
      <c r="B4688" s="3"/>
      <c r="D4688" s="3"/>
      <c r="AW4688" s="3"/>
      <c r="AY4688" s="3"/>
    </row>
    <row r="4689" spans="2:51" x14ac:dyDescent="0.2">
      <c r="B4689" s="3"/>
      <c r="D4689" s="3"/>
      <c r="AW4689" s="3"/>
      <c r="AY4689" s="3"/>
    </row>
    <row r="4690" spans="2:51" x14ac:dyDescent="0.2">
      <c r="B4690" s="3"/>
      <c r="D4690" s="3"/>
      <c r="AW4690" s="3"/>
      <c r="AY4690" s="3"/>
    </row>
    <row r="4691" spans="2:51" x14ac:dyDescent="0.2">
      <c r="B4691" s="3"/>
      <c r="D4691" s="3"/>
      <c r="AW4691" s="3"/>
      <c r="AY4691" s="3"/>
    </row>
    <row r="4692" spans="2:51" x14ac:dyDescent="0.2">
      <c r="B4692" s="3"/>
      <c r="D4692" s="3"/>
      <c r="AW4692" s="3"/>
      <c r="AY4692" s="3"/>
    </row>
    <row r="4693" spans="2:51" x14ac:dyDescent="0.2">
      <c r="B4693" s="3"/>
      <c r="D4693" s="3"/>
      <c r="AW4693" s="3"/>
      <c r="AY4693" s="3"/>
    </row>
    <row r="4694" spans="2:51" x14ac:dyDescent="0.2">
      <c r="B4694" s="3"/>
      <c r="D4694" s="3"/>
      <c r="AW4694" s="3"/>
      <c r="AY4694" s="3"/>
    </row>
    <row r="4695" spans="2:51" x14ac:dyDescent="0.2">
      <c r="B4695" s="3"/>
      <c r="D4695" s="3"/>
      <c r="AW4695" s="3"/>
      <c r="AY4695" s="3"/>
    </row>
    <row r="4696" spans="2:51" x14ac:dyDescent="0.2">
      <c r="B4696" s="3"/>
      <c r="D4696" s="3"/>
      <c r="AW4696" s="3"/>
      <c r="AY4696" s="3"/>
    </row>
    <row r="4697" spans="2:51" x14ac:dyDescent="0.2">
      <c r="B4697" s="3"/>
      <c r="D4697" s="3"/>
      <c r="AW4697" s="3"/>
      <c r="AY4697" s="3"/>
    </row>
    <row r="4698" spans="2:51" x14ac:dyDescent="0.2">
      <c r="B4698" s="3"/>
      <c r="D4698" s="3"/>
      <c r="AW4698" s="3"/>
      <c r="AY4698" s="3"/>
    </row>
    <row r="4699" spans="2:51" x14ac:dyDescent="0.2">
      <c r="B4699" s="3"/>
      <c r="D4699" s="3"/>
      <c r="AW4699" s="3"/>
      <c r="AY4699" s="3"/>
    </row>
    <row r="4700" spans="2:51" x14ac:dyDescent="0.2">
      <c r="B4700" s="3"/>
      <c r="D4700" s="3"/>
      <c r="AW4700" s="3"/>
      <c r="AY4700" s="3"/>
    </row>
    <row r="4701" spans="2:51" x14ac:dyDescent="0.2">
      <c r="B4701" s="3"/>
      <c r="D4701" s="3"/>
      <c r="AW4701" s="3"/>
      <c r="AY4701" s="3"/>
    </row>
    <row r="4702" spans="2:51" x14ac:dyDescent="0.2">
      <c r="B4702" s="3"/>
      <c r="D4702" s="3"/>
      <c r="AW4702" s="3"/>
      <c r="AY4702" s="3"/>
    </row>
    <row r="4703" spans="2:51" x14ac:dyDescent="0.2">
      <c r="B4703" s="3"/>
      <c r="D4703" s="3"/>
      <c r="AW4703" s="3"/>
      <c r="AY4703" s="3"/>
    </row>
    <row r="4704" spans="2:51" x14ac:dyDescent="0.2">
      <c r="B4704" s="3"/>
      <c r="D4704" s="3"/>
      <c r="AW4704" s="3"/>
      <c r="AY4704" s="3"/>
    </row>
    <row r="4705" spans="2:51" x14ac:dyDescent="0.2">
      <c r="B4705" s="3"/>
      <c r="D4705" s="3"/>
      <c r="AW4705" s="3"/>
      <c r="AY4705" s="3"/>
    </row>
    <row r="4706" spans="2:51" x14ac:dyDescent="0.2">
      <c r="B4706" s="3"/>
      <c r="D4706" s="3"/>
      <c r="AW4706" s="3"/>
      <c r="AY4706" s="3"/>
    </row>
    <row r="4707" spans="2:51" x14ac:dyDescent="0.2">
      <c r="B4707" s="3"/>
      <c r="D4707" s="3"/>
      <c r="AW4707" s="3"/>
      <c r="AY4707" s="3"/>
    </row>
    <row r="4708" spans="2:51" x14ac:dyDescent="0.2">
      <c r="B4708" s="3"/>
      <c r="D4708" s="3"/>
      <c r="AW4708" s="3"/>
      <c r="AY4708" s="3"/>
    </row>
    <row r="4709" spans="2:51" x14ac:dyDescent="0.2">
      <c r="B4709" s="3"/>
      <c r="D4709" s="3"/>
      <c r="AW4709" s="3"/>
      <c r="AY4709" s="3"/>
    </row>
    <row r="4710" spans="2:51" x14ac:dyDescent="0.2">
      <c r="B4710" s="3"/>
      <c r="D4710" s="3"/>
      <c r="AW4710" s="3"/>
      <c r="AY4710" s="3"/>
    </row>
    <row r="4711" spans="2:51" x14ac:dyDescent="0.2">
      <c r="B4711" s="3"/>
      <c r="D4711" s="3"/>
      <c r="AW4711" s="3"/>
      <c r="AY4711" s="3"/>
    </row>
    <row r="4712" spans="2:51" x14ac:dyDescent="0.2">
      <c r="B4712" s="3"/>
      <c r="D4712" s="3"/>
      <c r="AW4712" s="3"/>
      <c r="AY4712" s="3"/>
    </row>
    <row r="4713" spans="2:51" x14ac:dyDescent="0.2">
      <c r="B4713" s="3"/>
      <c r="D4713" s="3"/>
      <c r="AW4713" s="3"/>
      <c r="AY4713" s="3"/>
    </row>
    <row r="4714" spans="2:51" x14ac:dyDescent="0.2">
      <c r="B4714" s="3"/>
      <c r="D4714" s="3"/>
      <c r="AW4714" s="3"/>
      <c r="AY4714" s="3"/>
    </row>
    <row r="4715" spans="2:51" x14ac:dyDescent="0.2">
      <c r="B4715" s="3"/>
      <c r="D4715" s="3"/>
      <c r="AW4715" s="3"/>
      <c r="AY4715" s="3"/>
    </row>
    <row r="4716" spans="2:51" x14ac:dyDescent="0.2">
      <c r="B4716" s="3"/>
      <c r="D4716" s="3"/>
      <c r="AW4716" s="3"/>
      <c r="AY4716" s="3"/>
    </row>
    <row r="4717" spans="2:51" x14ac:dyDescent="0.2">
      <c r="B4717" s="3"/>
      <c r="D4717" s="3"/>
      <c r="AW4717" s="3"/>
      <c r="AY4717" s="3"/>
    </row>
    <row r="4718" spans="2:51" x14ac:dyDescent="0.2">
      <c r="B4718" s="3"/>
      <c r="D4718" s="3"/>
      <c r="AW4718" s="3"/>
      <c r="AY4718" s="3"/>
    </row>
    <row r="4719" spans="2:51" x14ac:dyDescent="0.2">
      <c r="B4719" s="3"/>
      <c r="D4719" s="3"/>
      <c r="AW4719" s="3"/>
      <c r="AY4719" s="3"/>
    </row>
    <row r="4720" spans="2:51" x14ac:dyDescent="0.2">
      <c r="B4720" s="3"/>
      <c r="D4720" s="3"/>
      <c r="AW4720" s="3"/>
      <c r="AY4720" s="3"/>
    </row>
    <row r="4721" spans="2:51" x14ac:dyDescent="0.2">
      <c r="B4721" s="3"/>
      <c r="D4721" s="3"/>
      <c r="AW4721" s="3"/>
      <c r="AY4721" s="3"/>
    </row>
    <row r="4722" spans="2:51" x14ac:dyDescent="0.2">
      <c r="B4722" s="3"/>
      <c r="D4722" s="3"/>
      <c r="AW4722" s="3"/>
      <c r="AY4722" s="3"/>
    </row>
    <row r="4723" spans="2:51" x14ac:dyDescent="0.2">
      <c r="B4723" s="3"/>
      <c r="D4723" s="3"/>
      <c r="AW4723" s="3"/>
      <c r="AY4723" s="3"/>
    </row>
    <row r="4724" spans="2:51" x14ac:dyDescent="0.2">
      <c r="B4724" s="3"/>
      <c r="D4724" s="3"/>
      <c r="AW4724" s="3"/>
      <c r="AY4724" s="3"/>
    </row>
    <row r="4725" spans="2:51" x14ac:dyDescent="0.2">
      <c r="B4725" s="3"/>
      <c r="D4725" s="3"/>
      <c r="AW4725" s="3"/>
      <c r="AY4725" s="3"/>
    </row>
    <row r="4726" spans="2:51" x14ac:dyDescent="0.2">
      <c r="B4726" s="3"/>
      <c r="D4726" s="3"/>
      <c r="AW4726" s="3"/>
      <c r="AY4726" s="3"/>
    </row>
    <row r="4727" spans="2:51" x14ac:dyDescent="0.2">
      <c r="B4727" s="3"/>
      <c r="D4727" s="3"/>
      <c r="AW4727" s="3"/>
      <c r="AY4727" s="3"/>
    </row>
    <row r="4728" spans="2:51" x14ac:dyDescent="0.2">
      <c r="B4728" s="3"/>
      <c r="D4728" s="3"/>
      <c r="AW4728" s="3"/>
      <c r="AY4728" s="3"/>
    </row>
    <row r="4729" spans="2:51" x14ac:dyDescent="0.2">
      <c r="B4729" s="3"/>
      <c r="D4729" s="3"/>
      <c r="AW4729" s="3"/>
      <c r="AY4729" s="3"/>
    </row>
    <row r="4730" spans="2:51" x14ac:dyDescent="0.2">
      <c r="B4730" s="3"/>
      <c r="D4730" s="3"/>
      <c r="AW4730" s="3"/>
      <c r="AY4730" s="3"/>
    </row>
    <row r="4731" spans="2:51" x14ac:dyDescent="0.2">
      <c r="B4731" s="3"/>
      <c r="D4731" s="3"/>
      <c r="AW4731" s="3"/>
      <c r="AY4731" s="3"/>
    </row>
    <row r="4732" spans="2:51" x14ac:dyDescent="0.2">
      <c r="B4732" s="3"/>
      <c r="D4732" s="3"/>
      <c r="AW4732" s="3"/>
      <c r="AY4732" s="3"/>
    </row>
    <row r="4733" spans="2:51" x14ac:dyDescent="0.2">
      <c r="B4733" s="3"/>
      <c r="D4733" s="3"/>
      <c r="AW4733" s="3"/>
      <c r="AY4733" s="3"/>
    </row>
    <row r="4734" spans="2:51" x14ac:dyDescent="0.2">
      <c r="B4734" s="3"/>
      <c r="D4734" s="3"/>
      <c r="AW4734" s="3"/>
      <c r="AY4734" s="3"/>
    </row>
    <row r="4735" spans="2:51" x14ac:dyDescent="0.2">
      <c r="B4735" s="3"/>
      <c r="D4735" s="3"/>
      <c r="AW4735" s="3"/>
      <c r="AY4735" s="3"/>
    </row>
    <row r="4736" spans="2:51" x14ac:dyDescent="0.2">
      <c r="B4736" s="3"/>
      <c r="D4736" s="3"/>
      <c r="AW4736" s="3"/>
      <c r="AY4736" s="3"/>
    </row>
    <row r="4737" spans="2:51" x14ac:dyDescent="0.2">
      <c r="B4737" s="3"/>
      <c r="D4737" s="3"/>
      <c r="AW4737" s="3"/>
      <c r="AY4737" s="3"/>
    </row>
    <row r="4738" spans="2:51" x14ac:dyDescent="0.2">
      <c r="B4738" s="3"/>
      <c r="D4738" s="3"/>
      <c r="AW4738" s="3"/>
      <c r="AY4738" s="3"/>
    </row>
    <row r="4739" spans="2:51" x14ac:dyDescent="0.2">
      <c r="B4739" s="3"/>
      <c r="D4739" s="3"/>
      <c r="AW4739" s="3"/>
      <c r="AY4739" s="3"/>
    </row>
    <row r="4740" spans="2:51" x14ac:dyDescent="0.2">
      <c r="B4740" s="3"/>
      <c r="D4740" s="3"/>
      <c r="AW4740" s="3"/>
      <c r="AY4740" s="3"/>
    </row>
    <row r="4741" spans="2:51" x14ac:dyDescent="0.2">
      <c r="B4741" s="3"/>
      <c r="D4741" s="3"/>
      <c r="AW4741" s="3"/>
      <c r="AY4741" s="3"/>
    </row>
    <row r="4742" spans="2:51" x14ac:dyDescent="0.2">
      <c r="B4742" s="3"/>
      <c r="D4742" s="3"/>
      <c r="AW4742" s="3"/>
      <c r="AY4742" s="3"/>
    </row>
    <row r="4743" spans="2:51" x14ac:dyDescent="0.2">
      <c r="B4743" s="3"/>
      <c r="D4743" s="3"/>
      <c r="AW4743" s="3"/>
      <c r="AY4743" s="3"/>
    </row>
    <row r="4744" spans="2:51" x14ac:dyDescent="0.2">
      <c r="B4744" s="3"/>
      <c r="D4744" s="3"/>
      <c r="AW4744" s="3"/>
      <c r="AY4744" s="3"/>
    </row>
    <row r="4745" spans="2:51" x14ac:dyDescent="0.2">
      <c r="B4745" s="3"/>
      <c r="D4745" s="3"/>
      <c r="AW4745" s="3"/>
      <c r="AY4745" s="3"/>
    </row>
    <row r="4746" spans="2:51" x14ac:dyDescent="0.2">
      <c r="B4746" s="3"/>
      <c r="D4746" s="3"/>
      <c r="AW4746" s="3"/>
      <c r="AY4746" s="3"/>
    </row>
    <row r="4747" spans="2:51" x14ac:dyDescent="0.2">
      <c r="B4747" s="3"/>
      <c r="D4747" s="3"/>
      <c r="AW4747" s="3"/>
      <c r="AY4747" s="3"/>
    </row>
    <row r="4748" spans="2:51" x14ac:dyDescent="0.2">
      <c r="B4748" s="3"/>
      <c r="D4748" s="3"/>
      <c r="AW4748" s="3"/>
      <c r="AY4748" s="3"/>
    </row>
    <row r="4749" spans="2:51" x14ac:dyDescent="0.2">
      <c r="B4749" s="3"/>
      <c r="D4749" s="3"/>
      <c r="AW4749" s="3"/>
      <c r="AY4749" s="3"/>
    </row>
    <row r="4750" spans="2:51" x14ac:dyDescent="0.2">
      <c r="B4750" s="3"/>
      <c r="D4750" s="3"/>
      <c r="AW4750" s="3"/>
      <c r="AY4750" s="3"/>
    </row>
    <row r="4751" spans="2:51" x14ac:dyDescent="0.2">
      <c r="B4751" s="3"/>
      <c r="D4751" s="3"/>
      <c r="AW4751" s="3"/>
      <c r="AY4751" s="3"/>
    </row>
    <row r="4752" spans="2:51" x14ac:dyDescent="0.2">
      <c r="B4752" s="3"/>
      <c r="D4752" s="3"/>
      <c r="AW4752" s="3"/>
      <c r="AY4752" s="3"/>
    </row>
    <row r="4753" spans="2:51" x14ac:dyDescent="0.2">
      <c r="B4753" s="3"/>
      <c r="D4753" s="3"/>
      <c r="AW4753" s="3"/>
      <c r="AY4753" s="3"/>
    </row>
    <row r="4754" spans="2:51" x14ac:dyDescent="0.2">
      <c r="B4754" s="3"/>
      <c r="D4754" s="3"/>
      <c r="AW4754" s="3"/>
      <c r="AY4754" s="3"/>
    </row>
    <row r="4755" spans="2:51" x14ac:dyDescent="0.2">
      <c r="B4755" s="3"/>
      <c r="D4755" s="3"/>
      <c r="AW4755" s="3"/>
      <c r="AY4755" s="3"/>
    </row>
    <row r="4756" spans="2:51" x14ac:dyDescent="0.2">
      <c r="B4756" s="3"/>
      <c r="D4756" s="3"/>
      <c r="AW4756" s="3"/>
      <c r="AY4756" s="3"/>
    </row>
    <row r="4757" spans="2:51" x14ac:dyDescent="0.2">
      <c r="B4757" s="3"/>
      <c r="D4757" s="3"/>
      <c r="AW4757" s="3"/>
      <c r="AY4757" s="3"/>
    </row>
    <row r="4758" spans="2:51" x14ac:dyDescent="0.2">
      <c r="B4758" s="3"/>
      <c r="D4758" s="3"/>
      <c r="AW4758" s="3"/>
      <c r="AY4758" s="3"/>
    </row>
    <row r="4759" spans="2:51" x14ac:dyDescent="0.2">
      <c r="B4759" s="3"/>
      <c r="D4759" s="3"/>
      <c r="AW4759" s="3"/>
      <c r="AY4759" s="3"/>
    </row>
    <row r="4760" spans="2:51" x14ac:dyDescent="0.2">
      <c r="B4760" s="3"/>
      <c r="D4760" s="3"/>
      <c r="AW4760" s="3"/>
      <c r="AY4760" s="3"/>
    </row>
    <row r="4761" spans="2:51" x14ac:dyDescent="0.2">
      <c r="B4761" s="3"/>
      <c r="D4761" s="3"/>
      <c r="AW4761" s="3"/>
      <c r="AY4761" s="3"/>
    </row>
    <row r="4762" spans="2:51" x14ac:dyDescent="0.2">
      <c r="B4762" s="3"/>
      <c r="D4762" s="3"/>
      <c r="AW4762" s="3"/>
      <c r="AY4762" s="3"/>
    </row>
    <row r="4763" spans="2:51" x14ac:dyDescent="0.2">
      <c r="B4763" s="3"/>
      <c r="D4763" s="3"/>
      <c r="AW4763" s="3"/>
      <c r="AY4763" s="3"/>
    </row>
    <row r="4764" spans="2:51" x14ac:dyDescent="0.2">
      <c r="B4764" s="3"/>
      <c r="D4764" s="3"/>
      <c r="AW4764" s="3"/>
      <c r="AY4764" s="3"/>
    </row>
    <row r="4765" spans="2:51" x14ac:dyDescent="0.2">
      <c r="B4765" s="3"/>
      <c r="D4765" s="3"/>
      <c r="AW4765" s="3"/>
      <c r="AY4765" s="3"/>
    </row>
    <row r="4766" spans="2:51" x14ac:dyDescent="0.2">
      <c r="B4766" s="3"/>
      <c r="D4766" s="3"/>
      <c r="AW4766" s="3"/>
      <c r="AY4766" s="3"/>
    </row>
    <row r="4767" spans="2:51" x14ac:dyDescent="0.2">
      <c r="B4767" s="3"/>
      <c r="D4767" s="3"/>
      <c r="AW4767" s="3"/>
      <c r="AY4767" s="3"/>
    </row>
    <row r="4768" spans="2:51" x14ac:dyDescent="0.2">
      <c r="B4768" s="3"/>
      <c r="D4768" s="3"/>
      <c r="AW4768" s="3"/>
      <c r="AY4768" s="3"/>
    </row>
    <row r="4769" spans="2:51" x14ac:dyDescent="0.2">
      <c r="B4769" s="3"/>
      <c r="D4769" s="3"/>
      <c r="AW4769" s="3"/>
      <c r="AY4769" s="3"/>
    </row>
    <row r="4770" spans="2:51" x14ac:dyDescent="0.2">
      <c r="B4770" s="3"/>
      <c r="D4770" s="3"/>
      <c r="AW4770" s="3"/>
      <c r="AY4770" s="3"/>
    </row>
    <row r="4771" spans="2:51" x14ac:dyDescent="0.2">
      <c r="B4771" s="3"/>
      <c r="D4771" s="3"/>
      <c r="AW4771" s="3"/>
      <c r="AY4771" s="3"/>
    </row>
    <row r="4772" spans="2:51" x14ac:dyDescent="0.2">
      <c r="B4772" s="3"/>
      <c r="D4772" s="3"/>
      <c r="AW4772" s="3"/>
      <c r="AY4772" s="3"/>
    </row>
    <row r="4773" spans="2:51" x14ac:dyDescent="0.2">
      <c r="B4773" s="3"/>
      <c r="D4773" s="3"/>
      <c r="AW4773" s="3"/>
      <c r="AY4773" s="3"/>
    </row>
    <row r="4774" spans="2:51" x14ac:dyDescent="0.2">
      <c r="B4774" s="3"/>
      <c r="D4774" s="3"/>
      <c r="AW4774" s="3"/>
      <c r="AY4774" s="3"/>
    </row>
    <row r="4775" spans="2:51" x14ac:dyDescent="0.2">
      <c r="B4775" s="3"/>
      <c r="D4775" s="3"/>
      <c r="AW4775" s="3"/>
      <c r="AY4775" s="3"/>
    </row>
    <row r="4776" spans="2:51" x14ac:dyDescent="0.2">
      <c r="B4776" s="3"/>
      <c r="D4776" s="3"/>
      <c r="AW4776" s="3"/>
      <c r="AY4776" s="3"/>
    </row>
    <row r="4777" spans="2:51" x14ac:dyDescent="0.2">
      <c r="B4777" s="3"/>
      <c r="D4777" s="3"/>
      <c r="AW4777" s="3"/>
      <c r="AY4777" s="3"/>
    </row>
    <row r="4778" spans="2:51" x14ac:dyDescent="0.2">
      <c r="B4778" s="3"/>
      <c r="D4778" s="3"/>
      <c r="AW4778" s="3"/>
      <c r="AY4778" s="3"/>
    </row>
    <row r="4779" spans="2:51" x14ac:dyDescent="0.2">
      <c r="B4779" s="3"/>
      <c r="D4779" s="3"/>
      <c r="AW4779" s="3"/>
      <c r="AY4779" s="3"/>
    </row>
    <row r="4780" spans="2:51" x14ac:dyDescent="0.2">
      <c r="B4780" s="3"/>
      <c r="D4780" s="3"/>
      <c r="AW4780" s="3"/>
      <c r="AY4780" s="3"/>
    </row>
    <row r="4781" spans="2:51" x14ac:dyDescent="0.2">
      <c r="B4781" s="3"/>
      <c r="D4781" s="3"/>
      <c r="AW4781" s="3"/>
      <c r="AY4781" s="3"/>
    </row>
    <row r="4782" spans="2:51" x14ac:dyDescent="0.2">
      <c r="B4782" s="3"/>
      <c r="D4782" s="3"/>
      <c r="AW4782" s="3"/>
      <c r="AY4782" s="3"/>
    </row>
    <row r="4783" spans="2:51" x14ac:dyDescent="0.2">
      <c r="B4783" s="3"/>
      <c r="D4783" s="3"/>
      <c r="AW4783" s="3"/>
      <c r="AY4783" s="3"/>
    </row>
    <row r="4784" spans="2:51" x14ac:dyDescent="0.2">
      <c r="B4784" s="3"/>
      <c r="D4784" s="3"/>
      <c r="AW4784" s="3"/>
      <c r="AY4784" s="3"/>
    </row>
    <row r="4785" spans="2:51" x14ac:dyDescent="0.2">
      <c r="B4785" s="3"/>
      <c r="D4785" s="3"/>
      <c r="AW4785" s="3"/>
      <c r="AY4785" s="3"/>
    </row>
    <row r="4786" spans="2:51" x14ac:dyDescent="0.2">
      <c r="B4786" s="3"/>
      <c r="D4786" s="3"/>
      <c r="AW4786" s="3"/>
      <c r="AY4786" s="3"/>
    </row>
    <row r="4787" spans="2:51" x14ac:dyDescent="0.2">
      <c r="B4787" s="3"/>
      <c r="D4787" s="3"/>
      <c r="AW4787" s="3"/>
      <c r="AY4787" s="3"/>
    </row>
    <row r="4788" spans="2:51" x14ac:dyDescent="0.2">
      <c r="B4788" s="3"/>
      <c r="D4788" s="3"/>
      <c r="AW4788" s="3"/>
      <c r="AY4788" s="3"/>
    </row>
    <row r="4789" spans="2:51" x14ac:dyDescent="0.2">
      <c r="B4789" s="3"/>
      <c r="D4789" s="3"/>
      <c r="AW4789" s="3"/>
      <c r="AY4789" s="3"/>
    </row>
    <row r="4790" spans="2:51" x14ac:dyDescent="0.2">
      <c r="B4790" s="3"/>
      <c r="D4790" s="3"/>
      <c r="AW4790" s="3"/>
      <c r="AY4790" s="3"/>
    </row>
    <row r="4791" spans="2:51" x14ac:dyDescent="0.2">
      <c r="B4791" s="3"/>
      <c r="D4791" s="3"/>
      <c r="AW4791" s="3"/>
      <c r="AY4791" s="3"/>
    </row>
    <row r="4792" spans="2:51" x14ac:dyDescent="0.2">
      <c r="B4792" s="3"/>
      <c r="D4792" s="3"/>
      <c r="AW4792" s="3"/>
      <c r="AY4792" s="3"/>
    </row>
    <row r="4793" spans="2:51" x14ac:dyDescent="0.2">
      <c r="B4793" s="3"/>
      <c r="D4793" s="3"/>
      <c r="AW4793" s="3"/>
      <c r="AY4793" s="3"/>
    </row>
    <row r="4794" spans="2:51" x14ac:dyDescent="0.2">
      <c r="B4794" s="3"/>
      <c r="D4794" s="3"/>
      <c r="AW4794" s="3"/>
      <c r="AY4794" s="3"/>
    </row>
    <row r="4795" spans="2:51" x14ac:dyDescent="0.2">
      <c r="B4795" s="3"/>
      <c r="D4795" s="3"/>
      <c r="AW4795" s="3"/>
      <c r="AY4795" s="3"/>
    </row>
    <row r="4796" spans="2:51" x14ac:dyDescent="0.2">
      <c r="B4796" s="3"/>
      <c r="D4796" s="3"/>
      <c r="AW4796" s="3"/>
      <c r="AY4796" s="3"/>
    </row>
    <row r="4797" spans="2:51" x14ac:dyDescent="0.2">
      <c r="B4797" s="3"/>
      <c r="D4797" s="3"/>
      <c r="AW4797" s="3"/>
      <c r="AY4797" s="3"/>
    </row>
    <row r="4798" spans="2:51" x14ac:dyDescent="0.2">
      <c r="B4798" s="3"/>
      <c r="D4798" s="3"/>
      <c r="AW4798" s="3"/>
      <c r="AY4798" s="3"/>
    </row>
    <row r="4799" spans="2:51" x14ac:dyDescent="0.2">
      <c r="B4799" s="3"/>
      <c r="D4799" s="3"/>
      <c r="AW4799" s="3"/>
      <c r="AY4799" s="3"/>
    </row>
    <row r="4800" spans="2:51" x14ac:dyDescent="0.2">
      <c r="B4800" s="3"/>
      <c r="D4800" s="3"/>
      <c r="AW4800" s="3"/>
      <c r="AY4800" s="3"/>
    </row>
    <row r="4801" spans="2:51" x14ac:dyDescent="0.2">
      <c r="B4801" s="3"/>
      <c r="D4801" s="3"/>
      <c r="AW4801" s="3"/>
      <c r="AY4801" s="3"/>
    </row>
    <row r="4802" spans="2:51" x14ac:dyDescent="0.2">
      <c r="B4802" s="3"/>
      <c r="D4802" s="3"/>
      <c r="AW4802" s="3"/>
      <c r="AY4802" s="3"/>
    </row>
    <row r="4803" spans="2:51" x14ac:dyDescent="0.2">
      <c r="B4803" s="3"/>
      <c r="D4803" s="3"/>
      <c r="AW4803" s="3"/>
      <c r="AY4803" s="3"/>
    </row>
    <row r="4804" spans="2:51" x14ac:dyDescent="0.2">
      <c r="B4804" s="3"/>
      <c r="D4804" s="3"/>
      <c r="AW4804" s="3"/>
      <c r="AY4804" s="3"/>
    </row>
    <row r="4805" spans="2:51" x14ac:dyDescent="0.2">
      <c r="B4805" s="3"/>
      <c r="D4805" s="3"/>
      <c r="AW4805" s="3"/>
      <c r="AY4805" s="3"/>
    </row>
    <row r="4806" spans="2:51" x14ac:dyDescent="0.2">
      <c r="B4806" s="3"/>
      <c r="D4806" s="3"/>
      <c r="AW4806" s="3"/>
      <c r="AY4806" s="3"/>
    </row>
    <row r="4807" spans="2:51" x14ac:dyDescent="0.2">
      <c r="B4807" s="3"/>
      <c r="D4807" s="3"/>
      <c r="AW4807" s="3"/>
      <c r="AY4807" s="3"/>
    </row>
    <row r="4808" spans="2:51" x14ac:dyDescent="0.2">
      <c r="B4808" s="3"/>
      <c r="D4808" s="3"/>
      <c r="AW4808" s="3"/>
      <c r="AY4808" s="3"/>
    </row>
    <row r="4809" spans="2:51" x14ac:dyDescent="0.2">
      <c r="B4809" s="3"/>
      <c r="D4809" s="3"/>
      <c r="AW4809" s="3"/>
      <c r="AY4809" s="3"/>
    </row>
    <row r="4810" spans="2:51" x14ac:dyDescent="0.2">
      <c r="B4810" s="3"/>
      <c r="D4810" s="3"/>
      <c r="AW4810" s="3"/>
      <c r="AY4810" s="3"/>
    </row>
    <row r="4811" spans="2:51" x14ac:dyDescent="0.2">
      <c r="B4811" s="3"/>
      <c r="D4811" s="3"/>
      <c r="AW4811" s="3"/>
      <c r="AY4811" s="3"/>
    </row>
    <row r="4812" spans="2:51" x14ac:dyDescent="0.2">
      <c r="B4812" s="3"/>
      <c r="D4812" s="3"/>
      <c r="AW4812" s="3"/>
      <c r="AY4812" s="3"/>
    </row>
    <row r="4813" spans="2:51" x14ac:dyDescent="0.2">
      <c r="B4813" s="3"/>
      <c r="D4813" s="3"/>
      <c r="AW4813" s="3"/>
      <c r="AY4813" s="3"/>
    </row>
    <row r="4814" spans="2:51" x14ac:dyDescent="0.2">
      <c r="B4814" s="3"/>
      <c r="D4814" s="3"/>
      <c r="AW4814" s="3"/>
      <c r="AY4814" s="3"/>
    </row>
    <row r="4815" spans="2:51" x14ac:dyDescent="0.2">
      <c r="B4815" s="3"/>
      <c r="D4815" s="3"/>
      <c r="AW4815" s="3"/>
      <c r="AY4815" s="3"/>
    </row>
    <row r="4816" spans="2:51" x14ac:dyDescent="0.2">
      <c r="B4816" s="3"/>
      <c r="D4816" s="3"/>
      <c r="AW4816" s="3"/>
      <c r="AY4816" s="3"/>
    </row>
    <row r="4817" spans="2:51" x14ac:dyDescent="0.2">
      <c r="B4817" s="3"/>
      <c r="D4817" s="3"/>
      <c r="AW4817" s="3"/>
      <c r="AY4817" s="3"/>
    </row>
    <row r="4818" spans="2:51" x14ac:dyDescent="0.2">
      <c r="B4818" s="3"/>
      <c r="D4818" s="3"/>
      <c r="AW4818" s="3"/>
      <c r="AY4818" s="3"/>
    </row>
    <row r="4819" spans="2:51" x14ac:dyDescent="0.2">
      <c r="B4819" s="3"/>
      <c r="D4819" s="3"/>
      <c r="AW4819" s="3"/>
      <c r="AY4819" s="3"/>
    </row>
    <row r="4820" spans="2:51" x14ac:dyDescent="0.2">
      <c r="B4820" s="3"/>
      <c r="D4820" s="3"/>
      <c r="AW4820" s="3"/>
      <c r="AY4820" s="3"/>
    </row>
    <row r="4821" spans="2:51" x14ac:dyDescent="0.2">
      <c r="B4821" s="3"/>
      <c r="D4821" s="3"/>
      <c r="AW4821" s="3"/>
      <c r="AY4821" s="3"/>
    </row>
    <row r="4822" spans="2:51" x14ac:dyDescent="0.2">
      <c r="B4822" s="3"/>
      <c r="D4822" s="3"/>
      <c r="AW4822" s="3"/>
      <c r="AY4822" s="3"/>
    </row>
    <row r="4823" spans="2:51" x14ac:dyDescent="0.2">
      <c r="B4823" s="3"/>
      <c r="D4823" s="3"/>
      <c r="AW4823" s="3"/>
      <c r="AY4823" s="3"/>
    </row>
    <row r="4824" spans="2:51" x14ac:dyDescent="0.2">
      <c r="B4824" s="3"/>
      <c r="D4824" s="3"/>
      <c r="AW4824" s="3"/>
      <c r="AY4824" s="3"/>
    </row>
    <row r="4825" spans="2:51" x14ac:dyDescent="0.2">
      <c r="B4825" s="3"/>
      <c r="D4825" s="3"/>
      <c r="AW4825" s="3"/>
      <c r="AY4825" s="3"/>
    </row>
    <row r="4826" spans="2:51" x14ac:dyDescent="0.2">
      <c r="B4826" s="3"/>
      <c r="D4826" s="3"/>
      <c r="AW4826" s="3"/>
      <c r="AY4826" s="3"/>
    </row>
    <row r="4827" spans="2:51" x14ac:dyDescent="0.2">
      <c r="B4827" s="3"/>
      <c r="D4827" s="3"/>
      <c r="AW4827" s="3"/>
      <c r="AY4827" s="3"/>
    </row>
    <row r="4828" spans="2:51" x14ac:dyDescent="0.2">
      <c r="B4828" s="3"/>
      <c r="D4828" s="3"/>
      <c r="AW4828" s="3"/>
      <c r="AY4828" s="3"/>
    </row>
    <row r="4829" spans="2:51" x14ac:dyDescent="0.2">
      <c r="B4829" s="3"/>
      <c r="D4829" s="3"/>
      <c r="AW4829" s="3"/>
      <c r="AY4829" s="3"/>
    </row>
    <row r="4830" spans="2:51" x14ac:dyDescent="0.2">
      <c r="B4830" s="3"/>
      <c r="D4830" s="3"/>
      <c r="AW4830" s="3"/>
      <c r="AY4830" s="3"/>
    </row>
    <row r="4831" spans="2:51" x14ac:dyDescent="0.2">
      <c r="B4831" s="3"/>
      <c r="D4831" s="3"/>
      <c r="AW4831" s="3"/>
      <c r="AY4831" s="3"/>
    </row>
    <row r="4832" spans="2:51" x14ac:dyDescent="0.2">
      <c r="B4832" s="3"/>
      <c r="D4832" s="3"/>
      <c r="AW4832" s="3"/>
      <c r="AY4832" s="3"/>
    </row>
    <row r="4833" spans="2:51" x14ac:dyDescent="0.2">
      <c r="B4833" s="3"/>
      <c r="D4833" s="3"/>
      <c r="AW4833" s="3"/>
      <c r="AY4833" s="3"/>
    </row>
    <row r="4834" spans="2:51" x14ac:dyDescent="0.2">
      <c r="B4834" s="3"/>
      <c r="D4834" s="3"/>
      <c r="AW4834" s="3"/>
      <c r="AY4834" s="3"/>
    </row>
    <row r="4835" spans="2:51" x14ac:dyDescent="0.2">
      <c r="B4835" s="3"/>
      <c r="D4835" s="3"/>
      <c r="AW4835" s="3"/>
      <c r="AY4835" s="3"/>
    </row>
    <row r="4836" spans="2:51" x14ac:dyDescent="0.2">
      <c r="B4836" s="3"/>
      <c r="D4836" s="3"/>
      <c r="AW4836" s="3"/>
      <c r="AY4836" s="3"/>
    </row>
    <row r="4837" spans="2:51" x14ac:dyDescent="0.2">
      <c r="B4837" s="3"/>
      <c r="D4837" s="3"/>
      <c r="AW4837" s="3"/>
      <c r="AY4837" s="3"/>
    </row>
    <row r="4838" spans="2:51" x14ac:dyDescent="0.2">
      <c r="B4838" s="3"/>
      <c r="D4838" s="3"/>
      <c r="AW4838" s="3"/>
      <c r="AY4838" s="3"/>
    </row>
    <row r="4839" spans="2:51" x14ac:dyDescent="0.2">
      <c r="B4839" s="3"/>
      <c r="D4839" s="3"/>
      <c r="AW4839" s="3"/>
      <c r="AY4839" s="3"/>
    </row>
    <row r="4840" spans="2:51" x14ac:dyDescent="0.2">
      <c r="B4840" s="3"/>
      <c r="D4840" s="3"/>
      <c r="AW4840" s="3"/>
      <c r="AY4840" s="3"/>
    </row>
    <row r="4841" spans="2:51" x14ac:dyDescent="0.2">
      <c r="B4841" s="3"/>
      <c r="D4841" s="3"/>
      <c r="AW4841" s="3"/>
      <c r="AY4841" s="3"/>
    </row>
    <row r="4842" spans="2:51" x14ac:dyDescent="0.2">
      <c r="B4842" s="3"/>
      <c r="D4842" s="3"/>
      <c r="AW4842" s="3"/>
      <c r="AY4842" s="3"/>
    </row>
    <row r="4843" spans="2:51" x14ac:dyDescent="0.2">
      <c r="B4843" s="3"/>
      <c r="D4843" s="3"/>
      <c r="AW4843" s="3"/>
      <c r="AY4843" s="3"/>
    </row>
    <row r="4844" spans="2:51" x14ac:dyDescent="0.2">
      <c r="B4844" s="3"/>
      <c r="D4844" s="3"/>
      <c r="AW4844" s="3"/>
      <c r="AY4844" s="3"/>
    </row>
    <row r="4845" spans="2:51" x14ac:dyDescent="0.2">
      <c r="B4845" s="3"/>
      <c r="D4845" s="3"/>
      <c r="AW4845" s="3"/>
      <c r="AY4845" s="3"/>
    </row>
    <row r="4846" spans="2:51" x14ac:dyDescent="0.2">
      <c r="B4846" s="3"/>
      <c r="D4846" s="3"/>
      <c r="AW4846" s="3"/>
      <c r="AY4846" s="3"/>
    </row>
    <row r="4847" spans="2:51" x14ac:dyDescent="0.2">
      <c r="B4847" s="3"/>
      <c r="D4847" s="3"/>
      <c r="AW4847" s="3"/>
      <c r="AY4847" s="3"/>
    </row>
    <row r="4848" spans="2:51" x14ac:dyDescent="0.2">
      <c r="B4848" s="3"/>
      <c r="D4848" s="3"/>
      <c r="AW4848" s="3"/>
      <c r="AY4848" s="3"/>
    </row>
    <row r="4849" spans="2:51" x14ac:dyDescent="0.2">
      <c r="B4849" s="3"/>
      <c r="D4849" s="3"/>
      <c r="AW4849" s="3"/>
      <c r="AY4849" s="3"/>
    </row>
    <row r="4850" spans="2:51" x14ac:dyDescent="0.2">
      <c r="B4850" s="3"/>
      <c r="D4850" s="3"/>
      <c r="AW4850" s="3"/>
      <c r="AY4850" s="3"/>
    </row>
    <row r="4851" spans="2:51" x14ac:dyDescent="0.2">
      <c r="B4851" s="3"/>
      <c r="D4851" s="3"/>
      <c r="AW4851" s="3"/>
      <c r="AY4851" s="3"/>
    </row>
    <row r="4852" spans="2:51" x14ac:dyDescent="0.2">
      <c r="B4852" s="3"/>
      <c r="D4852" s="3"/>
      <c r="AW4852" s="3"/>
      <c r="AY4852" s="3"/>
    </row>
    <row r="4853" spans="2:51" x14ac:dyDescent="0.2">
      <c r="B4853" s="3"/>
      <c r="D4853" s="3"/>
      <c r="AW4853" s="3"/>
      <c r="AY4853" s="3"/>
    </row>
    <row r="4854" spans="2:51" x14ac:dyDescent="0.2">
      <c r="B4854" s="3"/>
      <c r="D4854" s="3"/>
      <c r="AW4854" s="3"/>
      <c r="AY4854" s="3"/>
    </row>
    <row r="4855" spans="2:51" x14ac:dyDescent="0.2">
      <c r="B4855" s="3"/>
      <c r="D4855" s="3"/>
      <c r="AW4855" s="3"/>
      <c r="AY4855" s="3"/>
    </row>
    <row r="4856" spans="2:51" x14ac:dyDescent="0.2">
      <c r="B4856" s="3"/>
      <c r="D4856" s="3"/>
      <c r="AW4856" s="3"/>
      <c r="AY4856" s="3"/>
    </row>
    <row r="4857" spans="2:51" x14ac:dyDescent="0.2">
      <c r="B4857" s="3"/>
      <c r="D4857" s="3"/>
      <c r="AW4857" s="3"/>
      <c r="AY4857" s="3"/>
    </row>
    <row r="4858" spans="2:51" x14ac:dyDescent="0.2">
      <c r="B4858" s="3"/>
      <c r="D4858" s="3"/>
      <c r="AW4858" s="3"/>
      <c r="AY4858" s="3"/>
    </row>
    <row r="4859" spans="2:51" x14ac:dyDescent="0.2">
      <c r="B4859" s="3"/>
      <c r="D4859" s="3"/>
      <c r="AW4859" s="3"/>
      <c r="AY4859" s="3"/>
    </row>
    <row r="4860" spans="2:51" x14ac:dyDescent="0.2">
      <c r="B4860" s="3"/>
      <c r="D4860" s="3"/>
      <c r="AW4860" s="3"/>
      <c r="AY4860" s="3"/>
    </row>
    <row r="4861" spans="2:51" x14ac:dyDescent="0.2">
      <c r="B4861" s="3"/>
      <c r="D4861" s="3"/>
      <c r="AW4861" s="3"/>
      <c r="AY4861" s="3"/>
    </row>
    <row r="4862" spans="2:51" x14ac:dyDescent="0.2">
      <c r="B4862" s="3"/>
      <c r="D4862" s="3"/>
      <c r="AW4862" s="3"/>
      <c r="AY4862" s="3"/>
    </row>
    <row r="4863" spans="2:51" x14ac:dyDescent="0.2">
      <c r="B4863" s="3"/>
      <c r="D4863" s="3"/>
      <c r="AW4863" s="3"/>
      <c r="AY4863" s="3"/>
    </row>
    <row r="4864" spans="2:51" x14ac:dyDescent="0.2">
      <c r="B4864" s="3"/>
      <c r="D4864" s="3"/>
      <c r="AW4864" s="3"/>
      <c r="AY4864" s="3"/>
    </row>
    <row r="4865" spans="2:51" x14ac:dyDescent="0.2">
      <c r="B4865" s="3"/>
      <c r="D4865" s="3"/>
      <c r="AW4865" s="3"/>
      <c r="AY4865" s="3"/>
    </row>
    <row r="4866" spans="2:51" x14ac:dyDescent="0.2">
      <c r="B4866" s="3"/>
      <c r="D4866" s="3"/>
      <c r="AW4866" s="3"/>
      <c r="AY4866" s="3"/>
    </row>
    <row r="4867" spans="2:51" x14ac:dyDescent="0.2">
      <c r="B4867" s="3"/>
      <c r="D4867" s="3"/>
      <c r="AW4867" s="3"/>
      <c r="AY4867" s="3"/>
    </row>
    <row r="4868" spans="2:51" x14ac:dyDescent="0.2">
      <c r="B4868" s="3"/>
      <c r="D4868" s="3"/>
      <c r="AW4868" s="3"/>
      <c r="AY4868" s="3"/>
    </row>
    <row r="4869" spans="2:51" x14ac:dyDescent="0.2">
      <c r="B4869" s="3"/>
      <c r="D4869" s="3"/>
      <c r="AW4869" s="3"/>
      <c r="AY4869" s="3"/>
    </row>
    <row r="4870" spans="2:51" x14ac:dyDescent="0.2">
      <c r="B4870" s="3"/>
      <c r="D4870" s="3"/>
      <c r="AW4870" s="3"/>
      <c r="AY4870" s="3"/>
    </row>
    <row r="4871" spans="2:51" x14ac:dyDescent="0.2">
      <c r="B4871" s="3"/>
      <c r="D4871" s="3"/>
      <c r="AW4871" s="3"/>
      <c r="AY4871" s="3"/>
    </row>
    <row r="4872" spans="2:51" x14ac:dyDescent="0.2">
      <c r="B4872" s="3"/>
      <c r="D4872" s="3"/>
      <c r="AW4872" s="3"/>
      <c r="AY4872" s="3"/>
    </row>
    <row r="4873" spans="2:51" x14ac:dyDescent="0.2">
      <c r="B4873" s="3"/>
      <c r="D4873" s="3"/>
      <c r="AW4873" s="3"/>
      <c r="AY4873" s="3"/>
    </row>
    <row r="4874" spans="2:51" x14ac:dyDescent="0.2">
      <c r="B4874" s="3"/>
      <c r="D4874" s="3"/>
      <c r="AW4874" s="3"/>
      <c r="AY4874" s="3"/>
    </row>
    <row r="4875" spans="2:51" x14ac:dyDescent="0.2">
      <c r="B4875" s="3"/>
      <c r="D4875" s="3"/>
      <c r="AW4875" s="3"/>
      <c r="AY4875" s="3"/>
    </row>
    <row r="4876" spans="2:51" x14ac:dyDescent="0.2">
      <c r="B4876" s="3"/>
      <c r="D4876" s="3"/>
      <c r="AW4876" s="3"/>
      <c r="AY4876" s="3"/>
    </row>
    <row r="4877" spans="2:51" x14ac:dyDescent="0.2">
      <c r="B4877" s="3"/>
      <c r="D4877" s="3"/>
      <c r="AW4877" s="3"/>
      <c r="AY4877" s="3"/>
    </row>
    <row r="4878" spans="2:51" x14ac:dyDescent="0.2">
      <c r="B4878" s="3"/>
      <c r="D4878" s="3"/>
      <c r="AW4878" s="3"/>
      <c r="AY4878" s="3"/>
    </row>
    <row r="4879" spans="2:51" x14ac:dyDescent="0.2">
      <c r="B4879" s="3"/>
      <c r="D4879" s="3"/>
      <c r="AW4879" s="3"/>
      <c r="AY4879" s="3"/>
    </row>
    <row r="4880" spans="2:51" x14ac:dyDescent="0.2">
      <c r="B4880" s="3"/>
      <c r="D4880" s="3"/>
      <c r="AW4880" s="3"/>
      <c r="AY4880" s="3"/>
    </row>
    <row r="4881" spans="2:51" x14ac:dyDescent="0.2">
      <c r="B4881" s="3"/>
      <c r="D4881" s="3"/>
      <c r="AW4881" s="3"/>
      <c r="AY4881" s="3"/>
    </row>
    <row r="4882" spans="2:51" x14ac:dyDescent="0.2">
      <c r="B4882" s="3"/>
      <c r="D4882" s="3"/>
      <c r="AW4882" s="3"/>
      <c r="AY4882" s="3"/>
    </row>
    <row r="4883" spans="2:51" x14ac:dyDescent="0.2">
      <c r="B4883" s="3"/>
      <c r="D4883" s="3"/>
      <c r="AW4883" s="3"/>
      <c r="AY4883" s="3"/>
    </row>
    <row r="4884" spans="2:51" x14ac:dyDescent="0.2">
      <c r="B4884" s="3"/>
      <c r="D4884" s="3"/>
      <c r="AW4884" s="3"/>
      <c r="AY4884" s="3"/>
    </row>
    <row r="4885" spans="2:51" x14ac:dyDescent="0.2">
      <c r="B4885" s="3"/>
      <c r="D4885" s="3"/>
      <c r="AW4885" s="3"/>
      <c r="AY4885" s="3"/>
    </row>
    <row r="4886" spans="2:51" x14ac:dyDescent="0.2">
      <c r="B4886" s="3"/>
      <c r="D4886" s="3"/>
      <c r="AW4886" s="3"/>
      <c r="AY4886" s="3"/>
    </row>
    <row r="4887" spans="2:51" x14ac:dyDescent="0.2">
      <c r="B4887" s="3"/>
      <c r="D4887" s="3"/>
      <c r="AW4887" s="3"/>
      <c r="AY4887" s="3"/>
    </row>
    <row r="4888" spans="2:51" x14ac:dyDescent="0.2">
      <c r="B4888" s="3"/>
      <c r="D4888" s="3"/>
      <c r="AW4888" s="3"/>
      <c r="AY4888" s="3"/>
    </row>
    <row r="4889" spans="2:51" x14ac:dyDescent="0.2">
      <c r="B4889" s="3"/>
      <c r="D4889" s="3"/>
      <c r="AW4889" s="3"/>
      <c r="AY4889" s="3"/>
    </row>
    <row r="4890" spans="2:51" x14ac:dyDescent="0.2">
      <c r="B4890" s="3"/>
      <c r="D4890" s="3"/>
      <c r="AW4890" s="3"/>
      <c r="AY4890" s="3"/>
    </row>
    <row r="4891" spans="2:51" x14ac:dyDescent="0.2">
      <c r="B4891" s="3"/>
      <c r="D4891" s="3"/>
      <c r="AW4891" s="3"/>
      <c r="AY4891" s="3"/>
    </row>
    <row r="4892" spans="2:51" x14ac:dyDescent="0.2">
      <c r="B4892" s="3"/>
      <c r="D4892" s="3"/>
      <c r="AW4892" s="3"/>
      <c r="AY4892" s="3"/>
    </row>
    <row r="4893" spans="2:51" x14ac:dyDescent="0.2">
      <c r="B4893" s="3"/>
      <c r="D4893" s="3"/>
      <c r="AW4893" s="3"/>
      <c r="AY4893" s="3"/>
    </row>
    <row r="4894" spans="2:51" x14ac:dyDescent="0.2">
      <c r="B4894" s="3"/>
      <c r="D4894" s="3"/>
      <c r="AW4894" s="3"/>
      <c r="AY4894" s="3"/>
    </row>
    <row r="4895" spans="2:51" x14ac:dyDescent="0.2">
      <c r="B4895" s="3"/>
      <c r="D4895" s="3"/>
      <c r="AW4895" s="3"/>
      <c r="AY4895" s="3"/>
    </row>
    <row r="4896" spans="2:51" x14ac:dyDescent="0.2">
      <c r="B4896" s="3"/>
      <c r="D4896" s="3"/>
      <c r="AW4896" s="3"/>
      <c r="AY4896" s="3"/>
    </row>
    <row r="4897" spans="2:51" x14ac:dyDescent="0.2">
      <c r="B4897" s="3"/>
      <c r="D4897" s="3"/>
      <c r="AW4897" s="3"/>
      <c r="AY4897" s="3"/>
    </row>
    <row r="4898" spans="2:51" x14ac:dyDescent="0.2">
      <c r="B4898" s="3"/>
      <c r="D4898" s="3"/>
      <c r="AW4898" s="3"/>
      <c r="AY4898" s="3"/>
    </row>
    <row r="4899" spans="2:51" x14ac:dyDescent="0.2">
      <c r="B4899" s="3"/>
      <c r="D4899" s="3"/>
      <c r="AW4899" s="3"/>
      <c r="AY4899" s="3"/>
    </row>
    <row r="4900" spans="2:51" x14ac:dyDescent="0.2">
      <c r="B4900" s="3"/>
      <c r="D4900" s="3"/>
      <c r="AW4900" s="3"/>
      <c r="AY4900" s="3"/>
    </row>
    <row r="4901" spans="2:51" x14ac:dyDescent="0.2">
      <c r="B4901" s="3"/>
      <c r="D4901" s="3"/>
      <c r="AW4901" s="3"/>
      <c r="AY4901" s="3"/>
    </row>
    <row r="4902" spans="2:51" x14ac:dyDescent="0.2">
      <c r="B4902" s="3"/>
      <c r="D4902" s="3"/>
      <c r="AW4902" s="3"/>
      <c r="AY4902" s="3"/>
    </row>
    <row r="4903" spans="2:51" x14ac:dyDescent="0.2">
      <c r="B4903" s="3"/>
      <c r="D4903" s="3"/>
      <c r="AW4903" s="3"/>
      <c r="AY4903" s="3"/>
    </row>
    <row r="4904" spans="2:51" x14ac:dyDescent="0.2">
      <c r="B4904" s="3"/>
      <c r="D4904" s="3"/>
      <c r="AW4904" s="3"/>
      <c r="AY4904" s="3"/>
    </row>
    <row r="4905" spans="2:51" x14ac:dyDescent="0.2">
      <c r="B4905" s="3"/>
      <c r="D4905" s="3"/>
      <c r="AW4905" s="3"/>
      <c r="AY4905" s="3"/>
    </row>
    <row r="4906" spans="2:51" x14ac:dyDescent="0.2">
      <c r="B4906" s="3"/>
      <c r="D4906" s="3"/>
      <c r="AW4906" s="3"/>
      <c r="AY4906" s="3"/>
    </row>
    <row r="4907" spans="2:51" x14ac:dyDescent="0.2">
      <c r="B4907" s="3"/>
      <c r="D4907" s="3"/>
      <c r="AW4907" s="3"/>
      <c r="AY4907" s="3"/>
    </row>
    <row r="4908" spans="2:51" x14ac:dyDescent="0.2">
      <c r="B4908" s="3"/>
      <c r="D4908" s="3"/>
      <c r="AW4908" s="3"/>
      <c r="AY4908" s="3"/>
    </row>
    <row r="4909" spans="2:51" x14ac:dyDescent="0.2">
      <c r="B4909" s="3"/>
      <c r="D4909" s="3"/>
      <c r="AW4909" s="3"/>
      <c r="AY4909" s="3"/>
    </row>
    <row r="4910" spans="2:51" x14ac:dyDescent="0.2">
      <c r="B4910" s="3"/>
      <c r="D4910" s="3"/>
      <c r="AW4910" s="3"/>
      <c r="AY4910" s="3"/>
    </row>
    <row r="4911" spans="2:51" x14ac:dyDescent="0.2">
      <c r="B4911" s="3"/>
      <c r="D4911" s="3"/>
      <c r="AW4911" s="3"/>
      <c r="AY4911" s="3"/>
    </row>
    <row r="4912" spans="2:51" x14ac:dyDescent="0.2">
      <c r="B4912" s="3"/>
      <c r="D4912" s="3"/>
      <c r="AW4912" s="3"/>
      <c r="AY4912" s="3"/>
    </row>
    <row r="4913" spans="2:51" x14ac:dyDescent="0.2">
      <c r="B4913" s="3"/>
      <c r="D4913" s="3"/>
      <c r="AW4913" s="3"/>
      <c r="AY4913" s="3"/>
    </row>
    <row r="4914" spans="2:51" x14ac:dyDescent="0.2">
      <c r="B4914" s="3"/>
      <c r="D4914" s="3"/>
      <c r="AW4914" s="3"/>
      <c r="AY4914" s="3"/>
    </row>
    <row r="4915" spans="2:51" x14ac:dyDescent="0.2">
      <c r="B4915" s="3"/>
      <c r="D4915" s="3"/>
      <c r="AW4915" s="3"/>
      <c r="AY4915" s="3"/>
    </row>
    <row r="4916" spans="2:51" x14ac:dyDescent="0.2">
      <c r="B4916" s="3"/>
      <c r="D4916" s="3"/>
      <c r="AW4916" s="3"/>
      <c r="AY4916" s="3"/>
    </row>
    <row r="4917" spans="2:51" x14ac:dyDescent="0.2">
      <c r="B4917" s="3"/>
      <c r="D4917" s="3"/>
      <c r="AW4917" s="3"/>
      <c r="AY4917" s="3"/>
    </row>
    <row r="4918" spans="2:51" x14ac:dyDescent="0.2">
      <c r="B4918" s="3"/>
      <c r="D4918" s="3"/>
      <c r="AW4918" s="3"/>
      <c r="AY4918" s="3"/>
    </row>
    <row r="4919" spans="2:51" x14ac:dyDescent="0.2">
      <c r="B4919" s="3"/>
      <c r="D4919" s="3"/>
      <c r="AW4919" s="3"/>
      <c r="AY4919" s="3"/>
    </row>
    <row r="4920" spans="2:51" x14ac:dyDescent="0.2">
      <c r="B4920" s="3"/>
      <c r="D4920" s="3"/>
      <c r="AW4920" s="3"/>
      <c r="AY4920" s="3"/>
    </row>
    <row r="4921" spans="2:51" x14ac:dyDescent="0.2">
      <c r="B4921" s="3"/>
      <c r="D4921" s="3"/>
      <c r="AW4921" s="3"/>
      <c r="AY4921" s="3"/>
    </row>
    <row r="4922" spans="2:51" x14ac:dyDescent="0.2">
      <c r="B4922" s="3"/>
      <c r="D4922" s="3"/>
      <c r="AW4922" s="3"/>
      <c r="AY4922" s="3"/>
    </row>
    <row r="4923" spans="2:51" x14ac:dyDescent="0.2">
      <c r="B4923" s="3"/>
      <c r="D4923" s="3"/>
      <c r="AW4923" s="3"/>
      <c r="AY4923" s="3"/>
    </row>
    <row r="4924" spans="2:51" x14ac:dyDescent="0.2">
      <c r="B4924" s="3"/>
      <c r="D4924" s="3"/>
      <c r="AW4924" s="3"/>
      <c r="AY4924" s="3"/>
    </row>
    <row r="4925" spans="2:51" x14ac:dyDescent="0.2">
      <c r="B4925" s="3"/>
      <c r="D4925" s="3"/>
      <c r="AW4925" s="3"/>
      <c r="AY4925" s="3"/>
    </row>
    <row r="4926" spans="2:51" x14ac:dyDescent="0.2">
      <c r="B4926" s="3"/>
      <c r="D4926" s="3"/>
      <c r="AW4926" s="3"/>
      <c r="AY4926" s="3"/>
    </row>
    <row r="4927" spans="2:51" x14ac:dyDescent="0.2">
      <c r="B4927" s="3"/>
      <c r="D4927" s="3"/>
      <c r="AW4927" s="3"/>
      <c r="AY4927" s="3"/>
    </row>
    <row r="4928" spans="2:51" x14ac:dyDescent="0.2">
      <c r="B4928" s="3"/>
      <c r="D4928" s="3"/>
      <c r="AW4928" s="3"/>
      <c r="AY4928" s="3"/>
    </row>
    <row r="4929" spans="2:51" x14ac:dyDescent="0.2">
      <c r="B4929" s="3"/>
      <c r="D4929" s="3"/>
      <c r="AW4929" s="3"/>
      <c r="AY4929" s="3"/>
    </row>
    <row r="4930" spans="2:51" x14ac:dyDescent="0.2">
      <c r="B4930" s="3"/>
      <c r="D4930" s="3"/>
      <c r="AW4930" s="3"/>
      <c r="AY4930" s="3"/>
    </row>
    <row r="4931" spans="2:51" x14ac:dyDescent="0.2">
      <c r="B4931" s="3"/>
      <c r="D4931" s="3"/>
      <c r="AW4931" s="3"/>
      <c r="AY4931" s="3"/>
    </row>
    <row r="4932" spans="2:51" x14ac:dyDescent="0.2">
      <c r="B4932" s="3"/>
      <c r="D4932" s="3"/>
      <c r="AW4932" s="3"/>
      <c r="AY4932" s="3"/>
    </row>
    <row r="4933" spans="2:51" x14ac:dyDescent="0.2">
      <c r="B4933" s="3"/>
      <c r="D4933" s="3"/>
      <c r="AW4933" s="3"/>
      <c r="AY4933" s="3"/>
    </row>
    <row r="4934" spans="2:51" x14ac:dyDescent="0.2">
      <c r="B4934" s="3"/>
      <c r="D4934" s="3"/>
      <c r="AW4934" s="3"/>
      <c r="AY4934" s="3"/>
    </row>
    <row r="4935" spans="2:51" x14ac:dyDescent="0.2">
      <c r="B4935" s="3"/>
      <c r="D4935" s="3"/>
      <c r="AW4935" s="3"/>
      <c r="AY4935" s="3"/>
    </row>
    <row r="4936" spans="2:51" x14ac:dyDescent="0.2">
      <c r="B4936" s="3"/>
      <c r="D4936" s="3"/>
      <c r="AW4936" s="3"/>
      <c r="AY4936" s="3"/>
    </row>
    <row r="4937" spans="2:51" x14ac:dyDescent="0.2">
      <c r="B4937" s="3"/>
      <c r="D4937" s="3"/>
      <c r="AW4937" s="3"/>
      <c r="AY4937" s="3"/>
    </row>
    <row r="4938" spans="2:51" x14ac:dyDescent="0.2">
      <c r="B4938" s="3"/>
      <c r="D4938" s="3"/>
      <c r="AW4938" s="3"/>
      <c r="AY4938" s="3"/>
    </row>
    <row r="4939" spans="2:51" x14ac:dyDescent="0.2">
      <c r="B4939" s="3"/>
      <c r="D4939" s="3"/>
      <c r="AW4939" s="3"/>
      <c r="AY4939" s="3"/>
    </row>
    <row r="4940" spans="2:51" x14ac:dyDescent="0.2">
      <c r="B4940" s="3"/>
      <c r="D4940" s="3"/>
      <c r="AW4940" s="3"/>
      <c r="AY4940" s="3"/>
    </row>
    <row r="4941" spans="2:51" x14ac:dyDescent="0.2">
      <c r="B4941" s="3"/>
      <c r="D4941" s="3"/>
      <c r="AW4941" s="3"/>
      <c r="AY4941" s="3"/>
    </row>
    <row r="4942" spans="2:51" x14ac:dyDescent="0.2">
      <c r="B4942" s="3"/>
      <c r="D4942" s="3"/>
      <c r="AW4942" s="3"/>
      <c r="AY4942" s="3"/>
    </row>
    <row r="4943" spans="2:51" x14ac:dyDescent="0.2">
      <c r="B4943" s="3"/>
      <c r="D4943" s="3"/>
      <c r="AW4943" s="3"/>
      <c r="AY4943" s="3"/>
    </row>
    <row r="4944" spans="2:51" x14ac:dyDescent="0.2">
      <c r="B4944" s="3"/>
      <c r="D4944" s="3"/>
      <c r="AW4944" s="3"/>
      <c r="AY4944" s="3"/>
    </row>
    <row r="4945" spans="2:51" x14ac:dyDescent="0.2">
      <c r="B4945" s="3"/>
      <c r="D4945" s="3"/>
      <c r="AW4945" s="3"/>
      <c r="AY4945" s="3"/>
    </row>
    <row r="4946" spans="2:51" x14ac:dyDescent="0.2">
      <c r="B4946" s="3"/>
      <c r="D4946" s="3"/>
      <c r="AW4946" s="3"/>
      <c r="AY4946" s="3"/>
    </row>
    <row r="4947" spans="2:51" x14ac:dyDescent="0.2">
      <c r="B4947" s="3"/>
      <c r="D4947" s="3"/>
      <c r="AW4947" s="3"/>
      <c r="AY4947" s="3"/>
    </row>
    <row r="4948" spans="2:51" x14ac:dyDescent="0.2">
      <c r="B4948" s="3"/>
      <c r="D4948" s="3"/>
      <c r="AW4948" s="3"/>
      <c r="AY4948" s="3"/>
    </row>
    <row r="4949" spans="2:51" x14ac:dyDescent="0.2">
      <c r="B4949" s="3"/>
      <c r="D4949" s="3"/>
      <c r="AW4949" s="3"/>
      <c r="AY4949" s="3"/>
    </row>
    <row r="4950" spans="2:51" x14ac:dyDescent="0.2">
      <c r="B4950" s="3"/>
      <c r="D4950" s="3"/>
      <c r="AW4950" s="3"/>
      <c r="AY4950" s="3"/>
    </row>
    <row r="4951" spans="2:51" x14ac:dyDescent="0.2">
      <c r="B4951" s="3"/>
      <c r="D4951" s="3"/>
      <c r="AW4951" s="3"/>
      <c r="AY4951" s="3"/>
    </row>
    <row r="4952" spans="2:51" x14ac:dyDescent="0.2">
      <c r="B4952" s="3"/>
      <c r="D4952" s="3"/>
      <c r="AW4952" s="3"/>
      <c r="AY4952" s="3"/>
    </row>
    <row r="4953" spans="2:51" x14ac:dyDescent="0.2">
      <c r="B4953" s="3"/>
      <c r="D4953" s="3"/>
      <c r="AW4953" s="3"/>
      <c r="AY4953" s="3"/>
    </row>
    <row r="4954" spans="2:51" x14ac:dyDescent="0.2">
      <c r="B4954" s="3"/>
      <c r="D4954" s="3"/>
      <c r="AW4954" s="3"/>
      <c r="AY4954" s="3"/>
    </row>
    <row r="4955" spans="2:51" x14ac:dyDescent="0.2">
      <c r="B4955" s="3"/>
      <c r="D4955" s="3"/>
      <c r="AW4955" s="3"/>
      <c r="AY4955" s="3"/>
    </row>
    <row r="4956" spans="2:51" x14ac:dyDescent="0.2">
      <c r="B4956" s="3"/>
      <c r="D4956" s="3"/>
      <c r="AW4956" s="3"/>
      <c r="AY4956" s="3"/>
    </row>
    <row r="4957" spans="2:51" x14ac:dyDescent="0.2">
      <c r="B4957" s="3"/>
      <c r="D4957" s="3"/>
      <c r="AW4957" s="3"/>
      <c r="AY4957" s="3"/>
    </row>
    <row r="4958" spans="2:51" x14ac:dyDescent="0.2">
      <c r="B4958" s="3"/>
      <c r="D4958" s="3"/>
      <c r="AW4958" s="3"/>
      <c r="AY4958" s="3"/>
    </row>
    <row r="4959" spans="2:51" x14ac:dyDescent="0.2">
      <c r="B4959" s="3"/>
      <c r="D4959" s="3"/>
      <c r="AW4959" s="3"/>
      <c r="AY4959" s="3"/>
    </row>
    <row r="4960" spans="2:51" x14ac:dyDescent="0.2">
      <c r="B4960" s="3"/>
      <c r="D4960" s="3"/>
      <c r="AW4960" s="3"/>
      <c r="AY4960" s="3"/>
    </row>
    <row r="4961" spans="2:51" x14ac:dyDescent="0.2">
      <c r="B4961" s="3"/>
      <c r="D4961" s="3"/>
      <c r="AW4961" s="3"/>
      <c r="AY4961" s="3"/>
    </row>
    <row r="4962" spans="2:51" x14ac:dyDescent="0.2">
      <c r="B4962" s="3"/>
      <c r="D4962" s="3"/>
      <c r="AW4962" s="3"/>
      <c r="AY4962" s="3"/>
    </row>
    <row r="4963" spans="2:51" x14ac:dyDescent="0.2">
      <c r="B4963" s="3"/>
      <c r="D4963" s="3"/>
      <c r="AW4963" s="3"/>
      <c r="AY4963" s="3"/>
    </row>
    <row r="4964" spans="2:51" x14ac:dyDescent="0.2">
      <c r="B4964" s="3"/>
      <c r="D4964" s="3"/>
      <c r="AW4964" s="3"/>
      <c r="AY4964" s="3"/>
    </row>
    <row r="4965" spans="2:51" x14ac:dyDescent="0.2">
      <c r="B4965" s="3"/>
      <c r="D4965" s="3"/>
      <c r="AW4965" s="3"/>
      <c r="AY4965" s="3"/>
    </row>
    <row r="4966" spans="2:51" x14ac:dyDescent="0.2">
      <c r="B4966" s="3"/>
      <c r="D4966" s="3"/>
      <c r="AW4966" s="3"/>
      <c r="AY4966" s="3"/>
    </row>
    <row r="4967" spans="2:51" x14ac:dyDescent="0.2">
      <c r="B4967" s="3"/>
      <c r="D4967" s="3"/>
      <c r="AW4967" s="3"/>
      <c r="AY4967" s="3"/>
    </row>
    <row r="4968" spans="2:51" x14ac:dyDescent="0.2">
      <c r="B4968" s="3"/>
      <c r="D4968" s="3"/>
      <c r="AW4968" s="3"/>
      <c r="AY4968" s="3"/>
    </row>
    <row r="4969" spans="2:51" x14ac:dyDescent="0.2">
      <c r="B4969" s="3"/>
      <c r="D4969" s="3"/>
      <c r="AW4969" s="3"/>
      <c r="AY4969" s="3"/>
    </row>
    <row r="4970" spans="2:51" x14ac:dyDescent="0.2">
      <c r="B4970" s="3"/>
      <c r="D4970" s="3"/>
      <c r="AW4970" s="3"/>
      <c r="AY4970" s="3"/>
    </row>
    <row r="4971" spans="2:51" x14ac:dyDescent="0.2">
      <c r="B4971" s="3"/>
      <c r="D4971" s="3"/>
      <c r="AW4971" s="3"/>
      <c r="AY4971" s="3"/>
    </row>
    <row r="4972" spans="2:51" x14ac:dyDescent="0.2">
      <c r="B4972" s="3"/>
      <c r="D4972" s="3"/>
      <c r="AW4972" s="3"/>
      <c r="AY4972" s="3"/>
    </row>
    <row r="4973" spans="2:51" x14ac:dyDescent="0.2">
      <c r="B4973" s="3"/>
      <c r="D4973" s="3"/>
      <c r="AW4973" s="3"/>
      <c r="AY4973" s="3"/>
    </row>
    <row r="4974" spans="2:51" x14ac:dyDescent="0.2">
      <c r="B4974" s="3"/>
      <c r="D4974" s="3"/>
      <c r="AW4974" s="3"/>
      <c r="AY4974" s="3"/>
    </row>
    <row r="4975" spans="2:51" x14ac:dyDescent="0.2">
      <c r="B4975" s="3"/>
      <c r="D4975" s="3"/>
      <c r="AW4975" s="3"/>
      <c r="AY4975" s="3"/>
    </row>
    <row r="4976" spans="2:51" x14ac:dyDescent="0.2">
      <c r="B4976" s="3"/>
      <c r="D4976" s="3"/>
      <c r="AW4976" s="3"/>
      <c r="AY4976" s="3"/>
    </row>
    <row r="4977" spans="2:51" x14ac:dyDescent="0.2">
      <c r="B4977" s="3"/>
      <c r="D4977" s="3"/>
      <c r="AW4977" s="3"/>
      <c r="AY4977" s="3"/>
    </row>
    <row r="4978" spans="2:51" x14ac:dyDescent="0.2">
      <c r="B4978" s="3"/>
      <c r="D4978" s="3"/>
      <c r="AW4978" s="3"/>
      <c r="AY4978" s="3"/>
    </row>
    <row r="4979" spans="2:51" x14ac:dyDescent="0.2">
      <c r="B4979" s="3"/>
      <c r="D4979" s="3"/>
      <c r="AW4979" s="3"/>
      <c r="AY4979" s="3"/>
    </row>
    <row r="4980" spans="2:51" x14ac:dyDescent="0.2">
      <c r="B4980" s="3"/>
      <c r="D4980" s="3"/>
      <c r="AW4980" s="3"/>
      <c r="AY4980" s="3"/>
    </row>
    <row r="4981" spans="2:51" x14ac:dyDescent="0.2">
      <c r="B4981" s="3"/>
      <c r="D4981" s="3"/>
      <c r="AW4981" s="3"/>
      <c r="AY4981" s="3"/>
    </row>
    <row r="4982" spans="2:51" x14ac:dyDescent="0.2">
      <c r="B4982" s="3"/>
      <c r="D4982" s="3"/>
      <c r="AW4982" s="3"/>
      <c r="AY4982" s="3"/>
    </row>
    <row r="4983" spans="2:51" x14ac:dyDescent="0.2">
      <c r="B4983" s="3"/>
      <c r="D4983" s="3"/>
      <c r="AW4983" s="3"/>
      <c r="AY4983" s="3"/>
    </row>
    <row r="4984" spans="2:51" x14ac:dyDescent="0.2">
      <c r="B4984" s="3"/>
      <c r="D4984" s="3"/>
      <c r="AW4984" s="3"/>
      <c r="AY4984" s="3"/>
    </row>
    <row r="4985" spans="2:51" x14ac:dyDescent="0.2">
      <c r="B4985" s="3"/>
      <c r="D4985" s="3"/>
      <c r="AW4985" s="3"/>
      <c r="AY4985" s="3"/>
    </row>
    <row r="4986" spans="2:51" x14ac:dyDescent="0.2">
      <c r="B4986" s="3"/>
      <c r="D4986" s="3"/>
      <c r="AW4986" s="3"/>
      <c r="AY4986" s="3"/>
    </row>
    <row r="4987" spans="2:51" x14ac:dyDescent="0.2">
      <c r="B4987" s="3"/>
      <c r="D4987" s="3"/>
      <c r="AW4987" s="3"/>
      <c r="AY4987" s="3"/>
    </row>
    <row r="4988" spans="2:51" x14ac:dyDescent="0.2">
      <c r="B4988" s="3"/>
      <c r="D4988" s="3"/>
      <c r="AW4988" s="3"/>
      <c r="AY4988" s="3"/>
    </row>
    <row r="4989" spans="2:51" x14ac:dyDescent="0.2">
      <c r="B4989" s="3"/>
      <c r="D4989" s="3"/>
      <c r="AW4989" s="3"/>
      <c r="AY4989" s="3"/>
    </row>
    <row r="4990" spans="2:51" x14ac:dyDescent="0.2">
      <c r="B4990" s="3"/>
      <c r="D4990" s="3"/>
      <c r="AW4990" s="3"/>
      <c r="AY4990" s="3"/>
    </row>
    <row r="4991" spans="2:51" x14ac:dyDescent="0.2">
      <c r="B4991" s="3"/>
      <c r="D4991" s="3"/>
      <c r="AW4991" s="3"/>
      <c r="AY4991" s="3"/>
    </row>
    <row r="4992" spans="2:51" x14ac:dyDescent="0.2">
      <c r="B4992" s="3"/>
      <c r="D4992" s="3"/>
      <c r="AW4992" s="3"/>
      <c r="AY4992" s="3"/>
    </row>
    <row r="4993" spans="2:51" x14ac:dyDescent="0.2">
      <c r="B4993" s="3"/>
      <c r="D4993" s="3"/>
      <c r="AW4993" s="3"/>
      <c r="AY4993" s="3"/>
    </row>
    <row r="4994" spans="2:51" x14ac:dyDescent="0.2">
      <c r="B4994" s="3"/>
      <c r="D4994" s="3"/>
      <c r="AW4994" s="3"/>
      <c r="AY4994" s="3"/>
    </row>
    <row r="4995" spans="2:51" x14ac:dyDescent="0.2">
      <c r="B4995" s="3"/>
      <c r="D4995" s="3"/>
      <c r="AW4995" s="3"/>
      <c r="AY4995" s="3"/>
    </row>
    <row r="4996" spans="2:51" x14ac:dyDescent="0.2">
      <c r="B4996" s="3"/>
      <c r="D4996" s="3"/>
      <c r="AW4996" s="3"/>
      <c r="AY4996" s="3"/>
    </row>
    <row r="4997" spans="2:51" x14ac:dyDescent="0.2">
      <c r="B4997" s="3"/>
      <c r="D4997" s="3"/>
      <c r="AW4997" s="3"/>
      <c r="AY4997" s="3"/>
    </row>
    <row r="4998" spans="2:51" x14ac:dyDescent="0.2">
      <c r="B4998" s="3"/>
      <c r="D4998" s="3"/>
      <c r="AW4998" s="3"/>
      <c r="AY4998" s="3"/>
    </row>
    <row r="4999" spans="2:51" x14ac:dyDescent="0.2">
      <c r="B4999" s="3"/>
      <c r="D4999" s="3"/>
      <c r="AW4999" s="3"/>
      <c r="AY4999" s="3"/>
    </row>
    <row r="5000" spans="2:51" x14ac:dyDescent="0.2">
      <c r="B5000" s="3"/>
      <c r="D5000" s="3"/>
      <c r="AW5000" s="3"/>
      <c r="AY5000" s="3"/>
    </row>
    <row r="5001" spans="2:51" x14ac:dyDescent="0.2">
      <c r="B5001" s="3"/>
      <c r="D5001" s="3"/>
      <c r="AW5001" s="3"/>
      <c r="AY5001" s="3"/>
    </row>
    <row r="5002" spans="2:51" x14ac:dyDescent="0.2">
      <c r="B5002" s="3"/>
      <c r="D5002" s="3"/>
      <c r="AW5002" s="3"/>
      <c r="AY5002" s="3"/>
    </row>
    <row r="5003" spans="2:51" x14ac:dyDescent="0.2">
      <c r="B5003" s="3"/>
      <c r="D5003" s="3"/>
      <c r="AW5003" s="3"/>
      <c r="AY5003" s="3"/>
    </row>
    <row r="5004" spans="2:51" x14ac:dyDescent="0.2">
      <c r="B5004" s="3"/>
      <c r="D5004" s="3"/>
      <c r="AW5004" s="3"/>
      <c r="AY5004" s="3"/>
    </row>
    <row r="5005" spans="2:51" x14ac:dyDescent="0.2">
      <c r="B5005" s="3"/>
      <c r="D5005" s="3"/>
      <c r="AW5005" s="3"/>
      <c r="AY5005" s="3"/>
    </row>
    <row r="5006" spans="2:51" x14ac:dyDescent="0.2">
      <c r="B5006" s="3"/>
      <c r="D5006" s="3"/>
      <c r="AW5006" s="3"/>
      <c r="AY5006" s="3"/>
    </row>
    <row r="5007" spans="2:51" x14ac:dyDescent="0.2">
      <c r="B5007" s="3"/>
      <c r="D5007" s="3"/>
      <c r="AW5007" s="3"/>
      <c r="AY5007" s="3"/>
    </row>
    <row r="5008" spans="2:51" x14ac:dyDescent="0.2">
      <c r="B5008" s="3"/>
      <c r="D5008" s="3"/>
      <c r="AW5008" s="3"/>
      <c r="AY5008" s="3"/>
    </row>
    <row r="5009" spans="2:51" x14ac:dyDescent="0.2">
      <c r="B5009" s="3"/>
      <c r="D5009" s="3"/>
      <c r="AW5009" s="3"/>
      <c r="AY5009" s="3"/>
    </row>
    <row r="5010" spans="2:51" x14ac:dyDescent="0.2">
      <c r="B5010" s="3"/>
      <c r="D5010" s="3"/>
      <c r="AW5010" s="3"/>
      <c r="AY5010" s="3"/>
    </row>
    <row r="5011" spans="2:51" x14ac:dyDescent="0.2">
      <c r="B5011" s="3"/>
      <c r="D5011" s="3"/>
      <c r="AW5011" s="3"/>
      <c r="AY5011" s="3"/>
    </row>
    <row r="5012" spans="2:51" x14ac:dyDescent="0.2">
      <c r="B5012" s="3"/>
      <c r="D5012" s="3"/>
      <c r="AW5012" s="3"/>
      <c r="AY5012" s="3"/>
    </row>
    <row r="5013" spans="2:51" x14ac:dyDescent="0.2">
      <c r="B5013" s="3"/>
      <c r="D5013" s="3"/>
      <c r="AW5013" s="3"/>
      <c r="AY5013" s="3"/>
    </row>
    <row r="5014" spans="2:51" x14ac:dyDescent="0.2">
      <c r="B5014" s="3"/>
      <c r="D5014" s="3"/>
      <c r="AW5014" s="3"/>
      <c r="AY5014" s="3"/>
    </row>
    <row r="5015" spans="2:51" x14ac:dyDescent="0.2">
      <c r="B5015" s="3"/>
      <c r="D5015" s="3"/>
      <c r="AW5015" s="3"/>
      <c r="AY5015" s="3"/>
    </row>
    <row r="5016" spans="2:51" x14ac:dyDescent="0.2">
      <c r="B5016" s="3"/>
      <c r="D5016" s="3"/>
      <c r="AW5016" s="3"/>
      <c r="AY5016" s="3"/>
    </row>
    <row r="5017" spans="2:51" x14ac:dyDescent="0.2">
      <c r="B5017" s="3"/>
      <c r="D5017" s="3"/>
      <c r="AW5017" s="3"/>
      <c r="AY5017" s="3"/>
    </row>
    <row r="5018" spans="2:51" x14ac:dyDescent="0.2">
      <c r="B5018" s="3"/>
      <c r="D5018" s="3"/>
      <c r="AW5018" s="3"/>
      <c r="AY5018" s="3"/>
    </row>
    <row r="5019" spans="2:51" x14ac:dyDescent="0.2">
      <c r="B5019" s="3"/>
      <c r="D5019" s="3"/>
      <c r="AW5019" s="3"/>
      <c r="AY5019" s="3"/>
    </row>
    <row r="5020" spans="2:51" x14ac:dyDescent="0.2">
      <c r="B5020" s="3"/>
      <c r="D5020" s="3"/>
      <c r="AW5020" s="3"/>
      <c r="AY5020" s="3"/>
    </row>
    <row r="5021" spans="2:51" x14ac:dyDescent="0.2">
      <c r="B5021" s="3"/>
      <c r="D5021" s="3"/>
      <c r="AW5021" s="3"/>
      <c r="AY5021" s="3"/>
    </row>
    <row r="5022" spans="2:51" x14ac:dyDescent="0.2">
      <c r="B5022" s="3"/>
      <c r="D5022" s="3"/>
      <c r="AW5022" s="3"/>
      <c r="AY5022" s="3"/>
    </row>
    <row r="5023" spans="2:51" x14ac:dyDescent="0.2">
      <c r="B5023" s="3"/>
      <c r="D5023" s="3"/>
      <c r="AW5023" s="3"/>
      <c r="AY5023" s="3"/>
    </row>
    <row r="5024" spans="2:51" x14ac:dyDescent="0.2">
      <c r="B5024" s="3"/>
      <c r="D5024" s="3"/>
      <c r="AW5024" s="3"/>
      <c r="AY5024" s="3"/>
    </row>
    <row r="5025" spans="2:51" x14ac:dyDescent="0.2">
      <c r="B5025" s="3"/>
      <c r="D5025" s="3"/>
      <c r="AW5025" s="3"/>
      <c r="AY5025" s="3"/>
    </row>
    <row r="5026" spans="2:51" x14ac:dyDescent="0.2">
      <c r="B5026" s="3"/>
      <c r="D5026" s="3"/>
      <c r="AW5026" s="3"/>
      <c r="AY5026" s="3"/>
    </row>
    <row r="5027" spans="2:51" x14ac:dyDescent="0.2">
      <c r="B5027" s="3"/>
      <c r="D5027" s="3"/>
      <c r="AW5027" s="3"/>
      <c r="AY5027" s="3"/>
    </row>
    <row r="5028" spans="2:51" x14ac:dyDescent="0.2">
      <c r="B5028" s="3"/>
      <c r="D5028" s="3"/>
      <c r="AW5028" s="3"/>
      <c r="AY5028" s="3"/>
    </row>
    <row r="5029" spans="2:51" x14ac:dyDescent="0.2">
      <c r="B5029" s="3"/>
      <c r="D5029" s="3"/>
      <c r="AW5029" s="3"/>
      <c r="AY5029" s="3"/>
    </row>
    <row r="5030" spans="2:51" x14ac:dyDescent="0.2">
      <c r="B5030" s="3"/>
      <c r="D5030" s="3"/>
      <c r="AW5030" s="3"/>
      <c r="AY5030" s="3"/>
    </row>
    <row r="5031" spans="2:51" x14ac:dyDescent="0.2">
      <c r="B5031" s="3"/>
      <c r="D5031" s="3"/>
      <c r="AW5031" s="3"/>
      <c r="AY5031" s="3"/>
    </row>
    <row r="5032" spans="2:51" x14ac:dyDescent="0.2">
      <c r="B5032" s="3"/>
      <c r="D5032" s="3"/>
      <c r="AW5032" s="3"/>
      <c r="AY5032" s="3"/>
    </row>
    <row r="5033" spans="2:51" x14ac:dyDescent="0.2">
      <c r="B5033" s="3"/>
      <c r="D5033" s="3"/>
      <c r="AW5033" s="3"/>
      <c r="AY5033" s="3"/>
    </row>
    <row r="5034" spans="2:51" x14ac:dyDescent="0.2">
      <c r="B5034" s="3"/>
      <c r="D5034" s="3"/>
      <c r="AW5034" s="3"/>
      <c r="AY5034" s="3"/>
    </row>
    <row r="5035" spans="2:51" x14ac:dyDescent="0.2">
      <c r="B5035" s="3"/>
      <c r="D5035" s="3"/>
      <c r="AW5035" s="3"/>
      <c r="AY5035" s="3"/>
    </row>
    <row r="5036" spans="2:51" x14ac:dyDescent="0.2">
      <c r="B5036" s="3"/>
      <c r="D5036" s="3"/>
      <c r="AW5036" s="3"/>
      <c r="AY5036" s="3"/>
    </row>
    <row r="5037" spans="2:51" x14ac:dyDescent="0.2">
      <c r="B5037" s="3"/>
      <c r="D5037" s="3"/>
      <c r="AW5037" s="3"/>
      <c r="AY5037" s="3"/>
    </row>
    <row r="5038" spans="2:51" x14ac:dyDescent="0.2">
      <c r="B5038" s="3"/>
      <c r="D5038" s="3"/>
      <c r="AW5038" s="3"/>
      <c r="AY5038" s="3"/>
    </row>
    <row r="5039" spans="2:51" x14ac:dyDescent="0.2">
      <c r="B5039" s="3"/>
      <c r="D5039" s="3"/>
      <c r="AW5039" s="3"/>
      <c r="AY5039" s="3"/>
    </row>
    <row r="5040" spans="2:51" x14ac:dyDescent="0.2">
      <c r="B5040" s="3"/>
      <c r="D5040" s="3"/>
      <c r="AW5040" s="3"/>
      <c r="AY5040" s="3"/>
    </row>
    <row r="5041" spans="2:51" x14ac:dyDescent="0.2">
      <c r="B5041" s="3"/>
      <c r="D5041" s="3"/>
      <c r="AW5041" s="3"/>
      <c r="AY5041" s="3"/>
    </row>
    <row r="5042" spans="2:51" x14ac:dyDescent="0.2">
      <c r="B5042" s="3"/>
      <c r="D5042" s="3"/>
      <c r="AW5042" s="3"/>
      <c r="AY5042" s="3"/>
    </row>
    <row r="5043" spans="2:51" x14ac:dyDescent="0.2">
      <c r="B5043" s="3"/>
      <c r="D5043" s="3"/>
      <c r="AW5043" s="3"/>
      <c r="AY5043" s="3"/>
    </row>
    <row r="5044" spans="2:51" x14ac:dyDescent="0.2">
      <c r="B5044" s="3"/>
      <c r="D5044" s="3"/>
      <c r="AW5044" s="3"/>
      <c r="AY5044" s="3"/>
    </row>
    <row r="5045" spans="2:51" x14ac:dyDescent="0.2">
      <c r="B5045" s="3"/>
      <c r="D5045" s="3"/>
      <c r="AW5045" s="3"/>
      <c r="AY5045" s="3"/>
    </row>
    <row r="5046" spans="2:51" x14ac:dyDescent="0.2">
      <c r="B5046" s="3"/>
      <c r="D5046" s="3"/>
      <c r="AW5046" s="3"/>
      <c r="AY5046" s="3"/>
    </row>
    <row r="5047" spans="2:51" x14ac:dyDescent="0.2">
      <c r="B5047" s="3"/>
      <c r="D5047" s="3"/>
      <c r="AW5047" s="3"/>
      <c r="AY5047" s="3"/>
    </row>
    <row r="5048" spans="2:51" x14ac:dyDescent="0.2">
      <c r="B5048" s="3"/>
      <c r="D5048" s="3"/>
      <c r="AW5048" s="3"/>
      <c r="AY5048" s="3"/>
    </row>
    <row r="5049" spans="2:51" x14ac:dyDescent="0.2">
      <c r="B5049" s="3"/>
      <c r="D5049" s="3"/>
      <c r="AW5049" s="3"/>
      <c r="AY5049" s="3"/>
    </row>
    <row r="5050" spans="2:51" x14ac:dyDescent="0.2">
      <c r="B5050" s="3"/>
      <c r="D5050" s="3"/>
      <c r="AW5050" s="3"/>
      <c r="AY5050" s="3"/>
    </row>
    <row r="5051" spans="2:51" x14ac:dyDescent="0.2">
      <c r="B5051" s="3"/>
      <c r="D5051" s="3"/>
      <c r="AW5051" s="3"/>
      <c r="AY5051" s="3"/>
    </row>
    <row r="5052" spans="2:51" x14ac:dyDescent="0.2">
      <c r="B5052" s="3"/>
      <c r="D5052" s="3"/>
      <c r="AW5052" s="3"/>
      <c r="AY5052" s="3"/>
    </row>
    <row r="5053" spans="2:51" x14ac:dyDescent="0.2">
      <c r="B5053" s="3"/>
      <c r="D5053" s="3"/>
      <c r="AW5053" s="3"/>
      <c r="AY5053" s="3"/>
    </row>
    <row r="5054" spans="2:51" x14ac:dyDescent="0.2">
      <c r="B5054" s="3"/>
      <c r="D5054" s="3"/>
      <c r="AW5054" s="3"/>
      <c r="AY5054" s="3"/>
    </row>
    <row r="5055" spans="2:51" x14ac:dyDescent="0.2">
      <c r="B5055" s="3"/>
      <c r="D5055" s="3"/>
      <c r="AW5055" s="3"/>
      <c r="AY5055" s="3"/>
    </row>
    <row r="5056" spans="2:51" x14ac:dyDescent="0.2">
      <c r="B5056" s="3"/>
      <c r="D5056" s="3"/>
      <c r="AW5056" s="3"/>
      <c r="AY5056" s="3"/>
    </row>
    <row r="5057" spans="2:51" x14ac:dyDescent="0.2">
      <c r="B5057" s="3"/>
      <c r="D5057" s="3"/>
      <c r="AW5057" s="3"/>
      <c r="AY5057" s="3"/>
    </row>
    <row r="5058" spans="2:51" x14ac:dyDescent="0.2">
      <c r="B5058" s="3"/>
      <c r="D5058" s="3"/>
      <c r="AW5058" s="3"/>
      <c r="AY5058" s="3"/>
    </row>
    <row r="5059" spans="2:51" x14ac:dyDescent="0.2">
      <c r="B5059" s="3"/>
      <c r="D5059" s="3"/>
      <c r="AW5059" s="3"/>
      <c r="AY5059" s="3"/>
    </row>
    <row r="5060" spans="2:51" x14ac:dyDescent="0.2">
      <c r="B5060" s="3"/>
      <c r="D5060" s="3"/>
      <c r="AW5060" s="3"/>
      <c r="AY5060" s="3"/>
    </row>
    <row r="5061" spans="2:51" x14ac:dyDescent="0.2">
      <c r="B5061" s="3"/>
      <c r="D5061" s="3"/>
      <c r="AW5061" s="3"/>
      <c r="AY5061" s="3"/>
    </row>
    <row r="5062" spans="2:51" x14ac:dyDescent="0.2">
      <c r="B5062" s="3"/>
      <c r="D5062" s="3"/>
      <c r="AW5062" s="3"/>
      <c r="AY5062" s="3"/>
    </row>
    <row r="5063" spans="2:51" x14ac:dyDescent="0.2">
      <c r="B5063" s="3"/>
      <c r="D5063" s="3"/>
      <c r="AW5063" s="3"/>
      <c r="AY5063" s="3"/>
    </row>
    <row r="5064" spans="2:51" x14ac:dyDescent="0.2">
      <c r="B5064" s="3"/>
      <c r="D5064" s="3"/>
      <c r="AW5064" s="3"/>
      <c r="AY5064" s="3"/>
    </row>
    <row r="5065" spans="2:51" x14ac:dyDescent="0.2">
      <c r="B5065" s="3"/>
      <c r="D5065" s="3"/>
      <c r="AW5065" s="3"/>
      <c r="AY5065" s="3"/>
    </row>
    <row r="5066" spans="2:51" x14ac:dyDescent="0.2">
      <c r="B5066" s="3"/>
      <c r="D5066" s="3"/>
      <c r="AW5066" s="3"/>
      <c r="AY5066" s="3"/>
    </row>
    <row r="5067" spans="2:51" x14ac:dyDescent="0.2">
      <c r="B5067" s="3"/>
      <c r="D5067" s="3"/>
      <c r="AW5067" s="3"/>
      <c r="AY5067" s="3"/>
    </row>
    <row r="5068" spans="2:51" x14ac:dyDescent="0.2">
      <c r="B5068" s="3"/>
      <c r="D5068" s="3"/>
      <c r="AW5068" s="3"/>
      <c r="AY5068" s="3"/>
    </row>
    <row r="5069" spans="2:51" x14ac:dyDescent="0.2">
      <c r="B5069" s="3"/>
      <c r="D5069" s="3"/>
      <c r="AW5069" s="3"/>
      <c r="AY5069" s="3"/>
    </row>
    <row r="5070" spans="2:51" x14ac:dyDescent="0.2">
      <c r="B5070" s="3"/>
      <c r="D5070" s="3"/>
      <c r="AW5070" s="3"/>
      <c r="AY5070" s="3"/>
    </row>
    <row r="5071" spans="2:51" x14ac:dyDescent="0.2">
      <c r="B5071" s="3"/>
      <c r="D5071" s="3"/>
      <c r="AW5071" s="3"/>
      <c r="AY5071" s="3"/>
    </row>
    <row r="5072" spans="2:51" x14ac:dyDescent="0.2">
      <c r="B5072" s="3"/>
      <c r="D5072" s="3"/>
      <c r="AW5072" s="3"/>
      <c r="AY5072" s="3"/>
    </row>
    <row r="5073" spans="2:51" x14ac:dyDescent="0.2">
      <c r="B5073" s="3"/>
      <c r="D5073" s="3"/>
      <c r="AW5073" s="3"/>
      <c r="AY5073" s="3"/>
    </row>
    <row r="5074" spans="2:51" x14ac:dyDescent="0.2">
      <c r="B5074" s="3"/>
      <c r="D5074" s="3"/>
      <c r="AW5074" s="3"/>
      <c r="AY5074" s="3"/>
    </row>
    <row r="5075" spans="2:51" x14ac:dyDescent="0.2">
      <c r="B5075" s="3"/>
      <c r="D5075" s="3"/>
      <c r="AW5075" s="3"/>
      <c r="AY5075" s="3"/>
    </row>
    <row r="5076" spans="2:51" x14ac:dyDescent="0.2">
      <c r="B5076" s="3"/>
      <c r="D5076" s="3"/>
      <c r="AW5076" s="3"/>
      <c r="AY5076" s="3"/>
    </row>
    <row r="5077" spans="2:51" x14ac:dyDescent="0.2">
      <c r="B5077" s="3"/>
      <c r="D5077" s="3"/>
      <c r="AW5077" s="3"/>
      <c r="AY5077" s="3"/>
    </row>
    <row r="5078" spans="2:51" x14ac:dyDescent="0.2">
      <c r="B5078" s="3"/>
      <c r="D5078" s="3"/>
      <c r="AW5078" s="3"/>
      <c r="AY5078" s="3"/>
    </row>
    <row r="5079" spans="2:51" x14ac:dyDescent="0.2">
      <c r="B5079" s="3"/>
      <c r="D5079" s="3"/>
      <c r="AW5079" s="3"/>
      <c r="AY5079" s="3"/>
    </row>
    <row r="5080" spans="2:51" x14ac:dyDescent="0.2">
      <c r="B5080" s="3"/>
      <c r="D5080" s="3"/>
      <c r="AW5080" s="3"/>
      <c r="AY5080" s="3"/>
    </row>
    <row r="5081" spans="2:51" x14ac:dyDescent="0.2">
      <c r="B5081" s="3"/>
      <c r="D5081" s="3"/>
      <c r="AW5081" s="3"/>
      <c r="AY5081" s="3"/>
    </row>
    <row r="5082" spans="2:51" x14ac:dyDescent="0.2">
      <c r="B5082" s="3"/>
      <c r="D5082" s="3"/>
      <c r="AW5082" s="3"/>
      <c r="AY5082" s="3"/>
    </row>
    <row r="5083" spans="2:51" x14ac:dyDescent="0.2">
      <c r="B5083" s="3"/>
      <c r="D5083" s="3"/>
      <c r="AW5083" s="3"/>
      <c r="AY5083" s="3"/>
    </row>
    <row r="5084" spans="2:51" x14ac:dyDescent="0.2">
      <c r="B5084" s="3"/>
      <c r="D5084" s="3"/>
      <c r="AW5084" s="3"/>
      <c r="AY5084" s="3"/>
    </row>
    <row r="5085" spans="2:51" x14ac:dyDescent="0.2">
      <c r="B5085" s="3"/>
      <c r="D5085" s="3"/>
      <c r="AW5085" s="3"/>
      <c r="AY5085" s="3"/>
    </row>
    <row r="5086" spans="2:51" x14ac:dyDescent="0.2">
      <c r="B5086" s="3"/>
      <c r="D5086" s="3"/>
      <c r="AW5086" s="3"/>
      <c r="AY5086" s="3"/>
    </row>
    <row r="5087" spans="2:51" x14ac:dyDescent="0.2">
      <c r="B5087" s="3"/>
      <c r="D5087" s="3"/>
      <c r="AW5087" s="3"/>
      <c r="AY5087" s="3"/>
    </row>
    <row r="5088" spans="2:51" x14ac:dyDescent="0.2">
      <c r="B5088" s="3"/>
      <c r="D5088" s="3"/>
      <c r="AW5088" s="3"/>
      <c r="AY5088" s="3"/>
    </row>
    <row r="5089" spans="2:51" x14ac:dyDescent="0.2">
      <c r="B5089" s="3"/>
      <c r="D5089" s="3"/>
      <c r="AW5089" s="3"/>
      <c r="AY5089" s="3"/>
    </row>
    <row r="5090" spans="2:51" x14ac:dyDescent="0.2">
      <c r="B5090" s="3"/>
      <c r="D5090" s="3"/>
      <c r="AW5090" s="3"/>
      <c r="AY5090" s="3"/>
    </row>
    <row r="5091" spans="2:51" x14ac:dyDescent="0.2">
      <c r="B5091" s="3"/>
      <c r="D5091" s="3"/>
      <c r="AW5091" s="3"/>
      <c r="AY5091" s="3"/>
    </row>
    <row r="5092" spans="2:51" x14ac:dyDescent="0.2">
      <c r="B5092" s="3"/>
      <c r="D5092" s="3"/>
      <c r="AW5092" s="3"/>
      <c r="AY5092" s="3"/>
    </row>
    <row r="5093" spans="2:51" x14ac:dyDescent="0.2">
      <c r="B5093" s="3"/>
      <c r="D5093" s="3"/>
      <c r="AW5093" s="3"/>
      <c r="AY5093" s="3"/>
    </row>
    <row r="5094" spans="2:51" x14ac:dyDescent="0.2">
      <c r="B5094" s="3"/>
      <c r="D5094" s="3"/>
      <c r="AW5094" s="3"/>
      <c r="AY5094" s="3"/>
    </row>
    <row r="5095" spans="2:51" x14ac:dyDescent="0.2">
      <c r="B5095" s="3"/>
      <c r="D5095" s="3"/>
      <c r="AW5095" s="3"/>
      <c r="AY5095" s="3"/>
    </row>
    <row r="5096" spans="2:51" x14ac:dyDescent="0.2">
      <c r="B5096" s="3"/>
      <c r="D5096" s="3"/>
      <c r="AW5096" s="3"/>
      <c r="AY5096" s="3"/>
    </row>
    <row r="5097" spans="2:51" x14ac:dyDescent="0.2">
      <c r="B5097" s="3"/>
      <c r="D5097" s="3"/>
      <c r="AW5097" s="3"/>
      <c r="AY5097" s="3"/>
    </row>
    <row r="5098" spans="2:51" x14ac:dyDescent="0.2">
      <c r="B5098" s="3"/>
      <c r="D5098" s="3"/>
      <c r="AW5098" s="3"/>
      <c r="AY5098" s="3"/>
    </row>
    <row r="5099" spans="2:51" x14ac:dyDescent="0.2">
      <c r="B5099" s="3"/>
      <c r="D5099" s="3"/>
      <c r="AW5099" s="3"/>
      <c r="AY5099" s="3"/>
    </row>
    <row r="5100" spans="2:51" x14ac:dyDescent="0.2">
      <c r="B5100" s="3"/>
      <c r="D5100" s="3"/>
      <c r="AW5100" s="3"/>
      <c r="AY5100" s="3"/>
    </row>
    <row r="5101" spans="2:51" x14ac:dyDescent="0.2">
      <c r="B5101" s="3"/>
      <c r="D5101" s="3"/>
      <c r="AW5101" s="3"/>
      <c r="AY5101" s="3"/>
    </row>
    <row r="5102" spans="2:51" x14ac:dyDescent="0.2">
      <c r="B5102" s="3"/>
      <c r="D5102" s="3"/>
      <c r="AW5102" s="3"/>
      <c r="AY5102" s="3"/>
    </row>
    <row r="5103" spans="2:51" x14ac:dyDescent="0.2">
      <c r="B5103" s="3"/>
      <c r="D5103" s="3"/>
      <c r="AW5103" s="3"/>
      <c r="AY5103" s="3"/>
    </row>
    <row r="5104" spans="2:51" x14ac:dyDescent="0.2">
      <c r="B5104" s="3"/>
      <c r="D5104" s="3"/>
      <c r="AW5104" s="3"/>
      <c r="AY5104" s="3"/>
    </row>
    <row r="5105" spans="2:51" x14ac:dyDescent="0.2">
      <c r="B5105" s="3"/>
      <c r="D5105" s="3"/>
      <c r="AW5105" s="3"/>
      <c r="AY5105" s="3"/>
    </row>
    <row r="5106" spans="2:51" x14ac:dyDescent="0.2">
      <c r="B5106" s="3"/>
      <c r="D5106" s="3"/>
      <c r="AW5106" s="3"/>
      <c r="AY5106" s="3"/>
    </row>
    <row r="5107" spans="2:51" x14ac:dyDescent="0.2">
      <c r="B5107" s="3"/>
      <c r="D5107" s="3"/>
      <c r="AW5107" s="3"/>
      <c r="AY5107" s="3"/>
    </row>
    <row r="5108" spans="2:51" x14ac:dyDescent="0.2">
      <c r="B5108" s="3"/>
      <c r="D5108" s="3"/>
      <c r="AW5108" s="3"/>
      <c r="AY5108" s="3"/>
    </row>
    <row r="5109" spans="2:51" x14ac:dyDescent="0.2">
      <c r="B5109" s="3"/>
      <c r="D5109" s="3"/>
      <c r="AW5109" s="3"/>
      <c r="AY5109" s="3"/>
    </row>
    <row r="5110" spans="2:51" x14ac:dyDescent="0.2">
      <c r="B5110" s="3"/>
      <c r="D5110" s="3"/>
      <c r="AW5110" s="3"/>
      <c r="AY5110" s="3"/>
    </row>
    <row r="5111" spans="2:51" x14ac:dyDescent="0.2">
      <c r="B5111" s="3"/>
      <c r="D5111" s="3"/>
      <c r="AW5111" s="3"/>
      <c r="AY5111" s="3"/>
    </row>
    <row r="5112" spans="2:51" x14ac:dyDescent="0.2">
      <c r="B5112" s="3"/>
      <c r="D5112" s="3"/>
      <c r="AW5112" s="3"/>
      <c r="AY5112" s="3"/>
    </row>
    <row r="5113" spans="2:51" x14ac:dyDescent="0.2">
      <c r="B5113" s="3"/>
      <c r="D5113" s="3"/>
      <c r="AW5113" s="3"/>
      <c r="AY5113" s="3"/>
    </row>
    <row r="5114" spans="2:51" x14ac:dyDescent="0.2">
      <c r="B5114" s="3"/>
      <c r="D5114" s="3"/>
      <c r="AW5114" s="3"/>
      <c r="AY5114" s="3"/>
    </row>
    <row r="5115" spans="2:51" x14ac:dyDescent="0.2">
      <c r="B5115" s="3"/>
      <c r="D5115" s="3"/>
      <c r="AW5115" s="3"/>
      <c r="AY5115" s="3"/>
    </row>
    <row r="5116" spans="2:51" x14ac:dyDescent="0.2">
      <c r="B5116" s="3"/>
      <c r="D5116" s="3"/>
      <c r="AW5116" s="3"/>
      <c r="AY5116" s="3"/>
    </row>
    <row r="5117" spans="2:51" x14ac:dyDescent="0.2">
      <c r="B5117" s="3"/>
      <c r="D5117" s="3"/>
      <c r="AW5117" s="3"/>
      <c r="AY5117" s="3"/>
    </row>
    <row r="5118" spans="2:51" x14ac:dyDescent="0.2">
      <c r="B5118" s="3"/>
      <c r="D5118" s="3"/>
      <c r="AW5118" s="3"/>
      <c r="AY5118" s="3"/>
    </row>
    <row r="5119" spans="2:51" x14ac:dyDescent="0.2">
      <c r="B5119" s="3"/>
      <c r="D5119" s="3"/>
      <c r="AW5119" s="3"/>
      <c r="AY5119" s="3"/>
    </row>
    <row r="5120" spans="2:51" x14ac:dyDescent="0.2">
      <c r="B5120" s="3"/>
      <c r="D5120" s="3"/>
      <c r="AW5120" s="3"/>
      <c r="AY5120" s="3"/>
    </row>
    <row r="5121" spans="2:51" x14ac:dyDescent="0.2">
      <c r="B5121" s="3"/>
      <c r="D5121" s="3"/>
      <c r="AW5121" s="3"/>
      <c r="AY5121" s="3"/>
    </row>
    <row r="5122" spans="2:51" x14ac:dyDescent="0.2">
      <c r="B5122" s="3"/>
      <c r="D5122" s="3"/>
      <c r="AW5122" s="3"/>
      <c r="AY5122" s="3"/>
    </row>
    <row r="5123" spans="2:51" x14ac:dyDescent="0.2">
      <c r="B5123" s="3"/>
      <c r="D5123" s="3"/>
      <c r="AW5123" s="3"/>
      <c r="AY5123" s="3"/>
    </row>
    <row r="5124" spans="2:51" x14ac:dyDescent="0.2">
      <c r="B5124" s="3"/>
      <c r="D5124" s="3"/>
      <c r="AW5124" s="3"/>
      <c r="AY5124" s="3"/>
    </row>
    <row r="5125" spans="2:51" x14ac:dyDescent="0.2">
      <c r="B5125" s="3"/>
      <c r="D5125" s="3"/>
      <c r="AW5125" s="3"/>
      <c r="AY5125" s="3"/>
    </row>
    <row r="5126" spans="2:51" x14ac:dyDescent="0.2">
      <c r="B5126" s="3"/>
      <c r="D5126" s="3"/>
      <c r="AW5126" s="3"/>
      <c r="AY5126" s="3"/>
    </row>
    <row r="5127" spans="2:51" x14ac:dyDescent="0.2">
      <c r="B5127" s="3"/>
      <c r="D5127" s="3"/>
      <c r="AW5127" s="3"/>
      <c r="AY5127" s="3"/>
    </row>
    <row r="5128" spans="2:51" x14ac:dyDescent="0.2">
      <c r="B5128" s="3"/>
      <c r="D5128" s="3"/>
      <c r="AW5128" s="3"/>
      <c r="AY5128" s="3"/>
    </row>
    <row r="5129" spans="2:51" x14ac:dyDescent="0.2">
      <c r="B5129" s="3"/>
      <c r="D5129" s="3"/>
      <c r="AW5129" s="3"/>
      <c r="AY5129" s="3"/>
    </row>
    <row r="5130" spans="2:51" x14ac:dyDescent="0.2">
      <c r="B5130" s="3"/>
      <c r="D5130" s="3"/>
      <c r="AW5130" s="3"/>
      <c r="AY5130" s="3"/>
    </row>
    <row r="5131" spans="2:51" x14ac:dyDescent="0.2">
      <c r="B5131" s="3"/>
      <c r="D5131" s="3"/>
      <c r="AW5131" s="3"/>
      <c r="AY5131" s="3"/>
    </row>
    <row r="5132" spans="2:51" x14ac:dyDescent="0.2">
      <c r="B5132" s="3"/>
      <c r="D5132" s="3"/>
      <c r="AW5132" s="3"/>
      <c r="AY5132" s="3"/>
    </row>
    <row r="5133" spans="2:51" x14ac:dyDescent="0.2">
      <c r="B5133" s="3"/>
      <c r="D5133" s="3"/>
      <c r="AW5133" s="3"/>
      <c r="AY5133" s="3"/>
    </row>
    <row r="5134" spans="2:51" x14ac:dyDescent="0.2">
      <c r="B5134" s="3"/>
      <c r="D5134" s="3"/>
      <c r="AW5134" s="3"/>
      <c r="AY5134" s="3"/>
    </row>
    <row r="5135" spans="2:51" x14ac:dyDescent="0.2">
      <c r="B5135" s="3"/>
      <c r="D5135" s="3"/>
      <c r="AW5135" s="3"/>
      <c r="AY5135" s="3"/>
    </row>
    <row r="5136" spans="2:51" x14ac:dyDescent="0.2">
      <c r="B5136" s="3"/>
      <c r="D5136" s="3"/>
      <c r="AW5136" s="3"/>
      <c r="AY5136" s="3"/>
    </row>
    <row r="5137" spans="2:51" x14ac:dyDescent="0.2">
      <c r="B5137" s="3"/>
      <c r="D5137" s="3"/>
      <c r="AW5137" s="3"/>
      <c r="AY5137" s="3"/>
    </row>
    <row r="5138" spans="2:51" x14ac:dyDescent="0.2">
      <c r="B5138" s="3"/>
      <c r="D5138" s="3"/>
      <c r="AW5138" s="3"/>
      <c r="AY5138" s="3"/>
    </row>
    <row r="5139" spans="2:51" x14ac:dyDescent="0.2">
      <c r="B5139" s="3"/>
      <c r="D5139" s="3"/>
      <c r="AW5139" s="3"/>
      <c r="AY5139" s="3"/>
    </row>
    <row r="5140" spans="2:51" x14ac:dyDescent="0.2">
      <c r="B5140" s="3"/>
      <c r="D5140" s="3"/>
      <c r="AW5140" s="3"/>
      <c r="AY5140" s="3"/>
    </row>
    <row r="5141" spans="2:51" x14ac:dyDescent="0.2">
      <c r="B5141" s="3"/>
      <c r="D5141" s="3"/>
      <c r="AW5141" s="3"/>
      <c r="AY5141" s="3"/>
    </row>
    <row r="5142" spans="2:51" x14ac:dyDescent="0.2">
      <c r="B5142" s="3"/>
      <c r="D5142" s="3"/>
      <c r="AW5142" s="3"/>
      <c r="AY5142" s="3"/>
    </row>
    <row r="5143" spans="2:51" x14ac:dyDescent="0.2">
      <c r="B5143" s="3"/>
      <c r="D5143" s="3"/>
      <c r="AW5143" s="3"/>
      <c r="AY5143" s="3"/>
    </row>
    <row r="5144" spans="2:51" x14ac:dyDescent="0.2">
      <c r="B5144" s="3"/>
      <c r="D5144" s="3"/>
      <c r="AW5144" s="3"/>
      <c r="AY5144" s="3"/>
    </row>
    <row r="5145" spans="2:51" x14ac:dyDescent="0.2">
      <c r="B5145" s="3"/>
      <c r="D5145" s="3"/>
      <c r="AW5145" s="3"/>
      <c r="AY5145" s="3"/>
    </row>
    <row r="5146" spans="2:51" x14ac:dyDescent="0.2">
      <c r="B5146" s="3"/>
      <c r="D5146" s="3"/>
      <c r="AW5146" s="3"/>
      <c r="AY5146" s="3"/>
    </row>
    <row r="5147" spans="2:51" x14ac:dyDescent="0.2">
      <c r="B5147" s="3"/>
      <c r="D5147" s="3"/>
      <c r="AW5147" s="3"/>
      <c r="AY5147" s="3"/>
    </row>
    <row r="5148" spans="2:51" x14ac:dyDescent="0.2">
      <c r="B5148" s="3"/>
      <c r="D5148" s="3"/>
      <c r="AW5148" s="3"/>
      <c r="AY5148" s="3"/>
    </row>
    <row r="5149" spans="2:51" x14ac:dyDescent="0.2">
      <c r="B5149" s="3"/>
      <c r="D5149" s="3"/>
      <c r="AW5149" s="3"/>
      <c r="AY5149" s="3"/>
    </row>
    <row r="5150" spans="2:51" x14ac:dyDescent="0.2">
      <c r="B5150" s="3"/>
      <c r="D5150" s="3"/>
      <c r="AW5150" s="3"/>
      <c r="AY5150" s="3"/>
    </row>
    <row r="5151" spans="2:51" x14ac:dyDescent="0.2">
      <c r="B5151" s="3"/>
      <c r="D5151" s="3"/>
      <c r="AW5151" s="3"/>
      <c r="AY5151" s="3"/>
    </row>
    <row r="5152" spans="2:51" x14ac:dyDescent="0.2">
      <c r="B5152" s="3"/>
      <c r="D5152" s="3"/>
      <c r="AW5152" s="3"/>
      <c r="AY5152" s="3"/>
    </row>
    <row r="5153" spans="2:51" x14ac:dyDescent="0.2">
      <c r="B5153" s="3"/>
      <c r="D5153" s="3"/>
      <c r="AW5153" s="3"/>
      <c r="AY5153" s="3"/>
    </row>
    <row r="5154" spans="2:51" x14ac:dyDescent="0.2">
      <c r="B5154" s="3"/>
      <c r="D5154" s="3"/>
      <c r="AW5154" s="3"/>
      <c r="AY5154" s="3"/>
    </row>
    <row r="5155" spans="2:51" x14ac:dyDescent="0.2">
      <c r="B5155" s="3"/>
      <c r="D5155" s="3"/>
      <c r="AW5155" s="3"/>
      <c r="AY5155" s="3"/>
    </row>
    <row r="5156" spans="2:51" x14ac:dyDescent="0.2">
      <c r="B5156" s="3"/>
      <c r="D5156" s="3"/>
      <c r="AW5156" s="3"/>
      <c r="AY5156" s="3"/>
    </row>
    <row r="5157" spans="2:51" x14ac:dyDescent="0.2">
      <c r="B5157" s="3"/>
      <c r="D5157" s="3"/>
      <c r="AW5157" s="3"/>
      <c r="AY5157" s="3"/>
    </row>
    <row r="5158" spans="2:51" x14ac:dyDescent="0.2">
      <c r="B5158" s="3"/>
      <c r="D5158" s="3"/>
      <c r="AW5158" s="3"/>
      <c r="AY5158" s="3"/>
    </row>
    <row r="5159" spans="2:51" x14ac:dyDescent="0.2">
      <c r="B5159" s="3"/>
      <c r="D5159" s="3"/>
      <c r="AW5159" s="3"/>
      <c r="AY5159" s="3"/>
    </row>
    <row r="5160" spans="2:51" x14ac:dyDescent="0.2">
      <c r="B5160" s="3"/>
      <c r="D5160" s="3"/>
      <c r="AW5160" s="3"/>
      <c r="AY5160" s="3"/>
    </row>
    <row r="5161" spans="2:51" x14ac:dyDescent="0.2">
      <c r="B5161" s="3"/>
      <c r="D5161" s="3"/>
      <c r="AW5161" s="3"/>
      <c r="AY5161" s="3"/>
    </row>
    <row r="5162" spans="2:51" x14ac:dyDescent="0.2">
      <c r="B5162" s="3"/>
      <c r="D5162" s="3"/>
      <c r="AW5162" s="3"/>
      <c r="AY5162" s="3"/>
    </row>
    <row r="5163" spans="2:51" x14ac:dyDescent="0.2">
      <c r="B5163" s="3"/>
      <c r="D5163" s="3"/>
      <c r="AW5163" s="3"/>
      <c r="AY5163" s="3"/>
    </row>
    <row r="5164" spans="2:51" x14ac:dyDescent="0.2">
      <c r="B5164" s="3"/>
      <c r="D5164" s="3"/>
      <c r="AW5164" s="3"/>
      <c r="AY5164" s="3"/>
    </row>
    <row r="5165" spans="2:51" x14ac:dyDescent="0.2">
      <c r="B5165" s="3"/>
      <c r="D5165" s="3"/>
      <c r="AW5165" s="3"/>
      <c r="AY5165" s="3"/>
    </row>
    <row r="5166" spans="2:51" x14ac:dyDescent="0.2">
      <c r="B5166" s="3"/>
      <c r="D5166" s="3"/>
      <c r="AW5166" s="3"/>
      <c r="AY5166" s="3"/>
    </row>
    <row r="5167" spans="2:51" x14ac:dyDescent="0.2">
      <c r="B5167" s="3"/>
      <c r="D5167" s="3"/>
      <c r="AW5167" s="3"/>
      <c r="AY5167" s="3"/>
    </row>
    <row r="5168" spans="2:51" x14ac:dyDescent="0.2">
      <c r="B5168" s="3"/>
      <c r="D5168" s="3"/>
      <c r="AW5168" s="3"/>
      <c r="AY5168" s="3"/>
    </row>
    <row r="5169" spans="2:51" x14ac:dyDescent="0.2">
      <c r="B5169" s="3"/>
      <c r="D5169" s="3"/>
      <c r="AW5169" s="3"/>
      <c r="AY5169" s="3"/>
    </row>
    <row r="5170" spans="2:51" x14ac:dyDescent="0.2">
      <c r="B5170" s="3"/>
      <c r="D5170" s="3"/>
      <c r="AW5170" s="3"/>
      <c r="AY5170" s="3"/>
    </row>
    <row r="5171" spans="2:51" x14ac:dyDescent="0.2">
      <c r="B5171" s="3"/>
      <c r="D5171" s="3"/>
      <c r="AW5171" s="3"/>
      <c r="AY5171" s="3"/>
    </row>
    <row r="5172" spans="2:51" x14ac:dyDescent="0.2">
      <c r="B5172" s="3"/>
      <c r="D5172" s="3"/>
      <c r="AW5172" s="3"/>
      <c r="AY5172" s="3"/>
    </row>
    <row r="5173" spans="2:51" x14ac:dyDescent="0.2">
      <c r="B5173" s="3"/>
      <c r="D5173" s="3"/>
      <c r="AW5173" s="3"/>
      <c r="AY5173" s="3"/>
    </row>
    <row r="5174" spans="2:51" x14ac:dyDescent="0.2">
      <c r="B5174" s="3"/>
      <c r="D5174" s="3"/>
      <c r="AW5174" s="3"/>
      <c r="AY5174" s="3"/>
    </row>
    <row r="5175" spans="2:51" x14ac:dyDescent="0.2">
      <c r="B5175" s="3"/>
      <c r="D5175" s="3"/>
      <c r="AW5175" s="3"/>
      <c r="AY5175" s="3"/>
    </row>
    <row r="5176" spans="2:51" x14ac:dyDescent="0.2">
      <c r="B5176" s="3"/>
      <c r="D5176" s="3"/>
      <c r="AW5176" s="3"/>
      <c r="AY5176" s="3"/>
    </row>
    <row r="5177" spans="2:51" x14ac:dyDescent="0.2">
      <c r="B5177" s="3"/>
      <c r="D5177" s="3"/>
      <c r="AW5177" s="3"/>
      <c r="AY5177" s="3"/>
    </row>
    <row r="5178" spans="2:51" x14ac:dyDescent="0.2">
      <c r="B5178" s="3"/>
      <c r="D5178" s="3"/>
      <c r="AW5178" s="3"/>
      <c r="AY5178" s="3"/>
    </row>
    <row r="5179" spans="2:51" x14ac:dyDescent="0.2">
      <c r="B5179" s="3"/>
      <c r="D5179" s="3"/>
      <c r="AW5179" s="3"/>
      <c r="AY5179" s="3"/>
    </row>
    <row r="5180" spans="2:51" x14ac:dyDescent="0.2">
      <c r="B5180" s="3"/>
      <c r="D5180" s="3"/>
      <c r="AW5180" s="3"/>
      <c r="AY5180" s="3"/>
    </row>
    <row r="5181" spans="2:51" x14ac:dyDescent="0.2">
      <c r="B5181" s="3"/>
      <c r="D5181" s="3"/>
      <c r="AW5181" s="3"/>
      <c r="AY5181" s="3"/>
    </row>
    <row r="5182" spans="2:51" x14ac:dyDescent="0.2">
      <c r="B5182" s="3"/>
      <c r="D5182" s="3"/>
      <c r="AW5182" s="3"/>
      <c r="AY5182" s="3"/>
    </row>
    <row r="5183" spans="2:51" x14ac:dyDescent="0.2">
      <c r="B5183" s="3"/>
      <c r="D5183" s="3"/>
      <c r="AW5183" s="3"/>
      <c r="AY5183" s="3"/>
    </row>
    <row r="5184" spans="2:51" x14ac:dyDescent="0.2">
      <c r="B5184" s="3"/>
      <c r="D5184" s="3"/>
      <c r="AW5184" s="3"/>
      <c r="AY5184" s="3"/>
    </row>
    <row r="5185" spans="2:51" x14ac:dyDescent="0.2">
      <c r="B5185" s="3"/>
      <c r="D5185" s="3"/>
      <c r="AW5185" s="3"/>
      <c r="AY5185" s="3"/>
    </row>
    <row r="5186" spans="2:51" x14ac:dyDescent="0.2">
      <c r="B5186" s="3"/>
      <c r="D5186" s="3"/>
      <c r="AW5186" s="3"/>
      <c r="AY5186" s="3"/>
    </row>
    <row r="5187" spans="2:51" x14ac:dyDescent="0.2">
      <c r="B5187" s="3"/>
      <c r="D5187" s="3"/>
      <c r="AW5187" s="3"/>
      <c r="AY5187" s="3"/>
    </row>
    <row r="5188" spans="2:51" x14ac:dyDescent="0.2">
      <c r="B5188" s="3"/>
      <c r="D5188" s="3"/>
      <c r="AW5188" s="3"/>
      <c r="AY5188" s="3"/>
    </row>
    <row r="5189" spans="2:51" x14ac:dyDescent="0.2">
      <c r="B5189" s="3"/>
      <c r="D5189" s="3"/>
      <c r="AW5189" s="3"/>
      <c r="AY5189" s="3"/>
    </row>
    <row r="5190" spans="2:51" x14ac:dyDescent="0.2">
      <c r="B5190" s="3"/>
      <c r="D5190" s="3"/>
      <c r="AW5190" s="3"/>
      <c r="AY5190" s="3"/>
    </row>
    <row r="5191" spans="2:51" x14ac:dyDescent="0.2">
      <c r="B5191" s="3"/>
      <c r="D5191" s="3"/>
      <c r="AW5191" s="3"/>
      <c r="AY5191" s="3"/>
    </row>
    <row r="5192" spans="2:51" x14ac:dyDescent="0.2">
      <c r="B5192" s="3"/>
      <c r="D5192" s="3"/>
      <c r="AW5192" s="3"/>
      <c r="AY5192" s="3"/>
    </row>
    <row r="5193" spans="2:51" x14ac:dyDescent="0.2">
      <c r="B5193" s="3"/>
      <c r="D5193" s="3"/>
      <c r="AW5193" s="3"/>
      <c r="AY5193" s="3"/>
    </row>
    <row r="5194" spans="2:51" x14ac:dyDescent="0.2">
      <c r="B5194" s="3"/>
      <c r="D5194" s="3"/>
      <c r="AW5194" s="3"/>
      <c r="AY5194" s="3"/>
    </row>
    <row r="5195" spans="2:51" x14ac:dyDescent="0.2">
      <c r="B5195" s="3"/>
      <c r="D5195" s="3"/>
      <c r="AW5195" s="3"/>
      <c r="AY5195" s="3"/>
    </row>
    <row r="5196" spans="2:51" x14ac:dyDescent="0.2">
      <c r="B5196" s="3"/>
      <c r="D5196" s="3"/>
      <c r="AW5196" s="3"/>
      <c r="AY5196" s="3"/>
    </row>
    <row r="5197" spans="2:51" x14ac:dyDescent="0.2">
      <c r="B5197" s="3"/>
      <c r="D5197" s="3"/>
      <c r="AW5197" s="3"/>
      <c r="AY5197" s="3"/>
    </row>
    <row r="5198" spans="2:51" x14ac:dyDescent="0.2">
      <c r="B5198" s="3"/>
      <c r="D5198" s="3"/>
      <c r="AW5198" s="3"/>
      <c r="AY5198" s="3"/>
    </row>
    <row r="5199" spans="2:51" x14ac:dyDescent="0.2">
      <c r="B5199" s="3"/>
      <c r="D5199" s="3"/>
      <c r="AW5199" s="3"/>
      <c r="AY5199" s="3"/>
    </row>
    <row r="5200" spans="2:51" x14ac:dyDescent="0.2">
      <c r="B5200" s="3"/>
      <c r="D5200" s="3"/>
      <c r="AW5200" s="3"/>
      <c r="AY5200" s="3"/>
    </row>
    <row r="5201" spans="2:51" x14ac:dyDescent="0.2">
      <c r="B5201" s="3"/>
      <c r="D5201" s="3"/>
      <c r="AW5201" s="3"/>
      <c r="AY5201" s="3"/>
    </row>
    <row r="5202" spans="2:51" x14ac:dyDescent="0.2">
      <c r="B5202" s="3"/>
      <c r="D5202" s="3"/>
      <c r="AW5202" s="3"/>
      <c r="AY5202" s="3"/>
    </row>
    <row r="5203" spans="2:51" x14ac:dyDescent="0.2">
      <c r="B5203" s="3"/>
      <c r="D5203" s="3"/>
      <c r="AW5203" s="3"/>
      <c r="AY5203" s="3"/>
    </row>
    <row r="5204" spans="2:51" x14ac:dyDescent="0.2">
      <c r="B5204" s="3"/>
      <c r="D5204" s="3"/>
      <c r="AW5204" s="3"/>
      <c r="AY5204" s="3"/>
    </row>
    <row r="5205" spans="2:51" x14ac:dyDescent="0.2">
      <c r="B5205" s="3"/>
      <c r="D5205" s="3"/>
      <c r="AW5205" s="3"/>
      <c r="AY5205" s="3"/>
    </row>
    <row r="5206" spans="2:51" x14ac:dyDescent="0.2">
      <c r="B5206" s="3"/>
      <c r="D5206" s="3"/>
      <c r="AW5206" s="3"/>
      <c r="AY5206" s="3"/>
    </row>
    <row r="5207" spans="2:51" x14ac:dyDescent="0.2">
      <c r="B5207" s="3"/>
      <c r="D5207" s="3"/>
      <c r="AW5207" s="3"/>
      <c r="AY5207" s="3"/>
    </row>
    <row r="5208" spans="2:51" x14ac:dyDescent="0.2">
      <c r="B5208" s="3"/>
      <c r="D5208" s="3"/>
      <c r="AW5208" s="3"/>
      <c r="AY5208" s="3"/>
    </row>
    <row r="5209" spans="2:51" x14ac:dyDescent="0.2">
      <c r="B5209" s="3"/>
      <c r="D5209" s="3"/>
      <c r="AW5209" s="3"/>
      <c r="AY5209" s="3"/>
    </row>
    <row r="5210" spans="2:51" x14ac:dyDescent="0.2">
      <c r="B5210" s="3"/>
      <c r="D5210" s="3"/>
      <c r="AW5210" s="3"/>
      <c r="AY5210" s="3"/>
    </row>
    <row r="5211" spans="2:51" x14ac:dyDescent="0.2">
      <c r="B5211" s="3"/>
      <c r="D5211" s="3"/>
      <c r="AW5211" s="3"/>
      <c r="AY5211" s="3"/>
    </row>
    <row r="5212" spans="2:51" x14ac:dyDescent="0.2">
      <c r="B5212" s="3"/>
      <c r="D5212" s="3"/>
      <c r="AW5212" s="3"/>
      <c r="AY5212" s="3"/>
    </row>
    <row r="5213" spans="2:51" x14ac:dyDescent="0.2">
      <c r="B5213" s="3"/>
      <c r="D5213" s="3"/>
      <c r="AW5213" s="3"/>
      <c r="AY5213" s="3"/>
    </row>
    <row r="5214" spans="2:51" x14ac:dyDescent="0.2">
      <c r="B5214" s="3"/>
      <c r="D5214" s="3"/>
      <c r="AW5214" s="3"/>
      <c r="AY5214" s="3"/>
    </row>
    <row r="5215" spans="2:51" x14ac:dyDescent="0.2">
      <c r="B5215" s="3"/>
      <c r="D5215" s="3"/>
      <c r="AW5215" s="3"/>
      <c r="AY5215" s="3"/>
    </row>
    <row r="5216" spans="2:51" x14ac:dyDescent="0.2">
      <c r="B5216" s="3"/>
      <c r="D5216" s="3"/>
      <c r="AW5216" s="3"/>
      <c r="AY5216" s="3"/>
    </row>
    <row r="5217" spans="2:51" x14ac:dyDescent="0.2">
      <c r="B5217" s="3"/>
      <c r="D5217" s="3"/>
      <c r="AW5217" s="3"/>
      <c r="AY5217" s="3"/>
    </row>
    <row r="5218" spans="2:51" x14ac:dyDescent="0.2">
      <c r="B5218" s="3"/>
      <c r="D5218" s="3"/>
      <c r="AW5218" s="3"/>
      <c r="AY5218" s="3"/>
    </row>
    <row r="5219" spans="2:51" x14ac:dyDescent="0.2">
      <c r="B5219" s="3"/>
      <c r="D5219" s="3"/>
      <c r="AW5219" s="3"/>
      <c r="AY5219" s="3"/>
    </row>
    <row r="5220" spans="2:51" x14ac:dyDescent="0.2">
      <c r="B5220" s="3"/>
      <c r="D5220" s="3"/>
      <c r="AW5220" s="3"/>
      <c r="AY5220" s="3"/>
    </row>
    <row r="5221" spans="2:51" x14ac:dyDescent="0.2">
      <c r="B5221" s="3"/>
      <c r="D5221" s="3"/>
      <c r="AW5221" s="3"/>
      <c r="AY5221" s="3"/>
    </row>
    <row r="5222" spans="2:51" x14ac:dyDescent="0.2">
      <c r="B5222" s="3"/>
      <c r="D5222" s="3"/>
      <c r="AW5222" s="3"/>
      <c r="AY5222" s="3"/>
    </row>
    <row r="5223" spans="2:51" x14ac:dyDescent="0.2">
      <c r="B5223" s="3"/>
      <c r="D5223" s="3"/>
      <c r="AW5223" s="3"/>
      <c r="AY5223" s="3"/>
    </row>
    <row r="5224" spans="2:51" x14ac:dyDescent="0.2">
      <c r="B5224" s="3"/>
      <c r="D5224" s="3"/>
      <c r="AW5224" s="3"/>
      <c r="AY5224" s="3"/>
    </row>
    <row r="5225" spans="2:51" x14ac:dyDescent="0.2">
      <c r="B5225" s="3"/>
      <c r="D5225" s="3"/>
      <c r="AW5225" s="3"/>
      <c r="AY5225" s="3"/>
    </row>
    <row r="5226" spans="2:51" x14ac:dyDescent="0.2">
      <c r="B5226" s="3"/>
      <c r="D5226" s="3"/>
      <c r="AW5226" s="3"/>
      <c r="AY5226" s="3"/>
    </row>
    <row r="5227" spans="2:51" x14ac:dyDescent="0.2">
      <c r="B5227" s="3"/>
      <c r="D5227" s="3"/>
      <c r="AW5227" s="3"/>
      <c r="AY5227" s="3"/>
    </row>
    <row r="5228" spans="2:51" x14ac:dyDescent="0.2">
      <c r="B5228" s="3"/>
      <c r="D5228" s="3"/>
      <c r="AW5228" s="3"/>
      <c r="AY5228" s="3"/>
    </row>
    <row r="5229" spans="2:51" x14ac:dyDescent="0.2">
      <c r="B5229" s="3"/>
      <c r="D5229" s="3"/>
      <c r="AW5229" s="3"/>
      <c r="AY5229" s="3"/>
    </row>
    <row r="5230" spans="2:51" x14ac:dyDescent="0.2">
      <c r="B5230" s="3"/>
      <c r="D5230" s="3"/>
      <c r="AW5230" s="3"/>
      <c r="AY5230" s="3"/>
    </row>
    <row r="5231" spans="2:51" x14ac:dyDescent="0.2">
      <c r="B5231" s="3"/>
      <c r="D5231" s="3"/>
      <c r="AW5231" s="3"/>
      <c r="AY5231" s="3"/>
    </row>
    <row r="5232" spans="2:51" x14ac:dyDescent="0.2">
      <c r="B5232" s="3"/>
      <c r="D5232" s="3"/>
      <c r="AW5232" s="3"/>
      <c r="AY5232" s="3"/>
    </row>
    <row r="5233" spans="2:51" x14ac:dyDescent="0.2">
      <c r="B5233" s="3"/>
      <c r="D5233" s="3"/>
      <c r="AW5233" s="3"/>
      <c r="AY5233" s="3"/>
    </row>
    <row r="5234" spans="2:51" x14ac:dyDescent="0.2">
      <c r="B5234" s="3"/>
      <c r="D5234" s="3"/>
      <c r="AW5234" s="3"/>
      <c r="AY5234" s="3"/>
    </row>
    <row r="5235" spans="2:51" x14ac:dyDescent="0.2">
      <c r="B5235" s="3"/>
      <c r="D5235" s="3"/>
      <c r="AW5235" s="3"/>
      <c r="AY5235" s="3"/>
    </row>
    <row r="5236" spans="2:51" x14ac:dyDescent="0.2">
      <c r="B5236" s="3"/>
      <c r="D5236" s="3"/>
      <c r="AW5236" s="3"/>
      <c r="AY5236" s="3"/>
    </row>
    <row r="5237" spans="2:51" x14ac:dyDescent="0.2">
      <c r="B5237" s="3"/>
      <c r="D5237" s="3"/>
      <c r="AW5237" s="3"/>
      <c r="AY5237" s="3"/>
    </row>
    <row r="5238" spans="2:51" x14ac:dyDescent="0.2">
      <c r="B5238" s="3"/>
      <c r="D5238" s="3"/>
      <c r="AW5238" s="3"/>
      <c r="AY5238" s="3"/>
    </row>
    <row r="5239" spans="2:51" x14ac:dyDescent="0.2">
      <c r="B5239" s="3"/>
      <c r="D5239" s="3"/>
      <c r="AW5239" s="3"/>
      <c r="AY5239" s="3"/>
    </row>
    <row r="5240" spans="2:51" x14ac:dyDescent="0.2">
      <c r="B5240" s="3"/>
      <c r="D5240" s="3"/>
      <c r="AW5240" s="3"/>
      <c r="AY5240" s="3"/>
    </row>
    <row r="5241" spans="2:51" x14ac:dyDescent="0.2">
      <c r="B5241" s="3"/>
      <c r="D5241" s="3"/>
      <c r="AW5241" s="3"/>
      <c r="AY5241" s="3"/>
    </row>
    <row r="5242" spans="2:51" x14ac:dyDescent="0.2">
      <c r="B5242" s="3"/>
      <c r="D5242" s="3"/>
      <c r="AW5242" s="3"/>
      <c r="AY5242" s="3"/>
    </row>
    <row r="5243" spans="2:51" x14ac:dyDescent="0.2">
      <c r="B5243" s="3"/>
      <c r="D5243" s="3"/>
      <c r="AW5243" s="3"/>
      <c r="AY5243" s="3"/>
    </row>
    <row r="5244" spans="2:51" x14ac:dyDescent="0.2">
      <c r="B5244" s="3"/>
      <c r="D5244" s="3"/>
      <c r="AW5244" s="3"/>
      <c r="AY5244" s="3"/>
    </row>
    <row r="5245" spans="2:51" x14ac:dyDescent="0.2">
      <c r="B5245" s="3"/>
      <c r="D5245" s="3"/>
      <c r="AW5245" s="3"/>
      <c r="AY5245" s="3"/>
    </row>
    <row r="5246" spans="2:51" x14ac:dyDescent="0.2">
      <c r="B5246" s="3"/>
      <c r="D5246" s="3"/>
      <c r="AW5246" s="3"/>
      <c r="AY5246" s="3"/>
    </row>
    <row r="5247" spans="2:51" x14ac:dyDescent="0.2">
      <c r="B5247" s="3"/>
      <c r="D5247" s="3"/>
      <c r="AW5247" s="3"/>
      <c r="AY5247" s="3"/>
    </row>
    <row r="5248" spans="2:51" x14ac:dyDescent="0.2">
      <c r="B5248" s="3"/>
      <c r="D5248" s="3"/>
      <c r="AW5248" s="3"/>
      <c r="AY5248" s="3"/>
    </row>
    <row r="5249" spans="2:51" x14ac:dyDescent="0.2">
      <c r="B5249" s="3"/>
      <c r="D5249" s="3"/>
      <c r="AW5249" s="3"/>
      <c r="AY5249" s="3"/>
    </row>
    <row r="5250" spans="2:51" x14ac:dyDescent="0.2">
      <c r="B5250" s="3"/>
      <c r="D5250" s="3"/>
      <c r="AW5250" s="3"/>
      <c r="AY5250" s="3"/>
    </row>
    <row r="5251" spans="2:51" x14ac:dyDescent="0.2">
      <c r="B5251" s="3"/>
      <c r="D5251" s="3"/>
      <c r="AW5251" s="3"/>
      <c r="AY5251" s="3"/>
    </row>
    <row r="5252" spans="2:51" x14ac:dyDescent="0.2">
      <c r="B5252" s="3"/>
      <c r="D5252" s="3"/>
      <c r="AW5252" s="3"/>
      <c r="AY5252" s="3"/>
    </row>
    <row r="5253" spans="2:51" x14ac:dyDescent="0.2">
      <c r="B5253" s="3"/>
      <c r="D5253" s="3"/>
      <c r="AW5253" s="3"/>
      <c r="AY5253" s="3"/>
    </row>
    <row r="5254" spans="2:51" x14ac:dyDescent="0.2">
      <c r="B5254" s="3"/>
      <c r="D5254" s="3"/>
      <c r="AW5254" s="3"/>
      <c r="AY5254" s="3"/>
    </row>
    <row r="5255" spans="2:51" x14ac:dyDescent="0.2">
      <c r="B5255" s="3"/>
      <c r="D5255" s="3"/>
      <c r="AW5255" s="3"/>
      <c r="AY5255" s="3"/>
    </row>
    <row r="5256" spans="2:51" x14ac:dyDescent="0.2">
      <c r="B5256" s="3"/>
      <c r="D5256" s="3"/>
      <c r="AW5256" s="3"/>
      <c r="AY5256" s="3"/>
    </row>
    <row r="5257" spans="2:51" x14ac:dyDescent="0.2">
      <c r="B5257" s="3"/>
      <c r="D5257" s="3"/>
      <c r="AW5257" s="3"/>
      <c r="AY5257" s="3"/>
    </row>
    <row r="5258" spans="2:51" x14ac:dyDescent="0.2">
      <c r="B5258" s="3"/>
      <c r="D5258" s="3"/>
      <c r="AW5258" s="3"/>
      <c r="AY5258" s="3"/>
    </row>
    <row r="5259" spans="2:51" x14ac:dyDescent="0.2">
      <c r="B5259" s="3"/>
      <c r="D5259" s="3"/>
      <c r="AW5259" s="3"/>
      <c r="AY5259" s="3"/>
    </row>
    <row r="5260" spans="2:51" x14ac:dyDescent="0.2">
      <c r="B5260" s="3"/>
      <c r="D5260" s="3"/>
      <c r="AW5260" s="3"/>
      <c r="AY5260" s="3"/>
    </row>
    <row r="5261" spans="2:51" x14ac:dyDescent="0.2">
      <c r="B5261" s="3"/>
      <c r="D5261" s="3"/>
      <c r="AW5261" s="3"/>
      <c r="AY5261" s="3"/>
    </row>
    <row r="5262" spans="2:51" x14ac:dyDescent="0.2">
      <c r="B5262" s="3"/>
      <c r="D5262" s="3"/>
      <c r="AW5262" s="3"/>
      <c r="AY5262" s="3"/>
    </row>
    <row r="5263" spans="2:51" x14ac:dyDescent="0.2">
      <c r="B5263" s="3"/>
      <c r="D5263" s="3"/>
      <c r="AW5263" s="3"/>
      <c r="AY5263" s="3"/>
    </row>
    <row r="5264" spans="2:51" x14ac:dyDescent="0.2">
      <c r="B5264" s="3"/>
      <c r="D5264" s="3"/>
      <c r="AW5264" s="3"/>
      <c r="AY5264" s="3"/>
    </row>
    <row r="5265" spans="2:51" x14ac:dyDescent="0.2">
      <c r="B5265" s="3"/>
      <c r="D5265" s="3"/>
      <c r="AW5265" s="3"/>
      <c r="AY5265" s="3"/>
    </row>
    <row r="5266" spans="2:51" x14ac:dyDescent="0.2">
      <c r="B5266" s="3"/>
      <c r="D5266" s="3"/>
      <c r="AW5266" s="3"/>
      <c r="AY5266" s="3"/>
    </row>
    <row r="5267" spans="2:51" x14ac:dyDescent="0.2">
      <c r="B5267" s="3"/>
      <c r="D5267" s="3"/>
      <c r="AW5267" s="3"/>
      <c r="AY5267" s="3"/>
    </row>
    <row r="5268" spans="2:51" x14ac:dyDescent="0.2">
      <c r="B5268" s="3"/>
      <c r="D5268" s="3"/>
      <c r="AW5268" s="3"/>
      <c r="AY5268" s="3"/>
    </row>
    <row r="5269" spans="2:51" x14ac:dyDescent="0.2">
      <c r="B5269" s="3"/>
      <c r="D5269" s="3"/>
      <c r="AW5269" s="3"/>
      <c r="AY5269" s="3"/>
    </row>
    <row r="5270" spans="2:51" x14ac:dyDescent="0.2">
      <c r="B5270" s="3"/>
      <c r="D5270" s="3"/>
      <c r="AW5270" s="3"/>
      <c r="AY5270" s="3"/>
    </row>
    <row r="5271" spans="2:51" x14ac:dyDescent="0.2">
      <c r="B5271" s="3"/>
      <c r="D5271" s="3"/>
      <c r="AW5271" s="3"/>
      <c r="AY5271" s="3"/>
    </row>
    <row r="5272" spans="2:51" x14ac:dyDescent="0.2">
      <c r="B5272" s="3"/>
      <c r="D5272" s="3"/>
      <c r="AW5272" s="3"/>
      <c r="AY5272" s="3"/>
    </row>
    <row r="5273" spans="2:51" x14ac:dyDescent="0.2">
      <c r="B5273" s="3"/>
      <c r="D5273" s="3"/>
      <c r="AW5273" s="3"/>
      <c r="AY5273" s="3"/>
    </row>
    <row r="5274" spans="2:51" x14ac:dyDescent="0.2">
      <c r="B5274" s="3"/>
      <c r="D5274" s="3"/>
      <c r="AW5274" s="3"/>
      <c r="AY5274" s="3"/>
    </row>
    <row r="5275" spans="2:51" x14ac:dyDescent="0.2">
      <c r="B5275" s="3"/>
      <c r="D5275" s="3"/>
      <c r="AW5275" s="3"/>
      <c r="AY5275" s="3"/>
    </row>
    <row r="5276" spans="2:51" x14ac:dyDescent="0.2">
      <c r="B5276" s="3"/>
      <c r="D5276" s="3"/>
      <c r="AW5276" s="3"/>
      <c r="AY5276" s="3"/>
    </row>
    <row r="5277" spans="2:51" x14ac:dyDescent="0.2">
      <c r="B5277" s="3"/>
      <c r="D5277" s="3"/>
      <c r="AW5277" s="3"/>
      <c r="AY5277" s="3"/>
    </row>
    <row r="5278" spans="2:51" x14ac:dyDescent="0.2">
      <c r="B5278" s="3"/>
      <c r="D5278" s="3"/>
      <c r="AW5278" s="3"/>
      <c r="AY5278" s="3"/>
    </row>
    <row r="5279" spans="2:51" x14ac:dyDescent="0.2">
      <c r="B5279" s="3"/>
      <c r="D5279" s="3"/>
      <c r="AW5279" s="3"/>
      <c r="AY5279" s="3"/>
    </row>
    <row r="5280" spans="2:51" x14ac:dyDescent="0.2">
      <c r="B5280" s="3"/>
      <c r="D5280" s="3"/>
      <c r="AW5280" s="3"/>
      <c r="AY5280" s="3"/>
    </row>
    <row r="5281" spans="2:51" x14ac:dyDescent="0.2">
      <c r="B5281" s="3"/>
      <c r="D5281" s="3"/>
      <c r="AW5281" s="3"/>
      <c r="AY5281" s="3"/>
    </row>
    <row r="5282" spans="2:51" x14ac:dyDescent="0.2">
      <c r="B5282" s="3"/>
      <c r="D5282" s="3"/>
      <c r="AW5282" s="3"/>
      <c r="AY5282" s="3"/>
    </row>
    <row r="5283" spans="2:51" x14ac:dyDescent="0.2">
      <c r="B5283" s="3"/>
      <c r="D5283" s="3"/>
      <c r="AW5283" s="3"/>
      <c r="AY5283" s="3"/>
    </row>
    <row r="5284" spans="2:51" x14ac:dyDescent="0.2">
      <c r="B5284" s="3"/>
      <c r="D5284" s="3"/>
      <c r="AW5284" s="3"/>
      <c r="AY5284" s="3"/>
    </row>
    <row r="5285" spans="2:51" x14ac:dyDescent="0.2">
      <c r="B5285" s="3"/>
      <c r="D5285" s="3"/>
      <c r="AW5285" s="3"/>
      <c r="AY5285" s="3"/>
    </row>
    <row r="5286" spans="2:51" x14ac:dyDescent="0.2">
      <c r="B5286" s="3"/>
      <c r="D5286" s="3"/>
      <c r="AW5286" s="3"/>
      <c r="AY5286" s="3"/>
    </row>
    <row r="5287" spans="2:51" x14ac:dyDescent="0.2">
      <c r="B5287" s="3"/>
      <c r="D5287" s="3"/>
      <c r="AW5287" s="3"/>
      <c r="AY5287" s="3"/>
    </row>
    <row r="5288" spans="2:51" x14ac:dyDescent="0.2">
      <c r="B5288" s="3"/>
      <c r="D5288" s="3"/>
      <c r="AW5288" s="3"/>
      <c r="AY5288" s="3"/>
    </row>
    <row r="5289" spans="2:51" x14ac:dyDescent="0.2">
      <c r="B5289" s="3"/>
      <c r="D5289" s="3"/>
      <c r="AW5289" s="3"/>
      <c r="AY5289" s="3"/>
    </row>
    <row r="5290" spans="2:51" x14ac:dyDescent="0.2">
      <c r="B5290" s="3"/>
      <c r="D5290" s="3"/>
      <c r="AW5290" s="3"/>
      <c r="AY5290" s="3"/>
    </row>
    <row r="5291" spans="2:51" x14ac:dyDescent="0.2">
      <c r="B5291" s="3"/>
      <c r="D5291" s="3"/>
      <c r="AW5291" s="3"/>
      <c r="AY5291" s="3"/>
    </row>
    <row r="5292" spans="2:51" x14ac:dyDescent="0.2">
      <c r="B5292" s="3"/>
      <c r="D5292" s="3"/>
      <c r="AW5292" s="3"/>
      <c r="AY5292" s="3"/>
    </row>
    <row r="5293" spans="2:51" x14ac:dyDescent="0.2">
      <c r="B5293" s="3"/>
      <c r="D5293" s="3"/>
      <c r="AW5293" s="3"/>
      <c r="AY5293" s="3"/>
    </row>
    <row r="5294" spans="2:51" x14ac:dyDescent="0.2">
      <c r="B5294" s="3"/>
      <c r="D5294" s="3"/>
      <c r="AW5294" s="3"/>
      <c r="AY5294" s="3"/>
    </row>
    <row r="5295" spans="2:51" x14ac:dyDescent="0.2">
      <c r="B5295" s="3"/>
      <c r="D5295" s="3"/>
      <c r="AW5295" s="3"/>
      <c r="AY5295" s="3"/>
    </row>
    <row r="5296" spans="2:51" x14ac:dyDescent="0.2">
      <c r="B5296" s="3"/>
      <c r="D5296" s="3"/>
      <c r="AW5296" s="3"/>
      <c r="AY5296" s="3"/>
    </row>
    <row r="5297" spans="2:51" x14ac:dyDescent="0.2">
      <c r="B5297" s="3"/>
      <c r="D5297" s="3"/>
      <c r="AW5297" s="3"/>
      <c r="AY5297" s="3"/>
    </row>
    <row r="5298" spans="2:51" x14ac:dyDescent="0.2">
      <c r="B5298" s="3"/>
      <c r="D5298" s="3"/>
      <c r="AW5298" s="3"/>
      <c r="AY5298" s="3"/>
    </row>
    <row r="5299" spans="2:51" x14ac:dyDescent="0.2">
      <c r="B5299" s="3"/>
      <c r="D5299" s="3"/>
      <c r="AW5299" s="3"/>
      <c r="AY5299" s="3"/>
    </row>
    <row r="5300" spans="2:51" x14ac:dyDescent="0.2">
      <c r="B5300" s="3"/>
      <c r="D5300" s="3"/>
      <c r="AW5300" s="3"/>
      <c r="AY5300" s="3"/>
    </row>
    <row r="5301" spans="2:51" x14ac:dyDescent="0.2">
      <c r="B5301" s="3"/>
      <c r="D5301" s="3"/>
      <c r="AW5301" s="3"/>
      <c r="AY5301" s="3"/>
    </row>
    <row r="5302" spans="2:51" x14ac:dyDescent="0.2">
      <c r="B5302" s="3"/>
      <c r="D5302" s="3"/>
      <c r="AW5302" s="3"/>
      <c r="AY5302" s="3"/>
    </row>
    <row r="5303" spans="2:51" x14ac:dyDescent="0.2">
      <c r="B5303" s="3"/>
      <c r="D5303" s="3"/>
      <c r="AW5303" s="3"/>
      <c r="AY5303" s="3"/>
    </row>
    <row r="5304" spans="2:51" x14ac:dyDescent="0.2">
      <c r="B5304" s="3"/>
      <c r="D5304" s="3"/>
      <c r="AW5304" s="3"/>
      <c r="AY5304" s="3"/>
    </row>
    <row r="5305" spans="2:51" x14ac:dyDescent="0.2">
      <c r="B5305" s="3"/>
      <c r="D5305" s="3"/>
      <c r="AW5305" s="3"/>
      <c r="AY5305" s="3"/>
    </row>
    <row r="5306" spans="2:51" x14ac:dyDescent="0.2">
      <c r="B5306" s="3"/>
      <c r="D5306" s="3"/>
      <c r="AW5306" s="3"/>
      <c r="AY5306" s="3"/>
    </row>
    <row r="5307" spans="2:51" x14ac:dyDescent="0.2">
      <c r="B5307" s="3"/>
      <c r="D5307" s="3"/>
      <c r="AW5307" s="3"/>
      <c r="AY5307" s="3"/>
    </row>
    <row r="5308" spans="2:51" x14ac:dyDescent="0.2">
      <c r="B5308" s="3"/>
      <c r="D5308" s="3"/>
      <c r="AW5308" s="3"/>
      <c r="AY5308" s="3"/>
    </row>
    <row r="5309" spans="2:51" x14ac:dyDescent="0.2">
      <c r="B5309" s="3"/>
      <c r="D5309" s="3"/>
      <c r="AW5309" s="3"/>
      <c r="AY5309" s="3"/>
    </row>
    <row r="5310" spans="2:51" x14ac:dyDescent="0.2">
      <c r="B5310" s="3"/>
      <c r="D5310" s="3"/>
      <c r="AW5310" s="3"/>
      <c r="AY5310" s="3"/>
    </row>
    <row r="5311" spans="2:51" x14ac:dyDescent="0.2">
      <c r="B5311" s="3"/>
      <c r="D5311" s="3"/>
      <c r="AW5311" s="3"/>
      <c r="AY5311" s="3"/>
    </row>
    <row r="5312" spans="2:51" x14ac:dyDescent="0.2">
      <c r="B5312" s="3"/>
      <c r="D5312" s="3"/>
      <c r="AW5312" s="3"/>
      <c r="AY5312" s="3"/>
    </row>
    <row r="5313" spans="2:51" x14ac:dyDescent="0.2">
      <c r="B5313" s="3"/>
      <c r="D5313" s="3"/>
      <c r="AW5313" s="3"/>
      <c r="AY5313" s="3"/>
    </row>
    <row r="5314" spans="2:51" x14ac:dyDescent="0.2">
      <c r="B5314" s="3"/>
      <c r="D5314" s="3"/>
      <c r="AW5314" s="3"/>
      <c r="AY5314" s="3"/>
    </row>
    <row r="5315" spans="2:51" x14ac:dyDescent="0.2">
      <c r="B5315" s="3"/>
      <c r="D5315" s="3"/>
      <c r="AW5315" s="3"/>
      <c r="AY5315" s="3"/>
    </row>
    <row r="5316" spans="2:51" x14ac:dyDescent="0.2">
      <c r="B5316" s="3"/>
      <c r="D5316" s="3"/>
      <c r="AW5316" s="3"/>
      <c r="AY5316" s="3"/>
    </row>
    <row r="5317" spans="2:51" x14ac:dyDescent="0.2">
      <c r="B5317" s="3"/>
      <c r="D5317" s="3"/>
      <c r="AW5317" s="3"/>
      <c r="AY5317" s="3"/>
    </row>
    <row r="5318" spans="2:51" x14ac:dyDescent="0.2">
      <c r="B5318" s="3"/>
      <c r="D5318" s="3"/>
      <c r="AW5318" s="3"/>
      <c r="AY5318" s="3"/>
    </row>
    <row r="5319" spans="2:51" x14ac:dyDescent="0.2">
      <c r="B5319" s="3"/>
      <c r="D5319" s="3"/>
      <c r="AW5319" s="3"/>
      <c r="AY5319" s="3"/>
    </row>
    <row r="5320" spans="2:51" x14ac:dyDescent="0.2">
      <c r="B5320" s="3"/>
      <c r="D5320" s="3"/>
      <c r="AW5320" s="3"/>
      <c r="AY5320" s="3"/>
    </row>
    <row r="5321" spans="2:51" x14ac:dyDescent="0.2">
      <c r="B5321" s="3"/>
      <c r="D5321" s="3"/>
      <c r="AW5321" s="3"/>
      <c r="AY5321" s="3"/>
    </row>
    <row r="5322" spans="2:51" x14ac:dyDescent="0.2">
      <c r="B5322" s="3"/>
      <c r="D5322" s="3"/>
      <c r="AW5322" s="3"/>
      <c r="AY5322" s="3"/>
    </row>
    <row r="5323" spans="2:51" x14ac:dyDescent="0.2">
      <c r="B5323" s="3"/>
      <c r="D5323" s="3"/>
      <c r="AW5323" s="3"/>
      <c r="AY5323" s="3"/>
    </row>
    <row r="5324" spans="2:51" x14ac:dyDescent="0.2">
      <c r="B5324" s="3"/>
      <c r="D5324" s="3"/>
      <c r="AW5324" s="3"/>
      <c r="AY5324" s="3"/>
    </row>
    <row r="5325" spans="2:51" x14ac:dyDescent="0.2">
      <c r="B5325" s="3"/>
      <c r="D5325" s="3"/>
      <c r="AW5325" s="3"/>
      <c r="AY5325" s="3"/>
    </row>
    <row r="5326" spans="2:51" x14ac:dyDescent="0.2">
      <c r="B5326" s="3"/>
      <c r="D5326" s="3"/>
      <c r="AW5326" s="3"/>
      <c r="AY5326" s="3"/>
    </row>
    <row r="5327" spans="2:51" x14ac:dyDescent="0.2">
      <c r="B5327" s="3"/>
      <c r="D5327" s="3"/>
      <c r="AW5327" s="3"/>
      <c r="AY5327" s="3"/>
    </row>
    <row r="5328" spans="2:51" x14ac:dyDescent="0.2">
      <c r="B5328" s="3"/>
      <c r="D5328" s="3"/>
      <c r="AW5328" s="3"/>
      <c r="AY5328" s="3"/>
    </row>
    <row r="5329" spans="2:51" x14ac:dyDescent="0.2">
      <c r="B5329" s="3"/>
      <c r="D5329" s="3"/>
      <c r="AW5329" s="3"/>
      <c r="AY5329" s="3"/>
    </row>
    <row r="5330" spans="2:51" x14ac:dyDescent="0.2">
      <c r="B5330" s="3"/>
      <c r="D5330" s="3"/>
      <c r="AW5330" s="3"/>
      <c r="AY5330" s="3"/>
    </row>
    <row r="5331" spans="2:51" x14ac:dyDescent="0.2">
      <c r="B5331" s="3"/>
      <c r="D5331" s="3"/>
      <c r="AW5331" s="3"/>
      <c r="AY5331" s="3"/>
    </row>
    <row r="5332" spans="2:51" x14ac:dyDescent="0.2">
      <c r="B5332" s="3"/>
      <c r="D5332" s="3"/>
      <c r="AW5332" s="3"/>
      <c r="AY5332" s="3"/>
    </row>
    <row r="5333" spans="2:51" x14ac:dyDescent="0.2">
      <c r="B5333" s="3"/>
      <c r="D5333" s="3"/>
      <c r="AW5333" s="3"/>
      <c r="AY5333" s="3"/>
    </row>
    <row r="5334" spans="2:51" x14ac:dyDescent="0.2">
      <c r="B5334" s="3"/>
      <c r="D5334" s="3"/>
      <c r="AW5334" s="3"/>
      <c r="AY5334" s="3"/>
    </row>
    <row r="5335" spans="2:51" x14ac:dyDescent="0.2">
      <c r="B5335" s="3"/>
      <c r="D5335" s="3"/>
      <c r="AW5335" s="3"/>
      <c r="AY5335" s="3"/>
    </row>
    <row r="5336" spans="2:51" x14ac:dyDescent="0.2">
      <c r="B5336" s="3"/>
      <c r="D5336" s="3"/>
      <c r="AW5336" s="3"/>
      <c r="AY5336" s="3"/>
    </row>
    <row r="5337" spans="2:51" x14ac:dyDescent="0.2">
      <c r="B5337" s="3"/>
      <c r="D5337" s="3"/>
      <c r="AW5337" s="3"/>
      <c r="AY5337" s="3"/>
    </row>
    <row r="5338" spans="2:51" x14ac:dyDescent="0.2">
      <c r="B5338" s="3"/>
      <c r="D5338" s="3"/>
      <c r="AW5338" s="3"/>
      <c r="AY5338" s="3"/>
    </row>
    <row r="5339" spans="2:51" x14ac:dyDescent="0.2">
      <c r="B5339" s="3"/>
      <c r="D5339" s="3"/>
      <c r="AW5339" s="3"/>
      <c r="AY5339" s="3"/>
    </row>
    <row r="5340" spans="2:51" x14ac:dyDescent="0.2">
      <c r="B5340" s="3"/>
      <c r="D5340" s="3"/>
      <c r="AW5340" s="3"/>
      <c r="AY5340" s="3"/>
    </row>
    <row r="5341" spans="2:51" x14ac:dyDescent="0.2">
      <c r="B5341" s="3"/>
      <c r="D5341" s="3"/>
      <c r="AW5341" s="3"/>
      <c r="AY5341" s="3"/>
    </row>
    <row r="5342" spans="2:51" x14ac:dyDescent="0.2">
      <c r="B5342" s="3"/>
      <c r="D5342" s="3"/>
      <c r="AW5342" s="3"/>
      <c r="AY5342" s="3"/>
    </row>
    <row r="5343" spans="2:51" x14ac:dyDescent="0.2">
      <c r="B5343" s="3"/>
      <c r="D5343" s="3"/>
      <c r="AW5343" s="3"/>
      <c r="AY5343" s="3"/>
    </row>
    <row r="5344" spans="2:51" x14ac:dyDescent="0.2">
      <c r="B5344" s="3"/>
      <c r="D5344" s="3"/>
      <c r="AW5344" s="3"/>
      <c r="AY5344" s="3"/>
    </row>
    <row r="5345" spans="2:51" x14ac:dyDescent="0.2">
      <c r="B5345" s="3"/>
      <c r="D5345" s="3"/>
      <c r="AW5345" s="3"/>
      <c r="AY5345" s="3"/>
    </row>
    <row r="5346" spans="2:51" x14ac:dyDescent="0.2">
      <c r="B5346" s="3"/>
      <c r="D5346" s="3"/>
      <c r="AW5346" s="3"/>
      <c r="AY5346" s="3"/>
    </row>
    <row r="5347" spans="2:51" x14ac:dyDescent="0.2">
      <c r="B5347" s="3"/>
      <c r="D5347" s="3"/>
      <c r="AW5347" s="3"/>
      <c r="AY5347" s="3"/>
    </row>
    <row r="5348" spans="2:51" x14ac:dyDescent="0.2">
      <c r="B5348" s="3"/>
      <c r="D5348" s="3"/>
      <c r="AW5348" s="3"/>
      <c r="AY5348" s="3"/>
    </row>
    <row r="5349" spans="2:51" x14ac:dyDescent="0.2">
      <c r="B5349" s="3"/>
      <c r="D5349" s="3"/>
      <c r="AW5349" s="3"/>
      <c r="AY5349" s="3"/>
    </row>
    <row r="5350" spans="2:51" x14ac:dyDescent="0.2">
      <c r="B5350" s="3"/>
      <c r="D5350" s="3"/>
      <c r="AW5350" s="3"/>
      <c r="AY5350" s="3"/>
    </row>
    <row r="5351" spans="2:51" x14ac:dyDescent="0.2">
      <c r="B5351" s="3"/>
      <c r="D5351" s="3"/>
      <c r="AW5351" s="3"/>
      <c r="AY5351" s="3"/>
    </row>
    <row r="5352" spans="2:51" x14ac:dyDescent="0.2">
      <c r="B5352" s="3"/>
      <c r="D5352" s="3"/>
      <c r="AW5352" s="3"/>
      <c r="AY5352" s="3"/>
    </row>
    <row r="5353" spans="2:51" x14ac:dyDescent="0.2">
      <c r="B5353" s="3"/>
      <c r="D5353" s="3"/>
      <c r="AW5353" s="3"/>
      <c r="AY5353" s="3"/>
    </row>
    <row r="5354" spans="2:51" x14ac:dyDescent="0.2">
      <c r="B5354" s="3"/>
      <c r="D5354" s="3"/>
      <c r="AW5354" s="3"/>
      <c r="AY5354" s="3"/>
    </row>
    <row r="5355" spans="2:51" x14ac:dyDescent="0.2">
      <c r="B5355" s="3"/>
      <c r="D5355" s="3"/>
      <c r="AW5355" s="3"/>
      <c r="AY5355" s="3"/>
    </row>
    <row r="5356" spans="2:51" x14ac:dyDescent="0.2">
      <c r="B5356" s="3"/>
      <c r="D5356" s="3"/>
      <c r="AW5356" s="3"/>
      <c r="AY5356" s="3"/>
    </row>
    <row r="5357" spans="2:51" x14ac:dyDescent="0.2">
      <c r="B5357" s="3"/>
      <c r="D5357" s="3"/>
      <c r="AW5357" s="3"/>
      <c r="AY5357" s="3"/>
    </row>
    <row r="5358" spans="2:51" x14ac:dyDescent="0.2">
      <c r="B5358" s="3"/>
      <c r="D5358" s="3"/>
      <c r="AW5358" s="3"/>
      <c r="AY5358" s="3"/>
    </row>
    <row r="5359" spans="2:51" x14ac:dyDescent="0.2">
      <c r="B5359" s="3"/>
      <c r="D5359" s="3"/>
      <c r="AW5359" s="3"/>
      <c r="AY5359" s="3"/>
    </row>
    <row r="5360" spans="2:51" x14ac:dyDescent="0.2">
      <c r="B5360" s="3"/>
      <c r="D5360" s="3"/>
      <c r="AW5360" s="3"/>
      <c r="AY5360" s="3"/>
    </row>
    <row r="5361" spans="2:51" x14ac:dyDescent="0.2">
      <c r="B5361" s="3"/>
      <c r="D5361" s="3"/>
      <c r="AW5361" s="3"/>
      <c r="AY5361" s="3"/>
    </row>
    <row r="5362" spans="2:51" x14ac:dyDescent="0.2">
      <c r="B5362" s="3"/>
      <c r="D5362" s="3"/>
      <c r="AW5362" s="3"/>
      <c r="AY5362" s="3"/>
    </row>
    <row r="5363" spans="2:51" x14ac:dyDescent="0.2">
      <c r="B5363" s="3"/>
      <c r="D5363" s="3"/>
      <c r="AW5363" s="3"/>
      <c r="AY5363" s="3"/>
    </row>
    <row r="5364" spans="2:51" x14ac:dyDescent="0.2">
      <c r="B5364" s="3"/>
      <c r="D5364" s="3"/>
      <c r="AW5364" s="3"/>
      <c r="AY5364" s="3"/>
    </row>
    <row r="5365" spans="2:51" x14ac:dyDescent="0.2">
      <c r="B5365" s="3"/>
      <c r="D5365" s="3"/>
      <c r="AW5365" s="3"/>
      <c r="AY5365" s="3"/>
    </row>
    <row r="5366" spans="2:51" x14ac:dyDescent="0.2">
      <c r="B5366" s="3"/>
      <c r="D5366" s="3"/>
      <c r="AW5366" s="3"/>
      <c r="AY5366" s="3"/>
    </row>
    <row r="5367" spans="2:51" x14ac:dyDescent="0.2">
      <c r="B5367" s="3"/>
      <c r="D5367" s="3"/>
      <c r="AW5367" s="3"/>
      <c r="AY5367" s="3"/>
    </row>
    <row r="5368" spans="2:51" x14ac:dyDescent="0.2">
      <c r="B5368" s="3"/>
      <c r="D5368" s="3"/>
      <c r="AW5368" s="3"/>
      <c r="AY5368" s="3"/>
    </row>
    <row r="5369" spans="2:51" x14ac:dyDescent="0.2">
      <c r="B5369" s="3"/>
      <c r="D5369" s="3"/>
      <c r="AW5369" s="3"/>
      <c r="AY5369" s="3"/>
    </row>
    <row r="5370" spans="2:51" x14ac:dyDescent="0.2">
      <c r="B5370" s="3"/>
      <c r="D5370" s="3"/>
      <c r="AW5370" s="3"/>
      <c r="AY5370" s="3"/>
    </row>
    <row r="5371" spans="2:51" x14ac:dyDescent="0.2">
      <c r="B5371" s="3"/>
      <c r="D5371" s="3"/>
      <c r="AW5371" s="3"/>
      <c r="AY5371" s="3"/>
    </row>
    <row r="5372" spans="2:51" x14ac:dyDescent="0.2">
      <c r="B5372" s="3"/>
      <c r="D5372" s="3"/>
      <c r="AW5372" s="3"/>
      <c r="AY5372" s="3"/>
    </row>
    <row r="5373" spans="2:51" x14ac:dyDescent="0.2">
      <c r="B5373" s="3"/>
      <c r="D5373" s="3"/>
      <c r="AW5373" s="3"/>
      <c r="AY5373" s="3"/>
    </row>
    <row r="5374" spans="2:51" x14ac:dyDescent="0.2">
      <c r="B5374" s="3"/>
      <c r="D5374" s="3"/>
      <c r="AW5374" s="3"/>
      <c r="AY5374" s="3"/>
    </row>
    <row r="5375" spans="2:51" x14ac:dyDescent="0.2">
      <c r="B5375" s="3"/>
      <c r="D5375" s="3"/>
      <c r="AW5375" s="3"/>
      <c r="AY5375" s="3"/>
    </row>
    <row r="5376" spans="2:51" x14ac:dyDescent="0.2">
      <c r="B5376" s="3"/>
      <c r="D5376" s="3"/>
      <c r="AW5376" s="3"/>
      <c r="AY5376" s="3"/>
    </row>
    <row r="5377" spans="2:51" x14ac:dyDescent="0.2">
      <c r="B5377" s="3"/>
      <c r="D5377" s="3"/>
      <c r="AW5377" s="3"/>
      <c r="AY5377" s="3"/>
    </row>
    <row r="5378" spans="2:51" x14ac:dyDescent="0.2">
      <c r="B5378" s="3"/>
      <c r="D5378" s="3"/>
      <c r="AW5378" s="3"/>
      <c r="AY5378" s="3"/>
    </row>
    <row r="5379" spans="2:51" x14ac:dyDescent="0.2">
      <c r="B5379" s="3"/>
      <c r="D5379" s="3"/>
      <c r="AW5379" s="3"/>
      <c r="AY5379" s="3"/>
    </row>
    <row r="5380" spans="2:51" x14ac:dyDescent="0.2">
      <c r="B5380" s="3"/>
      <c r="D5380" s="3"/>
      <c r="AW5380" s="3"/>
      <c r="AY5380" s="3"/>
    </row>
    <row r="5381" spans="2:51" x14ac:dyDescent="0.2">
      <c r="B5381" s="3"/>
      <c r="D5381" s="3"/>
      <c r="AW5381" s="3"/>
      <c r="AY5381" s="3"/>
    </row>
    <row r="5382" spans="2:51" x14ac:dyDescent="0.2">
      <c r="B5382" s="3"/>
      <c r="D5382" s="3"/>
      <c r="AW5382" s="3"/>
      <c r="AY5382" s="3"/>
    </row>
    <row r="5383" spans="2:51" x14ac:dyDescent="0.2">
      <c r="B5383" s="3"/>
      <c r="D5383" s="3"/>
      <c r="AW5383" s="3"/>
      <c r="AY5383" s="3"/>
    </row>
    <row r="5384" spans="2:51" x14ac:dyDescent="0.2">
      <c r="B5384" s="3"/>
      <c r="D5384" s="3"/>
      <c r="AW5384" s="3"/>
      <c r="AY5384" s="3"/>
    </row>
    <row r="5385" spans="2:51" x14ac:dyDescent="0.2">
      <c r="B5385" s="3"/>
      <c r="D5385" s="3"/>
      <c r="AW5385" s="3"/>
      <c r="AY5385" s="3"/>
    </row>
    <row r="5386" spans="2:51" x14ac:dyDescent="0.2">
      <c r="B5386" s="3"/>
      <c r="D5386" s="3"/>
      <c r="AW5386" s="3"/>
      <c r="AY5386" s="3"/>
    </row>
    <row r="5387" spans="2:51" x14ac:dyDescent="0.2">
      <c r="B5387" s="3"/>
      <c r="D5387" s="3"/>
      <c r="AW5387" s="3"/>
      <c r="AY5387" s="3"/>
    </row>
    <row r="5388" spans="2:51" x14ac:dyDescent="0.2">
      <c r="B5388" s="3"/>
      <c r="D5388" s="3"/>
      <c r="AW5388" s="3"/>
      <c r="AY5388" s="3"/>
    </row>
    <row r="5389" spans="2:51" x14ac:dyDescent="0.2">
      <c r="B5389" s="3"/>
      <c r="D5389" s="3"/>
      <c r="AW5389" s="3"/>
      <c r="AY5389" s="3"/>
    </row>
    <row r="5390" spans="2:51" x14ac:dyDescent="0.2">
      <c r="B5390" s="3"/>
      <c r="D5390" s="3"/>
      <c r="AW5390" s="3"/>
      <c r="AY5390" s="3"/>
    </row>
    <row r="5391" spans="2:51" x14ac:dyDescent="0.2">
      <c r="B5391" s="3"/>
      <c r="D5391" s="3"/>
      <c r="AW5391" s="3"/>
      <c r="AY5391" s="3"/>
    </row>
    <row r="5392" spans="2:51" x14ac:dyDescent="0.2">
      <c r="B5392" s="3"/>
      <c r="D5392" s="3"/>
      <c r="AW5392" s="3"/>
      <c r="AY5392" s="3"/>
    </row>
    <row r="5393" spans="2:51" x14ac:dyDescent="0.2">
      <c r="B5393" s="3"/>
      <c r="D5393" s="3"/>
      <c r="AW5393" s="3"/>
      <c r="AY5393" s="3"/>
    </row>
    <row r="5394" spans="2:51" x14ac:dyDescent="0.2">
      <c r="B5394" s="3"/>
      <c r="D5394" s="3"/>
      <c r="AW5394" s="3"/>
      <c r="AY5394" s="3"/>
    </row>
    <row r="5395" spans="2:51" x14ac:dyDescent="0.2">
      <c r="B5395" s="3"/>
      <c r="D5395" s="3"/>
      <c r="AW5395" s="3"/>
      <c r="AY5395" s="3"/>
    </row>
    <row r="5396" spans="2:51" x14ac:dyDescent="0.2">
      <c r="B5396" s="3"/>
      <c r="D5396" s="3"/>
      <c r="AW5396" s="3"/>
      <c r="AY5396" s="3"/>
    </row>
    <row r="5397" spans="2:51" x14ac:dyDescent="0.2">
      <c r="B5397" s="3"/>
      <c r="D5397" s="3"/>
      <c r="AW5397" s="3"/>
      <c r="AY5397" s="3"/>
    </row>
    <row r="5398" spans="2:51" x14ac:dyDescent="0.2">
      <c r="B5398" s="3"/>
      <c r="D5398" s="3"/>
      <c r="AW5398" s="3"/>
      <c r="AY5398" s="3"/>
    </row>
    <row r="5399" spans="2:51" x14ac:dyDescent="0.2">
      <c r="B5399" s="3"/>
      <c r="D5399" s="3"/>
      <c r="AW5399" s="3"/>
      <c r="AY5399" s="3"/>
    </row>
    <row r="5400" spans="2:51" x14ac:dyDescent="0.2">
      <c r="B5400" s="3"/>
      <c r="D5400" s="3"/>
      <c r="AW5400" s="3"/>
      <c r="AY5400" s="3"/>
    </row>
    <row r="5401" spans="2:51" x14ac:dyDescent="0.2">
      <c r="B5401" s="3"/>
      <c r="D5401" s="3"/>
      <c r="AW5401" s="3"/>
      <c r="AY5401" s="3"/>
    </row>
    <row r="5402" spans="2:51" x14ac:dyDescent="0.2">
      <c r="B5402" s="3"/>
      <c r="D5402" s="3"/>
      <c r="AW5402" s="3"/>
      <c r="AY5402" s="3"/>
    </row>
    <row r="5403" spans="2:51" x14ac:dyDescent="0.2">
      <c r="B5403" s="3"/>
      <c r="D5403" s="3"/>
      <c r="AW5403" s="3"/>
      <c r="AY5403" s="3"/>
    </row>
    <row r="5404" spans="2:51" x14ac:dyDescent="0.2">
      <c r="B5404" s="3"/>
      <c r="D5404" s="3"/>
      <c r="AW5404" s="3"/>
      <c r="AY5404" s="3"/>
    </row>
    <row r="5405" spans="2:51" x14ac:dyDescent="0.2">
      <c r="B5405" s="3"/>
      <c r="D5405" s="3"/>
      <c r="AW5405" s="3"/>
      <c r="AY5405" s="3"/>
    </row>
    <row r="5406" spans="2:51" x14ac:dyDescent="0.2">
      <c r="B5406" s="3"/>
      <c r="D5406" s="3"/>
      <c r="AW5406" s="3"/>
      <c r="AY5406" s="3"/>
    </row>
    <row r="5407" spans="2:51" x14ac:dyDescent="0.2">
      <c r="B5407" s="3"/>
      <c r="D5407" s="3"/>
      <c r="AW5407" s="3"/>
      <c r="AY5407" s="3"/>
    </row>
    <row r="5408" spans="2:51" x14ac:dyDescent="0.2">
      <c r="B5408" s="3"/>
      <c r="D5408" s="3"/>
      <c r="AW5408" s="3"/>
      <c r="AY5408" s="3"/>
    </row>
    <row r="5409" spans="2:51" x14ac:dyDescent="0.2">
      <c r="B5409" s="3"/>
      <c r="D5409" s="3"/>
      <c r="AW5409" s="3"/>
      <c r="AY5409" s="3"/>
    </row>
    <row r="5410" spans="2:51" x14ac:dyDescent="0.2">
      <c r="B5410" s="3"/>
      <c r="D5410" s="3"/>
      <c r="AW5410" s="3"/>
      <c r="AY5410" s="3"/>
    </row>
    <row r="5411" spans="2:51" x14ac:dyDescent="0.2">
      <c r="B5411" s="3"/>
      <c r="D5411" s="3"/>
      <c r="AW5411" s="3"/>
      <c r="AY5411" s="3"/>
    </row>
    <row r="5412" spans="2:51" x14ac:dyDescent="0.2">
      <c r="B5412" s="3"/>
      <c r="D5412" s="3"/>
      <c r="AW5412" s="3"/>
      <c r="AY5412" s="3"/>
    </row>
    <row r="5413" spans="2:51" x14ac:dyDescent="0.2">
      <c r="B5413" s="3"/>
      <c r="D5413" s="3"/>
      <c r="AW5413" s="3"/>
      <c r="AY5413" s="3"/>
    </row>
    <row r="5414" spans="2:51" x14ac:dyDescent="0.2">
      <c r="B5414" s="3"/>
      <c r="D5414" s="3"/>
      <c r="AW5414" s="3"/>
      <c r="AY5414" s="3"/>
    </row>
    <row r="5415" spans="2:51" x14ac:dyDescent="0.2">
      <c r="B5415" s="3"/>
      <c r="D5415" s="3"/>
      <c r="AW5415" s="3"/>
      <c r="AY5415" s="3"/>
    </row>
    <row r="5416" spans="2:51" x14ac:dyDescent="0.2">
      <c r="B5416" s="3"/>
      <c r="D5416" s="3"/>
      <c r="AW5416" s="3"/>
      <c r="AY5416" s="3"/>
    </row>
    <row r="5417" spans="2:51" x14ac:dyDescent="0.2">
      <c r="B5417" s="3"/>
      <c r="D5417" s="3"/>
      <c r="AW5417" s="3"/>
      <c r="AY5417" s="3"/>
    </row>
    <row r="5418" spans="2:51" x14ac:dyDescent="0.2">
      <c r="B5418" s="3"/>
      <c r="D5418" s="3"/>
      <c r="AW5418" s="3"/>
      <c r="AY5418" s="3"/>
    </row>
    <row r="5419" spans="2:51" x14ac:dyDescent="0.2">
      <c r="B5419" s="3"/>
      <c r="D5419" s="3"/>
      <c r="AW5419" s="3"/>
      <c r="AY5419" s="3"/>
    </row>
    <row r="5420" spans="2:51" x14ac:dyDescent="0.2">
      <c r="B5420" s="3"/>
      <c r="D5420" s="3"/>
      <c r="AW5420" s="3"/>
      <c r="AY5420" s="3"/>
    </row>
    <row r="5421" spans="2:51" x14ac:dyDescent="0.2">
      <c r="B5421" s="3"/>
      <c r="D5421" s="3"/>
      <c r="AW5421" s="3"/>
      <c r="AY5421" s="3"/>
    </row>
    <row r="5422" spans="2:51" x14ac:dyDescent="0.2">
      <c r="B5422" s="3"/>
      <c r="D5422" s="3"/>
      <c r="AW5422" s="3"/>
      <c r="AY5422" s="3"/>
    </row>
    <row r="5423" spans="2:51" x14ac:dyDescent="0.2">
      <c r="B5423" s="3"/>
      <c r="D5423" s="3"/>
      <c r="AW5423" s="3"/>
      <c r="AY5423" s="3"/>
    </row>
    <row r="5424" spans="2:51" x14ac:dyDescent="0.2">
      <c r="B5424" s="3"/>
      <c r="D5424" s="3"/>
      <c r="AW5424" s="3"/>
      <c r="AY5424" s="3"/>
    </row>
    <row r="5425" spans="2:51" x14ac:dyDescent="0.2">
      <c r="B5425" s="3"/>
      <c r="D5425" s="3"/>
      <c r="AW5425" s="3"/>
      <c r="AY5425" s="3"/>
    </row>
    <row r="5426" spans="2:51" x14ac:dyDescent="0.2">
      <c r="B5426" s="3"/>
      <c r="D5426" s="3"/>
      <c r="AW5426" s="3"/>
      <c r="AY5426" s="3"/>
    </row>
    <row r="5427" spans="2:51" x14ac:dyDescent="0.2">
      <c r="B5427" s="3"/>
      <c r="D5427" s="3"/>
      <c r="AW5427" s="3"/>
      <c r="AY5427" s="3"/>
    </row>
    <row r="5428" spans="2:51" x14ac:dyDescent="0.2">
      <c r="B5428" s="3"/>
      <c r="D5428" s="3"/>
      <c r="AW5428" s="3"/>
      <c r="AY5428" s="3"/>
    </row>
    <row r="5429" spans="2:51" x14ac:dyDescent="0.2">
      <c r="B5429" s="3"/>
      <c r="D5429" s="3"/>
      <c r="AW5429" s="3"/>
      <c r="AY5429" s="3"/>
    </row>
    <row r="5430" spans="2:51" x14ac:dyDescent="0.2">
      <c r="B5430" s="3"/>
      <c r="D5430" s="3"/>
      <c r="AW5430" s="3"/>
      <c r="AY5430" s="3"/>
    </row>
    <row r="5431" spans="2:51" x14ac:dyDescent="0.2">
      <c r="B5431" s="3"/>
      <c r="D5431" s="3"/>
      <c r="AW5431" s="3"/>
      <c r="AY5431" s="3"/>
    </row>
    <row r="5432" spans="2:51" x14ac:dyDescent="0.2">
      <c r="B5432" s="3"/>
      <c r="D5432" s="3"/>
      <c r="AW5432" s="3"/>
      <c r="AY5432" s="3"/>
    </row>
    <row r="5433" spans="2:51" x14ac:dyDescent="0.2">
      <c r="B5433" s="3"/>
      <c r="D5433" s="3"/>
      <c r="AW5433" s="3"/>
      <c r="AY5433" s="3"/>
    </row>
    <row r="5434" spans="2:51" x14ac:dyDescent="0.2">
      <c r="B5434" s="3"/>
      <c r="D5434" s="3"/>
      <c r="AW5434" s="3"/>
      <c r="AY5434" s="3"/>
    </row>
    <row r="5435" spans="2:51" x14ac:dyDescent="0.2">
      <c r="B5435" s="3"/>
      <c r="D5435" s="3"/>
      <c r="AW5435" s="3"/>
      <c r="AY5435" s="3"/>
    </row>
    <row r="5436" spans="2:51" x14ac:dyDescent="0.2">
      <c r="B5436" s="3"/>
      <c r="D5436" s="3"/>
      <c r="AW5436" s="3"/>
      <c r="AY5436" s="3"/>
    </row>
    <row r="5437" spans="2:51" x14ac:dyDescent="0.2">
      <c r="B5437" s="3"/>
      <c r="D5437" s="3"/>
      <c r="AW5437" s="3"/>
      <c r="AY5437" s="3"/>
    </row>
    <row r="5438" spans="2:51" x14ac:dyDescent="0.2">
      <c r="B5438" s="3"/>
      <c r="D5438" s="3"/>
      <c r="AW5438" s="3"/>
      <c r="AY5438" s="3"/>
    </row>
    <row r="5439" spans="2:51" x14ac:dyDescent="0.2">
      <c r="B5439" s="3"/>
      <c r="D5439" s="3"/>
      <c r="AW5439" s="3"/>
      <c r="AY5439" s="3"/>
    </row>
    <row r="5440" spans="2:51" x14ac:dyDescent="0.2">
      <c r="B5440" s="3"/>
      <c r="D5440" s="3"/>
      <c r="AW5440" s="3"/>
      <c r="AY5440" s="3"/>
    </row>
    <row r="5441" spans="2:51" x14ac:dyDescent="0.2">
      <c r="B5441" s="3"/>
      <c r="D5441" s="3"/>
      <c r="AW5441" s="3"/>
      <c r="AY5441" s="3"/>
    </row>
    <row r="5442" spans="2:51" x14ac:dyDescent="0.2">
      <c r="B5442" s="3"/>
      <c r="D5442" s="3"/>
      <c r="AW5442" s="3"/>
      <c r="AY5442" s="3"/>
    </row>
    <row r="5443" spans="2:51" x14ac:dyDescent="0.2">
      <c r="B5443" s="3"/>
      <c r="D5443" s="3"/>
      <c r="AW5443" s="3"/>
      <c r="AY5443" s="3"/>
    </row>
    <row r="5444" spans="2:51" x14ac:dyDescent="0.2">
      <c r="B5444" s="3"/>
      <c r="D5444" s="3"/>
      <c r="AW5444" s="3"/>
      <c r="AY5444" s="3"/>
    </row>
    <row r="5445" spans="2:51" x14ac:dyDescent="0.2">
      <c r="B5445" s="3"/>
      <c r="D5445" s="3"/>
      <c r="AW5445" s="3"/>
      <c r="AY5445" s="3"/>
    </row>
    <row r="5446" spans="2:51" x14ac:dyDescent="0.2">
      <c r="B5446" s="3"/>
      <c r="D5446" s="3"/>
      <c r="AW5446" s="3"/>
      <c r="AY5446" s="3"/>
    </row>
    <row r="5447" spans="2:51" x14ac:dyDescent="0.2">
      <c r="B5447" s="3"/>
      <c r="D5447" s="3"/>
      <c r="AW5447" s="3"/>
      <c r="AY5447" s="3"/>
    </row>
    <row r="5448" spans="2:51" x14ac:dyDescent="0.2">
      <c r="B5448" s="3"/>
      <c r="D5448" s="3"/>
      <c r="AW5448" s="3"/>
      <c r="AY5448" s="3"/>
    </row>
    <row r="5449" spans="2:51" x14ac:dyDescent="0.2">
      <c r="B5449" s="3"/>
      <c r="D5449" s="3"/>
      <c r="AW5449" s="3"/>
      <c r="AY5449" s="3"/>
    </row>
    <row r="5450" spans="2:51" x14ac:dyDescent="0.2">
      <c r="B5450" s="3"/>
      <c r="D5450" s="3"/>
      <c r="AW5450" s="3"/>
      <c r="AY5450" s="3"/>
    </row>
    <row r="5451" spans="2:51" x14ac:dyDescent="0.2">
      <c r="B5451" s="3"/>
      <c r="D5451" s="3"/>
      <c r="AW5451" s="3"/>
      <c r="AY5451" s="3"/>
    </row>
    <row r="5452" spans="2:51" x14ac:dyDescent="0.2">
      <c r="B5452" s="3"/>
      <c r="D5452" s="3"/>
      <c r="AW5452" s="3"/>
      <c r="AY5452" s="3"/>
    </row>
    <row r="5453" spans="2:51" x14ac:dyDescent="0.2">
      <c r="B5453" s="3"/>
      <c r="D5453" s="3"/>
      <c r="AW5453" s="3"/>
      <c r="AY5453" s="3"/>
    </row>
    <row r="5454" spans="2:51" x14ac:dyDescent="0.2">
      <c r="B5454" s="3"/>
      <c r="D5454" s="3"/>
      <c r="AW5454" s="3"/>
      <c r="AY5454" s="3"/>
    </row>
    <row r="5455" spans="2:51" x14ac:dyDescent="0.2">
      <c r="B5455" s="3"/>
      <c r="D5455" s="3"/>
      <c r="AW5455" s="3"/>
      <c r="AY5455" s="3"/>
    </row>
    <row r="5456" spans="2:51" x14ac:dyDescent="0.2">
      <c r="B5456" s="3"/>
      <c r="D5456" s="3"/>
      <c r="AW5456" s="3"/>
      <c r="AY5456" s="3"/>
    </row>
    <row r="5457" spans="2:51" x14ac:dyDescent="0.2">
      <c r="B5457" s="3"/>
      <c r="D5457" s="3"/>
      <c r="AW5457" s="3"/>
      <c r="AY5457" s="3"/>
    </row>
    <row r="5458" spans="2:51" x14ac:dyDescent="0.2">
      <c r="B5458" s="3"/>
      <c r="D5458" s="3"/>
      <c r="AW5458" s="3"/>
      <c r="AY5458" s="3"/>
    </row>
    <row r="5459" spans="2:51" x14ac:dyDescent="0.2">
      <c r="B5459" s="3"/>
      <c r="D5459" s="3"/>
      <c r="AW5459" s="3"/>
      <c r="AY5459" s="3"/>
    </row>
    <row r="5460" spans="2:51" x14ac:dyDescent="0.2">
      <c r="B5460" s="3"/>
      <c r="D5460" s="3"/>
      <c r="AW5460" s="3"/>
      <c r="AY5460" s="3"/>
    </row>
    <row r="5461" spans="2:51" x14ac:dyDescent="0.2">
      <c r="B5461" s="3"/>
      <c r="D5461" s="3"/>
      <c r="AW5461" s="3"/>
      <c r="AY5461" s="3"/>
    </row>
    <row r="5462" spans="2:51" x14ac:dyDescent="0.2">
      <c r="B5462" s="3"/>
      <c r="D5462" s="3"/>
      <c r="AW5462" s="3"/>
      <c r="AY5462" s="3"/>
    </row>
    <row r="5463" spans="2:51" x14ac:dyDescent="0.2">
      <c r="B5463" s="3"/>
      <c r="D5463" s="3"/>
      <c r="AW5463" s="3"/>
      <c r="AY5463" s="3"/>
    </row>
    <row r="5464" spans="2:51" x14ac:dyDescent="0.2">
      <c r="B5464" s="3"/>
      <c r="D5464" s="3"/>
      <c r="AW5464" s="3"/>
      <c r="AY5464" s="3"/>
    </row>
    <row r="5465" spans="2:51" x14ac:dyDescent="0.2">
      <c r="B5465" s="3"/>
      <c r="D5465" s="3"/>
      <c r="AW5465" s="3"/>
      <c r="AY5465" s="3"/>
    </row>
    <row r="5466" spans="2:51" x14ac:dyDescent="0.2">
      <c r="B5466" s="3"/>
      <c r="D5466" s="3"/>
      <c r="AW5466" s="3"/>
      <c r="AY5466" s="3"/>
    </row>
    <row r="5467" spans="2:51" x14ac:dyDescent="0.2">
      <c r="B5467" s="3"/>
      <c r="D5467" s="3"/>
      <c r="AW5467" s="3"/>
      <c r="AY5467" s="3"/>
    </row>
    <row r="5468" spans="2:51" x14ac:dyDescent="0.2">
      <c r="B5468" s="3"/>
      <c r="D5468" s="3"/>
      <c r="AW5468" s="3"/>
      <c r="AY5468" s="3"/>
    </row>
    <row r="5469" spans="2:51" x14ac:dyDescent="0.2">
      <c r="B5469" s="3"/>
      <c r="D5469" s="3"/>
      <c r="AW5469" s="3"/>
      <c r="AY5469" s="3"/>
    </row>
    <row r="5470" spans="2:51" x14ac:dyDescent="0.2">
      <c r="B5470" s="3"/>
      <c r="D5470" s="3"/>
      <c r="AW5470" s="3"/>
      <c r="AY5470" s="3"/>
    </row>
    <row r="5471" spans="2:51" x14ac:dyDescent="0.2">
      <c r="B5471" s="3"/>
      <c r="D5471" s="3"/>
      <c r="AW5471" s="3"/>
      <c r="AY5471" s="3"/>
    </row>
    <row r="5472" spans="2:51" x14ac:dyDescent="0.2">
      <c r="B5472" s="3"/>
      <c r="D5472" s="3"/>
      <c r="AW5472" s="3"/>
      <c r="AY5472" s="3"/>
    </row>
    <row r="5473" spans="2:51" x14ac:dyDescent="0.2">
      <c r="B5473" s="3"/>
      <c r="D5473" s="3"/>
      <c r="AW5473" s="3"/>
      <c r="AY5473" s="3"/>
    </row>
    <row r="5474" spans="2:51" x14ac:dyDescent="0.2">
      <c r="B5474" s="3"/>
      <c r="D5474" s="3"/>
      <c r="AW5474" s="3"/>
      <c r="AY5474" s="3"/>
    </row>
    <row r="5475" spans="2:51" x14ac:dyDescent="0.2">
      <c r="B5475" s="3"/>
      <c r="D5475" s="3"/>
      <c r="AW5475" s="3"/>
      <c r="AY5475" s="3"/>
    </row>
    <row r="5476" spans="2:51" x14ac:dyDescent="0.2">
      <c r="B5476" s="3"/>
      <c r="D5476" s="3"/>
      <c r="AW5476" s="3"/>
      <c r="AY5476" s="3"/>
    </row>
    <row r="5477" spans="2:51" x14ac:dyDescent="0.2">
      <c r="B5477" s="3"/>
      <c r="D5477" s="3"/>
      <c r="AW5477" s="3"/>
      <c r="AY5477" s="3"/>
    </row>
    <row r="5478" spans="2:51" x14ac:dyDescent="0.2">
      <c r="B5478" s="3"/>
      <c r="D5478" s="3"/>
      <c r="AW5478" s="3"/>
      <c r="AY5478" s="3"/>
    </row>
    <row r="5479" spans="2:51" x14ac:dyDescent="0.2">
      <c r="B5479" s="3"/>
      <c r="D5479" s="3"/>
      <c r="AW5479" s="3"/>
      <c r="AY5479" s="3"/>
    </row>
    <row r="5480" spans="2:51" x14ac:dyDescent="0.2">
      <c r="B5480" s="3"/>
      <c r="D5480" s="3"/>
      <c r="AW5480" s="3"/>
      <c r="AY5480" s="3"/>
    </row>
    <row r="5481" spans="2:51" x14ac:dyDescent="0.2">
      <c r="B5481" s="3"/>
      <c r="D5481" s="3"/>
      <c r="AW5481" s="3"/>
      <c r="AY5481" s="3"/>
    </row>
    <row r="5482" spans="2:51" x14ac:dyDescent="0.2">
      <c r="B5482" s="3"/>
      <c r="D5482" s="3"/>
      <c r="AW5482" s="3"/>
      <c r="AY5482" s="3"/>
    </row>
    <row r="5483" spans="2:51" x14ac:dyDescent="0.2">
      <c r="B5483" s="3"/>
      <c r="D5483" s="3"/>
      <c r="AW5483" s="3"/>
      <c r="AY5483" s="3"/>
    </row>
    <row r="5484" spans="2:51" x14ac:dyDescent="0.2">
      <c r="B5484" s="3"/>
      <c r="D5484" s="3"/>
      <c r="AW5484" s="3"/>
      <c r="AY5484" s="3"/>
    </row>
    <row r="5485" spans="2:51" x14ac:dyDescent="0.2">
      <c r="B5485" s="3"/>
      <c r="D5485" s="3"/>
      <c r="AW5485" s="3"/>
      <c r="AY5485" s="3"/>
    </row>
    <row r="5486" spans="2:51" x14ac:dyDescent="0.2">
      <c r="B5486" s="3"/>
      <c r="D5486" s="3"/>
      <c r="AW5486" s="3"/>
      <c r="AY5486" s="3"/>
    </row>
    <row r="5487" spans="2:51" x14ac:dyDescent="0.2">
      <c r="B5487" s="3"/>
      <c r="D5487" s="3"/>
      <c r="AW5487" s="3"/>
      <c r="AY5487" s="3"/>
    </row>
    <row r="5488" spans="2:51" x14ac:dyDescent="0.2">
      <c r="B5488" s="3"/>
      <c r="D5488" s="3"/>
      <c r="AW5488" s="3"/>
      <c r="AY5488" s="3"/>
    </row>
    <row r="5489" spans="2:51" x14ac:dyDescent="0.2">
      <c r="B5489" s="3"/>
      <c r="D5489" s="3"/>
      <c r="AW5489" s="3"/>
      <c r="AY5489" s="3"/>
    </row>
    <row r="5490" spans="2:51" x14ac:dyDescent="0.2">
      <c r="B5490" s="3"/>
      <c r="D5490" s="3"/>
      <c r="AW5490" s="3"/>
      <c r="AY5490" s="3"/>
    </row>
    <row r="5491" spans="2:51" x14ac:dyDescent="0.2">
      <c r="B5491" s="3"/>
      <c r="D5491" s="3"/>
      <c r="AW5491" s="3"/>
      <c r="AY5491" s="3"/>
    </row>
    <row r="5492" spans="2:51" x14ac:dyDescent="0.2">
      <c r="B5492" s="3"/>
      <c r="D5492" s="3"/>
      <c r="AW5492" s="3"/>
      <c r="AY5492" s="3"/>
    </row>
    <row r="5493" spans="2:51" x14ac:dyDescent="0.2">
      <c r="B5493" s="3"/>
      <c r="D5493" s="3"/>
      <c r="AW5493" s="3"/>
      <c r="AY5493" s="3"/>
    </row>
    <row r="5494" spans="2:51" x14ac:dyDescent="0.2">
      <c r="B5494" s="3"/>
      <c r="D5494" s="3"/>
      <c r="AW5494" s="3"/>
      <c r="AY5494" s="3"/>
    </row>
    <row r="5495" spans="2:51" x14ac:dyDescent="0.2">
      <c r="B5495" s="3"/>
      <c r="D5495" s="3"/>
      <c r="AW5495" s="3"/>
      <c r="AY5495" s="3"/>
    </row>
    <row r="5496" spans="2:51" x14ac:dyDescent="0.2">
      <c r="B5496" s="3"/>
      <c r="D5496" s="3"/>
      <c r="AW5496" s="3"/>
      <c r="AY5496" s="3"/>
    </row>
    <row r="5497" spans="2:51" x14ac:dyDescent="0.2">
      <c r="B5497" s="3"/>
      <c r="D5497" s="3"/>
      <c r="AW5497" s="3"/>
      <c r="AY5497" s="3"/>
    </row>
    <row r="5498" spans="2:51" x14ac:dyDescent="0.2">
      <c r="B5498" s="3"/>
      <c r="D5498" s="3"/>
      <c r="AW5498" s="3"/>
      <c r="AY5498" s="3"/>
    </row>
    <row r="5499" spans="2:51" x14ac:dyDescent="0.2">
      <c r="B5499" s="3"/>
      <c r="D5499" s="3"/>
      <c r="AW5499" s="3"/>
      <c r="AY5499" s="3"/>
    </row>
    <row r="5500" spans="2:51" x14ac:dyDescent="0.2">
      <c r="B5500" s="3"/>
      <c r="D5500" s="3"/>
      <c r="AW5500" s="3"/>
      <c r="AY5500" s="3"/>
    </row>
    <row r="5501" spans="2:51" x14ac:dyDescent="0.2">
      <c r="B5501" s="3"/>
      <c r="D5501" s="3"/>
      <c r="AW5501" s="3"/>
      <c r="AY5501" s="3"/>
    </row>
    <row r="5502" spans="2:51" x14ac:dyDescent="0.2">
      <c r="B5502" s="3"/>
      <c r="D5502" s="3"/>
      <c r="AW5502" s="3"/>
      <c r="AY5502" s="3"/>
    </row>
    <row r="5503" spans="2:51" x14ac:dyDescent="0.2">
      <c r="B5503" s="3"/>
      <c r="D5503" s="3"/>
      <c r="AW5503" s="3"/>
      <c r="AY5503" s="3"/>
    </row>
    <row r="5504" spans="2:51" x14ac:dyDescent="0.2">
      <c r="B5504" s="3"/>
      <c r="D5504" s="3"/>
      <c r="AW5504" s="3"/>
      <c r="AY5504" s="3"/>
    </row>
    <row r="5505" spans="2:51" x14ac:dyDescent="0.2">
      <c r="B5505" s="3"/>
      <c r="D5505" s="3"/>
      <c r="AW5505" s="3"/>
      <c r="AY5505" s="3"/>
    </row>
    <row r="5506" spans="2:51" x14ac:dyDescent="0.2">
      <c r="B5506" s="3"/>
      <c r="D5506" s="3"/>
      <c r="AW5506" s="3"/>
      <c r="AY5506" s="3"/>
    </row>
    <row r="5507" spans="2:51" x14ac:dyDescent="0.2">
      <c r="B5507" s="3"/>
      <c r="D5507" s="3"/>
      <c r="AW5507" s="3"/>
      <c r="AY5507" s="3"/>
    </row>
    <row r="5508" spans="2:51" x14ac:dyDescent="0.2">
      <c r="B5508" s="3"/>
      <c r="D5508" s="3"/>
      <c r="AW5508" s="3"/>
      <c r="AY5508" s="3"/>
    </row>
    <row r="5509" spans="2:51" x14ac:dyDescent="0.2">
      <c r="B5509" s="3"/>
      <c r="D5509" s="3"/>
      <c r="AW5509" s="3"/>
      <c r="AY5509" s="3"/>
    </row>
    <row r="5510" spans="2:51" x14ac:dyDescent="0.2">
      <c r="B5510" s="3"/>
      <c r="D5510" s="3"/>
      <c r="AW5510" s="3"/>
      <c r="AY5510" s="3"/>
    </row>
    <row r="5511" spans="2:51" x14ac:dyDescent="0.2">
      <c r="B5511" s="3"/>
      <c r="D5511" s="3"/>
      <c r="AW5511" s="3"/>
      <c r="AY5511" s="3"/>
    </row>
    <row r="5512" spans="2:51" x14ac:dyDescent="0.2">
      <c r="B5512" s="3"/>
      <c r="D5512" s="3"/>
      <c r="AW5512" s="3"/>
      <c r="AY5512" s="3"/>
    </row>
    <row r="5513" spans="2:51" x14ac:dyDescent="0.2">
      <c r="B5513" s="3"/>
      <c r="D5513" s="3"/>
      <c r="AW5513" s="3"/>
      <c r="AY5513" s="3"/>
    </row>
    <row r="5514" spans="2:51" x14ac:dyDescent="0.2">
      <c r="B5514" s="3"/>
      <c r="D5514" s="3"/>
      <c r="AW5514" s="3"/>
      <c r="AY5514" s="3"/>
    </row>
    <row r="5515" spans="2:51" x14ac:dyDescent="0.2">
      <c r="B5515" s="3"/>
      <c r="D5515" s="3"/>
      <c r="AW5515" s="3"/>
      <c r="AY5515" s="3"/>
    </row>
    <row r="5516" spans="2:51" x14ac:dyDescent="0.2">
      <c r="B5516" s="3"/>
      <c r="D5516" s="3"/>
      <c r="AW5516" s="3"/>
      <c r="AY5516" s="3"/>
    </row>
    <row r="5517" spans="2:51" x14ac:dyDescent="0.2">
      <c r="B5517" s="3"/>
      <c r="D5517" s="3"/>
      <c r="AW5517" s="3"/>
      <c r="AY5517" s="3"/>
    </row>
    <row r="5518" spans="2:51" x14ac:dyDescent="0.2">
      <c r="B5518" s="3"/>
      <c r="D5518" s="3"/>
      <c r="AW5518" s="3"/>
      <c r="AY5518" s="3"/>
    </row>
    <row r="5519" spans="2:51" x14ac:dyDescent="0.2">
      <c r="B5519" s="3"/>
      <c r="D5519" s="3"/>
      <c r="AW5519" s="3"/>
      <c r="AY5519" s="3"/>
    </row>
    <row r="5520" spans="2:51" x14ac:dyDescent="0.2">
      <c r="B5520" s="3"/>
      <c r="D5520" s="3"/>
      <c r="AW5520" s="3"/>
      <c r="AY5520" s="3"/>
    </row>
    <row r="5521" spans="2:51" x14ac:dyDescent="0.2">
      <c r="B5521" s="3"/>
      <c r="D5521" s="3"/>
      <c r="AW5521" s="3"/>
      <c r="AY5521" s="3"/>
    </row>
    <row r="5522" spans="2:51" x14ac:dyDescent="0.2">
      <c r="B5522" s="3"/>
      <c r="D5522" s="3"/>
      <c r="AW5522" s="3"/>
      <c r="AY5522" s="3"/>
    </row>
    <row r="5523" spans="2:51" x14ac:dyDescent="0.2">
      <c r="B5523" s="3"/>
      <c r="D5523" s="3"/>
      <c r="AW5523" s="3"/>
      <c r="AY5523" s="3"/>
    </row>
    <row r="5524" spans="2:51" x14ac:dyDescent="0.2">
      <c r="B5524" s="3"/>
      <c r="D5524" s="3"/>
      <c r="AW5524" s="3"/>
      <c r="AY5524" s="3"/>
    </row>
    <row r="5525" spans="2:51" x14ac:dyDescent="0.2">
      <c r="B5525" s="3"/>
      <c r="D5525" s="3"/>
      <c r="AW5525" s="3"/>
      <c r="AY5525" s="3"/>
    </row>
    <row r="5526" spans="2:51" x14ac:dyDescent="0.2">
      <c r="B5526" s="3"/>
      <c r="D5526" s="3"/>
      <c r="AW5526" s="3"/>
      <c r="AY5526" s="3"/>
    </row>
    <row r="5527" spans="2:51" x14ac:dyDescent="0.2">
      <c r="B5527" s="3"/>
      <c r="D5527" s="3"/>
      <c r="AW5527" s="3"/>
      <c r="AY5527" s="3"/>
    </row>
    <row r="5528" spans="2:51" x14ac:dyDescent="0.2">
      <c r="B5528" s="3"/>
      <c r="D5528" s="3"/>
      <c r="AW5528" s="3"/>
      <c r="AY5528" s="3"/>
    </row>
    <row r="5529" spans="2:51" x14ac:dyDescent="0.2">
      <c r="B5529" s="3"/>
      <c r="D5529" s="3"/>
      <c r="AW5529" s="3"/>
      <c r="AY5529" s="3"/>
    </row>
    <row r="5530" spans="2:51" x14ac:dyDescent="0.2">
      <c r="B5530" s="3"/>
      <c r="D5530" s="3"/>
      <c r="AW5530" s="3"/>
      <c r="AY5530" s="3"/>
    </row>
    <row r="5531" spans="2:51" x14ac:dyDescent="0.2">
      <c r="B5531" s="3"/>
      <c r="D5531" s="3"/>
      <c r="AW5531" s="3"/>
      <c r="AY5531" s="3"/>
    </row>
    <row r="5532" spans="2:51" x14ac:dyDescent="0.2">
      <c r="B5532" s="3"/>
      <c r="D5532" s="3"/>
      <c r="AW5532" s="3"/>
      <c r="AY5532" s="3"/>
    </row>
    <row r="5533" spans="2:51" x14ac:dyDescent="0.2">
      <c r="B5533" s="3"/>
      <c r="D5533" s="3"/>
      <c r="AW5533" s="3"/>
      <c r="AY5533" s="3"/>
    </row>
    <row r="5534" spans="2:51" x14ac:dyDescent="0.2">
      <c r="B5534" s="3"/>
      <c r="D5534" s="3"/>
      <c r="AW5534" s="3"/>
      <c r="AY5534" s="3"/>
    </row>
    <row r="5535" spans="2:51" x14ac:dyDescent="0.2">
      <c r="B5535" s="3"/>
      <c r="D5535" s="3"/>
      <c r="AW5535" s="3"/>
      <c r="AY5535" s="3"/>
    </row>
    <row r="5536" spans="2:51" x14ac:dyDescent="0.2">
      <c r="B5536" s="3"/>
      <c r="D5536" s="3"/>
      <c r="AW5536" s="3"/>
      <c r="AY5536" s="3"/>
    </row>
    <row r="5537" spans="2:51" x14ac:dyDescent="0.2">
      <c r="B5537" s="3"/>
      <c r="D5537" s="3"/>
      <c r="AW5537" s="3"/>
      <c r="AY5537" s="3"/>
    </row>
    <row r="5538" spans="2:51" x14ac:dyDescent="0.2">
      <c r="B5538" s="3"/>
      <c r="D5538" s="3"/>
      <c r="AW5538" s="3"/>
      <c r="AY5538" s="3"/>
    </row>
    <row r="5539" spans="2:51" x14ac:dyDescent="0.2">
      <c r="B5539" s="3"/>
      <c r="D5539" s="3"/>
      <c r="AW5539" s="3"/>
      <c r="AY5539" s="3"/>
    </row>
    <row r="5540" spans="2:51" x14ac:dyDescent="0.2">
      <c r="B5540" s="3"/>
      <c r="D5540" s="3"/>
      <c r="AW5540" s="3"/>
      <c r="AY5540" s="3"/>
    </row>
    <row r="5541" spans="2:51" x14ac:dyDescent="0.2">
      <c r="B5541" s="3"/>
      <c r="D5541" s="3"/>
      <c r="AW5541" s="3"/>
      <c r="AY5541" s="3"/>
    </row>
    <row r="5542" spans="2:51" x14ac:dyDescent="0.2">
      <c r="B5542" s="3"/>
      <c r="D5542" s="3"/>
      <c r="AW5542" s="3"/>
      <c r="AY5542" s="3"/>
    </row>
    <row r="5543" spans="2:51" x14ac:dyDescent="0.2">
      <c r="B5543" s="3"/>
      <c r="D5543" s="3"/>
      <c r="AW5543" s="3"/>
      <c r="AY5543" s="3"/>
    </row>
    <row r="5544" spans="2:51" x14ac:dyDescent="0.2">
      <c r="B5544" s="3"/>
      <c r="D5544" s="3"/>
      <c r="AW5544" s="3"/>
      <c r="AY5544" s="3"/>
    </row>
    <row r="5545" spans="2:51" x14ac:dyDescent="0.2">
      <c r="B5545" s="3"/>
      <c r="D5545" s="3"/>
      <c r="AW5545" s="3"/>
      <c r="AY5545" s="3"/>
    </row>
    <row r="5546" spans="2:51" x14ac:dyDescent="0.2">
      <c r="B5546" s="3"/>
      <c r="D5546" s="3"/>
      <c r="AW5546" s="3"/>
      <c r="AY5546" s="3"/>
    </row>
    <row r="5547" spans="2:51" x14ac:dyDescent="0.2">
      <c r="B5547" s="3"/>
      <c r="D5547" s="3"/>
      <c r="AW5547" s="3"/>
      <c r="AY5547" s="3"/>
    </row>
    <row r="5548" spans="2:51" x14ac:dyDescent="0.2">
      <c r="B5548" s="3"/>
      <c r="D5548" s="3"/>
      <c r="AW5548" s="3"/>
      <c r="AY5548" s="3"/>
    </row>
    <row r="5549" spans="2:51" x14ac:dyDescent="0.2">
      <c r="B5549" s="3"/>
      <c r="D5549" s="3"/>
      <c r="AW5549" s="3"/>
      <c r="AY5549" s="3"/>
    </row>
    <row r="5550" spans="2:51" x14ac:dyDescent="0.2">
      <c r="B5550" s="3"/>
      <c r="D5550" s="3"/>
      <c r="AW5550" s="3"/>
      <c r="AY5550" s="3"/>
    </row>
    <row r="5551" spans="2:51" x14ac:dyDescent="0.2">
      <c r="B5551" s="3"/>
      <c r="D5551" s="3"/>
      <c r="AW5551" s="3"/>
      <c r="AY5551" s="3"/>
    </row>
    <row r="5552" spans="2:51" x14ac:dyDescent="0.2">
      <c r="B5552" s="3"/>
      <c r="D5552" s="3"/>
      <c r="AW5552" s="3"/>
      <c r="AY5552" s="3"/>
    </row>
    <row r="5553" spans="2:51" x14ac:dyDescent="0.2">
      <c r="B5553" s="3"/>
      <c r="D5553" s="3"/>
      <c r="AW5553" s="3"/>
      <c r="AY5553" s="3"/>
    </row>
    <row r="5554" spans="2:51" x14ac:dyDescent="0.2">
      <c r="B5554" s="3"/>
      <c r="D5554" s="3"/>
      <c r="AW5554" s="3"/>
      <c r="AY5554" s="3"/>
    </row>
    <row r="5555" spans="2:51" x14ac:dyDescent="0.2">
      <c r="B5555" s="3"/>
      <c r="D5555" s="3"/>
      <c r="AW5555" s="3"/>
      <c r="AY5555" s="3"/>
    </row>
    <row r="5556" spans="2:51" x14ac:dyDescent="0.2">
      <c r="B5556" s="3"/>
      <c r="D5556" s="3"/>
      <c r="AW5556" s="3"/>
      <c r="AY5556" s="3"/>
    </row>
    <row r="5557" spans="2:51" x14ac:dyDescent="0.2">
      <c r="B5557" s="3"/>
      <c r="D5557" s="3"/>
      <c r="AW5557" s="3"/>
      <c r="AY5557" s="3"/>
    </row>
    <row r="5558" spans="2:51" x14ac:dyDescent="0.2">
      <c r="B5558" s="3"/>
      <c r="D5558" s="3"/>
      <c r="AW5558" s="3"/>
      <c r="AY5558" s="3"/>
    </row>
    <row r="5559" spans="2:51" x14ac:dyDescent="0.2">
      <c r="B5559" s="3"/>
      <c r="D5559" s="3"/>
      <c r="AW5559" s="3"/>
      <c r="AY5559" s="3"/>
    </row>
    <row r="5560" spans="2:51" x14ac:dyDescent="0.2">
      <c r="B5560" s="3"/>
      <c r="D5560" s="3"/>
      <c r="AW5560" s="3"/>
      <c r="AY5560" s="3"/>
    </row>
    <row r="5561" spans="2:51" x14ac:dyDescent="0.2">
      <c r="B5561" s="3"/>
      <c r="D5561" s="3"/>
      <c r="AW5561" s="3"/>
      <c r="AY5561" s="3"/>
    </row>
    <row r="5562" spans="2:51" x14ac:dyDescent="0.2">
      <c r="B5562" s="3"/>
      <c r="D5562" s="3"/>
      <c r="AW5562" s="3"/>
      <c r="AY5562" s="3"/>
    </row>
    <row r="5563" spans="2:51" x14ac:dyDescent="0.2">
      <c r="B5563" s="3"/>
      <c r="D5563" s="3"/>
      <c r="AW5563" s="3"/>
      <c r="AY5563" s="3"/>
    </row>
    <row r="5564" spans="2:51" x14ac:dyDescent="0.2">
      <c r="B5564" s="3"/>
      <c r="D5564" s="3"/>
      <c r="AW5564" s="3"/>
      <c r="AY5564" s="3"/>
    </row>
    <row r="5565" spans="2:51" x14ac:dyDescent="0.2">
      <c r="B5565" s="3"/>
      <c r="D5565" s="3"/>
      <c r="AW5565" s="3"/>
      <c r="AY5565" s="3"/>
    </row>
    <row r="5566" spans="2:51" x14ac:dyDescent="0.2">
      <c r="B5566" s="3"/>
      <c r="D5566" s="3"/>
      <c r="AW5566" s="3"/>
      <c r="AY5566" s="3"/>
    </row>
    <row r="5567" spans="2:51" x14ac:dyDescent="0.2">
      <c r="B5567" s="3"/>
      <c r="D5567" s="3"/>
      <c r="AW5567" s="3"/>
      <c r="AY5567" s="3"/>
    </row>
    <row r="5568" spans="2:51" x14ac:dyDescent="0.2">
      <c r="B5568" s="3"/>
      <c r="D5568" s="3"/>
      <c r="AW5568" s="3"/>
      <c r="AY5568" s="3"/>
    </row>
    <row r="5569" spans="2:51" x14ac:dyDescent="0.2">
      <c r="B5569" s="3"/>
      <c r="D5569" s="3"/>
      <c r="AW5569" s="3"/>
      <c r="AY5569" s="3"/>
    </row>
    <row r="5570" spans="2:51" x14ac:dyDescent="0.2">
      <c r="B5570" s="3"/>
      <c r="D5570" s="3"/>
      <c r="AW5570" s="3"/>
      <c r="AY5570" s="3"/>
    </row>
    <row r="5571" spans="2:51" x14ac:dyDescent="0.2">
      <c r="B5571" s="3"/>
      <c r="D5571" s="3"/>
      <c r="AW5571" s="3"/>
      <c r="AY5571" s="3"/>
    </row>
    <row r="5572" spans="2:51" x14ac:dyDescent="0.2">
      <c r="B5572" s="3"/>
      <c r="D5572" s="3"/>
      <c r="AW5572" s="3"/>
      <c r="AY5572" s="3"/>
    </row>
    <row r="5573" spans="2:51" x14ac:dyDescent="0.2">
      <c r="B5573" s="3"/>
      <c r="D5573" s="3"/>
      <c r="AW5573" s="3"/>
      <c r="AY5573" s="3"/>
    </row>
    <row r="5574" spans="2:51" x14ac:dyDescent="0.2">
      <c r="B5574" s="3"/>
      <c r="D5574" s="3"/>
      <c r="AW5574" s="3"/>
      <c r="AY5574" s="3"/>
    </row>
    <row r="5575" spans="2:51" x14ac:dyDescent="0.2">
      <c r="B5575" s="3"/>
      <c r="D5575" s="3"/>
      <c r="AW5575" s="3"/>
      <c r="AY5575" s="3"/>
    </row>
    <row r="5576" spans="2:51" x14ac:dyDescent="0.2">
      <c r="B5576" s="3"/>
      <c r="D5576" s="3"/>
      <c r="AW5576" s="3"/>
      <c r="AY5576" s="3"/>
    </row>
    <row r="5577" spans="2:51" x14ac:dyDescent="0.2">
      <c r="B5577" s="3"/>
      <c r="D5577" s="3"/>
      <c r="AW5577" s="3"/>
      <c r="AY5577" s="3"/>
    </row>
    <row r="5578" spans="2:51" x14ac:dyDescent="0.2">
      <c r="B5578" s="3"/>
      <c r="D5578" s="3"/>
      <c r="AW5578" s="3"/>
      <c r="AY5578" s="3"/>
    </row>
    <row r="5579" spans="2:51" x14ac:dyDescent="0.2">
      <c r="B5579" s="3"/>
      <c r="D5579" s="3"/>
      <c r="AW5579" s="3"/>
      <c r="AY5579" s="3"/>
    </row>
    <row r="5580" spans="2:51" x14ac:dyDescent="0.2">
      <c r="B5580" s="3"/>
      <c r="D5580" s="3"/>
      <c r="AW5580" s="3"/>
      <c r="AY5580" s="3"/>
    </row>
    <row r="5581" spans="2:51" x14ac:dyDescent="0.2">
      <c r="B5581" s="3"/>
      <c r="D5581" s="3"/>
      <c r="AW5581" s="3"/>
      <c r="AY5581" s="3"/>
    </row>
    <row r="5582" spans="2:51" x14ac:dyDescent="0.2">
      <c r="B5582" s="3"/>
      <c r="D5582" s="3"/>
      <c r="AW5582" s="3"/>
      <c r="AY5582" s="3"/>
    </row>
    <row r="5583" spans="2:51" x14ac:dyDescent="0.2">
      <c r="B5583" s="3"/>
      <c r="D5583" s="3"/>
      <c r="AW5583" s="3"/>
      <c r="AY5583" s="3"/>
    </row>
    <row r="5584" spans="2:51" x14ac:dyDescent="0.2">
      <c r="B5584" s="3"/>
      <c r="D5584" s="3"/>
      <c r="AW5584" s="3"/>
      <c r="AY5584" s="3"/>
    </row>
    <row r="5585" spans="2:51" x14ac:dyDescent="0.2">
      <c r="B5585" s="3"/>
      <c r="D5585" s="3"/>
      <c r="AW5585" s="3"/>
      <c r="AY5585" s="3"/>
    </row>
    <row r="5586" spans="2:51" x14ac:dyDescent="0.2">
      <c r="B5586" s="3"/>
      <c r="D5586" s="3"/>
      <c r="AW5586" s="3"/>
      <c r="AY5586" s="3"/>
    </row>
    <row r="5587" spans="2:51" x14ac:dyDescent="0.2">
      <c r="B5587" s="3"/>
      <c r="D5587" s="3"/>
      <c r="AW5587" s="3"/>
      <c r="AY5587" s="3"/>
    </row>
    <row r="5588" spans="2:51" x14ac:dyDescent="0.2">
      <c r="B5588" s="3"/>
      <c r="D5588" s="3"/>
      <c r="AW5588" s="3"/>
      <c r="AY5588" s="3"/>
    </row>
    <row r="5589" spans="2:51" x14ac:dyDescent="0.2">
      <c r="B5589" s="3"/>
      <c r="D5589" s="3"/>
      <c r="AW5589" s="3"/>
      <c r="AY5589" s="3"/>
    </row>
    <row r="5590" spans="2:51" x14ac:dyDescent="0.2">
      <c r="B5590" s="3"/>
      <c r="D5590" s="3"/>
      <c r="AW5590" s="3"/>
      <c r="AY5590" s="3"/>
    </row>
    <row r="5591" spans="2:51" x14ac:dyDescent="0.2">
      <c r="B5591" s="3"/>
      <c r="D5591" s="3"/>
      <c r="AW5591" s="3"/>
      <c r="AY5591" s="3"/>
    </row>
    <row r="5592" spans="2:51" x14ac:dyDescent="0.2">
      <c r="B5592" s="3"/>
      <c r="D5592" s="3"/>
      <c r="AW5592" s="3"/>
      <c r="AY5592" s="3"/>
    </row>
    <row r="5593" spans="2:51" x14ac:dyDescent="0.2">
      <c r="B5593" s="3"/>
      <c r="D5593" s="3"/>
      <c r="AW5593" s="3"/>
      <c r="AY5593" s="3"/>
    </row>
    <row r="5594" spans="2:51" x14ac:dyDescent="0.2">
      <c r="B5594" s="3"/>
      <c r="D5594" s="3"/>
      <c r="AW5594" s="3"/>
      <c r="AY5594" s="3"/>
    </row>
    <row r="5595" spans="2:51" x14ac:dyDescent="0.2">
      <c r="B5595" s="3"/>
      <c r="D5595" s="3"/>
      <c r="AW5595" s="3"/>
      <c r="AY5595" s="3"/>
    </row>
    <row r="5596" spans="2:51" x14ac:dyDescent="0.2">
      <c r="B5596" s="3"/>
      <c r="D5596" s="3"/>
      <c r="AW5596" s="3"/>
      <c r="AY5596" s="3"/>
    </row>
    <row r="5597" spans="2:51" x14ac:dyDescent="0.2">
      <c r="B5597" s="3"/>
      <c r="D5597" s="3"/>
      <c r="AW5597" s="3"/>
      <c r="AY5597" s="3"/>
    </row>
    <row r="5598" spans="2:51" x14ac:dyDescent="0.2">
      <c r="B5598" s="3"/>
      <c r="D5598" s="3"/>
      <c r="AW5598" s="3"/>
      <c r="AY5598" s="3"/>
    </row>
    <row r="5599" spans="2:51" x14ac:dyDescent="0.2">
      <c r="B5599" s="3"/>
      <c r="D5599" s="3"/>
      <c r="AW5599" s="3"/>
      <c r="AY5599" s="3"/>
    </row>
    <row r="5600" spans="2:51" x14ac:dyDescent="0.2">
      <c r="B5600" s="3"/>
      <c r="D5600" s="3"/>
      <c r="AW5600" s="3"/>
      <c r="AY5600" s="3"/>
    </row>
    <row r="5601" spans="2:51" x14ac:dyDescent="0.2">
      <c r="B5601" s="3"/>
      <c r="D5601" s="3"/>
      <c r="AW5601" s="3"/>
      <c r="AY5601" s="3"/>
    </row>
    <row r="5602" spans="2:51" x14ac:dyDescent="0.2">
      <c r="B5602" s="3"/>
      <c r="D5602" s="3"/>
      <c r="AW5602" s="3"/>
      <c r="AY5602" s="3"/>
    </row>
    <row r="5603" spans="2:51" x14ac:dyDescent="0.2">
      <c r="B5603" s="3"/>
      <c r="D5603" s="3"/>
      <c r="AW5603" s="3"/>
      <c r="AY5603" s="3"/>
    </row>
    <row r="5604" spans="2:51" x14ac:dyDescent="0.2">
      <c r="B5604" s="3"/>
      <c r="D5604" s="3"/>
      <c r="AW5604" s="3"/>
      <c r="AY5604" s="3"/>
    </row>
    <row r="5605" spans="2:51" x14ac:dyDescent="0.2">
      <c r="B5605" s="3"/>
      <c r="D5605" s="3"/>
      <c r="AW5605" s="3"/>
      <c r="AY5605" s="3"/>
    </row>
    <row r="5606" spans="2:51" x14ac:dyDescent="0.2">
      <c r="B5606" s="3"/>
      <c r="D5606" s="3"/>
      <c r="AW5606" s="3"/>
      <c r="AY5606" s="3"/>
    </row>
    <row r="5607" spans="2:51" x14ac:dyDescent="0.2">
      <c r="B5607" s="3"/>
      <c r="D5607" s="3"/>
      <c r="AW5607" s="3"/>
      <c r="AY5607" s="3"/>
    </row>
    <row r="5608" spans="2:51" x14ac:dyDescent="0.2">
      <c r="B5608" s="3"/>
      <c r="D5608" s="3"/>
      <c r="AW5608" s="3"/>
      <c r="AY5608" s="3"/>
    </row>
    <row r="5609" spans="2:51" x14ac:dyDescent="0.2">
      <c r="B5609" s="3"/>
      <c r="D5609" s="3"/>
      <c r="AW5609" s="3"/>
      <c r="AY5609" s="3"/>
    </row>
    <row r="5610" spans="2:51" x14ac:dyDescent="0.2">
      <c r="B5610" s="3"/>
      <c r="D5610" s="3"/>
      <c r="AW5610" s="3"/>
      <c r="AY5610" s="3"/>
    </row>
    <row r="5611" spans="2:51" x14ac:dyDescent="0.2">
      <c r="B5611" s="3"/>
      <c r="D5611" s="3"/>
      <c r="AW5611" s="3"/>
      <c r="AY5611" s="3"/>
    </row>
    <row r="5612" spans="2:51" x14ac:dyDescent="0.2">
      <c r="B5612" s="3"/>
      <c r="D5612" s="3"/>
      <c r="AW5612" s="3"/>
      <c r="AY5612" s="3"/>
    </row>
    <row r="5613" spans="2:51" x14ac:dyDescent="0.2">
      <c r="B5613" s="3"/>
      <c r="D5613" s="3"/>
      <c r="AW5613" s="3"/>
      <c r="AY5613" s="3"/>
    </row>
    <row r="5614" spans="2:51" x14ac:dyDescent="0.2">
      <c r="B5614" s="3"/>
      <c r="D5614" s="3"/>
      <c r="AW5614" s="3"/>
      <c r="AY5614" s="3"/>
    </row>
    <row r="5615" spans="2:51" x14ac:dyDescent="0.2">
      <c r="B5615" s="3"/>
      <c r="D5615" s="3"/>
      <c r="AW5615" s="3"/>
      <c r="AY5615" s="3"/>
    </row>
    <row r="5616" spans="2:51" x14ac:dyDescent="0.2">
      <c r="B5616" s="3"/>
      <c r="D5616" s="3"/>
      <c r="AW5616" s="3"/>
      <c r="AY5616" s="3"/>
    </row>
    <row r="5617" spans="2:51" x14ac:dyDescent="0.2">
      <c r="B5617" s="3"/>
      <c r="D5617" s="3"/>
      <c r="AW5617" s="3"/>
      <c r="AY5617" s="3"/>
    </row>
    <row r="5618" spans="2:51" x14ac:dyDescent="0.2">
      <c r="B5618" s="3"/>
      <c r="D5618" s="3"/>
      <c r="AW5618" s="3"/>
      <c r="AY5618" s="3"/>
    </row>
    <row r="5619" spans="2:51" x14ac:dyDescent="0.2">
      <c r="B5619" s="3"/>
      <c r="D5619" s="3"/>
      <c r="AW5619" s="3"/>
      <c r="AY5619" s="3"/>
    </row>
    <row r="5620" spans="2:51" x14ac:dyDescent="0.2">
      <c r="B5620" s="3"/>
      <c r="D5620" s="3"/>
      <c r="AW5620" s="3"/>
      <c r="AY5620" s="3"/>
    </row>
    <row r="5621" spans="2:51" x14ac:dyDescent="0.2">
      <c r="B5621" s="3"/>
      <c r="D5621" s="3"/>
      <c r="AW5621" s="3"/>
      <c r="AY5621" s="3"/>
    </row>
    <row r="5622" spans="2:51" x14ac:dyDescent="0.2">
      <c r="B5622" s="3"/>
      <c r="D5622" s="3"/>
      <c r="AW5622" s="3"/>
      <c r="AY5622" s="3"/>
    </row>
    <row r="5623" spans="2:51" x14ac:dyDescent="0.2">
      <c r="B5623" s="3"/>
      <c r="D5623" s="3"/>
      <c r="AW5623" s="3"/>
      <c r="AY5623" s="3"/>
    </row>
    <row r="5624" spans="2:51" x14ac:dyDescent="0.2">
      <c r="B5624" s="3"/>
      <c r="D5624" s="3"/>
      <c r="AW5624" s="3"/>
      <c r="AY5624" s="3"/>
    </row>
    <row r="5625" spans="2:51" x14ac:dyDescent="0.2">
      <c r="B5625" s="3"/>
      <c r="D5625" s="3"/>
      <c r="AW5625" s="3"/>
      <c r="AY5625" s="3"/>
    </row>
    <row r="5626" spans="2:51" x14ac:dyDescent="0.2">
      <c r="B5626" s="3"/>
      <c r="D5626" s="3"/>
      <c r="AW5626" s="3"/>
      <c r="AY5626" s="3"/>
    </row>
    <row r="5627" spans="2:51" x14ac:dyDescent="0.2">
      <c r="B5627" s="3"/>
      <c r="D5627" s="3"/>
      <c r="AW5627" s="3"/>
      <c r="AY5627" s="3"/>
    </row>
    <row r="5628" spans="2:51" x14ac:dyDescent="0.2">
      <c r="B5628" s="3"/>
      <c r="D5628" s="3"/>
      <c r="AW5628" s="3"/>
      <c r="AY5628" s="3"/>
    </row>
    <row r="5629" spans="2:51" x14ac:dyDescent="0.2">
      <c r="B5629" s="3"/>
      <c r="D5629" s="3"/>
      <c r="AW5629" s="3"/>
      <c r="AY5629" s="3"/>
    </row>
    <row r="5630" spans="2:51" x14ac:dyDescent="0.2">
      <c r="B5630" s="3"/>
      <c r="D5630" s="3"/>
      <c r="AW5630" s="3"/>
      <c r="AY5630" s="3"/>
    </row>
    <row r="5631" spans="2:51" x14ac:dyDescent="0.2">
      <c r="B5631" s="3"/>
      <c r="D5631" s="3"/>
      <c r="AW5631" s="3"/>
      <c r="AY5631" s="3"/>
    </row>
    <row r="5632" spans="2:51" x14ac:dyDescent="0.2">
      <c r="B5632" s="3"/>
      <c r="D5632" s="3"/>
      <c r="AW5632" s="3"/>
      <c r="AY5632" s="3"/>
    </row>
    <row r="5633" spans="2:51" x14ac:dyDescent="0.2">
      <c r="B5633" s="3"/>
      <c r="D5633" s="3"/>
      <c r="AW5633" s="3"/>
      <c r="AY5633" s="3"/>
    </row>
    <row r="5634" spans="2:51" x14ac:dyDescent="0.2">
      <c r="B5634" s="3"/>
      <c r="D5634" s="3"/>
      <c r="AW5634" s="3"/>
      <c r="AY5634" s="3"/>
    </row>
    <row r="5635" spans="2:51" x14ac:dyDescent="0.2">
      <c r="B5635" s="3"/>
      <c r="D5635" s="3"/>
      <c r="AW5635" s="3"/>
      <c r="AY5635" s="3"/>
    </row>
    <row r="5636" spans="2:51" x14ac:dyDescent="0.2">
      <c r="B5636" s="3"/>
      <c r="D5636" s="3"/>
      <c r="AW5636" s="3"/>
      <c r="AY5636" s="3"/>
    </row>
    <row r="5637" spans="2:51" x14ac:dyDescent="0.2">
      <c r="B5637" s="3"/>
      <c r="D5637" s="3"/>
      <c r="AW5637" s="3"/>
      <c r="AY5637" s="3"/>
    </row>
    <row r="5638" spans="2:51" x14ac:dyDescent="0.2">
      <c r="B5638" s="3"/>
      <c r="D5638" s="3"/>
      <c r="AW5638" s="3"/>
      <c r="AY5638" s="3"/>
    </row>
    <row r="5639" spans="2:51" x14ac:dyDescent="0.2">
      <c r="B5639" s="3"/>
      <c r="D5639" s="3"/>
      <c r="AW5639" s="3"/>
      <c r="AY5639" s="3"/>
    </row>
    <row r="5640" spans="2:51" x14ac:dyDescent="0.2">
      <c r="B5640" s="3"/>
      <c r="D5640" s="3"/>
      <c r="AW5640" s="3"/>
      <c r="AY5640" s="3"/>
    </row>
    <row r="5641" spans="2:51" x14ac:dyDescent="0.2">
      <c r="B5641" s="3"/>
      <c r="D5641" s="3"/>
      <c r="AW5641" s="3"/>
      <c r="AY5641" s="3"/>
    </row>
    <row r="5642" spans="2:51" x14ac:dyDescent="0.2">
      <c r="B5642" s="3"/>
      <c r="D5642" s="3"/>
      <c r="AW5642" s="3"/>
      <c r="AY5642" s="3"/>
    </row>
    <row r="5643" spans="2:51" x14ac:dyDescent="0.2">
      <c r="B5643" s="3"/>
      <c r="D5643" s="3"/>
      <c r="AW5643" s="3"/>
      <c r="AY5643" s="3"/>
    </row>
    <row r="5644" spans="2:51" x14ac:dyDescent="0.2">
      <c r="B5644" s="3"/>
      <c r="D5644" s="3"/>
      <c r="AW5644" s="3"/>
      <c r="AY5644" s="3"/>
    </row>
    <row r="5645" spans="2:51" x14ac:dyDescent="0.2">
      <c r="B5645" s="3"/>
      <c r="D5645" s="3"/>
      <c r="AW5645" s="3"/>
      <c r="AY5645" s="3"/>
    </row>
    <row r="5646" spans="2:51" x14ac:dyDescent="0.2">
      <c r="B5646" s="3"/>
      <c r="D5646" s="3"/>
      <c r="AW5646" s="3"/>
      <c r="AY5646" s="3"/>
    </row>
    <row r="5647" spans="2:51" x14ac:dyDescent="0.2">
      <c r="B5647" s="3"/>
      <c r="D5647" s="3"/>
      <c r="AW5647" s="3"/>
      <c r="AY5647" s="3"/>
    </row>
    <row r="5648" spans="2:51" x14ac:dyDescent="0.2">
      <c r="B5648" s="3"/>
      <c r="D5648" s="3"/>
      <c r="AW5648" s="3"/>
      <c r="AY5648" s="3"/>
    </row>
    <row r="5649" spans="2:51" x14ac:dyDescent="0.2">
      <c r="B5649" s="3"/>
      <c r="D5649" s="3"/>
      <c r="AW5649" s="3"/>
      <c r="AY5649" s="3"/>
    </row>
    <row r="5650" spans="2:51" x14ac:dyDescent="0.2">
      <c r="B5650" s="3"/>
      <c r="D5650" s="3"/>
      <c r="AW5650" s="3"/>
      <c r="AY5650" s="3"/>
    </row>
    <row r="5651" spans="2:51" x14ac:dyDescent="0.2">
      <c r="B5651" s="3"/>
      <c r="D5651" s="3"/>
      <c r="AW5651" s="3"/>
      <c r="AY5651" s="3"/>
    </row>
    <row r="5652" spans="2:51" x14ac:dyDescent="0.2">
      <c r="B5652" s="3"/>
      <c r="D5652" s="3"/>
      <c r="AW5652" s="3"/>
      <c r="AY5652" s="3"/>
    </row>
    <row r="5653" spans="2:51" x14ac:dyDescent="0.2">
      <c r="B5653" s="3"/>
      <c r="D5653" s="3"/>
      <c r="AW5653" s="3"/>
      <c r="AY5653" s="3"/>
    </row>
    <row r="5654" spans="2:51" x14ac:dyDescent="0.2">
      <c r="B5654" s="3"/>
      <c r="D5654" s="3"/>
      <c r="AW5654" s="3"/>
      <c r="AY5654" s="3"/>
    </row>
    <row r="5655" spans="2:51" x14ac:dyDescent="0.2">
      <c r="B5655" s="3"/>
      <c r="D5655" s="3"/>
      <c r="AW5655" s="3"/>
      <c r="AY5655" s="3"/>
    </row>
    <row r="5656" spans="2:51" x14ac:dyDescent="0.2">
      <c r="B5656" s="3"/>
      <c r="D5656" s="3"/>
      <c r="AW5656" s="3"/>
      <c r="AY5656" s="3"/>
    </row>
    <row r="5657" spans="2:51" x14ac:dyDescent="0.2">
      <c r="B5657" s="3"/>
      <c r="D5657" s="3"/>
      <c r="AW5657" s="3"/>
      <c r="AY5657" s="3"/>
    </row>
    <row r="5658" spans="2:51" x14ac:dyDescent="0.2">
      <c r="B5658" s="3"/>
      <c r="D5658" s="3"/>
      <c r="AW5658" s="3"/>
      <c r="AY5658" s="3"/>
    </row>
    <row r="5659" spans="2:51" x14ac:dyDescent="0.2">
      <c r="B5659" s="3"/>
      <c r="D5659" s="3"/>
      <c r="AW5659" s="3"/>
      <c r="AY5659" s="3"/>
    </row>
    <row r="5660" spans="2:51" x14ac:dyDescent="0.2">
      <c r="B5660" s="3"/>
      <c r="D5660" s="3"/>
      <c r="AW5660" s="3"/>
      <c r="AY5660" s="3"/>
    </row>
    <row r="5661" spans="2:51" x14ac:dyDescent="0.2">
      <c r="B5661" s="3"/>
      <c r="D5661" s="3"/>
      <c r="AW5661" s="3"/>
      <c r="AY5661" s="3"/>
    </row>
    <row r="5662" spans="2:51" x14ac:dyDescent="0.2">
      <c r="B5662" s="3"/>
      <c r="D5662" s="3"/>
      <c r="AW5662" s="3"/>
      <c r="AY5662" s="3"/>
    </row>
    <row r="5663" spans="2:51" x14ac:dyDescent="0.2">
      <c r="B5663" s="3"/>
      <c r="D5663" s="3"/>
      <c r="AW5663" s="3"/>
      <c r="AY5663" s="3"/>
    </row>
    <row r="5664" spans="2:51" x14ac:dyDescent="0.2">
      <c r="B5664" s="3"/>
      <c r="D5664" s="3"/>
      <c r="AW5664" s="3"/>
      <c r="AY5664" s="3"/>
    </row>
    <row r="5665" spans="2:51" x14ac:dyDescent="0.2">
      <c r="B5665" s="3"/>
      <c r="D5665" s="3"/>
      <c r="AW5665" s="3"/>
      <c r="AY5665" s="3"/>
    </row>
    <row r="5666" spans="2:51" x14ac:dyDescent="0.2">
      <c r="B5666" s="3"/>
      <c r="D5666" s="3"/>
      <c r="AW5666" s="3"/>
      <c r="AY5666" s="3"/>
    </row>
    <row r="5667" spans="2:51" x14ac:dyDescent="0.2">
      <c r="B5667" s="3"/>
      <c r="D5667" s="3"/>
      <c r="AW5667" s="3"/>
      <c r="AY5667" s="3"/>
    </row>
    <row r="5668" spans="2:51" x14ac:dyDescent="0.2">
      <c r="B5668" s="3"/>
      <c r="D5668" s="3"/>
      <c r="AW5668" s="3"/>
      <c r="AY5668" s="3"/>
    </row>
    <row r="5669" spans="2:51" x14ac:dyDescent="0.2">
      <c r="B5669" s="3"/>
      <c r="D5669" s="3"/>
      <c r="AW5669" s="3"/>
      <c r="AY5669" s="3"/>
    </row>
    <row r="5670" spans="2:51" x14ac:dyDescent="0.2">
      <c r="B5670" s="3"/>
      <c r="D5670" s="3"/>
      <c r="AW5670" s="3"/>
      <c r="AY5670" s="3"/>
    </row>
    <row r="5671" spans="2:51" x14ac:dyDescent="0.2">
      <c r="B5671" s="3"/>
      <c r="D5671" s="3"/>
      <c r="AW5671" s="3"/>
      <c r="AY5671" s="3"/>
    </row>
    <row r="5672" spans="2:51" x14ac:dyDescent="0.2">
      <c r="B5672" s="3"/>
      <c r="D5672" s="3"/>
      <c r="AW5672" s="3"/>
      <c r="AY5672" s="3"/>
    </row>
    <row r="5673" spans="2:51" x14ac:dyDescent="0.2">
      <c r="B5673" s="3"/>
      <c r="D5673" s="3"/>
      <c r="AW5673" s="3"/>
      <c r="AY5673" s="3"/>
    </row>
    <row r="5674" spans="2:51" x14ac:dyDescent="0.2">
      <c r="B5674" s="3"/>
      <c r="D5674" s="3"/>
      <c r="AW5674" s="3"/>
      <c r="AY5674" s="3"/>
    </row>
    <row r="5675" spans="2:51" x14ac:dyDescent="0.2">
      <c r="B5675" s="3"/>
      <c r="D5675" s="3"/>
      <c r="AW5675" s="3"/>
      <c r="AY5675" s="3"/>
    </row>
    <row r="5676" spans="2:51" x14ac:dyDescent="0.2">
      <c r="B5676" s="3"/>
      <c r="D5676" s="3"/>
      <c r="AW5676" s="3"/>
      <c r="AY5676" s="3"/>
    </row>
    <row r="5677" spans="2:51" x14ac:dyDescent="0.2">
      <c r="B5677" s="3"/>
      <c r="D5677" s="3"/>
      <c r="AW5677" s="3"/>
      <c r="AY5677" s="3"/>
    </row>
    <row r="5678" spans="2:51" x14ac:dyDescent="0.2">
      <c r="B5678" s="3"/>
      <c r="D5678" s="3"/>
      <c r="AW5678" s="3"/>
      <c r="AY5678" s="3"/>
    </row>
    <row r="5679" spans="2:51" x14ac:dyDescent="0.2">
      <c r="B5679" s="3"/>
      <c r="D5679" s="3"/>
      <c r="AW5679" s="3"/>
      <c r="AY5679" s="3"/>
    </row>
    <row r="5680" spans="2:51" x14ac:dyDescent="0.2">
      <c r="B5680" s="3"/>
      <c r="D5680" s="3"/>
      <c r="AW5680" s="3"/>
      <c r="AY5680" s="3"/>
    </row>
    <row r="5681" spans="2:51" x14ac:dyDescent="0.2">
      <c r="B5681" s="3"/>
      <c r="D5681" s="3"/>
      <c r="AW5681" s="3"/>
      <c r="AY5681" s="3"/>
    </row>
    <row r="5682" spans="2:51" x14ac:dyDescent="0.2">
      <c r="B5682" s="3"/>
      <c r="D5682" s="3"/>
      <c r="AW5682" s="3"/>
      <c r="AY5682" s="3"/>
    </row>
    <row r="5683" spans="2:51" x14ac:dyDescent="0.2">
      <c r="B5683" s="3"/>
      <c r="D5683" s="3"/>
      <c r="AW5683" s="3"/>
      <c r="AY5683" s="3"/>
    </row>
    <row r="5684" spans="2:51" x14ac:dyDescent="0.2">
      <c r="B5684" s="3"/>
      <c r="D5684" s="3"/>
      <c r="AW5684" s="3"/>
      <c r="AY5684" s="3"/>
    </row>
    <row r="5685" spans="2:51" x14ac:dyDescent="0.2">
      <c r="B5685" s="3"/>
      <c r="D5685" s="3"/>
      <c r="AW5685" s="3"/>
      <c r="AY5685" s="3"/>
    </row>
    <row r="5686" spans="2:51" x14ac:dyDescent="0.2">
      <c r="B5686" s="3"/>
      <c r="D5686" s="3"/>
      <c r="AW5686" s="3"/>
      <c r="AY5686" s="3"/>
    </row>
    <row r="5687" spans="2:51" x14ac:dyDescent="0.2">
      <c r="B5687" s="3"/>
      <c r="D5687" s="3"/>
      <c r="AW5687" s="3"/>
      <c r="AY5687" s="3"/>
    </row>
    <row r="5688" spans="2:51" x14ac:dyDescent="0.2">
      <c r="B5688" s="3"/>
      <c r="D5688" s="3"/>
      <c r="AW5688" s="3"/>
      <c r="AY5688" s="3"/>
    </row>
    <row r="5689" spans="2:51" x14ac:dyDescent="0.2">
      <c r="B5689" s="3"/>
      <c r="D5689" s="3"/>
      <c r="AW5689" s="3"/>
      <c r="AY5689" s="3"/>
    </row>
    <row r="5690" spans="2:51" x14ac:dyDescent="0.2">
      <c r="B5690" s="3"/>
      <c r="D5690" s="3"/>
      <c r="AW5690" s="3"/>
      <c r="AY5690" s="3"/>
    </row>
    <row r="5691" spans="2:51" x14ac:dyDescent="0.2">
      <c r="B5691" s="3"/>
      <c r="D5691" s="3"/>
      <c r="AW5691" s="3"/>
      <c r="AY5691" s="3"/>
    </row>
    <row r="5692" spans="2:51" x14ac:dyDescent="0.2">
      <c r="B5692" s="3"/>
      <c r="D5692" s="3"/>
      <c r="AW5692" s="3"/>
      <c r="AY5692" s="3"/>
    </row>
    <row r="5693" spans="2:51" x14ac:dyDescent="0.2">
      <c r="B5693" s="3"/>
      <c r="D5693" s="3"/>
      <c r="AW5693" s="3"/>
      <c r="AY5693" s="3"/>
    </row>
    <row r="5694" spans="2:51" x14ac:dyDescent="0.2">
      <c r="B5694" s="3"/>
      <c r="D5694" s="3"/>
      <c r="AW5694" s="3"/>
      <c r="AY5694" s="3"/>
    </row>
    <row r="5695" spans="2:51" x14ac:dyDescent="0.2">
      <c r="B5695" s="3"/>
      <c r="D5695" s="3"/>
      <c r="AW5695" s="3"/>
      <c r="AY5695" s="3"/>
    </row>
    <row r="5696" spans="2:51" x14ac:dyDescent="0.2">
      <c r="B5696" s="3"/>
      <c r="D5696" s="3"/>
      <c r="AW5696" s="3"/>
      <c r="AY5696" s="3"/>
    </row>
    <row r="5697" spans="2:51" x14ac:dyDescent="0.2">
      <c r="B5697" s="3"/>
      <c r="D5697" s="3"/>
      <c r="AW5697" s="3"/>
      <c r="AY5697" s="3"/>
    </row>
    <row r="5698" spans="2:51" x14ac:dyDescent="0.2">
      <c r="B5698" s="3"/>
      <c r="D5698" s="3"/>
      <c r="AW5698" s="3"/>
      <c r="AY5698" s="3"/>
    </row>
    <row r="5699" spans="2:51" x14ac:dyDescent="0.2">
      <c r="B5699" s="3"/>
      <c r="D5699" s="3"/>
      <c r="AW5699" s="3"/>
      <c r="AY5699" s="3"/>
    </row>
    <row r="5700" spans="2:51" x14ac:dyDescent="0.2">
      <c r="B5700" s="3"/>
      <c r="D5700" s="3"/>
      <c r="AW5700" s="3"/>
      <c r="AY5700" s="3"/>
    </row>
    <row r="5701" spans="2:51" x14ac:dyDescent="0.2">
      <c r="B5701" s="3"/>
      <c r="D5701" s="3"/>
      <c r="AW5701" s="3"/>
      <c r="AY5701" s="3"/>
    </row>
    <row r="5702" spans="2:51" x14ac:dyDescent="0.2">
      <c r="B5702" s="3"/>
      <c r="D5702" s="3"/>
      <c r="AW5702" s="3"/>
      <c r="AY5702" s="3"/>
    </row>
    <row r="5703" spans="2:51" x14ac:dyDescent="0.2">
      <c r="B5703" s="3"/>
      <c r="D5703" s="3"/>
      <c r="AW5703" s="3"/>
      <c r="AY5703" s="3"/>
    </row>
    <row r="5704" spans="2:51" x14ac:dyDescent="0.2">
      <c r="B5704" s="3"/>
      <c r="D5704" s="3"/>
      <c r="AW5704" s="3"/>
      <c r="AY5704" s="3"/>
    </row>
    <row r="5705" spans="2:51" x14ac:dyDescent="0.2">
      <c r="B5705" s="3"/>
      <c r="D5705" s="3"/>
      <c r="AW5705" s="3"/>
      <c r="AY5705" s="3"/>
    </row>
    <row r="5706" spans="2:51" x14ac:dyDescent="0.2">
      <c r="B5706" s="3"/>
      <c r="D5706" s="3"/>
      <c r="AW5706" s="3"/>
      <c r="AY5706" s="3"/>
    </row>
    <row r="5707" spans="2:51" x14ac:dyDescent="0.2">
      <c r="B5707" s="3"/>
      <c r="D5707" s="3"/>
      <c r="AW5707" s="3"/>
      <c r="AY5707" s="3"/>
    </row>
    <row r="5708" spans="2:51" x14ac:dyDescent="0.2">
      <c r="B5708" s="3"/>
      <c r="D5708" s="3"/>
      <c r="AW5708" s="3"/>
      <c r="AY5708" s="3"/>
    </row>
    <row r="5709" spans="2:51" x14ac:dyDescent="0.2">
      <c r="B5709" s="3"/>
      <c r="D5709" s="3"/>
      <c r="AW5709" s="3"/>
      <c r="AY5709" s="3"/>
    </row>
    <row r="5710" spans="2:51" x14ac:dyDescent="0.2">
      <c r="B5710" s="3"/>
      <c r="D5710" s="3"/>
      <c r="AW5710" s="3"/>
      <c r="AY5710" s="3"/>
    </row>
    <row r="5711" spans="2:51" x14ac:dyDescent="0.2">
      <c r="B5711" s="3"/>
      <c r="D5711" s="3"/>
      <c r="AW5711" s="3"/>
      <c r="AY5711" s="3"/>
    </row>
    <row r="5712" spans="2:51" x14ac:dyDescent="0.2">
      <c r="B5712" s="3"/>
      <c r="D5712" s="3"/>
      <c r="AW5712" s="3"/>
      <c r="AY5712" s="3"/>
    </row>
    <row r="5713" spans="2:51" x14ac:dyDescent="0.2">
      <c r="B5713" s="3"/>
      <c r="D5713" s="3"/>
      <c r="AW5713" s="3"/>
      <c r="AY5713" s="3"/>
    </row>
    <row r="5714" spans="2:51" x14ac:dyDescent="0.2">
      <c r="B5714" s="3"/>
      <c r="D5714" s="3"/>
      <c r="AW5714" s="3"/>
      <c r="AY5714" s="3"/>
    </row>
    <row r="5715" spans="2:51" x14ac:dyDescent="0.2">
      <c r="B5715" s="3"/>
      <c r="D5715" s="3"/>
      <c r="AW5715" s="3"/>
      <c r="AY5715" s="3"/>
    </row>
    <row r="5716" spans="2:51" x14ac:dyDescent="0.2">
      <c r="B5716" s="3"/>
      <c r="D5716" s="3"/>
      <c r="AW5716" s="3"/>
      <c r="AY5716" s="3"/>
    </row>
    <row r="5717" spans="2:51" x14ac:dyDescent="0.2">
      <c r="B5717" s="3"/>
      <c r="D5717" s="3"/>
      <c r="AW5717" s="3"/>
      <c r="AY5717" s="3"/>
    </row>
    <row r="5718" spans="2:51" x14ac:dyDescent="0.2">
      <c r="B5718" s="3"/>
      <c r="D5718" s="3"/>
      <c r="AW5718" s="3"/>
      <c r="AY5718" s="3"/>
    </row>
    <row r="5719" spans="2:51" x14ac:dyDescent="0.2">
      <c r="B5719" s="3"/>
      <c r="D5719" s="3"/>
      <c r="AW5719" s="3"/>
      <c r="AY5719" s="3"/>
    </row>
    <row r="5720" spans="2:51" x14ac:dyDescent="0.2">
      <c r="B5720" s="3"/>
      <c r="D5720" s="3"/>
      <c r="AW5720" s="3"/>
      <c r="AY5720" s="3"/>
    </row>
    <row r="5721" spans="2:51" x14ac:dyDescent="0.2">
      <c r="B5721" s="3"/>
      <c r="D5721" s="3"/>
      <c r="AW5721" s="3"/>
      <c r="AY5721" s="3"/>
    </row>
    <row r="5722" spans="2:51" x14ac:dyDescent="0.2">
      <c r="B5722" s="3"/>
      <c r="D5722" s="3"/>
      <c r="AW5722" s="3"/>
      <c r="AY5722" s="3"/>
    </row>
    <row r="5723" spans="2:51" x14ac:dyDescent="0.2">
      <c r="B5723" s="3"/>
      <c r="D5723" s="3"/>
      <c r="AW5723" s="3"/>
      <c r="AY5723" s="3"/>
    </row>
    <row r="5724" spans="2:51" x14ac:dyDescent="0.2">
      <c r="B5724" s="3"/>
      <c r="D5724" s="3"/>
      <c r="AW5724" s="3"/>
      <c r="AY5724" s="3"/>
    </row>
    <row r="5725" spans="2:51" x14ac:dyDescent="0.2">
      <c r="B5725" s="3"/>
      <c r="D5725" s="3"/>
      <c r="AW5725" s="3"/>
      <c r="AY5725" s="3"/>
    </row>
    <row r="5726" spans="2:51" x14ac:dyDescent="0.2">
      <c r="B5726" s="3"/>
      <c r="D5726" s="3"/>
      <c r="AW5726" s="3"/>
      <c r="AY5726" s="3"/>
    </row>
    <row r="5727" spans="2:51" x14ac:dyDescent="0.2">
      <c r="B5727" s="3"/>
      <c r="D5727" s="3"/>
      <c r="AW5727" s="3"/>
      <c r="AY5727" s="3"/>
    </row>
    <row r="5728" spans="2:51" x14ac:dyDescent="0.2">
      <c r="B5728" s="3"/>
      <c r="D5728" s="3"/>
      <c r="AW5728" s="3"/>
      <c r="AY5728" s="3"/>
    </row>
    <row r="5729" spans="2:51" x14ac:dyDescent="0.2">
      <c r="B5729" s="3"/>
      <c r="D5729" s="3"/>
      <c r="AW5729" s="3"/>
      <c r="AY5729" s="3"/>
    </row>
    <row r="5730" spans="2:51" x14ac:dyDescent="0.2">
      <c r="B5730" s="3"/>
      <c r="D5730" s="3"/>
      <c r="AW5730" s="3"/>
      <c r="AY5730" s="3"/>
    </row>
    <row r="5731" spans="2:51" x14ac:dyDescent="0.2">
      <c r="B5731" s="3"/>
      <c r="D5731" s="3"/>
      <c r="AW5731" s="3"/>
      <c r="AY5731" s="3"/>
    </row>
    <row r="5732" spans="2:51" x14ac:dyDescent="0.2">
      <c r="B5732" s="3"/>
      <c r="D5732" s="3"/>
      <c r="AW5732" s="3"/>
      <c r="AY5732" s="3"/>
    </row>
    <row r="5733" spans="2:51" x14ac:dyDescent="0.2">
      <c r="B5733" s="3"/>
      <c r="D5733" s="3"/>
      <c r="AW5733" s="3"/>
      <c r="AY5733" s="3"/>
    </row>
    <row r="5734" spans="2:51" x14ac:dyDescent="0.2">
      <c r="B5734" s="3"/>
      <c r="D5734" s="3"/>
      <c r="AW5734" s="3"/>
      <c r="AY5734" s="3"/>
    </row>
    <row r="5735" spans="2:51" x14ac:dyDescent="0.2">
      <c r="B5735" s="3"/>
      <c r="D5735" s="3"/>
      <c r="AW5735" s="3"/>
      <c r="AY5735" s="3"/>
    </row>
    <row r="5736" spans="2:51" x14ac:dyDescent="0.2">
      <c r="B5736" s="3"/>
      <c r="D5736" s="3"/>
      <c r="AW5736" s="3"/>
      <c r="AY5736" s="3"/>
    </row>
    <row r="5737" spans="2:51" x14ac:dyDescent="0.2">
      <c r="B5737" s="3"/>
      <c r="D5737" s="3"/>
      <c r="AW5737" s="3"/>
      <c r="AY5737" s="3"/>
    </row>
    <row r="5738" spans="2:51" x14ac:dyDescent="0.2">
      <c r="B5738" s="3"/>
      <c r="D5738" s="3"/>
      <c r="AW5738" s="3"/>
      <c r="AY5738" s="3"/>
    </row>
    <row r="5739" spans="2:51" x14ac:dyDescent="0.2">
      <c r="B5739" s="3"/>
      <c r="D5739" s="3"/>
      <c r="AW5739" s="3"/>
      <c r="AY5739" s="3"/>
    </row>
    <row r="5740" spans="2:51" x14ac:dyDescent="0.2">
      <c r="B5740" s="3"/>
      <c r="D5740" s="3"/>
      <c r="AW5740" s="3"/>
      <c r="AY5740" s="3"/>
    </row>
    <row r="5741" spans="2:51" x14ac:dyDescent="0.2">
      <c r="B5741" s="3"/>
      <c r="D5741" s="3"/>
      <c r="AW5741" s="3"/>
      <c r="AY5741" s="3"/>
    </row>
    <row r="5742" spans="2:51" x14ac:dyDescent="0.2">
      <c r="B5742" s="3"/>
      <c r="D5742" s="3"/>
      <c r="AW5742" s="3"/>
      <c r="AY5742" s="3"/>
    </row>
    <row r="5743" spans="2:51" x14ac:dyDescent="0.2">
      <c r="B5743" s="3"/>
      <c r="D5743" s="3"/>
      <c r="AW5743" s="3"/>
      <c r="AY5743" s="3"/>
    </row>
    <row r="5744" spans="2:51" x14ac:dyDescent="0.2">
      <c r="B5744" s="3"/>
      <c r="D5744" s="3"/>
      <c r="AW5744" s="3"/>
      <c r="AY5744" s="3"/>
    </row>
    <row r="5745" spans="2:51" x14ac:dyDescent="0.2">
      <c r="B5745" s="3"/>
      <c r="D5745" s="3"/>
      <c r="AW5745" s="3"/>
      <c r="AY5745" s="3"/>
    </row>
    <row r="5746" spans="2:51" x14ac:dyDescent="0.2">
      <c r="B5746" s="3"/>
      <c r="D5746" s="3"/>
      <c r="AW5746" s="3"/>
      <c r="AY5746" s="3"/>
    </row>
    <row r="5747" spans="2:51" x14ac:dyDescent="0.2">
      <c r="B5747" s="3"/>
      <c r="D5747" s="3"/>
      <c r="AW5747" s="3"/>
      <c r="AY5747" s="3"/>
    </row>
    <row r="5748" spans="2:51" x14ac:dyDescent="0.2">
      <c r="B5748" s="3"/>
      <c r="D5748" s="3"/>
      <c r="AW5748" s="3"/>
      <c r="AY5748" s="3"/>
    </row>
    <row r="5749" spans="2:51" x14ac:dyDescent="0.2">
      <c r="B5749" s="3"/>
      <c r="D5749" s="3"/>
      <c r="AW5749" s="3"/>
      <c r="AY5749" s="3"/>
    </row>
    <row r="5750" spans="2:51" x14ac:dyDescent="0.2">
      <c r="B5750" s="3"/>
      <c r="D5750" s="3"/>
      <c r="AW5750" s="3"/>
      <c r="AY5750" s="3"/>
    </row>
    <row r="5751" spans="2:51" x14ac:dyDescent="0.2">
      <c r="B5751" s="3"/>
      <c r="D5751" s="3"/>
      <c r="AW5751" s="3"/>
      <c r="AY5751" s="3"/>
    </row>
    <row r="5752" spans="2:51" x14ac:dyDescent="0.2">
      <c r="B5752" s="3"/>
      <c r="D5752" s="3"/>
      <c r="AW5752" s="3"/>
      <c r="AY5752" s="3"/>
    </row>
    <row r="5753" spans="2:51" x14ac:dyDescent="0.2">
      <c r="B5753" s="3"/>
      <c r="D5753" s="3"/>
      <c r="AW5753" s="3"/>
      <c r="AY5753" s="3"/>
    </row>
    <row r="5754" spans="2:51" x14ac:dyDescent="0.2">
      <c r="B5754" s="3"/>
      <c r="D5754" s="3"/>
      <c r="AW5754" s="3"/>
      <c r="AY5754" s="3"/>
    </row>
    <row r="5755" spans="2:51" x14ac:dyDescent="0.2">
      <c r="B5755" s="3"/>
      <c r="D5755" s="3"/>
      <c r="AW5755" s="3"/>
      <c r="AY5755" s="3"/>
    </row>
    <row r="5756" spans="2:51" x14ac:dyDescent="0.2">
      <c r="B5756" s="3"/>
      <c r="D5756" s="3"/>
      <c r="AW5756" s="3"/>
      <c r="AY5756" s="3"/>
    </row>
    <row r="5757" spans="2:51" x14ac:dyDescent="0.2">
      <c r="B5757" s="3"/>
      <c r="D5757" s="3"/>
      <c r="AW5757" s="3"/>
      <c r="AY5757" s="3"/>
    </row>
    <row r="5758" spans="2:51" x14ac:dyDescent="0.2">
      <c r="B5758" s="3"/>
      <c r="D5758" s="3"/>
      <c r="AW5758" s="3"/>
      <c r="AY5758" s="3"/>
    </row>
    <row r="5759" spans="2:51" x14ac:dyDescent="0.2">
      <c r="B5759" s="3"/>
      <c r="D5759" s="3"/>
      <c r="AW5759" s="3"/>
      <c r="AY5759" s="3"/>
    </row>
    <row r="5760" spans="2:51" x14ac:dyDescent="0.2">
      <c r="B5760" s="3"/>
      <c r="D5760" s="3"/>
      <c r="AW5760" s="3"/>
      <c r="AY5760" s="3"/>
    </row>
    <row r="5761" spans="2:51" x14ac:dyDescent="0.2">
      <c r="B5761" s="3"/>
      <c r="D5761" s="3"/>
      <c r="AW5761" s="3"/>
      <c r="AY5761" s="3"/>
    </row>
    <row r="5762" spans="2:51" x14ac:dyDescent="0.2">
      <c r="B5762" s="3"/>
      <c r="D5762" s="3"/>
      <c r="AW5762" s="3"/>
      <c r="AY5762" s="3"/>
    </row>
    <row r="5763" spans="2:51" x14ac:dyDescent="0.2">
      <c r="B5763" s="3"/>
      <c r="D5763" s="3"/>
      <c r="AW5763" s="3"/>
      <c r="AY5763" s="3"/>
    </row>
    <row r="5764" spans="2:51" x14ac:dyDescent="0.2">
      <c r="B5764" s="3"/>
      <c r="D5764" s="3"/>
      <c r="AW5764" s="3"/>
      <c r="AY5764" s="3"/>
    </row>
    <row r="5765" spans="2:51" x14ac:dyDescent="0.2">
      <c r="B5765" s="3"/>
      <c r="D5765" s="3"/>
      <c r="AW5765" s="3"/>
      <c r="AY5765" s="3"/>
    </row>
    <row r="5766" spans="2:51" x14ac:dyDescent="0.2">
      <c r="B5766" s="3"/>
      <c r="D5766" s="3"/>
      <c r="AW5766" s="3"/>
      <c r="AY5766" s="3"/>
    </row>
    <row r="5767" spans="2:51" x14ac:dyDescent="0.2">
      <c r="B5767" s="3"/>
      <c r="D5767" s="3"/>
      <c r="AW5767" s="3"/>
      <c r="AY5767" s="3"/>
    </row>
    <row r="5768" spans="2:51" x14ac:dyDescent="0.2">
      <c r="B5768" s="3"/>
      <c r="D5768" s="3"/>
      <c r="AW5768" s="3"/>
      <c r="AY5768" s="3"/>
    </row>
    <row r="5769" spans="2:51" x14ac:dyDescent="0.2">
      <c r="B5769" s="3"/>
      <c r="D5769" s="3"/>
      <c r="AW5769" s="3"/>
      <c r="AY5769" s="3"/>
    </row>
    <row r="5770" spans="2:51" x14ac:dyDescent="0.2">
      <c r="B5770" s="3"/>
      <c r="D5770" s="3"/>
      <c r="AW5770" s="3"/>
      <c r="AY5770" s="3"/>
    </row>
    <row r="5771" spans="2:51" x14ac:dyDescent="0.2">
      <c r="B5771" s="3"/>
      <c r="D5771" s="3"/>
      <c r="AW5771" s="3"/>
      <c r="AY5771" s="3"/>
    </row>
    <row r="5772" spans="2:51" x14ac:dyDescent="0.2">
      <c r="B5772" s="3"/>
      <c r="D5772" s="3"/>
      <c r="AW5772" s="3"/>
      <c r="AY5772" s="3"/>
    </row>
    <row r="5773" spans="2:51" x14ac:dyDescent="0.2">
      <c r="B5773" s="3"/>
      <c r="D5773" s="3"/>
      <c r="AW5773" s="3"/>
      <c r="AY5773" s="3"/>
    </row>
    <row r="5774" spans="2:51" x14ac:dyDescent="0.2">
      <c r="B5774" s="3"/>
      <c r="D5774" s="3"/>
      <c r="AW5774" s="3"/>
      <c r="AY5774" s="3"/>
    </row>
    <row r="5775" spans="2:51" x14ac:dyDescent="0.2">
      <c r="B5775" s="3"/>
      <c r="D5775" s="3"/>
      <c r="AW5775" s="3"/>
      <c r="AY5775" s="3"/>
    </row>
    <row r="5776" spans="2:51" x14ac:dyDescent="0.2">
      <c r="B5776" s="3"/>
      <c r="D5776" s="3"/>
      <c r="AW5776" s="3"/>
      <c r="AY5776" s="3"/>
    </row>
    <row r="5777" spans="2:51" x14ac:dyDescent="0.2">
      <c r="B5777" s="3"/>
      <c r="D5777" s="3"/>
      <c r="AW5777" s="3"/>
      <c r="AY5777" s="3"/>
    </row>
    <row r="5778" spans="2:51" x14ac:dyDescent="0.2">
      <c r="B5778" s="3"/>
      <c r="D5778" s="3"/>
      <c r="AW5778" s="3"/>
      <c r="AY5778" s="3"/>
    </row>
    <row r="5779" spans="2:51" x14ac:dyDescent="0.2">
      <c r="B5779" s="3"/>
      <c r="D5779" s="3"/>
      <c r="AW5779" s="3"/>
      <c r="AY5779" s="3"/>
    </row>
    <row r="5780" spans="2:51" x14ac:dyDescent="0.2">
      <c r="B5780" s="3"/>
      <c r="D5780" s="3"/>
      <c r="AW5780" s="3"/>
      <c r="AY5780" s="3"/>
    </row>
    <row r="5781" spans="2:51" x14ac:dyDescent="0.2">
      <c r="B5781" s="3"/>
      <c r="D5781" s="3"/>
      <c r="AW5781" s="3"/>
      <c r="AY5781" s="3"/>
    </row>
    <row r="5782" spans="2:51" x14ac:dyDescent="0.2">
      <c r="B5782" s="3"/>
      <c r="D5782" s="3"/>
      <c r="AW5782" s="3"/>
      <c r="AY5782" s="3"/>
    </row>
    <row r="5783" spans="2:51" x14ac:dyDescent="0.2">
      <c r="B5783" s="3"/>
      <c r="D5783" s="3"/>
      <c r="AW5783" s="3"/>
      <c r="AY5783" s="3"/>
    </row>
    <row r="5784" spans="2:51" x14ac:dyDescent="0.2">
      <c r="B5784" s="3"/>
      <c r="D5784" s="3"/>
      <c r="AW5784" s="3"/>
      <c r="AY5784" s="3"/>
    </row>
    <row r="5785" spans="2:51" x14ac:dyDescent="0.2">
      <c r="B5785" s="3"/>
      <c r="D5785" s="3"/>
      <c r="AW5785" s="3"/>
      <c r="AY5785" s="3"/>
    </row>
    <row r="5786" spans="2:51" x14ac:dyDescent="0.2">
      <c r="B5786" s="3"/>
      <c r="D5786" s="3"/>
      <c r="AW5786" s="3"/>
      <c r="AY5786" s="3"/>
    </row>
    <row r="5787" spans="2:51" x14ac:dyDescent="0.2">
      <c r="B5787" s="3"/>
      <c r="D5787" s="3"/>
      <c r="AW5787" s="3"/>
      <c r="AY5787" s="3"/>
    </row>
    <row r="5788" spans="2:51" x14ac:dyDescent="0.2">
      <c r="B5788" s="3"/>
      <c r="D5788" s="3"/>
      <c r="AW5788" s="3"/>
      <c r="AY5788" s="3"/>
    </row>
    <row r="5789" spans="2:51" x14ac:dyDescent="0.2">
      <c r="B5789" s="3"/>
      <c r="D5789" s="3"/>
      <c r="AW5789" s="3"/>
      <c r="AY5789" s="3"/>
    </row>
    <row r="5790" spans="2:51" x14ac:dyDescent="0.2">
      <c r="B5790" s="3"/>
      <c r="D5790" s="3"/>
      <c r="AW5790" s="3"/>
      <c r="AY5790" s="3"/>
    </row>
    <row r="5791" spans="2:51" x14ac:dyDescent="0.2">
      <c r="B5791" s="3"/>
      <c r="D5791" s="3"/>
      <c r="AW5791" s="3"/>
      <c r="AY5791" s="3"/>
    </row>
    <row r="5792" spans="2:51" x14ac:dyDescent="0.2">
      <c r="B5792" s="3"/>
      <c r="D5792" s="3"/>
      <c r="AW5792" s="3"/>
      <c r="AY5792" s="3"/>
    </row>
    <row r="5793" spans="2:51" x14ac:dyDescent="0.2">
      <c r="B5793" s="3"/>
      <c r="D5793" s="3"/>
      <c r="AW5793" s="3"/>
      <c r="AY5793" s="3"/>
    </row>
    <row r="5794" spans="2:51" x14ac:dyDescent="0.2">
      <c r="B5794" s="3"/>
      <c r="D5794" s="3"/>
      <c r="AW5794" s="3"/>
      <c r="AY5794" s="3"/>
    </row>
    <row r="5795" spans="2:51" x14ac:dyDescent="0.2">
      <c r="B5795" s="3"/>
      <c r="D5795" s="3"/>
      <c r="AW5795" s="3"/>
      <c r="AY5795" s="3"/>
    </row>
    <row r="5796" spans="2:51" x14ac:dyDescent="0.2">
      <c r="B5796" s="3"/>
      <c r="D5796" s="3"/>
      <c r="AW5796" s="3"/>
      <c r="AY5796" s="3"/>
    </row>
    <row r="5797" spans="2:51" x14ac:dyDescent="0.2">
      <c r="B5797" s="3"/>
      <c r="D5797" s="3"/>
      <c r="AW5797" s="3"/>
      <c r="AY5797" s="3"/>
    </row>
    <row r="5798" spans="2:51" x14ac:dyDescent="0.2">
      <c r="B5798" s="3"/>
      <c r="D5798" s="3"/>
      <c r="AW5798" s="3"/>
      <c r="AY5798" s="3"/>
    </row>
    <row r="5799" spans="2:51" x14ac:dyDescent="0.2">
      <c r="B5799" s="3"/>
      <c r="D5799" s="3"/>
      <c r="AW5799" s="3"/>
      <c r="AY5799" s="3"/>
    </row>
    <row r="5800" spans="2:51" x14ac:dyDescent="0.2">
      <c r="B5800" s="3"/>
      <c r="D5800" s="3"/>
      <c r="AW5800" s="3"/>
      <c r="AY5800" s="3"/>
    </row>
    <row r="5801" spans="2:51" x14ac:dyDescent="0.2">
      <c r="B5801" s="3"/>
      <c r="D5801" s="3"/>
      <c r="AW5801" s="3"/>
      <c r="AY5801" s="3"/>
    </row>
    <row r="5802" spans="2:51" x14ac:dyDescent="0.2">
      <c r="B5802" s="3"/>
      <c r="D5802" s="3"/>
      <c r="AW5802" s="3"/>
      <c r="AY5802" s="3"/>
    </row>
    <row r="5803" spans="2:51" x14ac:dyDescent="0.2">
      <c r="B5803" s="3"/>
      <c r="D5803" s="3"/>
      <c r="AW5803" s="3"/>
      <c r="AY5803" s="3"/>
    </row>
    <row r="5804" spans="2:51" x14ac:dyDescent="0.2">
      <c r="B5804" s="3"/>
      <c r="D5804" s="3"/>
      <c r="AW5804" s="3"/>
      <c r="AY5804" s="3"/>
    </row>
    <row r="5805" spans="2:51" x14ac:dyDescent="0.2">
      <c r="B5805" s="3"/>
      <c r="D5805" s="3"/>
      <c r="AW5805" s="3"/>
      <c r="AY5805" s="3"/>
    </row>
    <row r="5806" spans="2:51" x14ac:dyDescent="0.2">
      <c r="B5806" s="3"/>
      <c r="D5806" s="3"/>
      <c r="AW5806" s="3"/>
      <c r="AY5806" s="3"/>
    </row>
    <row r="5807" spans="2:51" x14ac:dyDescent="0.2">
      <c r="B5807" s="3"/>
      <c r="D5807" s="3"/>
      <c r="AW5807" s="3"/>
      <c r="AY5807" s="3"/>
    </row>
    <row r="5808" spans="2:51" x14ac:dyDescent="0.2">
      <c r="B5808" s="3"/>
      <c r="D5808" s="3"/>
      <c r="AW5808" s="3"/>
      <c r="AY5808" s="3"/>
    </row>
    <row r="5809" spans="2:51" x14ac:dyDescent="0.2">
      <c r="B5809" s="3"/>
      <c r="D5809" s="3"/>
      <c r="AW5809" s="3"/>
      <c r="AY5809" s="3"/>
    </row>
    <row r="5810" spans="2:51" x14ac:dyDescent="0.2">
      <c r="B5810" s="3"/>
      <c r="D5810" s="3"/>
      <c r="AW5810" s="3"/>
      <c r="AY5810" s="3"/>
    </row>
    <row r="5811" spans="2:51" x14ac:dyDescent="0.2">
      <c r="B5811" s="3"/>
      <c r="D5811" s="3"/>
      <c r="AW5811" s="3"/>
      <c r="AY5811" s="3"/>
    </row>
    <row r="5812" spans="2:51" x14ac:dyDescent="0.2">
      <c r="B5812" s="3"/>
      <c r="D5812" s="3"/>
      <c r="AW5812" s="3"/>
      <c r="AY5812" s="3"/>
    </row>
    <row r="5813" spans="2:51" x14ac:dyDescent="0.2">
      <c r="B5813" s="3"/>
      <c r="D5813" s="3"/>
      <c r="AW5813" s="3"/>
      <c r="AY5813" s="3"/>
    </row>
    <row r="5814" spans="2:51" x14ac:dyDescent="0.2">
      <c r="B5814" s="3"/>
      <c r="D5814" s="3"/>
      <c r="AW5814" s="3"/>
      <c r="AY5814" s="3"/>
    </row>
    <row r="5815" spans="2:51" x14ac:dyDescent="0.2">
      <c r="B5815" s="3"/>
      <c r="D5815" s="3"/>
      <c r="AW5815" s="3"/>
      <c r="AY5815" s="3"/>
    </row>
    <row r="5816" spans="2:51" x14ac:dyDescent="0.2">
      <c r="B5816" s="3"/>
      <c r="D5816" s="3"/>
      <c r="AW5816" s="3"/>
      <c r="AY5816" s="3"/>
    </row>
    <row r="5817" spans="2:51" x14ac:dyDescent="0.2">
      <c r="B5817" s="3"/>
      <c r="D5817" s="3"/>
      <c r="AW5817" s="3"/>
      <c r="AY5817" s="3"/>
    </row>
    <row r="5818" spans="2:51" x14ac:dyDescent="0.2">
      <c r="B5818" s="3"/>
      <c r="D5818" s="3"/>
      <c r="AW5818" s="3"/>
      <c r="AY5818" s="3"/>
    </row>
    <row r="5819" spans="2:51" x14ac:dyDescent="0.2">
      <c r="B5819" s="3"/>
      <c r="D5819" s="3"/>
      <c r="AW5819" s="3"/>
      <c r="AY5819" s="3"/>
    </row>
    <row r="5820" spans="2:51" x14ac:dyDescent="0.2">
      <c r="B5820" s="3"/>
      <c r="D5820" s="3"/>
      <c r="AW5820" s="3"/>
      <c r="AY5820" s="3"/>
    </row>
    <row r="5821" spans="2:51" x14ac:dyDescent="0.2">
      <c r="B5821" s="3"/>
      <c r="D5821" s="3"/>
      <c r="AW5821" s="3"/>
      <c r="AY5821" s="3"/>
    </row>
    <row r="5822" spans="2:51" x14ac:dyDescent="0.2">
      <c r="B5822" s="3"/>
      <c r="D5822" s="3"/>
      <c r="AW5822" s="3"/>
      <c r="AY5822" s="3"/>
    </row>
    <row r="5823" spans="2:51" x14ac:dyDescent="0.2">
      <c r="B5823" s="3"/>
      <c r="D5823" s="3"/>
      <c r="AW5823" s="3"/>
      <c r="AY5823" s="3"/>
    </row>
    <row r="5824" spans="2:51" x14ac:dyDescent="0.2">
      <c r="B5824" s="3"/>
      <c r="D5824" s="3"/>
      <c r="AW5824" s="3"/>
      <c r="AY5824" s="3"/>
    </row>
    <row r="5825" spans="2:51" x14ac:dyDescent="0.2">
      <c r="B5825" s="3"/>
      <c r="D5825" s="3"/>
      <c r="AW5825" s="3"/>
      <c r="AY5825" s="3"/>
    </row>
    <row r="5826" spans="2:51" x14ac:dyDescent="0.2">
      <c r="B5826" s="3"/>
      <c r="D5826" s="3"/>
      <c r="AW5826" s="3"/>
      <c r="AY5826" s="3"/>
    </row>
    <row r="5827" spans="2:51" x14ac:dyDescent="0.2">
      <c r="B5827" s="3"/>
      <c r="D5827" s="3"/>
      <c r="AW5827" s="3"/>
      <c r="AY5827" s="3"/>
    </row>
    <row r="5828" spans="2:51" x14ac:dyDescent="0.2">
      <c r="B5828" s="3"/>
      <c r="D5828" s="3"/>
      <c r="AW5828" s="3"/>
      <c r="AY5828" s="3"/>
    </row>
    <row r="5829" spans="2:51" x14ac:dyDescent="0.2">
      <c r="B5829" s="3"/>
      <c r="D5829" s="3"/>
      <c r="AW5829" s="3"/>
      <c r="AY5829" s="3"/>
    </row>
    <row r="5830" spans="2:51" x14ac:dyDescent="0.2">
      <c r="B5830" s="3"/>
      <c r="D5830" s="3"/>
      <c r="AW5830" s="3"/>
      <c r="AY5830" s="3"/>
    </row>
    <row r="5831" spans="2:51" x14ac:dyDescent="0.2">
      <c r="B5831" s="3"/>
      <c r="D5831" s="3"/>
      <c r="AW5831" s="3"/>
      <c r="AY5831" s="3"/>
    </row>
    <row r="5832" spans="2:51" x14ac:dyDescent="0.2">
      <c r="B5832" s="3"/>
      <c r="D5832" s="3"/>
      <c r="AW5832" s="3"/>
      <c r="AY5832" s="3"/>
    </row>
    <row r="5833" spans="2:51" x14ac:dyDescent="0.2">
      <c r="B5833" s="3"/>
      <c r="D5833" s="3"/>
      <c r="AW5833" s="3"/>
      <c r="AY5833" s="3"/>
    </row>
    <row r="5834" spans="2:51" x14ac:dyDescent="0.2">
      <c r="B5834" s="3"/>
      <c r="D5834" s="3"/>
      <c r="AW5834" s="3"/>
      <c r="AY5834" s="3"/>
    </row>
    <row r="5835" spans="2:51" x14ac:dyDescent="0.2">
      <c r="B5835" s="3"/>
      <c r="D5835" s="3"/>
      <c r="AW5835" s="3"/>
      <c r="AY5835" s="3"/>
    </row>
    <row r="5836" spans="2:51" x14ac:dyDescent="0.2">
      <c r="B5836" s="3"/>
      <c r="D5836" s="3"/>
      <c r="AW5836" s="3"/>
      <c r="AY5836" s="3"/>
    </row>
    <row r="5837" spans="2:51" x14ac:dyDescent="0.2">
      <c r="B5837" s="3"/>
      <c r="D5837" s="3"/>
      <c r="AW5837" s="3"/>
      <c r="AY5837" s="3"/>
    </row>
    <row r="5838" spans="2:51" x14ac:dyDescent="0.2">
      <c r="B5838" s="3"/>
      <c r="D5838" s="3"/>
      <c r="AW5838" s="3"/>
      <c r="AY5838" s="3"/>
    </row>
    <row r="5839" spans="2:51" x14ac:dyDescent="0.2">
      <c r="B5839" s="3"/>
      <c r="D5839" s="3"/>
      <c r="AW5839" s="3"/>
      <c r="AY5839" s="3"/>
    </row>
    <row r="5840" spans="2:51" x14ac:dyDescent="0.2">
      <c r="B5840" s="3"/>
      <c r="D5840" s="3"/>
      <c r="AW5840" s="3"/>
      <c r="AY5840" s="3"/>
    </row>
    <row r="5841" spans="2:51" x14ac:dyDescent="0.2">
      <c r="B5841" s="3"/>
      <c r="D5841" s="3"/>
      <c r="AW5841" s="3"/>
      <c r="AY5841" s="3"/>
    </row>
    <row r="5842" spans="2:51" x14ac:dyDescent="0.2">
      <c r="B5842" s="3"/>
      <c r="D5842" s="3"/>
      <c r="AW5842" s="3"/>
      <c r="AY5842" s="3"/>
    </row>
    <row r="5843" spans="2:51" x14ac:dyDescent="0.2">
      <c r="B5843" s="3"/>
      <c r="D5843" s="3"/>
      <c r="AW5843" s="3"/>
      <c r="AY5843" s="3"/>
    </row>
    <row r="5844" spans="2:51" x14ac:dyDescent="0.2">
      <c r="B5844" s="3"/>
      <c r="D5844" s="3"/>
      <c r="AW5844" s="3"/>
      <c r="AY5844" s="3"/>
    </row>
    <row r="5845" spans="2:51" x14ac:dyDescent="0.2">
      <c r="B5845" s="3"/>
      <c r="D5845" s="3"/>
      <c r="AW5845" s="3"/>
      <c r="AY5845" s="3"/>
    </row>
    <row r="5846" spans="2:51" x14ac:dyDescent="0.2">
      <c r="B5846" s="3"/>
      <c r="D5846" s="3"/>
      <c r="AW5846" s="3"/>
      <c r="AY5846" s="3"/>
    </row>
    <row r="5847" spans="2:51" x14ac:dyDescent="0.2">
      <c r="B5847" s="3"/>
      <c r="D5847" s="3"/>
      <c r="AW5847" s="3"/>
      <c r="AY5847" s="3"/>
    </row>
    <row r="5848" spans="2:51" x14ac:dyDescent="0.2">
      <c r="B5848" s="3"/>
      <c r="D5848" s="3"/>
      <c r="AW5848" s="3"/>
      <c r="AY5848" s="3"/>
    </row>
    <row r="5849" spans="2:51" x14ac:dyDescent="0.2">
      <c r="B5849" s="3"/>
      <c r="D5849" s="3"/>
      <c r="AW5849" s="3"/>
      <c r="AY5849" s="3"/>
    </row>
    <row r="5850" spans="2:51" x14ac:dyDescent="0.2">
      <c r="B5850" s="3"/>
      <c r="D5850" s="3"/>
      <c r="AW5850" s="3"/>
      <c r="AY5850" s="3"/>
    </row>
    <row r="5851" spans="2:51" x14ac:dyDescent="0.2">
      <c r="B5851" s="3"/>
      <c r="D5851" s="3"/>
      <c r="AW5851" s="3"/>
      <c r="AY5851" s="3"/>
    </row>
    <row r="5852" spans="2:51" x14ac:dyDescent="0.2">
      <c r="B5852" s="3"/>
      <c r="D5852" s="3"/>
      <c r="AW5852" s="3"/>
      <c r="AY5852" s="3"/>
    </row>
    <row r="5853" spans="2:51" x14ac:dyDescent="0.2">
      <c r="B5853" s="3"/>
      <c r="D5853" s="3"/>
      <c r="AW5853" s="3"/>
      <c r="AY5853" s="3"/>
    </row>
    <row r="5854" spans="2:51" x14ac:dyDescent="0.2">
      <c r="B5854" s="3"/>
      <c r="D5854" s="3"/>
      <c r="AW5854" s="3"/>
      <c r="AY5854" s="3"/>
    </row>
    <row r="5855" spans="2:51" x14ac:dyDescent="0.2">
      <c r="B5855" s="3"/>
      <c r="D5855" s="3"/>
      <c r="AW5855" s="3"/>
      <c r="AY5855" s="3"/>
    </row>
    <row r="5856" spans="2:51" x14ac:dyDescent="0.2">
      <c r="B5856" s="3"/>
      <c r="D5856" s="3"/>
      <c r="AW5856" s="3"/>
      <c r="AY5856" s="3"/>
    </row>
    <row r="5857" spans="2:51" x14ac:dyDescent="0.2">
      <c r="B5857" s="3"/>
      <c r="D5857" s="3"/>
      <c r="AW5857" s="3"/>
      <c r="AY5857" s="3"/>
    </row>
    <row r="5858" spans="2:51" x14ac:dyDescent="0.2">
      <c r="B5858" s="3"/>
      <c r="D5858" s="3"/>
      <c r="AW5858" s="3"/>
      <c r="AY5858" s="3"/>
    </row>
    <row r="5859" spans="2:51" x14ac:dyDescent="0.2">
      <c r="B5859" s="3"/>
      <c r="D5859" s="3"/>
      <c r="AW5859" s="3"/>
      <c r="AY5859" s="3"/>
    </row>
    <row r="5860" spans="2:51" x14ac:dyDescent="0.2">
      <c r="B5860" s="3"/>
      <c r="D5860" s="3"/>
      <c r="AW5860" s="3"/>
      <c r="AY5860" s="3"/>
    </row>
    <row r="5861" spans="2:51" x14ac:dyDescent="0.2">
      <c r="B5861" s="3"/>
      <c r="D5861" s="3"/>
      <c r="AW5861" s="3"/>
      <c r="AY5861" s="3"/>
    </row>
    <row r="5862" spans="2:51" x14ac:dyDescent="0.2">
      <c r="B5862" s="3"/>
      <c r="D5862" s="3"/>
      <c r="AW5862" s="3"/>
      <c r="AY5862" s="3"/>
    </row>
    <row r="5863" spans="2:51" x14ac:dyDescent="0.2">
      <c r="B5863" s="3"/>
      <c r="D5863" s="3"/>
      <c r="AW5863" s="3"/>
      <c r="AY5863" s="3"/>
    </row>
    <row r="5864" spans="2:51" x14ac:dyDescent="0.2">
      <c r="B5864" s="3"/>
      <c r="D5864" s="3"/>
      <c r="AW5864" s="3"/>
      <c r="AY5864" s="3"/>
    </row>
    <row r="5865" spans="2:51" x14ac:dyDescent="0.2">
      <c r="B5865" s="3"/>
      <c r="D5865" s="3"/>
      <c r="AW5865" s="3"/>
      <c r="AY5865" s="3"/>
    </row>
    <row r="5866" spans="2:51" x14ac:dyDescent="0.2">
      <c r="B5866" s="3"/>
      <c r="D5866" s="3"/>
      <c r="AW5866" s="3"/>
      <c r="AY5866" s="3"/>
    </row>
    <row r="5867" spans="2:51" x14ac:dyDescent="0.2">
      <c r="B5867" s="3"/>
      <c r="D5867" s="3"/>
      <c r="AW5867" s="3"/>
      <c r="AY5867" s="3"/>
    </row>
    <row r="5868" spans="2:51" x14ac:dyDescent="0.2">
      <c r="B5868" s="3"/>
      <c r="D5868" s="3"/>
      <c r="AW5868" s="3"/>
      <c r="AY5868" s="3"/>
    </row>
    <row r="5869" spans="2:51" x14ac:dyDescent="0.2">
      <c r="B5869" s="3"/>
      <c r="D5869" s="3"/>
      <c r="AW5869" s="3"/>
      <c r="AY5869" s="3"/>
    </row>
    <row r="5870" spans="2:51" x14ac:dyDescent="0.2">
      <c r="B5870" s="3"/>
      <c r="D5870" s="3"/>
      <c r="AW5870" s="3"/>
      <c r="AY5870" s="3"/>
    </row>
    <row r="5871" spans="2:51" x14ac:dyDescent="0.2">
      <c r="B5871" s="3"/>
      <c r="D5871" s="3"/>
      <c r="AW5871" s="3"/>
      <c r="AY5871" s="3"/>
    </row>
    <row r="5872" spans="2:51" x14ac:dyDescent="0.2">
      <c r="B5872" s="3"/>
      <c r="D5872" s="3"/>
      <c r="AW5872" s="3"/>
      <c r="AY5872" s="3"/>
    </row>
    <row r="5873" spans="2:51" x14ac:dyDescent="0.2">
      <c r="B5873" s="3"/>
      <c r="D5873" s="3"/>
      <c r="AW5873" s="3"/>
      <c r="AY5873" s="3"/>
    </row>
    <row r="5874" spans="2:51" x14ac:dyDescent="0.2">
      <c r="B5874" s="3"/>
      <c r="D5874" s="3"/>
      <c r="AW5874" s="3"/>
      <c r="AY5874" s="3"/>
    </row>
    <row r="5875" spans="2:51" x14ac:dyDescent="0.2">
      <c r="B5875" s="3"/>
      <c r="D5875" s="3"/>
      <c r="AW5875" s="3"/>
      <c r="AY5875" s="3"/>
    </row>
    <row r="5876" spans="2:51" x14ac:dyDescent="0.2">
      <c r="B5876" s="3"/>
      <c r="D5876" s="3"/>
      <c r="AW5876" s="3"/>
      <c r="AY5876" s="3"/>
    </row>
    <row r="5877" spans="2:51" x14ac:dyDescent="0.2">
      <c r="B5877" s="3"/>
      <c r="D5877" s="3"/>
      <c r="AW5877" s="3"/>
      <c r="AY5877" s="3"/>
    </row>
    <row r="5878" spans="2:51" x14ac:dyDescent="0.2">
      <c r="B5878" s="3"/>
      <c r="D5878" s="3"/>
      <c r="AW5878" s="3"/>
      <c r="AY5878" s="3"/>
    </row>
    <row r="5879" spans="2:51" x14ac:dyDescent="0.2">
      <c r="B5879" s="3"/>
      <c r="D5879" s="3"/>
      <c r="AW5879" s="3"/>
      <c r="AY5879" s="3"/>
    </row>
    <row r="5880" spans="2:51" x14ac:dyDescent="0.2">
      <c r="B5880" s="3"/>
      <c r="D5880" s="3"/>
      <c r="AW5880" s="3"/>
      <c r="AY5880" s="3"/>
    </row>
    <row r="5881" spans="2:51" x14ac:dyDescent="0.2">
      <c r="B5881" s="3"/>
      <c r="D5881" s="3"/>
      <c r="AW5881" s="3"/>
      <c r="AY5881" s="3"/>
    </row>
    <row r="5882" spans="2:51" x14ac:dyDescent="0.2">
      <c r="B5882" s="3"/>
      <c r="D5882" s="3"/>
      <c r="AW5882" s="3"/>
      <c r="AY5882" s="3"/>
    </row>
    <row r="5883" spans="2:51" x14ac:dyDescent="0.2">
      <c r="B5883" s="3"/>
      <c r="D5883" s="3"/>
      <c r="AW5883" s="3"/>
      <c r="AY5883" s="3"/>
    </row>
    <row r="5884" spans="2:51" x14ac:dyDescent="0.2">
      <c r="B5884" s="3"/>
      <c r="D5884" s="3"/>
      <c r="AW5884" s="3"/>
      <c r="AY5884" s="3"/>
    </row>
    <row r="5885" spans="2:51" x14ac:dyDescent="0.2">
      <c r="B5885" s="3"/>
      <c r="D5885" s="3"/>
      <c r="AW5885" s="3"/>
      <c r="AY5885" s="3"/>
    </row>
    <row r="5886" spans="2:51" x14ac:dyDescent="0.2">
      <c r="B5886" s="3"/>
      <c r="D5886" s="3"/>
      <c r="AW5886" s="3"/>
      <c r="AY5886" s="3"/>
    </row>
    <row r="5887" spans="2:51" x14ac:dyDescent="0.2">
      <c r="B5887" s="3"/>
      <c r="D5887" s="3"/>
      <c r="AW5887" s="3"/>
      <c r="AY5887" s="3"/>
    </row>
    <row r="5888" spans="2:51" x14ac:dyDescent="0.2">
      <c r="B5888" s="3"/>
      <c r="D5888" s="3"/>
      <c r="AW5888" s="3"/>
      <c r="AY5888" s="3"/>
    </row>
    <row r="5889" spans="2:51" x14ac:dyDescent="0.2">
      <c r="B5889" s="3"/>
      <c r="D5889" s="3"/>
      <c r="AW5889" s="3"/>
      <c r="AY5889" s="3"/>
    </row>
    <row r="5890" spans="2:51" x14ac:dyDescent="0.2">
      <c r="B5890" s="3"/>
      <c r="D5890" s="3"/>
      <c r="AW5890" s="3"/>
      <c r="AY5890" s="3"/>
    </row>
    <row r="5891" spans="2:51" x14ac:dyDescent="0.2">
      <c r="B5891" s="3"/>
      <c r="D5891" s="3"/>
      <c r="AW5891" s="3"/>
      <c r="AY5891" s="3"/>
    </row>
    <row r="5892" spans="2:51" x14ac:dyDescent="0.2">
      <c r="B5892" s="3"/>
      <c r="D5892" s="3"/>
      <c r="AW5892" s="3"/>
      <c r="AY5892" s="3"/>
    </row>
    <row r="5893" spans="2:51" x14ac:dyDescent="0.2">
      <c r="B5893" s="3"/>
      <c r="D5893" s="3"/>
      <c r="AW5893" s="3"/>
      <c r="AY5893" s="3"/>
    </row>
    <row r="5894" spans="2:51" x14ac:dyDescent="0.2">
      <c r="B5894" s="3"/>
      <c r="D5894" s="3"/>
      <c r="AW5894" s="3"/>
      <c r="AY5894" s="3"/>
    </row>
    <row r="5895" spans="2:51" x14ac:dyDescent="0.2">
      <c r="B5895" s="3"/>
      <c r="D5895" s="3"/>
      <c r="AW5895" s="3"/>
      <c r="AY5895" s="3"/>
    </row>
    <row r="5896" spans="2:51" x14ac:dyDescent="0.2">
      <c r="B5896" s="3"/>
      <c r="D5896" s="3"/>
      <c r="AW5896" s="3"/>
      <c r="AY5896" s="3"/>
    </row>
    <row r="5897" spans="2:51" x14ac:dyDescent="0.2">
      <c r="B5897" s="3"/>
      <c r="D5897" s="3"/>
      <c r="AW5897" s="3"/>
      <c r="AY5897" s="3"/>
    </row>
    <row r="5898" spans="2:51" x14ac:dyDescent="0.2">
      <c r="B5898" s="3"/>
      <c r="D5898" s="3"/>
      <c r="AW5898" s="3"/>
      <c r="AY5898" s="3"/>
    </row>
    <row r="5899" spans="2:51" x14ac:dyDescent="0.2">
      <c r="B5899" s="3"/>
      <c r="D5899" s="3"/>
      <c r="AW5899" s="3"/>
      <c r="AY5899" s="3"/>
    </row>
    <row r="5900" spans="2:51" x14ac:dyDescent="0.2">
      <c r="B5900" s="3"/>
      <c r="D5900" s="3"/>
      <c r="AW5900" s="3"/>
      <c r="AY5900" s="3"/>
    </row>
    <row r="5901" spans="2:51" x14ac:dyDescent="0.2">
      <c r="B5901" s="3"/>
      <c r="D5901" s="3"/>
      <c r="AW5901" s="3"/>
      <c r="AY5901" s="3"/>
    </row>
    <row r="5902" spans="2:51" x14ac:dyDescent="0.2">
      <c r="B5902" s="3"/>
      <c r="D5902" s="3"/>
      <c r="AW5902" s="3"/>
      <c r="AY5902" s="3"/>
    </row>
    <row r="5903" spans="2:51" x14ac:dyDescent="0.2">
      <c r="B5903" s="3"/>
      <c r="D5903" s="3"/>
      <c r="AW5903" s="3"/>
      <c r="AY5903" s="3"/>
    </row>
    <row r="5904" spans="2:51" x14ac:dyDescent="0.2">
      <c r="B5904" s="3"/>
      <c r="D5904" s="3"/>
      <c r="AW5904" s="3"/>
      <c r="AY5904" s="3"/>
    </row>
    <row r="5905" spans="2:51" x14ac:dyDescent="0.2">
      <c r="B5905" s="3"/>
      <c r="D5905" s="3"/>
      <c r="AW5905" s="3"/>
      <c r="AY5905" s="3"/>
    </row>
    <row r="5906" spans="2:51" x14ac:dyDescent="0.2">
      <c r="B5906" s="3"/>
      <c r="D5906" s="3"/>
      <c r="AW5906" s="3"/>
      <c r="AY5906" s="3"/>
    </row>
    <row r="5907" spans="2:51" x14ac:dyDescent="0.2">
      <c r="B5907" s="3"/>
      <c r="D5907" s="3"/>
      <c r="AW5907" s="3"/>
      <c r="AY5907" s="3"/>
    </row>
    <row r="5908" spans="2:51" x14ac:dyDescent="0.2">
      <c r="B5908" s="3"/>
      <c r="D5908" s="3"/>
      <c r="AW5908" s="3"/>
      <c r="AY5908" s="3"/>
    </row>
    <row r="5909" spans="2:51" x14ac:dyDescent="0.2">
      <c r="B5909" s="3"/>
      <c r="D5909" s="3"/>
      <c r="AW5909" s="3"/>
      <c r="AY5909" s="3"/>
    </row>
    <row r="5910" spans="2:51" x14ac:dyDescent="0.2">
      <c r="B5910" s="3"/>
      <c r="D5910" s="3"/>
      <c r="AW5910" s="3"/>
      <c r="AY5910" s="3"/>
    </row>
    <row r="5911" spans="2:51" x14ac:dyDescent="0.2">
      <c r="B5911" s="3"/>
      <c r="D5911" s="3"/>
      <c r="AW5911" s="3"/>
      <c r="AY5911" s="3"/>
    </row>
    <row r="5912" spans="2:51" x14ac:dyDescent="0.2">
      <c r="B5912" s="3"/>
      <c r="D5912" s="3"/>
      <c r="AW5912" s="3"/>
      <c r="AY5912" s="3"/>
    </row>
    <row r="5913" spans="2:51" x14ac:dyDescent="0.2">
      <c r="B5913" s="3"/>
      <c r="D5913" s="3"/>
      <c r="AW5913" s="3"/>
      <c r="AY5913" s="3"/>
    </row>
    <row r="5914" spans="2:51" x14ac:dyDescent="0.2">
      <c r="B5914" s="3"/>
      <c r="D5914" s="3"/>
      <c r="AW5914" s="3"/>
      <c r="AY5914" s="3"/>
    </row>
    <row r="5915" spans="2:51" x14ac:dyDescent="0.2">
      <c r="B5915" s="3"/>
      <c r="D5915" s="3"/>
      <c r="AW5915" s="3"/>
      <c r="AY5915" s="3"/>
    </row>
    <row r="5916" spans="2:51" x14ac:dyDescent="0.2">
      <c r="B5916" s="3"/>
      <c r="D5916" s="3"/>
      <c r="AW5916" s="3"/>
      <c r="AY5916" s="3"/>
    </row>
    <row r="5917" spans="2:51" x14ac:dyDescent="0.2">
      <c r="B5917" s="3"/>
      <c r="D5917" s="3"/>
      <c r="AW5917" s="3"/>
      <c r="AY5917" s="3"/>
    </row>
    <row r="5918" spans="2:51" x14ac:dyDescent="0.2">
      <c r="B5918" s="3"/>
      <c r="D5918" s="3"/>
      <c r="AW5918" s="3"/>
      <c r="AY5918" s="3"/>
    </row>
    <row r="5919" spans="2:51" x14ac:dyDescent="0.2">
      <c r="B5919" s="3"/>
      <c r="D5919" s="3"/>
      <c r="AW5919" s="3"/>
      <c r="AY5919" s="3"/>
    </row>
    <row r="5920" spans="2:51" x14ac:dyDescent="0.2">
      <c r="B5920" s="3"/>
      <c r="D5920" s="3"/>
      <c r="AW5920" s="3"/>
      <c r="AY5920" s="3"/>
    </row>
    <row r="5921" spans="2:51" x14ac:dyDescent="0.2">
      <c r="B5921" s="3"/>
      <c r="D5921" s="3"/>
      <c r="AW5921" s="3"/>
      <c r="AY5921" s="3"/>
    </row>
    <row r="5922" spans="2:51" x14ac:dyDescent="0.2">
      <c r="B5922" s="3"/>
      <c r="D5922" s="3"/>
      <c r="AW5922" s="3"/>
      <c r="AY5922" s="3"/>
    </row>
    <row r="5923" spans="2:51" x14ac:dyDescent="0.2">
      <c r="B5923" s="3"/>
      <c r="D5923" s="3"/>
      <c r="AW5923" s="3"/>
      <c r="AY5923" s="3"/>
    </row>
    <row r="5924" spans="2:51" x14ac:dyDescent="0.2">
      <c r="B5924" s="3"/>
      <c r="D5924" s="3"/>
      <c r="AW5924" s="3"/>
      <c r="AY5924" s="3"/>
    </row>
    <row r="5925" spans="2:51" x14ac:dyDescent="0.2">
      <c r="B5925" s="3"/>
      <c r="D5925" s="3"/>
      <c r="AW5925" s="3"/>
      <c r="AY5925" s="3"/>
    </row>
    <row r="5926" spans="2:51" x14ac:dyDescent="0.2">
      <c r="B5926" s="3"/>
      <c r="D5926" s="3"/>
      <c r="AW5926" s="3"/>
      <c r="AY5926" s="3"/>
    </row>
    <row r="5927" spans="2:51" x14ac:dyDescent="0.2">
      <c r="B5927" s="3"/>
      <c r="D5927" s="3"/>
      <c r="AW5927" s="3"/>
      <c r="AY5927" s="3"/>
    </row>
    <row r="5928" spans="2:51" x14ac:dyDescent="0.2">
      <c r="B5928" s="3"/>
      <c r="D5928" s="3"/>
      <c r="AW5928" s="3"/>
      <c r="AY5928" s="3"/>
    </row>
    <row r="5929" spans="2:51" x14ac:dyDescent="0.2">
      <c r="B5929" s="3"/>
      <c r="D5929" s="3"/>
      <c r="AW5929" s="3"/>
      <c r="AY5929" s="3"/>
    </row>
    <row r="5930" spans="2:51" x14ac:dyDescent="0.2">
      <c r="B5930" s="3"/>
      <c r="D5930" s="3"/>
      <c r="AW5930" s="3"/>
      <c r="AY5930" s="3"/>
    </row>
    <row r="5931" spans="2:51" x14ac:dyDescent="0.2">
      <c r="B5931" s="3"/>
      <c r="D5931" s="3"/>
      <c r="AW5931" s="3"/>
      <c r="AY5931" s="3"/>
    </row>
    <row r="5932" spans="2:51" x14ac:dyDescent="0.2">
      <c r="B5932" s="3"/>
      <c r="D5932" s="3"/>
      <c r="AW5932" s="3"/>
      <c r="AY5932" s="3"/>
    </row>
    <row r="5933" spans="2:51" x14ac:dyDescent="0.2">
      <c r="B5933" s="3"/>
      <c r="D5933" s="3"/>
      <c r="AW5933" s="3"/>
      <c r="AY5933" s="3"/>
    </row>
    <row r="5934" spans="2:51" x14ac:dyDescent="0.2">
      <c r="B5934" s="3"/>
      <c r="D5934" s="3"/>
      <c r="AW5934" s="3"/>
      <c r="AY5934" s="3"/>
    </row>
    <row r="5935" spans="2:51" x14ac:dyDescent="0.2">
      <c r="B5935" s="3"/>
      <c r="D5935" s="3"/>
      <c r="AW5935" s="3"/>
      <c r="AY5935" s="3"/>
    </row>
    <row r="5936" spans="2:51" x14ac:dyDescent="0.2">
      <c r="B5936" s="3"/>
      <c r="D5936" s="3"/>
      <c r="AW5936" s="3"/>
      <c r="AY5936" s="3"/>
    </row>
    <row r="5937" spans="2:51" x14ac:dyDescent="0.2">
      <c r="B5937" s="3"/>
      <c r="D5937" s="3"/>
      <c r="AW5937" s="3"/>
      <c r="AY5937" s="3"/>
    </row>
    <row r="5938" spans="2:51" x14ac:dyDescent="0.2">
      <c r="B5938" s="3"/>
      <c r="D5938" s="3"/>
      <c r="AW5938" s="3"/>
      <c r="AY5938" s="3"/>
    </row>
    <row r="5939" spans="2:51" x14ac:dyDescent="0.2">
      <c r="B5939" s="3"/>
      <c r="D5939" s="3"/>
      <c r="AW5939" s="3"/>
      <c r="AY5939" s="3"/>
    </row>
    <row r="5940" spans="2:51" x14ac:dyDescent="0.2">
      <c r="B5940" s="3"/>
      <c r="D5940" s="3"/>
      <c r="AW5940" s="3"/>
      <c r="AY5940" s="3"/>
    </row>
    <row r="5941" spans="2:51" x14ac:dyDescent="0.2">
      <c r="B5941" s="3"/>
      <c r="D5941" s="3"/>
      <c r="AW5941" s="3"/>
      <c r="AY5941" s="3"/>
    </row>
    <row r="5942" spans="2:51" x14ac:dyDescent="0.2">
      <c r="B5942" s="3"/>
      <c r="D5942" s="3"/>
      <c r="AW5942" s="3"/>
      <c r="AY5942" s="3"/>
    </row>
    <row r="5943" spans="2:51" x14ac:dyDescent="0.2">
      <c r="B5943" s="3"/>
      <c r="D5943" s="3"/>
      <c r="AW5943" s="3"/>
      <c r="AY5943" s="3"/>
    </row>
    <row r="5944" spans="2:51" x14ac:dyDescent="0.2">
      <c r="B5944" s="3"/>
      <c r="D5944" s="3"/>
      <c r="AW5944" s="3"/>
      <c r="AY5944" s="3"/>
    </row>
    <row r="5945" spans="2:51" x14ac:dyDescent="0.2">
      <c r="B5945" s="3"/>
      <c r="D5945" s="3"/>
      <c r="AW5945" s="3"/>
      <c r="AY5945" s="3"/>
    </row>
    <row r="5946" spans="2:51" x14ac:dyDescent="0.2">
      <c r="B5946" s="3"/>
      <c r="D5946" s="3"/>
      <c r="AW5946" s="3"/>
      <c r="AY5946" s="3"/>
    </row>
    <row r="5947" spans="2:51" x14ac:dyDescent="0.2">
      <c r="B5947" s="3"/>
      <c r="D5947" s="3"/>
      <c r="AW5947" s="3"/>
      <c r="AY5947" s="3"/>
    </row>
    <row r="5948" spans="2:51" x14ac:dyDescent="0.2">
      <c r="B5948" s="3"/>
      <c r="D5948" s="3"/>
      <c r="AW5948" s="3"/>
      <c r="AY5948" s="3"/>
    </row>
    <row r="5949" spans="2:51" x14ac:dyDescent="0.2">
      <c r="B5949" s="3"/>
      <c r="D5949" s="3"/>
      <c r="AW5949" s="3"/>
      <c r="AY5949" s="3"/>
    </row>
    <row r="5950" spans="2:51" x14ac:dyDescent="0.2">
      <c r="B5950" s="3"/>
      <c r="D5950" s="3"/>
      <c r="AW5950" s="3"/>
      <c r="AY5950" s="3"/>
    </row>
    <row r="5951" spans="2:51" x14ac:dyDescent="0.2">
      <c r="B5951" s="3"/>
      <c r="D5951" s="3"/>
      <c r="AW5951" s="3"/>
      <c r="AY5951" s="3"/>
    </row>
    <row r="5952" spans="2:51" x14ac:dyDescent="0.2">
      <c r="B5952" s="3"/>
      <c r="D5952" s="3"/>
      <c r="AW5952" s="3"/>
      <c r="AY5952" s="3"/>
    </row>
    <row r="5953" spans="2:51" x14ac:dyDescent="0.2">
      <c r="B5953" s="3"/>
      <c r="D5953" s="3"/>
      <c r="AW5953" s="3"/>
      <c r="AY5953" s="3"/>
    </row>
    <row r="5954" spans="2:51" x14ac:dyDescent="0.2">
      <c r="B5954" s="3"/>
      <c r="D5954" s="3"/>
      <c r="AW5954" s="3"/>
      <c r="AY5954" s="3"/>
    </row>
    <row r="5955" spans="2:51" x14ac:dyDescent="0.2">
      <c r="B5955" s="3"/>
      <c r="D5955" s="3"/>
      <c r="AW5955" s="3"/>
      <c r="AY5955" s="3"/>
    </row>
    <row r="5956" spans="2:51" x14ac:dyDescent="0.2">
      <c r="B5956" s="3"/>
      <c r="D5956" s="3"/>
      <c r="AW5956" s="3"/>
      <c r="AY5956" s="3"/>
    </row>
    <row r="5957" spans="2:51" x14ac:dyDescent="0.2">
      <c r="B5957" s="3"/>
      <c r="D5957" s="3"/>
      <c r="AW5957" s="3"/>
      <c r="AY5957" s="3"/>
    </row>
    <row r="5958" spans="2:51" x14ac:dyDescent="0.2">
      <c r="B5958" s="3"/>
      <c r="D5958" s="3"/>
      <c r="AW5958" s="3"/>
      <c r="AY5958" s="3"/>
    </row>
    <row r="5959" spans="2:51" x14ac:dyDescent="0.2">
      <c r="B5959" s="3"/>
      <c r="D5959" s="3"/>
      <c r="AW5959" s="3"/>
      <c r="AY5959" s="3"/>
    </row>
    <row r="5960" spans="2:51" x14ac:dyDescent="0.2">
      <c r="B5960" s="3"/>
      <c r="D5960" s="3"/>
      <c r="AW5960" s="3"/>
      <c r="AY5960" s="3"/>
    </row>
    <row r="5961" spans="2:51" x14ac:dyDescent="0.2">
      <c r="B5961" s="3"/>
      <c r="D5961" s="3"/>
      <c r="AW5961" s="3"/>
      <c r="AY5961" s="3"/>
    </row>
    <row r="5962" spans="2:51" x14ac:dyDescent="0.2">
      <c r="B5962" s="3"/>
      <c r="D5962" s="3"/>
      <c r="AW5962" s="3"/>
      <c r="AY5962" s="3"/>
    </row>
    <row r="5963" spans="2:51" x14ac:dyDescent="0.2">
      <c r="B5963" s="3"/>
      <c r="D5963" s="3"/>
      <c r="AW5963" s="3"/>
      <c r="AY5963" s="3"/>
    </row>
    <row r="5964" spans="2:51" x14ac:dyDescent="0.2">
      <c r="B5964" s="3"/>
      <c r="D5964" s="3"/>
      <c r="AW5964" s="3"/>
      <c r="AY5964" s="3"/>
    </row>
    <row r="5965" spans="2:51" x14ac:dyDescent="0.2">
      <c r="B5965" s="3"/>
      <c r="D5965" s="3"/>
      <c r="AW5965" s="3"/>
      <c r="AY5965" s="3"/>
    </row>
    <row r="5966" spans="2:51" x14ac:dyDescent="0.2">
      <c r="B5966" s="3"/>
      <c r="D5966" s="3"/>
      <c r="AW5966" s="3"/>
      <c r="AY5966" s="3"/>
    </row>
    <row r="5967" spans="2:51" x14ac:dyDescent="0.2">
      <c r="B5967" s="3"/>
      <c r="D5967" s="3"/>
      <c r="AW5967" s="3"/>
      <c r="AY5967" s="3"/>
    </row>
    <row r="5968" spans="2:51" x14ac:dyDescent="0.2">
      <c r="B5968" s="3"/>
      <c r="D5968" s="3"/>
      <c r="AW5968" s="3"/>
      <c r="AY5968" s="3"/>
    </row>
    <row r="5969" spans="2:51" x14ac:dyDescent="0.2">
      <c r="B5969" s="3"/>
      <c r="D5969" s="3"/>
      <c r="AW5969" s="3"/>
      <c r="AY5969" s="3"/>
    </row>
    <row r="5970" spans="2:51" x14ac:dyDescent="0.2">
      <c r="B5970" s="3"/>
      <c r="D5970" s="3"/>
      <c r="AW5970" s="3"/>
      <c r="AY5970" s="3"/>
    </row>
    <row r="5971" spans="2:51" x14ac:dyDescent="0.2">
      <c r="B5971" s="3"/>
      <c r="D5971" s="3"/>
      <c r="AW5971" s="3"/>
      <c r="AY5971" s="3"/>
    </row>
    <row r="5972" spans="2:51" x14ac:dyDescent="0.2">
      <c r="B5972" s="3"/>
      <c r="D5972" s="3"/>
      <c r="AW5972" s="3"/>
      <c r="AY5972" s="3"/>
    </row>
    <row r="5973" spans="2:51" x14ac:dyDescent="0.2">
      <c r="B5973" s="3"/>
      <c r="D5973" s="3"/>
      <c r="AW5973" s="3"/>
      <c r="AY5973" s="3"/>
    </row>
    <row r="5974" spans="2:51" x14ac:dyDescent="0.2">
      <c r="B5974" s="3"/>
      <c r="D5974" s="3"/>
      <c r="AW5974" s="3"/>
      <c r="AY5974" s="3"/>
    </row>
    <row r="5975" spans="2:51" x14ac:dyDescent="0.2">
      <c r="B5975" s="3"/>
      <c r="D5975" s="3"/>
      <c r="AW5975" s="3"/>
      <c r="AY5975" s="3"/>
    </row>
    <row r="5976" spans="2:51" x14ac:dyDescent="0.2">
      <c r="B5976" s="3"/>
      <c r="D5976" s="3"/>
      <c r="AW5976" s="3"/>
      <c r="AY5976" s="3"/>
    </row>
    <row r="5977" spans="2:51" x14ac:dyDescent="0.2">
      <c r="B5977" s="3"/>
      <c r="D5977" s="3"/>
      <c r="AW5977" s="3"/>
      <c r="AY5977" s="3"/>
    </row>
    <row r="5978" spans="2:51" x14ac:dyDescent="0.2">
      <c r="B5978" s="3"/>
      <c r="D5978" s="3"/>
      <c r="AW5978" s="3"/>
      <c r="AY5978" s="3"/>
    </row>
    <row r="5979" spans="2:51" x14ac:dyDescent="0.2">
      <c r="B5979" s="3"/>
      <c r="D5979" s="3"/>
      <c r="AW5979" s="3"/>
      <c r="AY5979" s="3"/>
    </row>
    <row r="5980" spans="2:51" x14ac:dyDescent="0.2">
      <c r="B5980" s="3"/>
      <c r="D5980" s="3"/>
      <c r="AW5980" s="3"/>
      <c r="AY5980" s="3"/>
    </row>
    <row r="5981" spans="2:51" x14ac:dyDescent="0.2">
      <c r="B5981" s="3"/>
      <c r="D5981" s="3"/>
      <c r="AW5981" s="3"/>
      <c r="AY5981" s="3"/>
    </row>
    <row r="5982" spans="2:51" x14ac:dyDescent="0.2">
      <c r="B5982" s="3"/>
      <c r="D5982" s="3"/>
      <c r="AW5982" s="3"/>
      <c r="AY5982" s="3"/>
    </row>
    <row r="5983" spans="2:51" x14ac:dyDescent="0.2">
      <c r="B5983" s="3"/>
      <c r="D5983" s="3"/>
      <c r="AW5983" s="3"/>
      <c r="AY5983" s="3"/>
    </row>
    <row r="5984" spans="2:51" x14ac:dyDescent="0.2">
      <c r="B5984" s="3"/>
      <c r="D5984" s="3"/>
      <c r="AW5984" s="3"/>
      <c r="AY5984" s="3"/>
    </row>
    <row r="5985" spans="2:51" x14ac:dyDescent="0.2">
      <c r="B5985" s="3"/>
      <c r="D5985" s="3"/>
      <c r="AW5985" s="3"/>
      <c r="AY5985" s="3"/>
    </row>
    <row r="5986" spans="2:51" x14ac:dyDescent="0.2">
      <c r="B5986" s="3"/>
      <c r="D5986" s="3"/>
      <c r="AW5986" s="3"/>
      <c r="AY5986" s="3"/>
    </row>
    <row r="5987" spans="2:51" x14ac:dyDescent="0.2">
      <c r="B5987" s="3"/>
      <c r="D5987" s="3"/>
      <c r="AW5987" s="3"/>
      <c r="AY5987" s="3"/>
    </row>
    <row r="5988" spans="2:51" x14ac:dyDescent="0.2">
      <c r="B5988" s="3"/>
      <c r="D5988" s="3"/>
      <c r="AW5988" s="3"/>
      <c r="AY5988" s="3"/>
    </row>
    <row r="5989" spans="2:51" x14ac:dyDescent="0.2">
      <c r="B5989" s="3"/>
      <c r="D5989" s="3"/>
      <c r="AW5989" s="3"/>
      <c r="AY5989" s="3"/>
    </row>
    <row r="5990" spans="2:51" x14ac:dyDescent="0.2">
      <c r="B5990" s="3"/>
      <c r="D5990" s="3"/>
      <c r="AW5990" s="3"/>
      <c r="AY5990" s="3"/>
    </row>
    <row r="5991" spans="2:51" x14ac:dyDescent="0.2">
      <c r="B5991" s="3"/>
      <c r="D5991" s="3"/>
      <c r="AW5991" s="3"/>
      <c r="AY5991" s="3"/>
    </row>
    <row r="5992" spans="2:51" x14ac:dyDescent="0.2">
      <c r="B5992" s="3"/>
      <c r="D5992" s="3"/>
      <c r="AW5992" s="3"/>
      <c r="AY5992" s="3"/>
    </row>
    <row r="5993" spans="2:51" x14ac:dyDescent="0.2">
      <c r="B5993" s="3"/>
      <c r="D5993" s="3"/>
      <c r="AW5993" s="3"/>
      <c r="AY5993" s="3"/>
    </row>
    <row r="5994" spans="2:51" x14ac:dyDescent="0.2">
      <c r="B5994" s="3"/>
      <c r="D5994" s="3"/>
      <c r="AW5994" s="3"/>
      <c r="AY5994" s="3"/>
    </row>
    <row r="5995" spans="2:51" x14ac:dyDescent="0.2">
      <c r="B5995" s="3"/>
      <c r="D5995" s="3"/>
      <c r="AW5995" s="3"/>
      <c r="AY5995" s="3"/>
    </row>
    <row r="5996" spans="2:51" x14ac:dyDescent="0.2">
      <c r="B5996" s="3"/>
      <c r="D5996" s="3"/>
      <c r="AW5996" s="3"/>
      <c r="AY5996" s="3"/>
    </row>
    <row r="5997" spans="2:51" x14ac:dyDescent="0.2">
      <c r="B5997" s="3"/>
      <c r="D5997" s="3"/>
      <c r="AW5997" s="3"/>
      <c r="AY5997" s="3"/>
    </row>
    <row r="5998" spans="2:51" x14ac:dyDescent="0.2">
      <c r="B5998" s="3"/>
      <c r="D5998" s="3"/>
      <c r="AW5998" s="3"/>
      <c r="AY5998" s="3"/>
    </row>
    <row r="5999" spans="2:51" x14ac:dyDescent="0.2">
      <c r="B5999" s="3"/>
      <c r="D5999" s="3"/>
      <c r="AW5999" s="3"/>
      <c r="AY5999" s="3"/>
    </row>
    <row r="6000" spans="2:51" x14ac:dyDescent="0.2">
      <c r="B6000" s="3"/>
      <c r="D6000" s="3"/>
      <c r="AW6000" s="3"/>
      <c r="AY6000" s="3"/>
    </row>
    <row r="6001" spans="2:51" x14ac:dyDescent="0.2">
      <c r="B6001" s="3"/>
      <c r="D6001" s="3"/>
      <c r="AW6001" s="3"/>
      <c r="AY6001" s="3"/>
    </row>
    <row r="6002" spans="2:51" x14ac:dyDescent="0.2">
      <c r="B6002" s="3"/>
      <c r="D6002" s="3"/>
      <c r="AW6002" s="3"/>
      <c r="AY6002" s="3"/>
    </row>
    <row r="6003" spans="2:51" x14ac:dyDescent="0.2">
      <c r="B6003" s="3"/>
      <c r="D6003" s="3"/>
      <c r="AW6003" s="3"/>
      <c r="AY6003" s="3"/>
    </row>
    <row r="6004" spans="2:51" x14ac:dyDescent="0.2">
      <c r="B6004" s="3"/>
      <c r="D6004" s="3"/>
      <c r="AW6004" s="3"/>
      <c r="AY6004" s="3"/>
    </row>
    <row r="6005" spans="2:51" x14ac:dyDescent="0.2">
      <c r="B6005" s="3"/>
      <c r="D6005" s="3"/>
      <c r="AW6005" s="3"/>
      <c r="AY6005" s="3"/>
    </row>
    <row r="6006" spans="2:51" x14ac:dyDescent="0.2">
      <c r="B6006" s="3"/>
      <c r="D6006" s="3"/>
      <c r="AW6006" s="3"/>
      <c r="AY6006" s="3"/>
    </row>
    <row r="6007" spans="2:51" x14ac:dyDescent="0.2">
      <c r="B6007" s="3"/>
      <c r="D6007" s="3"/>
      <c r="AW6007" s="3"/>
      <c r="AY6007" s="3"/>
    </row>
    <row r="6008" spans="2:51" x14ac:dyDescent="0.2">
      <c r="B6008" s="3"/>
      <c r="D6008" s="3"/>
      <c r="AW6008" s="3"/>
      <c r="AY6008" s="3"/>
    </row>
    <row r="6009" spans="2:51" x14ac:dyDescent="0.2">
      <c r="B6009" s="3"/>
      <c r="D6009" s="3"/>
      <c r="AW6009" s="3"/>
      <c r="AY6009" s="3"/>
    </row>
    <row r="6010" spans="2:51" x14ac:dyDescent="0.2">
      <c r="B6010" s="3"/>
      <c r="D6010" s="3"/>
      <c r="AW6010" s="3"/>
      <c r="AY6010" s="3"/>
    </row>
    <row r="6011" spans="2:51" x14ac:dyDescent="0.2">
      <c r="B6011" s="3"/>
      <c r="D6011" s="3"/>
      <c r="AW6011" s="3"/>
      <c r="AY6011" s="3"/>
    </row>
    <row r="6012" spans="2:51" x14ac:dyDescent="0.2">
      <c r="B6012" s="3"/>
      <c r="D6012" s="3"/>
      <c r="AW6012" s="3"/>
      <c r="AY6012" s="3"/>
    </row>
    <row r="6013" spans="2:51" x14ac:dyDescent="0.2">
      <c r="B6013" s="3"/>
      <c r="D6013" s="3"/>
      <c r="AW6013" s="3"/>
      <c r="AY6013" s="3"/>
    </row>
    <row r="6014" spans="2:51" x14ac:dyDescent="0.2">
      <c r="B6014" s="3"/>
      <c r="D6014" s="3"/>
      <c r="AW6014" s="3"/>
      <c r="AY6014" s="3"/>
    </row>
    <row r="6015" spans="2:51" x14ac:dyDescent="0.2">
      <c r="B6015" s="3"/>
      <c r="D6015" s="3"/>
      <c r="AW6015" s="3"/>
      <c r="AY6015" s="3"/>
    </row>
    <row r="6016" spans="2:51" x14ac:dyDescent="0.2">
      <c r="B6016" s="3"/>
      <c r="D6016" s="3"/>
      <c r="AW6016" s="3"/>
      <c r="AY6016" s="3"/>
    </row>
    <row r="6017" spans="2:51" x14ac:dyDescent="0.2">
      <c r="B6017" s="3"/>
      <c r="D6017" s="3"/>
      <c r="AW6017" s="3"/>
      <c r="AY6017" s="3"/>
    </row>
    <row r="6018" spans="2:51" x14ac:dyDescent="0.2">
      <c r="B6018" s="3"/>
      <c r="D6018" s="3"/>
      <c r="AW6018" s="3"/>
      <c r="AY6018" s="3"/>
    </row>
    <row r="6019" spans="2:51" x14ac:dyDescent="0.2">
      <c r="B6019" s="3"/>
      <c r="D6019" s="3"/>
      <c r="AW6019" s="3"/>
      <c r="AY6019" s="3"/>
    </row>
    <row r="6020" spans="2:51" x14ac:dyDescent="0.2">
      <c r="B6020" s="3"/>
      <c r="D6020" s="3"/>
      <c r="AW6020" s="3"/>
      <c r="AY6020" s="3"/>
    </row>
    <row r="6021" spans="2:51" x14ac:dyDescent="0.2">
      <c r="B6021" s="3"/>
      <c r="D6021" s="3"/>
      <c r="AW6021" s="3"/>
      <c r="AY6021" s="3"/>
    </row>
    <row r="6022" spans="2:51" x14ac:dyDescent="0.2">
      <c r="B6022" s="3"/>
      <c r="D6022" s="3"/>
      <c r="AW6022" s="3"/>
      <c r="AY6022" s="3"/>
    </row>
    <row r="6023" spans="2:51" x14ac:dyDescent="0.2">
      <c r="B6023" s="3"/>
      <c r="D6023" s="3"/>
      <c r="AW6023" s="3"/>
      <c r="AY6023" s="3"/>
    </row>
    <row r="6024" spans="2:51" x14ac:dyDescent="0.2">
      <c r="B6024" s="3"/>
      <c r="D6024" s="3"/>
      <c r="AW6024" s="3"/>
      <c r="AY6024" s="3"/>
    </row>
    <row r="6025" spans="2:51" x14ac:dyDescent="0.2">
      <c r="B6025" s="3"/>
      <c r="D6025" s="3"/>
      <c r="AW6025" s="3"/>
      <c r="AY6025" s="3"/>
    </row>
    <row r="6026" spans="2:51" x14ac:dyDescent="0.2">
      <c r="B6026" s="3"/>
      <c r="D6026" s="3"/>
      <c r="AW6026" s="3"/>
      <c r="AY6026" s="3"/>
    </row>
    <row r="6027" spans="2:51" x14ac:dyDescent="0.2">
      <c r="B6027" s="3"/>
      <c r="D6027" s="3"/>
      <c r="AW6027" s="3"/>
      <c r="AY6027" s="3"/>
    </row>
    <row r="6028" spans="2:51" x14ac:dyDescent="0.2">
      <c r="B6028" s="3"/>
      <c r="D6028" s="3"/>
      <c r="AW6028" s="3"/>
      <c r="AY6028" s="3"/>
    </row>
    <row r="6029" spans="2:51" x14ac:dyDescent="0.2">
      <c r="B6029" s="3"/>
      <c r="D6029" s="3"/>
      <c r="AW6029" s="3"/>
      <c r="AY6029" s="3"/>
    </row>
    <row r="6030" spans="2:51" x14ac:dyDescent="0.2">
      <c r="B6030" s="3"/>
      <c r="D6030" s="3"/>
      <c r="AW6030" s="3"/>
      <c r="AY6030" s="3"/>
    </row>
    <row r="6031" spans="2:51" x14ac:dyDescent="0.2">
      <c r="B6031" s="3"/>
      <c r="D6031" s="3"/>
      <c r="AW6031" s="3"/>
      <c r="AY6031" s="3"/>
    </row>
    <row r="6032" spans="2:51" x14ac:dyDescent="0.2">
      <c r="B6032" s="3"/>
      <c r="D6032" s="3"/>
      <c r="AW6032" s="3"/>
      <c r="AY6032" s="3"/>
    </row>
    <row r="6033" spans="2:51" x14ac:dyDescent="0.2">
      <c r="B6033" s="3"/>
      <c r="D6033" s="3"/>
      <c r="AW6033" s="3"/>
      <c r="AY6033" s="3"/>
    </row>
    <row r="6034" spans="2:51" x14ac:dyDescent="0.2">
      <c r="B6034" s="3"/>
      <c r="D6034" s="3"/>
      <c r="AW6034" s="3"/>
      <c r="AY6034" s="3"/>
    </row>
    <row r="6035" spans="2:51" x14ac:dyDescent="0.2">
      <c r="B6035" s="3"/>
      <c r="D6035" s="3"/>
      <c r="AW6035" s="3"/>
      <c r="AY6035" s="3"/>
    </row>
    <row r="6036" spans="2:51" x14ac:dyDescent="0.2">
      <c r="B6036" s="3"/>
      <c r="D6036" s="3"/>
      <c r="AW6036" s="3"/>
      <c r="AY6036" s="3"/>
    </row>
    <row r="6037" spans="2:51" x14ac:dyDescent="0.2">
      <c r="B6037" s="3"/>
      <c r="D6037" s="3"/>
      <c r="AW6037" s="3"/>
      <c r="AY6037" s="3"/>
    </row>
    <row r="6038" spans="2:51" x14ac:dyDescent="0.2">
      <c r="B6038" s="3"/>
      <c r="D6038" s="3"/>
      <c r="AW6038" s="3"/>
      <c r="AY6038" s="3"/>
    </row>
    <row r="6039" spans="2:51" x14ac:dyDescent="0.2">
      <c r="B6039" s="3"/>
      <c r="D6039" s="3"/>
      <c r="AW6039" s="3"/>
      <c r="AY6039" s="3"/>
    </row>
    <row r="6040" spans="2:51" x14ac:dyDescent="0.2">
      <c r="B6040" s="3"/>
      <c r="D6040" s="3"/>
      <c r="AW6040" s="3"/>
      <c r="AY6040" s="3"/>
    </row>
    <row r="6041" spans="2:51" x14ac:dyDescent="0.2">
      <c r="B6041" s="3"/>
      <c r="D6041" s="3"/>
      <c r="AW6041" s="3"/>
      <c r="AY6041" s="3"/>
    </row>
    <row r="6042" spans="2:51" x14ac:dyDescent="0.2">
      <c r="B6042" s="3"/>
      <c r="D6042" s="3"/>
      <c r="AW6042" s="3"/>
      <c r="AY6042" s="3"/>
    </row>
    <row r="6043" spans="2:51" x14ac:dyDescent="0.2">
      <c r="B6043" s="3"/>
      <c r="D6043" s="3"/>
      <c r="AW6043" s="3"/>
      <c r="AY6043" s="3"/>
    </row>
    <row r="6044" spans="2:51" x14ac:dyDescent="0.2">
      <c r="B6044" s="3"/>
      <c r="D6044" s="3"/>
      <c r="AW6044" s="3"/>
      <c r="AY6044" s="3"/>
    </row>
    <row r="6045" spans="2:51" x14ac:dyDescent="0.2">
      <c r="B6045" s="3"/>
      <c r="D6045" s="3"/>
      <c r="AW6045" s="3"/>
      <c r="AY6045" s="3"/>
    </row>
    <row r="6046" spans="2:51" x14ac:dyDescent="0.2">
      <c r="B6046" s="3"/>
      <c r="D6046" s="3"/>
      <c r="AW6046" s="3"/>
      <c r="AY6046" s="3"/>
    </row>
    <row r="6047" spans="2:51" x14ac:dyDescent="0.2">
      <c r="B6047" s="3"/>
      <c r="D6047" s="3"/>
      <c r="AW6047" s="3"/>
      <c r="AY6047" s="3"/>
    </row>
    <row r="6048" spans="2:51" x14ac:dyDescent="0.2">
      <c r="B6048" s="3"/>
      <c r="D6048" s="3"/>
      <c r="AW6048" s="3"/>
      <c r="AY6048" s="3"/>
    </row>
    <row r="6049" spans="2:51" x14ac:dyDescent="0.2">
      <c r="B6049" s="3"/>
      <c r="D6049" s="3"/>
      <c r="AW6049" s="3"/>
      <c r="AY6049" s="3"/>
    </row>
    <row r="6050" spans="2:51" x14ac:dyDescent="0.2">
      <c r="B6050" s="3"/>
      <c r="D6050" s="3"/>
      <c r="AW6050" s="3"/>
      <c r="AY6050" s="3"/>
    </row>
    <row r="6051" spans="2:51" x14ac:dyDescent="0.2">
      <c r="B6051" s="3"/>
      <c r="D6051" s="3"/>
      <c r="AW6051" s="3"/>
      <c r="AY6051" s="3"/>
    </row>
    <row r="6052" spans="2:51" x14ac:dyDescent="0.2">
      <c r="B6052" s="3"/>
      <c r="D6052" s="3"/>
      <c r="AW6052" s="3"/>
      <c r="AY6052" s="3"/>
    </row>
    <row r="6053" spans="2:51" x14ac:dyDescent="0.2">
      <c r="B6053" s="3"/>
      <c r="D6053" s="3"/>
      <c r="AW6053" s="3"/>
      <c r="AY6053" s="3"/>
    </row>
    <row r="6054" spans="2:51" x14ac:dyDescent="0.2">
      <c r="B6054" s="3"/>
      <c r="D6054" s="3"/>
      <c r="AW6054" s="3"/>
      <c r="AY6054" s="3"/>
    </row>
    <row r="6055" spans="2:51" x14ac:dyDescent="0.2">
      <c r="B6055" s="3"/>
      <c r="D6055" s="3"/>
      <c r="AW6055" s="3"/>
      <c r="AY6055" s="3"/>
    </row>
    <row r="6056" spans="2:51" x14ac:dyDescent="0.2">
      <c r="B6056" s="3"/>
      <c r="D6056" s="3"/>
      <c r="AW6056" s="3"/>
      <c r="AY6056" s="3"/>
    </row>
    <row r="6057" spans="2:51" x14ac:dyDescent="0.2">
      <c r="B6057" s="3"/>
      <c r="D6057" s="3"/>
      <c r="AW6057" s="3"/>
      <c r="AY6057" s="3"/>
    </row>
    <row r="6058" spans="2:51" x14ac:dyDescent="0.2">
      <c r="B6058" s="3"/>
      <c r="D6058" s="3"/>
      <c r="AW6058" s="3"/>
      <c r="AY6058" s="3"/>
    </row>
    <row r="6059" spans="2:51" x14ac:dyDescent="0.2">
      <c r="B6059" s="3"/>
      <c r="D6059" s="3"/>
      <c r="AW6059" s="3"/>
      <c r="AY6059" s="3"/>
    </row>
    <row r="6060" spans="2:51" x14ac:dyDescent="0.2">
      <c r="B6060" s="3"/>
      <c r="D6060" s="3"/>
      <c r="AW6060" s="3"/>
      <c r="AY6060" s="3"/>
    </row>
    <row r="6061" spans="2:51" x14ac:dyDescent="0.2">
      <c r="B6061" s="3"/>
      <c r="D6061" s="3"/>
      <c r="AW6061" s="3"/>
      <c r="AY6061" s="3"/>
    </row>
    <row r="6062" spans="2:51" x14ac:dyDescent="0.2">
      <c r="B6062" s="3"/>
      <c r="D6062" s="3"/>
      <c r="AW6062" s="3"/>
      <c r="AY6062" s="3"/>
    </row>
    <row r="6063" spans="2:51" x14ac:dyDescent="0.2">
      <c r="B6063" s="3"/>
      <c r="D6063" s="3"/>
      <c r="AW6063" s="3"/>
      <c r="AY6063" s="3"/>
    </row>
    <row r="6064" spans="2:51" x14ac:dyDescent="0.2">
      <c r="B6064" s="3"/>
      <c r="D6064" s="3"/>
      <c r="AW6064" s="3"/>
      <c r="AY6064" s="3"/>
    </row>
    <row r="6065" spans="2:51" x14ac:dyDescent="0.2">
      <c r="B6065" s="3"/>
      <c r="D6065" s="3"/>
      <c r="AW6065" s="3"/>
      <c r="AY6065" s="3"/>
    </row>
    <row r="6066" spans="2:51" x14ac:dyDescent="0.2">
      <c r="B6066" s="3"/>
      <c r="D6066" s="3"/>
      <c r="AW6066" s="3"/>
      <c r="AY6066" s="3"/>
    </row>
    <row r="6067" spans="2:51" x14ac:dyDescent="0.2">
      <c r="B6067" s="3"/>
      <c r="D6067" s="3"/>
      <c r="AW6067" s="3"/>
      <c r="AY6067" s="3"/>
    </row>
    <row r="6068" spans="2:51" x14ac:dyDescent="0.2">
      <c r="B6068" s="3"/>
      <c r="D6068" s="3"/>
      <c r="AW6068" s="3"/>
      <c r="AY6068" s="3"/>
    </row>
    <row r="6069" spans="2:51" x14ac:dyDescent="0.2">
      <c r="B6069" s="3"/>
      <c r="D6069" s="3"/>
      <c r="AW6069" s="3"/>
      <c r="AY6069" s="3"/>
    </row>
    <row r="6070" spans="2:51" x14ac:dyDescent="0.2">
      <c r="B6070" s="3"/>
      <c r="D6070" s="3"/>
      <c r="AW6070" s="3"/>
      <c r="AY6070" s="3"/>
    </row>
    <row r="6071" spans="2:51" x14ac:dyDescent="0.2">
      <c r="B6071" s="3"/>
      <c r="D6071" s="3"/>
      <c r="AW6071" s="3"/>
      <c r="AY6071" s="3"/>
    </row>
    <row r="6072" spans="2:51" x14ac:dyDescent="0.2">
      <c r="B6072" s="3"/>
      <c r="D6072" s="3"/>
      <c r="AW6072" s="3"/>
      <c r="AY6072" s="3"/>
    </row>
    <row r="6073" spans="2:51" x14ac:dyDescent="0.2">
      <c r="B6073" s="3"/>
      <c r="D6073" s="3"/>
      <c r="AW6073" s="3"/>
      <c r="AY6073" s="3"/>
    </row>
    <row r="6074" spans="2:51" x14ac:dyDescent="0.2">
      <c r="B6074" s="3"/>
      <c r="D6074" s="3"/>
      <c r="AW6074" s="3"/>
      <c r="AY6074" s="3"/>
    </row>
    <row r="6075" spans="2:51" x14ac:dyDescent="0.2">
      <c r="B6075" s="3"/>
      <c r="D6075" s="3"/>
      <c r="AW6075" s="3"/>
      <c r="AY6075" s="3"/>
    </row>
    <row r="6076" spans="2:51" x14ac:dyDescent="0.2">
      <c r="B6076" s="3"/>
      <c r="D6076" s="3"/>
      <c r="AW6076" s="3"/>
      <c r="AY6076" s="3"/>
    </row>
    <row r="6077" spans="2:51" x14ac:dyDescent="0.2">
      <c r="B6077" s="3"/>
      <c r="D6077" s="3"/>
      <c r="AW6077" s="3"/>
      <c r="AY6077" s="3"/>
    </row>
    <row r="6078" spans="2:51" x14ac:dyDescent="0.2">
      <c r="B6078" s="3"/>
      <c r="D6078" s="3"/>
      <c r="AW6078" s="3"/>
      <c r="AY6078" s="3"/>
    </row>
    <row r="6079" spans="2:51" x14ac:dyDescent="0.2">
      <c r="B6079" s="3"/>
      <c r="D6079" s="3"/>
      <c r="AW6079" s="3"/>
      <c r="AY6079" s="3"/>
    </row>
    <row r="6080" spans="2:51" x14ac:dyDescent="0.2">
      <c r="B6080" s="3"/>
      <c r="D6080" s="3"/>
      <c r="AW6080" s="3"/>
      <c r="AY6080" s="3"/>
    </row>
    <row r="6081" spans="2:51" x14ac:dyDescent="0.2">
      <c r="B6081" s="3"/>
      <c r="D6081" s="3"/>
      <c r="AW6081" s="3"/>
      <c r="AY6081" s="3"/>
    </row>
    <row r="6082" spans="2:51" x14ac:dyDescent="0.2">
      <c r="B6082" s="3"/>
      <c r="D6082" s="3"/>
      <c r="AW6082" s="3"/>
      <c r="AY6082" s="3"/>
    </row>
    <row r="6083" spans="2:51" x14ac:dyDescent="0.2">
      <c r="B6083" s="3"/>
      <c r="D6083" s="3"/>
      <c r="AW6083" s="3"/>
      <c r="AY6083" s="3"/>
    </row>
    <row r="6084" spans="2:51" x14ac:dyDescent="0.2">
      <c r="B6084" s="3"/>
      <c r="D6084" s="3"/>
      <c r="AW6084" s="3"/>
      <c r="AY6084" s="3"/>
    </row>
    <row r="6085" spans="2:51" x14ac:dyDescent="0.2">
      <c r="B6085" s="3"/>
      <c r="D6085" s="3"/>
      <c r="AW6085" s="3"/>
      <c r="AY6085" s="3"/>
    </row>
    <row r="6086" spans="2:51" x14ac:dyDescent="0.2">
      <c r="B6086" s="3"/>
      <c r="D6086" s="3"/>
      <c r="AW6086" s="3"/>
      <c r="AY6086" s="3"/>
    </row>
    <row r="6087" spans="2:51" x14ac:dyDescent="0.2">
      <c r="B6087" s="3"/>
      <c r="D6087" s="3"/>
      <c r="AW6087" s="3"/>
      <c r="AY6087" s="3"/>
    </row>
    <row r="6088" spans="2:51" x14ac:dyDescent="0.2">
      <c r="B6088" s="3"/>
      <c r="D6088" s="3"/>
      <c r="AW6088" s="3"/>
      <c r="AY6088" s="3"/>
    </row>
    <row r="6089" spans="2:51" x14ac:dyDescent="0.2">
      <c r="B6089" s="3"/>
      <c r="D6089" s="3"/>
      <c r="AW6089" s="3"/>
      <c r="AY6089" s="3"/>
    </row>
    <row r="6090" spans="2:51" x14ac:dyDescent="0.2">
      <c r="B6090" s="3"/>
      <c r="D6090" s="3"/>
      <c r="AW6090" s="3"/>
      <c r="AY6090" s="3"/>
    </row>
    <row r="6091" spans="2:51" x14ac:dyDescent="0.2">
      <c r="B6091" s="3"/>
      <c r="D6091" s="3"/>
      <c r="AW6091" s="3"/>
      <c r="AY6091" s="3"/>
    </row>
    <row r="6092" spans="2:51" x14ac:dyDescent="0.2">
      <c r="B6092" s="3"/>
      <c r="D6092" s="3"/>
      <c r="AW6092" s="3"/>
      <c r="AY6092" s="3"/>
    </row>
    <row r="6093" spans="2:51" x14ac:dyDescent="0.2">
      <c r="B6093" s="3"/>
      <c r="D6093" s="3"/>
      <c r="AW6093" s="3"/>
      <c r="AY6093" s="3"/>
    </row>
    <row r="6094" spans="2:51" x14ac:dyDescent="0.2">
      <c r="B6094" s="3"/>
      <c r="D6094" s="3"/>
      <c r="AW6094" s="3"/>
      <c r="AY6094" s="3"/>
    </row>
    <row r="6095" spans="2:51" x14ac:dyDescent="0.2">
      <c r="B6095" s="3"/>
      <c r="D6095" s="3"/>
      <c r="AW6095" s="3"/>
      <c r="AY6095" s="3"/>
    </row>
    <row r="6096" spans="2:51" x14ac:dyDescent="0.2">
      <c r="B6096" s="3"/>
      <c r="D6096" s="3"/>
      <c r="AW6096" s="3"/>
      <c r="AY6096" s="3"/>
    </row>
    <row r="6097" spans="2:51" x14ac:dyDescent="0.2">
      <c r="B6097" s="3"/>
      <c r="D6097" s="3"/>
      <c r="AW6097" s="3"/>
      <c r="AY6097" s="3"/>
    </row>
    <row r="6098" spans="2:51" x14ac:dyDescent="0.2">
      <c r="B6098" s="3"/>
      <c r="D6098" s="3"/>
      <c r="AW6098" s="3"/>
      <c r="AY6098" s="3"/>
    </row>
    <row r="6099" spans="2:51" x14ac:dyDescent="0.2">
      <c r="B6099" s="3"/>
      <c r="D6099" s="3"/>
      <c r="AW6099" s="3"/>
      <c r="AY6099" s="3"/>
    </row>
    <row r="6100" spans="2:51" x14ac:dyDescent="0.2">
      <c r="B6100" s="3"/>
      <c r="D6100" s="3"/>
      <c r="AW6100" s="3"/>
      <c r="AY6100" s="3"/>
    </row>
    <row r="6101" spans="2:51" x14ac:dyDescent="0.2">
      <c r="B6101" s="3"/>
      <c r="D6101" s="3"/>
      <c r="AW6101" s="3"/>
      <c r="AY6101" s="3"/>
    </row>
    <row r="6102" spans="2:51" x14ac:dyDescent="0.2">
      <c r="B6102" s="3"/>
      <c r="D6102" s="3"/>
      <c r="AW6102" s="3"/>
      <c r="AY6102" s="3"/>
    </row>
    <row r="6103" spans="2:51" x14ac:dyDescent="0.2">
      <c r="B6103" s="3"/>
      <c r="D6103" s="3"/>
      <c r="AW6103" s="3"/>
      <c r="AY6103" s="3"/>
    </row>
    <row r="6104" spans="2:51" x14ac:dyDescent="0.2">
      <c r="B6104" s="3"/>
      <c r="D6104" s="3"/>
      <c r="AW6104" s="3"/>
      <c r="AY6104" s="3"/>
    </row>
    <row r="6105" spans="2:51" x14ac:dyDescent="0.2">
      <c r="B6105" s="3"/>
      <c r="D6105" s="3"/>
      <c r="AW6105" s="3"/>
      <c r="AY6105" s="3"/>
    </row>
    <row r="6106" spans="2:51" x14ac:dyDescent="0.2">
      <c r="B6106" s="3"/>
      <c r="D6106" s="3"/>
      <c r="AW6106" s="3"/>
      <c r="AY6106" s="3"/>
    </row>
    <row r="6107" spans="2:51" x14ac:dyDescent="0.2">
      <c r="B6107" s="3"/>
      <c r="D6107" s="3"/>
      <c r="AW6107" s="3"/>
      <c r="AY6107" s="3"/>
    </row>
    <row r="6108" spans="2:51" x14ac:dyDescent="0.2">
      <c r="B6108" s="3"/>
      <c r="D6108" s="3"/>
      <c r="AW6108" s="3"/>
      <c r="AY6108" s="3"/>
    </row>
    <row r="6109" spans="2:51" x14ac:dyDescent="0.2">
      <c r="B6109" s="3"/>
      <c r="D6109" s="3"/>
      <c r="AW6109" s="3"/>
      <c r="AY6109" s="3"/>
    </row>
    <row r="6110" spans="2:51" x14ac:dyDescent="0.2">
      <c r="B6110" s="3"/>
      <c r="D6110" s="3"/>
      <c r="AW6110" s="3"/>
      <c r="AY6110" s="3"/>
    </row>
    <row r="6111" spans="2:51" x14ac:dyDescent="0.2">
      <c r="B6111" s="3"/>
      <c r="D6111" s="3"/>
      <c r="AW6111" s="3"/>
      <c r="AY6111" s="3"/>
    </row>
    <row r="6112" spans="2:51" x14ac:dyDescent="0.2">
      <c r="B6112" s="3"/>
      <c r="D6112" s="3"/>
      <c r="AW6112" s="3"/>
      <c r="AY6112" s="3"/>
    </row>
    <row r="6113" spans="2:51" x14ac:dyDescent="0.2">
      <c r="B6113" s="3"/>
      <c r="D6113" s="3"/>
      <c r="AW6113" s="3"/>
      <c r="AY6113" s="3"/>
    </row>
    <row r="6114" spans="2:51" x14ac:dyDescent="0.2">
      <c r="B6114" s="3"/>
      <c r="D6114" s="3"/>
      <c r="AW6114" s="3"/>
      <c r="AY6114" s="3"/>
    </row>
    <row r="6115" spans="2:51" x14ac:dyDescent="0.2">
      <c r="B6115" s="3"/>
      <c r="D6115" s="3"/>
      <c r="AW6115" s="3"/>
      <c r="AY6115" s="3"/>
    </row>
    <row r="6116" spans="2:51" x14ac:dyDescent="0.2">
      <c r="B6116" s="3"/>
      <c r="D6116" s="3"/>
      <c r="AW6116" s="3"/>
      <c r="AY6116" s="3"/>
    </row>
    <row r="6117" spans="2:51" x14ac:dyDescent="0.2">
      <c r="B6117" s="3"/>
      <c r="D6117" s="3"/>
      <c r="AW6117" s="3"/>
      <c r="AY6117" s="3"/>
    </row>
    <row r="6118" spans="2:51" x14ac:dyDescent="0.2">
      <c r="B6118" s="3"/>
      <c r="D6118" s="3"/>
      <c r="AW6118" s="3"/>
      <c r="AY6118" s="3"/>
    </row>
    <row r="6119" spans="2:51" x14ac:dyDescent="0.2">
      <c r="B6119" s="3"/>
      <c r="D6119" s="3"/>
      <c r="AW6119" s="3"/>
      <c r="AY6119" s="3"/>
    </row>
    <row r="6120" spans="2:51" x14ac:dyDescent="0.2">
      <c r="B6120" s="3"/>
      <c r="D6120" s="3"/>
      <c r="AW6120" s="3"/>
      <c r="AY6120" s="3"/>
    </row>
    <row r="6121" spans="2:51" x14ac:dyDescent="0.2">
      <c r="B6121" s="3"/>
      <c r="D6121" s="3"/>
      <c r="AW6121" s="3"/>
      <c r="AY6121" s="3"/>
    </row>
    <row r="6122" spans="2:51" x14ac:dyDescent="0.2">
      <c r="B6122" s="3"/>
      <c r="D6122" s="3"/>
      <c r="AW6122" s="3"/>
      <c r="AY6122" s="3"/>
    </row>
    <row r="6123" spans="2:51" x14ac:dyDescent="0.2">
      <c r="B6123" s="3"/>
      <c r="D6123" s="3"/>
      <c r="AW6123" s="3"/>
      <c r="AY6123" s="3"/>
    </row>
    <row r="6124" spans="2:51" x14ac:dyDescent="0.2">
      <c r="B6124" s="3"/>
      <c r="D6124" s="3"/>
      <c r="AW6124" s="3"/>
      <c r="AY6124" s="3"/>
    </row>
    <row r="6125" spans="2:51" x14ac:dyDescent="0.2">
      <c r="B6125" s="3"/>
      <c r="D6125" s="3"/>
      <c r="AW6125" s="3"/>
      <c r="AY6125" s="3"/>
    </row>
    <row r="6126" spans="2:51" x14ac:dyDescent="0.2">
      <c r="B6126" s="3"/>
      <c r="D6126" s="3"/>
      <c r="AW6126" s="3"/>
      <c r="AY6126" s="3"/>
    </row>
    <row r="6127" spans="2:51" x14ac:dyDescent="0.2">
      <c r="B6127" s="3"/>
      <c r="D6127" s="3"/>
      <c r="AW6127" s="3"/>
      <c r="AY6127" s="3"/>
    </row>
    <row r="6128" spans="2:51" x14ac:dyDescent="0.2">
      <c r="B6128" s="3"/>
      <c r="D6128" s="3"/>
      <c r="AW6128" s="3"/>
      <c r="AY6128" s="3"/>
    </row>
    <row r="6129" spans="2:51" x14ac:dyDescent="0.2">
      <c r="B6129" s="3"/>
      <c r="D6129" s="3"/>
      <c r="AW6129" s="3"/>
      <c r="AY6129" s="3"/>
    </row>
    <row r="6130" spans="2:51" x14ac:dyDescent="0.2">
      <c r="B6130" s="3"/>
      <c r="D6130" s="3"/>
      <c r="AW6130" s="3"/>
      <c r="AY6130" s="3"/>
    </row>
    <row r="6131" spans="2:51" x14ac:dyDescent="0.2">
      <c r="B6131" s="3"/>
      <c r="D6131" s="3"/>
      <c r="AW6131" s="3"/>
      <c r="AY6131" s="3"/>
    </row>
    <row r="6132" spans="2:51" x14ac:dyDescent="0.2">
      <c r="B6132" s="3"/>
      <c r="D6132" s="3"/>
      <c r="AW6132" s="3"/>
      <c r="AY6132" s="3"/>
    </row>
    <row r="6133" spans="2:51" x14ac:dyDescent="0.2">
      <c r="B6133" s="3"/>
      <c r="D6133" s="3"/>
      <c r="AW6133" s="3"/>
      <c r="AY6133" s="3"/>
    </row>
    <row r="6134" spans="2:51" x14ac:dyDescent="0.2">
      <c r="B6134" s="3"/>
      <c r="D6134" s="3"/>
      <c r="AW6134" s="3"/>
      <c r="AY6134" s="3"/>
    </row>
    <row r="6135" spans="2:51" x14ac:dyDescent="0.2">
      <c r="B6135" s="3"/>
      <c r="D6135" s="3"/>
      <c r="AW6135" s="3"/>
      <c r="AY6135" s="3"/>
    </row>
    <row r="6136" spans="2:51" x14ac:dyDescent="0.2">
      <c r="B6136" s="3"/>
      <c r="D6136" s="3"/>
      <c r="AW6136" s="3"/>
      <c r="AY6136" s="3"/>
    </row>
    <row r="6137" spans="2:51" x14ac:dyDescent="0.2">
      <c r="B6137" s="3"/>
      <c r="D6137" s="3"/>
      <c r="AW6137" s="3"/>
      <c r="AY6137" s="3"/>
    </row>
    <row r="6138" spans="2:51" x14ac:dyDescent="0.2">
      <c r="B6138" s="3"/>
      <c r="D6138" s="3"/>
      <c r="AW6138" s="3"/>
      <c r="AY6138" s="3"/>
    </row>
    <row r="6139" spans="2:51" x14ac:dyDescent="0.2">
      <c r="B6139" s="3"/>
      <c r="D6139" s="3"/>
      <c r="AW6139" s="3"/>
      <c r="AY6139" s="3"/>
    </row>
    <row r="6140" spans="2:51" x14ac:dyDescent="0.2">
      <c r="B6140" s="3"/>
      <c r="D6140" s="3"/>
      <c r="AW6140" s="3"/>
      <c r="AY6140" s="3"/>
    </row>
    <row r="6141" spans="2:51" x14ac:dyDescent="0.2">
      <c r="B6141" s="3"/>
      <c r="D6141" s="3"/>
      <c r="AW6141" s="3"/>
      <c r="AY6141" s="3"/>
    </row>
    <row r="6142" spans="2:51" x14ac:dyDescent="0.2">
      <c r="B6142" s="3"/>
      <c r="D6142" s="3"/>
      <c r="AW6142" s="3"/>
      <c r="AY6142" s="3"/>
    </row>
    <row r="6143" spans="2:51" x14ac:dyDescent="0.2">
      <c r="B6143" s="3"/>
      <c r="D6143" s="3"/>
      <c r="AW6143" s="3"/>
      <c r="AY6143" s="3"/>
    </row>
    <row r="6144" spans="2:51" x14ac:dyDescent="0.2">
      <c r="B6144" s="3"/>
      <c r="D6144" s="3"/>
      <c r="AW6144" s="3"/>
      <c r="AY6144" s="3"/>
    </row>
    <row r="6145" spans="2:51" x14ac:dyDescent="0.2">
      <c r="B6145" s="3"/>
      <c r="D6145" s="3"/>
      <c r="AW6145" s="3"/>
      <c r="AY6145" s="3"/>
    </row>
    <row r="6146" spans="2:51" x14ac:dyDescent="0.2">
      <c r="B6146" s="3"/>
      <c r="D6146" s="3"/>
      <c r="AW6146" s="3"/>
      <c r="AY6146" s="3"/>
    </row>
    <row r="6147" spans="2:51" x14ac:dyDescent="0.2">
      <c r="B6147" s="3"/>
      <c r="D6147" s="3"/>
      <c r="AW6147" s="3"/>
      <c r="AY6147" s="3"/>
    </row>
    <row r="6148" spans="2:51" x14ac:dyDescent="0.2">
      <c r="B6148" s="3"/>
      <c r="D6148" s="3"/>
      <c r="AW6148" s="3"/>
      <c r="AY6148" s="3"/>
    </row>
    <row r="6149" spans="2:51" x14ac:dyDescent="0.2">
      <c r="B6149" s="3"/>
      <c r="D6149" s="3"/>
      <c r="AW6149" s="3"/>
      <c r="AY6149" s="3"/>
    </row>
    <row r="6150" spans="2:51" x14ac:dyDescent="0.2">
      <c r="B6150" s="3"/>
      <c r="D6150" s="3"/>
      <c r="AW6150" s="3"/>
      <c r="AY6150" s="3"/>
    </row>
    <row r="6151" spans="2:51" x14ac:dyDescent="0.2">
      <c r="B6151" s="3"/>
      <c r="D6151" s="3"/>
      <c r="AW6151" s="3"/>
      <c r="AY6151" s="3"/>
    </row>
    <row r="6152" spans="2:51" x14ac:dyDescent="0.2">
      <c r="B6152" s="3"/>
      <c r="D6152" s="3"/>
      <c r="AW6152" s="3"/>
      <c r="AY6152" s="3"/>
    </row>
    <row r="6153" spans="2:51" x14ac:dyDescent="0.2">
      <c r="B6153" s="3"/>
      <c r="D6153" s="3"/>
      <c r="AW6153" s="3"/>
      <c r="AY6153" s="3"/>
    </row>
    <row r="6154" spans="2:51" x14ac:dyDescent="0.2">
      <c r="B6154" s="3"/>
      <c r="D6154" s="3"/>
      <c r="AW6154" s="3"/>
      <c r="AY6154" s="3"/>
    </row>
    <row r="6155" spans="2:51" x14ac:dyDescent="0.2">
      <c r="B6155" s="3"/>
      <c r="D6155" s="3"/>
      <c r="AW6155" s="3"/>
      <c r="AY6155" s="3"/>
    </row>
    <row r="6156" spans="2:51" x14ac:dyDescent="0.2">
      <c r="B6156" s="3"/>
      <c r="D6156" s="3"/>
      <c r="AW6156" s="3"/>
      <c r="AY6156" s="3"/>
    </row>
    <row r="6157" spans="2:51" x14ac:dyDescent="0.2">
      <c r="B6157" s="3"/>
      <c r="D6157" s="3"/>
      <c r="AW6157" s="3"/>
      <c r="AY6157" s="3"/>
    </row>
    <row r="6158" spans="2:51" x14ac:dyDescent="0.2">
      <c r="B6158" s="3"/>
      <c r="D6158" s="3"/>
      <c r="AW6158" s="3"/>
      <c r="AY6158" s="3"/>
    </row>
    <row r="6159" spans="2:51" x14ac:dyDescent="0.2">
      <c r="B6159" s="3"/>
      <c r="D6159" s="3"/>
      <c r="AW6159" s="3"/>
      <c r="AY6159" s="3"/>
    </row>
    <row r="6160" spans="2:51" x14ac:dyDescent="0.2">
      <c r="B6160" s="3"/>
      <c r="D6160" s="3"/>
      <c r="AW6160" s="3"/>
      <c r="AY6160" s="3"/>
    </row>
    <row r="6161" spans="2:51" x14ac:dyDescent="0.2">
      <c r="B6161" s="3"/>
      <c r="D6161" s="3"/>
      <c r="AW6161" s="3"/>
      <c r="AY6161" s="3"/>
    </row>
    <row r="6162" spans="2:51" x14ac:dyDescent="0.2">
      <c r="B6162" s="3"/>
      <c r="D6162" s="3"/>
      <c r="AW6162" s="3"/>
      <c r="AY6162" s="3"/>
    </row>
    <row r="6163" spans="2:51" x14ac:dyDescent="0.2">
      <c r="B6163" s="3"/>
      <c r="D6163" s="3"/>
      <c r="AW6163" s="3"/>
      <c r="AY6163" s="3"/>
    </row>
    <row r="6164" spans="2:51" x14ac:dyDescent="0.2">
      <c r="B6164" s="3"/>
      <c r="D6164" s="3"/>
      <c r="AW6164" s="3"/>
      <c r="AY6164" s="3"/>
    </row>
    <row r="6165" spans="2:51" x14ac:dyDescent="0.2">
      <c r="B6165" s="3"/>
      <c r="D6165" s="3"/>
      <c r="AW6165" s="3"/>
      <c r="AY6165" s="3"/>
    </row>
    <row r="6166" spans="2:51" x14ac:dyDescent="0.2">
      <c r="B6166" s="3"/>
      <c r="D6166" s="3"/>
      <c r="AW6166" s="3"/>
      <c r="AY6166" s="3"/>
    </row>
    <row r="6167" spans="2:51" x14ac:dyDescent="0.2">
      <c r="B6167" s="3"/>
      <c r="D6167" s="3"/>
      <c r="AW6167" s="3"/>
      <c r="AY6167" s="3"/>
    </row>
    <row r="6168" spans="2:51" x14ac:dyDescent="0.2">
      <c r="B6168" s="3"/>
      <c r="D6168" s="3"/>
      <c r="AW6168" s="3"/>
      <c r="AY6168" s="3"/>
    </row>
    <row r="6169" spans="2:51" x14ac:dyDescent="0.2">
      <c r="B6169" s="3"/>
      <c r="D6169" s="3"/>
      <c r="AW6169" s="3"/>
      <c r="AY6169" s="3"/>
    </row>
    <row r="6170" spans="2:51" x14ac:dyDescent="0.2">
      <c r="B6170" s="3"/>
      <c r="D6170" s="3"/>
      <c r="AW6170" s="3"/>
      <c r="AY6170" s="3"/>
    </row>
    <row r="6171" spans="2:51" x14ac:dyDescent="0.2">
      <c r="B6171" s="3"/>
      <c r="D6171" s="3"/>
      <c r="AW6171" s="3"/>
      <c r="AY6171" s="3"/>
    </row>
    <row r="6172" spans="2:51" x14ac:dyDescent="0.2">
      <c r="B6172" s="3"/>
      <c r="D6172" s="3"/>
      <c r="AW6172" s="3"/>
      <c r="AY6172" s="3"/>
    </row>
    <row r="6173" spans="2:51" x14ac:dyDescent="0.2">
      <c r="B6173" s="3"/>
      <c r="D6173" s="3"/>
      <c r="AW6173" s="3"/>
      <c r="AY6173" s="3"/>
    </row>
    <row r="6174" spans="2:51" x14ac:dyDescent="0.2">
      <c r="B6174" s="3"/>
      <c r="D6174" s="3"/>
      <c r="AW6174" s="3"/>
      <c r="AY6174" s="3"/>
    </row>
    <row r="6175" spans="2:51" x14ac:dyDescent="0.2">
      <c r="B6175" s="3"/>
      <c r="D6175" s="3"/>
      <c r="AW6175" s="3"/>
      <c r="AY6175" s="3"/>
    </row>
    <row r="6176" spans="2:51" x14ac:dyDescent="0.2">
      <c r="B6176" s="3"/>
      <c r="D6176" s="3"/>
      <c r="AW6176" s="3"/>
      <c r="AY6176" s="3"/>
    </row>
    <row r="6177" spans="2:51" x14ac:dyDescent="0.2">
      <c r="B6177" s="3"/>
      <c r="D6177" s="3"/>
      <c r="AW6177" s="3"/>
      <c r="AY6177" s="3"/>
    </row>
    <row r="6178" spans="2:51" x14ac:dyDescent="0.2">
      <c r="B6178" s="3"/>
      <c r="D6178" s="3"/>
      <c r="AW6178" s="3"/>
      <c r="AY6178" s="3"/>
    </row>
    <row r="6179" spans="2:51" x14ac:dyDescent="0.2">
      <c r="B6179" s="3"/>
      <c r="D6179" s="3"/>
      <c r="AW6179" s="3"/>
      <c r="AY6179" s="3"/>
    </row>
    <row r="6180" spans="2:51" x14ac:dyDescent="0.2">
      <c r="B6180" s="3"/>
      <c r="D6180" s="3"/>
      <c r="AW6180" s="3"/>
      <c r="AY6180" s="3"/>
    </row>
    <row r="6181" spans="2:51" x14ac:dyDescent="0.2">
      <c r="B6181" s="3"/>
      <c r="D6181" s="3"/>
      <c r="AW6181" s="3"/>
      <c r="AY6181" s="3"/>
    </row>
    <row r="6182" spans="2:51" x14ac:dyDescent="0.2">
      <c r="B6182" s="3"/>
      <c r="D6182" s="3"/>
      <c r="AW6182" s="3"/>
      <c r="AY6182" s="3"/>
    </row>
    <row r="6183" spans="2:51" x14ac:dyDescent="0.2">
      <c r="B6183" s="3"/>
      <c r="D6183" s="3"/>
      <c r="AW6183" s="3"/>
      <c r="AY6183" s="3"/>
    </row>
    <row r="6184" spans="2:51" x14ac:dyDescent="0.2">
      <c r="B6184" s="3"/>
      <c r="D6184" s="3"/>
      <c r="AW6184" s="3"/>
      <c r="AY6184" s="3"/>
    </row>
    <row r="6185" spans="2:51" x14ac:dyDescent="0.2">
      <c r="B6185" s="3"/>
      <c r="D6185" s="3"/>
      <c r="AW6185" s="3"/>
      <c r="AY6185" s="3"/>
    </row>
    <row r="6186" spans="2:51" x14ac:dyDescent="0.2">
      <c r="B6186" s="3"/>
      <c r="D6186" s="3"/>
      <c r="AW6186" s="3"/>
      <c r="AY6186" s="3"/>
    </row>
    <row r="6187" spans="2:51" x14ac:dyDescent="0.2">
      <c r="B6187" s="3"/>
      <c r="D6187" s="3"/>
      <c r="AW6187" s="3"/>
      <c r="AY6187" s="3"/>
    </row>
    <row r="6188" spans="2:51" x14ac:dyDescent="0.2">
      <c r="B6188" s="3"/>
      <c r="D6188" s="3"/>
      <c r="AW6188" s="3"/>
      <c r="AY6188" s="3"/>
    </row>
    <row r="6189" spans="2:51" x14ac:dyDescent="0.2">
      <c r="B6189" s="3"/>
      <c r="D6189" s="3"/>
      <c r="AW6189" s="3"/>
      <c r="AY6189" s="3"/>
    </row>
    <row r="6190" spans="2:51" x14ac:dyDescent="0.2">
      <c r="B6190" s="3"/>
      <c r="D6190" s="3"/>
      <c r="AW6190" s="3"/>
      <c r="AY6190" s="3"/>
    </row>
    <row r="6191" spans="2:51" x14ac:dyDescent="0.2">
      <c r="B6191" s="3"/>
      <c r="D6191" s="3"/>
      <c r="AW6191" s="3"/>
      <c r="AY6191" s="3"/>
    </row>
    <row r="6192" spans="2:51" x14ac:dyDescent="0.2">
      <c r="B6192" s="3"/>
      <c r="D6192" s="3"/>
      <c r="AW6192" s="3"/>
      <c r="AY6192" s="3"/>
    </row>
    <row r="6193" spans="2:51" x14ac:dyDescent="0.2">
      <c r="B6193" s="3"/>
      <c r="D6193" s="3"/>
      <c r="AW6193" s="3"/>
      <c r="AY6193" s="3"/>
    </row>
    <row r="6194" spans="2:51" x14ac:dyDescent="0.2">
      <c r="B6194" s="3"/>
      <c r="D6194" s="3"/>
      <c r="AW6194" s="3"/>
      <c r="AY6194" s="3"/>
    </row>
    <row r="6195" spans="2:51" x14ac:dyDescent="0.2">
      <c r="B6195" s="3"/>
      <c r="D6195" s="3"/>
      <c r="AW6195" s="3"/>
      <c r="AY6195" s="3"/>
    </row>
    <row r="6196" spans="2:51" x14ac:dyDescent="0.2">
      <c r="B6196" s="3"/>
      <c r="D6196" s="3"/>
      <c r="AW6196" s="3"/>
      <c r="AY6196" s="3"/>
    </row>
    <row r="6197" spans="2:51" x14ac:dyDescent="0.2">
      <c r="B6197" s="3"/>
      <c r="D6197" s="3"/>
      <c r="AW6197" s="3"/>
      <c r="AY6197" s="3"/>
    </row>
    <row r="6198" spans="2:51" x14ac:dyDescent="0.2">
      <c r="B6198" s="3"/>
      <c r="D6198" s="3"/>
      <c r="AW6198" s="3"/>
      <c r="AY6198" s="3"/>
    </row>
    <row r="6199" spans="2:51" x14ac:dyDescent="0.2">
      <c r="B6199" s="3"/>
      <c r="D6199" s="3"/>
      <c r="AW6199" s="3"/>
      <c r="AY6199" s="3"/>
    </row>
    <row r="6200" spans="2:51" x14ac:dyDescent="0.2">
      <c r="B6200" s="3"/>
      <c r="D6200" s="3"/>
      <c r="AW6200" s="3"/>
      <c r="AY6200" s="3"/>
    </row>
    <row r="6201" spans="2:51" x14ac:dyDescent="0.2">
      <c r="B6201" s="3"/>
      <c r="D6201" s="3"/>
      <c r="AW6201" s="3"/>
      <c r="AY6201" s="3"/>
    </row>
    <row r="6202" spans="2:51" x14ac:dyDescent="0.2">
      <c r="B6202" s="3"/>
      <c r="D6202" s="3"/>
      <c r="AW6202" s="3"/>
      <c r="AY6202" s="3"/>
    </row>
    <row r="6203" spans="2:51" x14ac:dyDescent="0.2">
      <c r="B6203" s="3"/>
      <c r="D6203" s="3"/>
      <c r="AW6203" s="3"/>
      <c r="AY6203" s="3"/>
    </row>
    <row r="6204" spans="2:51" x14ac:dyDescent="0.2">
      <c r="B6204" s="3"/>
      <c r="D6204" s="3"/>
      <c r="AW6204" s="3"/>
      <c r="AY6204" s="3"/>
    </row>
    <row r="6205" spans="2:51" x14ac:dyDescent="0.2">
      <c r="B6205" s="3"/>
      <c r="D6205" s="3"/>
      <c r="AW6205" s="3"/>
      <c r="AY6205" s="3"/>
    </row>
    <row r="6206" spans="2:51" x14ac:dyDescent="0.2">
      <c r="B6206" s="3"/>
      <c r="D6206" s="3"/>
      <c r="AW6206" s="3"/>
      <c r="AY6206" s="3"/>
    </row>
    <row r="6207" spans="2:51" x14ac:dyDescent="0.2">
      <c r="B6207" s="3"/>
      <c r="D6207" s="3"/>
      <c r="AW6207" s="3"/>
      <c r="AY6207" s="3"/>
    </row>
    <row r="6208" spans="2:51" x14ac:dyDescent="0.2">
      <c r="B6208" s="3"/>
      <c r="D6208" s="3"/>
      <c r="AW6208" s="3"/>
      <c r="AY6208" s="3"/>
    </row>
    <row r="6209" spans="2:51" x14ac:dyDescent="0.2">
      <c r="B6209" s="3"/>
      <c r="D6209" s="3"/>
      <c r="AW6209" s="3"/>
      <c r="AY6209" s="3"/>
    </row>
    <row r="6210" spans="2:51" x14ac:dyDescent="0.2">
      <c r="B6210" s="3"/>
      <c r="D6210" s="3"/>
      <c r="AW6210" s="3"/>
      <c r="AY6210" s="3"/>
    </row>
    <row r="6211" spans="2:51" x14ac:dyDescent="0.2">
      <c r="B6211" s="3"/>
      <c r="D6211" s="3"/>
      <c r="AW6211" s="3"/>
      <c r="AY6211" s="3"/>
    </row>
    <row r="6212" spans="2:51" x14ac:dyDescent="0.2">
      <c r="B6212" s="3"/>
      <c r="D6212" s="3"/>
      <c r="AW6212" s="3"/>
      <c r="AY6212" s="3"/>
    </row>
    <row r="6213" spans="2:51" x14ac:dyDescent="0.2">
      <c r="B6213" s="3"/>
      <c r="D6213" s="3"/>
      <c r="AW6213" s="3"/>
      <c r="AY6213" s="3"/>
    </row>
    <row r="6214" spans="2:51" x14ac:dyDescent="0.2">
      <c r="B6214" s="3"/>
      <c r="D6214" s="3"/>
      <c r="AW6214" s="3"/>
      <c r="AY6214" s="3"/>
    </row>
    <row r="6215" spans="2:51" x14ac:dyDescent="0.2">
      <c r="B6215" s="3"/>
      <c r="D6215" s="3"/>
      <c r="AW6215" s="3"/>
      <c r="AY6215" s="3"/>
    </row>
    <row r="6216" spans="2:51" x14ac:dyDescent="0.2">
      <c r="B6216" s="3"/>
      <c r="D6216" s="3"/>
      <c r="AW6216" s="3"/>
      <c r="AY6216" s="3"/>
    </row>
    <row r="6217" spans="2:51" x14ac:dyDescent="0.2">
      <c r="B6217" s="3"/>
      <c r="D6217" s="3"/>
      <c r="AW6217" s="3"/>
      <c r="AY6217" s="3"/>
    </row>
    <row r="6218" spans="2:51" x14ac:dyDescent="0.2">
      <c r="B6218" s="3"/>
      <c r="D6218" s="3"/>
      <c r="AW6218" s="3"/>
      <c r="AY6218" s="3"/>
    </row>
    <row r="6219" spans="2:51" x14ac:dyDescent="0.2">
      <c r="B6219" s="3"/>
      <c r="D6219" s="3"/>
      <c r="AW6219" s="3"/>
      <c r="AY6219" s="3"/>
    </row>
    <row r="6220" spans="2:51" x14ac:dyDescent="0.2">
      <c r="B6220" s="3"/>
      <c r="D6220" s="3"/>
      <c r="AW6220" s="3"/>
      <c r="AY6220" s="3"/>
    </row>
    <row r="6221" spans="2:51" x14ac:dyDescent="0.2">
      <c r="B6221" s="3"/>
      <c r="D6221" s="3"/>
      <c r="AW6221" s="3"/>
      <c r="AY6221" s="3"/>
    </row>
    <row r="6222" spans="2:51" x14ac:dyDescent="0.2">
      <c r="B6222" s="3"/>
      <c r="D6222" s="3"/>
      <c r="AW6222" s="3"/>
      <c r="AY6222" s="3"/>
    </row>
    <row r="6223" spans="2:51" x14ac:dyDescent="0.2">
      <c r="B6223" s="3"/>
      <c r="D6223" s="3"/>
      <c r="AW6223" s="3"/>
      <c r="AY6223" s="3"/>
    </row>
    <row r="6224" spans="2:51" x14ac:dyDescent="0.2">
      <c r="B6224" s="3"/>
      <c r="D6224" s="3"/>
      <c r="AW6224" s="3"/>
      <c r="AY6224" s="3"/>
    </row>
    <row r="6225" spans="2:51" x14ac:dyDescent="0.2">
      <c r="B6225" s="3"/>
      <c r="D6225" s="3"/>
      <c r="AW6225" s="3"/>
      <c r="AY6225" s="3"/>
    </row>
    <row r="6226" spans="2:51" x14ac:dyDescent="0.2">
      <c r="B6226" s="3"/>
      <c r="D6226" s="3"/>
      <c r="AW6226" s="3"/>
      <c r="AY6226" s="3"/>
    </row>
    <row r="6227" spans="2:51" x14ac:dyDescent="0.2">
      <c r="B6227" s="3"/>
      <c r="D6227" s="3"/>
      <c r="AW6227" s="3"/>
      <c r="AY6227" s="3"/>
    </row>
    <row r="6228" spans="2:51" x14ac:dyDescent="0.2">
      <c r="B6228" s="3"/>
      <c r="D6228" s="3"/>
      <c r="AW6228" s="3"/>
      <c r="AY6228" s="3"/>
    </row>
    <row r="6229" spans="2:51" x14ac:dyDescent="0.2">
      <c r="B6229" s="3"/>
      <c r="D6229" s="3"/>
      <c r="AW6229" s="3"/>
      <c r="AY6229" s="3"/>
    </row>
    <row r="6230" spans="2:51" x14ac:dyDescent="0.2">
      <c r="B6230" s="3"/>
      <c r="D6230" s="3"/>
      <c r="AW6230" s="3"/>
      <c r="AY6230" s="3"/>
    </row>
    <row r="6231" spans="2:51" x14ac:dyDescent="0.2">
      <c r="B6231" s="3"/>
      <c r="D6231" s="3"/>
      <c r="AW6231" s="3"/>
      <c r="AY6231" s="3"/>
    </row>
    <row r="6232" spans="2:51" x14ac:dyDescent="0.2">
      <c r="B6232" s="3"/>
      <c r="D6232" s="3"/>
      <c r="AW6232" s="3"/>
      <c r="AY6232" s="3"/>
    </row>
    <row r="6233" spans="2:51" x14ac:dyDescent="0.2">
      <c r="B6233" s="3"/>
      <c r="D6233" s="3"/>
      <c r="AW6233" s="3"/>
      <c r="AY6233" s="3"/>
    </row>
    <row r="6234" spans="2:51" x14ac:dyDescent="0.2">
      <c r="B6234" s="3"/>
      <c r="D6234" s="3"/>
      <c r="AW6234" s="3"/>
      <c r="AY6234" s="3"/>
    </row>
    <row r="6235" spans="2:51" x14ac:dyDescent="0.2">
      <c r="B6235" s="3"/>
      <c r="D6235" s="3"/>
      <c r="AW6235" s="3"/>
      <c r="AY6235" s="3"/>
    </row>
    <row r="6236" spans="2:51" x14ac:dyDescent="0.2">
      <c r="B6236" s="3"/>
      <c r="D6236" s="3"/>
      <c r="AW6236" s="3"/>
      <c r="AY6236" s="3"/>
    </row>
    <row r="6237" spans="2:51" x14ac:dyDescent="0.2">
      <c r="B6237" s="3"/>
      <c r="D6237" s="3"/>
      <c r="AW6237" s="3"/>
      <c r="AY6237" s="3"/>
    </row>
    <row r="6238" spans="2:51" x14ac:dyDescent="0.2">
      <c r="B6238" s="3"/>
      <c r="D6238" s="3"/>
      <c r="AW6238" s="3"/>
      <c r="AY6238" s="3"/>
    </row>
    <row r="6239" spans="2:51" x14ac:dyDescent="0.2">
      <c r="B6239" s="3"/>
      <c r="D6239" s="3"/>
      <c r="AW6239" s="3"/>
      <c r="AY6239" s="3"/>
    </row>
    <row r="6240" spans="2:51" x14ac:dyDescent="0.2">
      <c r="B6240" s="3"/>
      <c r="D6240" s="3"/>
      <c r="AW6240" s="3"/>
      <c r="AY6240" s="3"/>
    </row>
    <row r="6241" spans="2:51" x14ac:dyDescent="0.2">
      <c r="B6241" s="3"/>
      <c r="D6241" s="3"/>
      <c r="AW6241" s="3"/>
      <c r="AY6241" s="3"/>
    </row>
    <row r="6242" spans="2:51" x14ac:dyDescent="0.2">
      <c r="B6242" s="3"/>
      <c r="D6242" s="3"/>
      <c r="AW6242" s="3"/>
      <c r="AY6242" s="3"/>
    </row>
    <row r="6243" spans="2:51" x14ac:dyDescent="0.2">
      <c r="B6243" s="3"/>
      <c r="D6243" s="3"/>
      <c r="AW6243" s="3"/>
      <c r="AY6243" s="3"/>
    </row>
    <row r="6244" spans="2:51" x14ac:dyDescent="0.2">
      <c r="B6244" s="3"/>
      <c r="D6244" s="3"/>
      <c r="AW6244" s="3"/>
      <c r="AY6244" s="3"/>
    </row>
    <row r="6245" spans="2:51" x14ac:dyDescent="0.2">
      <c r="B6245" s="3"/>
      <c r="D6245" s="3"/>
      <c r="AW6245" s="3"/>
      <c r="AY6245" s="3"/>
    </row>
    <row r="6246" spans="2:51" x14ac:dyDescent="0.2">
      <c r="B6246" s="3"/>
      <c r="D6246" s="3"/>
      <c r="AW6246" s="3"/>
      <c r="AY6246" s="3"/>
    </row>
    <row r="6247" spans="2:51" x14ac:dyDescent="0.2">
      <c r="B6247" s="3"/>
      <c r="D6247" s="3"/>
      <c r="AW6247" s="3"/>
      <c r="AY6247" s="3"/>
    </row>
    <row r="6248" spans="2:51" x14ac:dyDescent="0.2">
      <c r="B6248" s="3"/>
      <c r="D6248" s="3"/>
      <c r="AW6248" s="3"/>
      <c r="AY6248" s="3"/>
    </row>
    <row r="6249" spans="2:51" x14ac:dyDescent="0.2">
      <c r="B6249" s="3"/>
      <c r="D6249" s="3"/>
      <c r="AW6249" s="3"/>
      <c r="AY6249" s="3"/>
    </row>
    <row r="6250" spans="2:51" x14ac:dyDescent="0.2">
      <c r="B6250" s="3"/>
      <c r="D6250" s="3"/>
      <c r="AW6250" s="3"/>
      <c r="AY6250" s="3"/>
    </row>
    <row r="6251" spans="2:51" x14ac:dyDescent="0.2">
      <c r="B6251" s="3"/>
      <c r="D6251" s="3"/>
      <c r="AW6251" s="3"/>
      <c r="AY6251" s="3"/>
    </row>
    <row r="6252" spans="2:51" x14ac:dyDescent="0.2">
      <c r="B6252" s="3"/>
      <c r="D6252" s="3"/>
      <c r="AW6252" s="3"/>
      <c r="AY6252" s="3"/>
    </row>
    <row r="6253" spans="2:51" x14ac:dyDescent="0.2">
      <c r="B6253" s="3"/>
      <c r="D6253" s="3"/>
      <c r="AW6253" s="3"/>
      <c r="AY6253" s="3"/>
    </row>
    <row r="6254" spans="2:51" x14ac:dyDescent="0.2">
      <c r="B6254" s="3"/>
      <c r="D6254" s="3"/>
      <c r="AW6254" s="3"/>
      <c r="AY6254" s="3"/>
    </row>
    <row r="6255" spans="2:51" x14ac:dyDescent="0.2">
      <c r="B6255" s="3"/>
      <c r="D6255" s="3"/>
      <c r="AW6255" s="3"/>
      <c r="AY6255" s="3"/>
    </row>
    <row r="6256" spans="2:51" x14ac:dyDescent="0.2">
      <c r="B6256" s="3"/>
      <c r="D6256" s="3"/>
      <c r="AW6256" s="3"/>
      <c r="AY6256" s="3"/>
    </row>
    <row r="6257" spans="2:51" x14ac:dyDescent="0.2">
      <c r="B6257" s="3"/>
      <c r="D6257" s="3"/>
      <c r="AW6257" s="3"/>
      <c r="AY6257" s="3"/>
    </row>
    <row r="6258" spans="2:51" x14ac:dyDescent="0.2">
      <c r="B6258" s="3"/>
      <c r="D6258" s="3"/>
      <c r="AW6258" s="3"/>
      <c r="AY6258" s="3"/>
    </row>
    <row r="6259" spans="2:51" x14ac:dyDescent="0.2">
      <c r="B6259" s="3"/>
      <c r="D6259" s="3"/>
      <c r="AW6259" s="3"/>
      <c r="AY6259" s="3"/>
    </row>
    <row r="6260" spans="2:51" x14ac:dyDescent="0.2">
      <c r="B6260" s="3"/>
      <c r="D6260" s="3"/>
      <c r="AW6260" s="3"/>
      <c r="AY6260" s="3"/>
    </row>
    <row r="6261" spans="2:51" x14ac:dyDescent="0.2">
      <c r="B6261" s="3"/>
      <c r="D6261" s="3"/>
      <c r="AW6261" s="3"/>
      <c r="AY6261" s="3"/>
    </row>
    <row r="6262" spans="2:51" x14ac:dyDescent="0.2">
      <c r="B6262" s="3"/>
      <c r="D6262" s="3"/>
      <c r="AW6262" s="3"/>
      <c r="AY6262" s="3"/>
    </row>
    <row r="6263" spans="2:51" x14ac:dyDescent="0.2">
      <c r="B6263" s="3"/>
      <c r="D6263" s="3"/>
      <c r="AW6263" s="3"/>
      <c r="AY6263" s="3"/>
    </row>
    <row r="6264" spans="2:51" x14ac:dyDescent="0.2">
      <c r="B6264" s="3"/>
      <c r="D6264" s="3"/>
      <c r="AW6264" s="3"/>
      <c r="AY6264" s="3"/>
    </row>
    <row r="6265" spans="2:51" x14ac:dyDescent="0.2">
      <c r="B6265" s="3"/>
      <c r="D6265" s="3"/>
      <c r="AW6265" s="3"/>
      <c r="AY6265" s="3"/>
    </row>
    <row r="6266" spans="2:51" x14ac:dyDescent="0.2">
      <c r="B6266" s="3"/>
      <c r="D6266" s="3"/>
      <c r="AW6266" s="3"/>
      <c r="AY6266" s="3"/>
    </row>
    <row r="6267" spans="2:51" x14ac:dyDescent="0.2">
      <c r="B6267" s="3"/>
      <c r="D6267" s="3"/>
      <c r="AW6267" s="3"/>
      <c r="AY6267" s="3"/>
    </row>
    <row r="6268" spans="2:51" x14ac:dyDescent="0.2">
      <c r="B6268" s="3"/>
      <c r="D6268" s="3"/>
      <c r="AW6268" s="3"/>
      <c r="AY6268" s="3"/>
    </row>
    <row r="6269" spans="2:51" x14ac:dyDescent="0.2">
      <c r="B6269" s="3"/>
      <c r="D6269" s="3"/>
      <c r="AW6269" s="3"/>
      <c r="AY6269" s="3"/>
    </row>
    <row r="6270" spans="2:51" x14ac:dyDescent="0.2">
      <c r="B6270" s="3"/>
      <c r="D6270" s="3"/>
      <c r="AW6270" s="3"/>
      <c r="AY6270" s="3"/>
    </row>
    <row r="6271" spans="2:51" x14ac:dyDescent="0.2">
      <c r="B6271" s="3"/>
      <c r="D6271" s="3"/>
      <c r="AW6271" s="3"/>
      <c r="AY6271" s="3"/>
    </row>
    <row r="6272" spans="2:51" x14ac:dyDescent="0.2">
      <c r="B6272" s="3"/>
      <c r="D6272" s="3"/>
      <c r="AW6272" s="3"/>
      <c r="AY6272" s="3"/>
    </row>
    <row r="6273" spans="2:51" x14ac:dyDescent="0.2">
      <c r="B6273" s="3"/>
      <c r="D6273" s="3"/>
      <c r="AW6273" s="3"/>
      <c r="AY6273" s="3"/>
    </row>
    <row r="6274" spans="2:51" x14ac:dyDescent="0.2">
      <c r="B6274" s="3"/>
      <c r="D6274" s="3"/>
      <c r="AW6274" s="3"/>
      <c r="AY6274" s="3"/>
    </row>
    <row r="6275" spans="2:51" x14ac:dyDescent="0.2">
      <c r="B6275" s="3"/>
      <c r="D6275" s="3"/>
      <c r="AW6275" s="3"/>
      <c r="AY6275" s="3"/>
    </row>
    <row r="6276" spans="2:51" x14ac:dyDescent="0.2">
      <c r="B6276" s="3"/>
      <c r="D6276" s="3"/>
      <c r="AW6276" s="3"/>
      <c r="AY6276" s="3"/>
    </row>
    <row r="6277" spans="2:51" x14ac:dyDescent="0.2">
      <c r="B6277" s="3"/>
      <c r="D6277" s="3"/>
      <c r="AW6277" s="3"/>
      <c r="AY6277" s="3"/>
    </row>
    <row r="6278" spans="2:51" x14ac:dyDescent="0.2">
      <c r="B6278" s="3"/>
      <c r="D6278" s="3"/>
      <c r="AW6278" s="3"/>
      <c r="AY6278" s="3"/>
    </row>
    <row r="6279" spans="2:51" x14ac:dyDescent="0.2">
      <c r="B6279" s="3"/>
      <c r="D6279" s="3"/>
      <c r="AW6279" s="3"/>
      <c r="AY6279" s="3"/>
    </row>
    <row r="6280" spans="2:51" x14ac:dyDescent="0.2">
      <c r="B6280" s="3"/>
      <c r="D6280" s="3"/>
      <c r="AW6280" s="3"/>
      <c r="AY6280" s="3"/>
    </row>
    <row r="6281" spans="2:51" x14ac:dyDescent="0.2">
      <c r="B6281" s="3"/>
      <c r="D6281" s="3"/>
      <c r="AW6281" s="3"/>
      <c r="AY6281" s="3"/>
    </row>
    <row r="6282" spans="2:51" x14ac:dyDescent="0.2">
      <c r="B6282" s="3"/>
      <c r="D6282" s="3"/>
      <c r="AW6282" s="3"/>
      <c r="AY6282" s="3"/>
    </row>
    <row r="6283" spans="2:51" x14ac:dyDescent="0.2">
      <c r="B6283" s="3"/>
      <c r="D6283" s="3"/>
      <c r="AW6283" s="3"/>
      <c r="AY6283" s="3"/>
    </row>
    <row r="6284" spans="2:51" x14ac:dyDescent="0.2">
      <c r="B6284" s="3"/>
      <c r="D6284" s="3"/>
      <c r="AW6284" s="3"/>
      <c r="AY6284" s="3"/>
    </row>
    <row r="6285" spans="2:51" x14ac:dyDescent="0.2">
      <c r="B6285" s="3"/>
      <c r="D6285" s="3"/>
      <c r="AW6285" s="3"/>
      <c r="AY6285" s="3"/>
    </row>
    <row r="6286" spans="2:51" x14ac:dyDescent="0.2">
      <c r="B6286" s="3"/>
      <c r="D6286" s="3"/>
      <c r="AW6286" s="3"/>
      <c r="AY6286" s="3"/>
    </row>
    <row r="6287" spans="2:51" x14ac:dyDescent="0.2">
      <c r="B6287" s="3"/>
      <c r="D6287" s="3"/>
      <c r="AW6287" s="3"/>
      <c r="AY6287" s="3"/>
    </row>
    <row r="6288" spans="2:51" x14ac:dyDescent="0.2">
      <c r="B6288" s="3"/>
      <c r="D6288" s="3"/>
      <c r="AW6288" s="3"/>
      <c r="AY6288" s="3"/>
    </row>
    <row r="6289" spans="2:51" x14ac:dyDescent="0.2">
      <c r="B6289" s="3"/>
      <c r="D6289" s="3"/>
      <c r="AW6289" s="3"/>
      <c r="AY6289" s="3"/>
    </row>
    <row r="6290" spans="2:51" x14ac:dyDescent="0.2">
      <c r="B6290" s="3"/>
      <c r="D6290" s="3"/>
      <c r="AW6290" s="3"/>
      <c r="AY6290" s="3"/>
    </row>
    <row r="6291" spans="2:51" x14ac:dyDescent="0.2">
      <c r="B6291" s="3"/>
      <c r="D6291" s="3"/>
      <c r="AW6291" s="3"/>
      <c r="AY6291" s="3"/>
    </row>
    <row r="6292" spans="2:51" x14ac:dyDescent="0.2">
      <c r="B6292" s="3"/>
      <c r="D6292" s="3"/>
      <c r="AW6292" s="3"/>
      <c r="AY6292" s="3"/>
    </row>
    <row r="6293" spans="2:51" x14ac:dyDescent="0.2">
      <c r="B6293" s="3"/>
      <c r="D6293" s="3"/>
      <c r="AW6293" s="3"/>
      <c r="AY6293" s="3"/>
    </row>
    <row r="6294" spans="2:51" x14ac:dyDescent="0.2">
      <c r="B6294" s="3"/>
      <c r="D6294" s="3"/>
      <c r="AW6294" s="3"/>
      <c r="AY6294" s="3"/>
    </row>
    <row r="6295" spans="2:51" x14ac:dyDescent="0.2">
      <c r="B6295" s="3"/>
      <c r="D6295" s="3"/>
      <c r="AW6295" s="3"/>
      <c r="AY6295" s="3"/>
    </row>
    <row r="6296" spans="2:51" x14ac:dyDescent="0.2">
      <c r="B6296" s="3"/>
      <c r="D6296" s="3"/>
      <c r="AW6296" s="3"/>
      <c r="AY6296" s="3"/>
    </row>
    <row r="6297" spans="2:51" x14ac:dyDescent="0.2">
      <c r="B6297" s="3"/>
      <c r="D6297" s="3"/>
      <c r="AW6297" s="3"/>
      <c r="AY6297" s="3"/>
    </row>
    <row r="6298" spans="2:51" x14ac:dyDescent="0.2">
      <c r="B6298" s="3"/>
      <c r="D6298" s="3"/>
      <c r="AW6298" s="3"/>
      <c r="AY6298" s="3"/>
    </row>
    <row r="6299" spans="2:51" x14ac:dyDescent="0.2">
      <c r="B6299" s="3"/>
      <c r="D6299" s="3"/>
      <c r="AW6299" s="3"/>
      <c r="AY6299" s="3"/>
    </row>
    <row r="6300" spans="2:51" x14ac:dyDescent="0.2">
      <c r="B6300" s="3"/>
      <c r="D6300" s="3"/>
      <c r="AW6300" s="3"/>
      <c r="AY6300" s="3"/>
    </row>
    <row r="6301" spans="2:51" x14ac:dyDescent="0.2">
      <c r="B6301" s="3"/>
      <c r="D6301" s="3"/>
      <c r="AW6301" s="3"/>
      <c r="AY6301" s="3"/>
    </row>
    <row r="6302" spans="2:51" x14ac:dyDescent="0.2">
      <c r="B6302" s="3"/>
      <c r="D6302" s="3"/>
      <c r="AW6302" s="3"/>
      <c r="AY6302" s="3"/>
    </row>
    <row r="6303" spans="2:51" x14ac:dyDescent="0.2">
      <c r="B6303" s="3"/>
      <c r="D6303" s="3"/>
      <c r="AW6303" s="3"/>
      <c r="AY6303" s="3"/>
    </row>
    <row r="6304" spans="2:51" x14ac:dyDescent="0.2">
      <c r="B6304" s="3"/>
      <c r="D6304" s="3"/>
      <c r="AW6304" s="3"/>
      <c r="AY6304" s="3"/>
    </row>
    <row r="6305" spans="2:51" x14ac:dyDescent="0.2">
      <c r="B6305" s="3"/>
      <c r="D6305" s="3"/>
      <c r="AW6305" s="3"/>
      <c r="AY6305" s="3"/>
    </row>
    <row r="6306" spans="2:51" x14ac:dyDescent="0.2">
      <c r="B6306" s="3"/>
      <c r="D6306" s="3"/>
      <c r="AW6306" s="3"/>
      <c r="AY6306" s="3"/>
    </row>
    <row r="6307" spans="2:51" x14ac:dyDescent="0.2">
      <c r="B6307" s="3"/>
      <c r="D6307" s="3"/>
      <c r="AW6307" s="3"/>
      <c r="AY6307" s="3"/>
    </row>
    <row r="6308" spans="2:51" x14ac:dyDescent="0.2">
      <c r="B6308" s="3"/>
      <c r="D6308" s="3"/>
      <c r="AW6308" s="3"/>
      <c r="AY6308" s="3"/>
    </row>
    <row r="6309" spans="2:51" x14ac:dyDescent="0.2">
      <c r="B6309" s="3"/>
      <c r="D6309" s="3"/>
      <c r="AW6309" s="3"/>
      <c r="AY6309" s="3"/>
    </row>
    <row r="6310" spans="2:51" x14ac:dyDescent="0.2">
      <c r="B6310" s="3"/>
      <c r="D6310" s="3"/>
      <c r="AW6310" s="3"/>
      <c r="AY6310" s="3"/>
    </row>
    <row r="6311" spans="2:51" x14ac:dyDescent="0.2">
      <c r="B6311" s="3"/>
      <c r="D6311" s="3"/>
      <c r="AW6311" s="3"/>
      <c r="AY6311" s="3"/>
    </row>
    <row r="6312" spans="2:51" x14ac:dyDescent="0.2">
      <c r="B6312" s="3"/>
      <c r="D6312" s="3"/>
      <c r="AW6312" s="3"/>
      <c r="AY6312" s="3"/>
    </row>
    <row r="6313" spans="2:51" x14ac:dyDescent="0.2">
      <c r="B6313" s="3"/>
      <c r="D6313" s="3"/>
      <c r="AW6313" s="3"/>
      <c r="AY6313" s="3"/>
    </row>
    <row r="6314" spans="2:51" x14ac:dyDescent="0.2">
      <c r="B6314" s="3"/>
      <c r="D6314" s="3"/>
      <c r="AW6314" s="3"/>
      <c r="AY6314" s="3"/>
    </row>
    <row r="6315" spans="2:51" x14ac:dyDescent="0.2">
      <c r="B6315" s="3"/>
      <c r="D6315" s="3"/>
      <c r="AW6315" s="3"/>
      <c r="AY6315" s="3"/>
    </row>
    <row r="6316" spans="2:51" x14ac:dyDescent="0.2">
      <c r="B6316" s="3"/>
      <c r="D6316" s="3"/>
      <c r="AW6316" s="3"/>
      <c r="AY6316" s="3"/>
    </row>
    <row r="6317" spans="2:51" x14ac:dyDescent="0.2">
      <c r="B6317" s="3"/>
      <c r="D6317" s="3"/>
      <c r="AW6317" s="3"/>
      <c r="AY6317" s="3"/>
    </row>
    <row r="6318" spans="2:51" x14ac:dyDescent="0.2">
      <c r="B6318" s="3"/>
      <c r="D6318" s="3"/>
      <c r="AW6318" s="3"/>
      <c r="AY6318" s="3"/>
    </row>
    <row r="6319" spans="2:51" x14ac:dyDescent="0.2">
      <c r="B6319" s="3"/>
      <c r="D6319" s="3"/>
      <c r="AW6319" s="3"/>
      <c r="AY6319" s="3"/>
    </row>
    <row r="6320" spans="2:51" x14ac:dyDescent="0.2">
      <c r="B6320" s="3"/>
      <c r="D6320" s="3"/>
      <c r="AW6320" s="3"/>
      <c r="AY6320" s="3"/>
    </row>
    <row r="6321" spans="2:51" x14ac:dyDescent="0.2">
      <c r="B6321" s="3"/>
      <c r="D6321" s="3"/>
      <c r="AW6321" s="3"/>
      <c r="AY6321" s="3"/>
    </row>
    <row r="6322" spans="2:51" x14ac:dyDescent="0.2">
      <c r="B6322" s="3"/>
      <c r="D6322" s="3"/>
      <c r="AW6322" s="3"/>
      <c r="AY6322" s="3"/>
    </row>
    <row r="6323" spans="2:51" x14ac:dyDescent="0.2">
      <c r="B6323" s="3"/>
      <c r="D6323" s="3"/>
      <c r="AW6323" s="3"/>
      <c r="AY6323" s="3"/>
    </row>
    <row r="6324" spans="2:51" x14ac:dyDescent="0.2">
      <c r="B6324" s="3"/>
      <c r="D6324" s="3"/>
      <c r="AW6324" s="3"/>
      <c r="AY6324" s="3"/>
    </row>
    <row r="6325" spans="2:51" x14ac:dyDescent="0.2">
      <c r="B6325" s="3"/>
      <c r="D6325" s="3"/>
      <c r="AW6325" s="3"/>
      <c r="AY6325" s="3"/>
    </row>
    <row r="6326" spans="2:51" x14ac:dyDescent="0.2">
      <c r="B6326" s="3"/>
      <c r="D6326" s="3"/>
      <c r="AW6326" s="3"/>
      <c r="AY6326" s="3"/>
    </row>
    <row r="6327" spans="2:51" x14ac:dyDescent="0.2">
      <c r="B6327" s="3"/>
      <c r="D6327" s="3"/>
      <c r="AW6327" s="3"/>
      <c r="AY6327" s="3"/>
    </row>
    <row r="6328" spans="2:51" x14ac:dyDescent="0.2">
      <c r="B6328" s="3"/>
      <c r="D6328" s="3"/>
      <c r="AW6328" s="3"/>
      <c r="AY6328" s="3"/>
    </row>
    <row r="6329" spans="2:51" x14ac:dyDescent="0.2">
      <c r="B6329" s="3"/>
      <c r="D6329" s="3"/>
      <c r="AW6329" s="3"/>
      <c r="AY6329" s="3"/>
    </row>
    <row r="6330" spans="2:51" x14ac:dyDescent="0.2">
      <c r="B6330" s="3"/>
      <c r="D6330" s="3"/>
      <c r="AW6330" s="3"/>
      <c r="AY6330" s="3"/>
    </row>
    <row r="6331" spans="2:51" x14ac:dyDescent="0.2">
      <c r="B6331" s="3"/>
      <c r="D6331" s="3"/>
      <c r="AW6331" s="3"/>
      <c r="AY6331" s="3"/>
    </row>
    <row r="6332" spans="2:51" x14ac:dyDescent="0.2">
      <c r="B6332" s="3"/>
      <c r="D6332" s="3"/>
      <c r="AW6332" s="3"/>
      <c r="AY6332" s="3"/>
    </row>
    <row r="6333" spans="2:51" x14ac:dyDescent="0.2">
      <c r="B6333" s="3"/>
      <c r="D6333" s="3"/>
      <c r="AW6333" s="3"/>
      <c r="AY6333" s="3"/>
    </row>
    <row r="6334" spans="2:51" x14ac:dyDescent="0.2">
      <c r="B6334" s="3"/>
      <c r="D6334" s="3"/>
      <c r="AW6334" s="3"/>
      <c r="AY6334" s="3"/>
    </row>
    <row r="6335" spans="2:51" x14ac:dyDescent="0.2">
      <c r="B6335" s="3"/>
      <c r="D6335" s="3"/>
      <c r="AW6335" s="3"/>
      <c r="AY6335" s="3"/>
    </row>
    <row r="6336" spans="2:51" x14ac:dyDescent="0.2">
      <c r="B6336" s="3"/>
      <c r="D6336" s="3"/>
      <c r="AW6336" s="3"/>
      <c r="AY6336" s="3"/>
    </row>
    <row r="6337" spans="2:51" x14ac:dyDescent="0.2">
      <c r="B6337" s="3"/>
      <c r="D6337" s="3"/>
      <c r="AW6337" s="3"/>
      <c r="AY6337" s="3"/>
    </row>
    <row r="6338" spans="2:51" x14ac:dyDescent="0.2">
      <c r="B6338" s="3"/>
      <c r="D6338" s="3"/>
      <c r="AW6338" s="3"/>
      <c r="AY6338" s="3"/>
    </row>
    <row r="6339" spans="2:51" x14ac:dyDescent="0.2">
      <c r="B6339" s="3"/>
      <c r="D6339" s="3"/>
      <c r="AW6339" s="3"/>
      <c r="AY6339" s="3"/>
    </row>
    <row r="6340" spans="2:51" x14ac:dyDescent="0.2">
      <c r="B6340" s="3"/>
      <c r="D6340" s="3"/>
      <c r="AW6340" s="3"/>
      <c r="AY6340" s="3"/>
    </row>
    <row r="6341" spans="2:51" x14ac:dyDescent="0.2">
      <c r="B6341" s="3"/>
      <c r="D6341" s="3"/>
      <c r="AW6341" s="3"/>
      <c r="AY6341" s="3"/>
    </row>
    <row r="6342" spans="2:51" x14ac:dyDescent="0.2">
      <c r="B6342" s="3"/>
      <c r="D6342" s="3"/>
      <c r="AW6342" s="3"/>
      <c r="AY6342" s="3"/>
    </row>
    <row r="6343" spans="2:51" x14ac:dyDescent="0.2">
      <c r="B6343" s="3"/>
      <c r="D6343" s="3"/>
      <c r="AW6343" s="3"/>
      <c r="AY6343" s="3"/>
    </row>
    <row r="6344" spans="2:51" x14ac:dyDescent="0.2">
      <c r="B6344" s="3"/>
      <c r="D6344" s="3"/>
      <c r="AW6344" s="3"/>
      <c r="AY6344" s="3"/>
    </row>
    <row r="6345" spans="2:51" x14ac:dyDescent="0.2">
      <c r="B6345" s="3"/>
      <c r="D6345" s="3"/>
      <c r="AW6345" s="3"/>
      <c r="AY6345" s="3"/>
    </row>
    <row r="6346" spans="2:51" x14ac:dyDescent="0.2">
      <c r="B6346" s="3"/>
      <c r="D6346" s="3"/>
      <c r="AW6346" s="3"/>
      <c r="AY6346" s="3"/>
    </row>
    <row r="6347" spans="2:51" x14ac:dyDescent="0.2">
      <c r="B6347" s="3"/>
      <c r="D6347" s="3"/>
      <c r="AW6347" s="3"/>
      <c r="AY6347" s="3"/>
    </row>
    <row r="6348" spans="2:51" x14ac:dyDescent="0.2">
      <c r="B6348" s="3"/>
      <c r="D6348" s="3"/>
      <c r="AW6348" s="3"/>
      <c r="AY6348" s="3"/>
    </row>
    <row r="6349" spans="2:51" x14ac:dyDescent="0.2">
      <c r="B6349" s="3"/>
      <c r="D6349" s="3"/>
      <c r="AW6349" s="3"/>
      <c r="AY6349" s="3"/>
    </row>
    <row r="6350" spans="2:51" x14ac:dyDescent="0.2">
      <c r="B6350" s="3"/>
      <c r="D6350" s="3"/>
      <c r="AW6350" s="3"/>
      <c r="AY6350" s="3"/>
    </row>
    <row r="6351" spans="2:51" x14ac:dyDescent="0.2">
      <c r="B6351" s="3"/>
      <c r="D6351" s="3"/>
      <c r="AW6351" s="3"/>
      <c r="AY6351" s="3"/>
    </row>
    <row r="6352" spans="2:51" x14ac:dyDescent="0.2">
      <c r="B6352" s="3"/>
      <c r="D6352" s="3"/>
      <c r="AW6352" s="3"/>
      <c r="AY6352" s="3"/>
    </row>
    <row r="6353" spans="2:51" x14ac:dyDescent="0.2">
      <c r="B6353" s="3"/>
      <c r="D6353" s="3"/>
      <c r="AW6353" s="3"/>
      <c r="AY6353" s="3"/>
    </row>
    <row r="6354" spans="2:51" x14ac:dyDescent="0.2">
      <c r="B6354" s="3"/>
      <c r="D6354" s="3"/>
      <c r="AW6354" s="3"/>
      <c r="AY6354" s="3"/>
    </row>
    <row r="6355" spans="2:51" x14ac:dyDescent="0.2">
      <c r="B6355" s="3"/>
      <c r="D6355" s="3"/>
      <c r="AW6355" s="3"/>
      <c r="AY6355" s="3"/>
    </row>
    <row r="6356" spans="2:51" x14ac:dyDescent="0.2">
      <c r="B6356" s="3"/>
      <c r="D6356" s="3"/>
      <c r="AW6356" s="3"/>
      <c r="AY6356" s="3"/>
    </row>
    <row r="6357" spans="2:51" x14ac:dyDescent="0.2">
      <c r="B6357" s="3"/>
      <c r="D6357" s="3"/>
      <c r="AW6357" s="3"/>
      <c r="AY6357" s="3"/>
    </row>
    <row r="6358" spans="2:51" x14ac:dyDescent="0.2">
      <c r="B6358" s="3"/>
      <c r="D6358" s="3"/>
      <c r="AW6358" s="3"/>
      <c r="AY6358" s="3"/>
    </row>
    <row r="6359" spans="2:51" x14ac:dyDescent="0.2">
      <c r="B6359" s="3"/>
      <c r="D6359" s="3"/>
      <c r="AW6359" s="3"/>
      <c r="AY6359" s="3"/>
    </row>
    <row r="6360" spans="2:51" x14ac:dyDescent="0.2">
      <c r="B6360" s="3"/>
      <c r="D6360" s="3"/>
      <c r="AW6360" s="3"/>
      <c r="AY6360" s="3"/>
    </row>
    <row r="6361" spans="2:51" x14ac:dyDescent="0.2">
      <c r="B6361" s="3"/>
      <c r="D6361" s="3"/>
      <c r="AW6361" s="3"/>
      <c r="AY6361" s="3"/>
    </row>
    <row r="6362" spans="2:51" x14ac:dyDescent="0.2">
      <c r="B6362" s="3"/>
      <c r="D6362" s="3"/>
      <c r="AW6362" s="3"/>
      <c r="AY6362" s="3"/>
    </row>
    <row r="6363" spans="2:51" x14ac:dyDescent="0.2">
      <c r="B6363" s="3"/>
      <c r="D6363" s="3"/>
      <c r="AW6363" s="3"/>
      <c r="AY6363" s="3"/>
    </row>
    <row r="6364" spans="2:51" x14ac:dyDescent="0.2">
      <c r="B6364" s="3"/>
      <c r="D6364" s="3"/>
      <c r="AW6364" s="3"/>
      <c r="AY6364" s="3"/>
    </row>
    <row r="6365" spans="2:51" x14ac:dyDescent="0.2">
      <c r="B6365" s="3"/>
      <c r="D6365" s="3"/>
      <c r="AW6365" s="3"/>
      <c r="AY6365" s="3"/>
    </row>
    <row r="6366" spans="2:51" x14ac:dyDescent="0.2">
      <c r="B6366" s="3"/>
      <c r="D6366" s="3"/>
      <c r="AW6366" s="3"/>
      <c r="AY6366" s="3"/>
    </row>
    <row r="6367" spans="2:51" x14ac:dyDescent="0.2">
      <c r="B6367" s="3"/>
      <c r="D6367" s="3"/>
      <c r="AW6367" s="3"/>
      <c r="AY6367" s="3"/>
    </row>
    <row r="6368" spans="2:51" x14ac:dyDescent="0.2">
      <c r="B6368" s="3"/>
      <c r="D6368" s="3"/>
      <c r="AW6368" s="3"/>
      <c r="AY6368" s="3"/>
    </row>
    <row r="6369" spans="2:51" x14ac:dyDescent="0.2">
      <c r="B6369" s="3"/>
      <c r="D6369" s="3"/>
      <c r="AW6369" s="3"/>
      <c r="AY6369" s="3"/>
    </row>
    <row r="6370" spans="2:51" x14ac:dyDescent="0.2">
      <c r="B6370" s="3"/>
      <c r="D6370" s="3"/>
      <c r="AW6370" s="3"/>
      <c r="AY6370" s="3"/>
    </row>
    <row r="6371" spans="2:51" x14ac:dyDescent="0.2">
      <c r="B6371" s="3"/>
      <c r="D6371" s="3"/>
      <c r="AW6371" s="3"/>
      <c r="AY6371" s="3"/>
    </row>
    <row r="6372" spans="2:51" x14ac:dyDescent="0.2">
      <c r="B6372" s="3"/>
      <c r="D6372" s="3"/>
      <c r="AW6372" s="3"/>
      <c r="AY6372" s="3"/>
    </row>
    <row r="6373" spans="2:51" x14ac:dyDescent="0.2">
      <c r="B6373" s="3"/>
      <c r="D6373" s="3"/>
      <c r="AW6373" s="3"/>
      <c r="AY6373" s="3"/>
    </row>
    <row r="6374" spans="2:51" x14ac:dyDescent="0.2">
      <c r="B6374" s="3"/>
      <c r="D6374" s="3"/>
      <c r="AW6374" s="3"/>
      <c r="AY6374" s="3"/>
    </row>
    <row r="6375" spans="2:51" x14ac:dyDescent="0.2">
      <c r="B6375" s="3"/>
      <c r="D6375" s="3"/>
      <c r="AW6375" s="3"/>
      <c r="AY6375" s="3"/>
    </row>
    <row r="6376" spans="2:51" x14ac:dyDescent="0.2">
      <c r="B6376" s="3"/>
      <c r="D6376" s="3"/>
      <c r="AW6376" s="3"/>
      <c r="AY6376" s="3"/>
    </row>
    <row r="6377" spans="2:51" x14ac:dyDescent="0.2">
      <c r="B6377" s="3"/>
      <c r="D6377" s="3"/>
      <c r="AW6377" s="3"/>
      <c r="AY6377" s="3"/>
    </row>
    <row r="6378" spans="2:51" x14ac:dyDescent="0.2">
      <c r="B6378" s="3"/>
      <c r="D6378" s="3"/>
      <c r="AW6378" s="3"/>
      <c r="AY6378" s="3"/>
    </row>
    <row r="6379" spans="2:51" x14ac:dyDescent="0.2">
      <c r="B6379" s="3"/>
      <c r="D6379" s="3"/>
      <c r="AW6379" s="3"/>
      <c r="AY6379" s="3"/>
    </row>
    <row r="6380" spans="2:51" x14ac:dyDescent="0.2">
      <c r="B6380" s="3"/>
      <c r="D6380" s="3"/>
      <c r="AW6380" s="3"/>
      <c r="AY6380" s="3"/>
    </row>
    <row r="6381" spans="2:51" x14ac:dyDescent="0.2">
      <c r="B6381" s="3"/>
      <c r="D6381" s="3"/>
      <c r="AW6381" s="3"/>
      <c r="AY6381" s="3"/>
    </row>
    <row r="6382" spans="2:51" x14ac:dyDescent="0.2">
      <c r="B6382" s="3"/>
      <c r="D6382" s="3"/>
      <c r="AW6382" s="3"/>
      <c r="AY6382" s="3"/>
    </row>
    <row r="6383" spans="2:51" x14ac:dyDescent="0.2">
      <c r="B6383" s="3"/>
      <c r="D6383" s="3"/>
      <c r="AW6383" s="3"/>
      <c r="AY6383" s="3"/>
    </row>
    <row r="6384" spans="2:51" x14ac:dyDescent="0.2">
      <c r="B6384" s="3"/>
      <c r="D6384" s="3"/>
      <c r="AW6384" s="3"/>
      <c r="AY6384" s="3"/>
    </row>
    <row r="6385" spans="2:51" x14ac:dyDescent="0.2">
      <c r="B6385" s="3"/>
      <c r="D6385" s="3"/>
      <c r="AW6385" s="3"/>
      <c r="AY6385" s="3"/>
    </row>
    <row r="6386" spans="2:51" x14ac:dyDescent="0.2">
      <c r="B6386" s="3"/>
      <c r="D6386" s="3"/>
      <c r="AW6386" s="3"/>
      <c r="AY6386" s="3"/>
    </row>
    <row r="6387" spans="2:51" x14ac:dyDescent="0.2">
      <c r="B6387" s="3"/>
      <c r="D6387" s="3"/>
      <c r="AW6387" s="3"/>
      <c r="AY6387" s="3"/>
    </row>
    <row r="6388" spans="2:51" x14ac:dyDescent="0.2">
      <c r="B6388" s="3"/>
      <c r="D6388" s="3"/>
      <c r="AW6388" s="3"/>
      <c r="AY6388" s="3"/>
    </row>
    <row r="6389" spans="2:51" x14ac:dyDescent="0.2">
      <c r="B6389" s="3"/>
      <c r="D6389" s="3"/>
      <c r="AW6389" s="3"/>
      <c r="AY6389" s="3"/>
    </row>
    <row r="6390" spans="2:51" x14ac:dyDescent="0.2">
      <c r="B6390" s="3"/>
      <c r="D6390" s="3"/>
      <c r="AW6390" s="3"/>
      <c r="AY6390" s="3"/>
    </row>
    <row r="6391" spans="2:51" x14ac:dyDescent="0.2">
      <c r="B6391" s="3"/>
      <c r="D6391" s="3"/>
      <c r="AW6391" s="3"/>
      <c r="AY6391" s="3"/>
    </row>
    <row r="6392" spans="2:51" x14ac:dyDescent="0.2">
      <c r="B6392" s="3"/>
      <c r="D6392" s="3"/>
      <c r="AW6392" s="3"/>
      <c r="AY6392" s="3"/>
    </row>
    <row r="6393" spans="2:51" x14ac:dyDescent="0.2">
      <c r="B6393" s="3"/>
      <c r="D6393" s="3"/>
      <c r="AW6393" s="3"/>
      <c r="AY6393" s="3"/>
    </row>
    <row r="6394" spans="2:51" x14ac:dyDescent="0.2">
      <c r="B6394" s="3"/>
      <c r="D6394" s="3"/>
      <c r="AW6394" s="3"/>
      <c r="AY6394" s="3"/>
    </row>
    <row r="6395" spans="2:51" x14ac:dyDescent="0.2">
      <c r="B6395" s="3"/>
      <c r="D6395" s="3"/>
      <c r="AW6395" s="3"/>
      <c r="AY6395" s="3"/>
    </row>
    <row r="6396" spans="2:51" x14ac:dyDescent="0.2">
      <c r="B6396" s="3"/>
      <c r="D6396" s="3"/>
      <c r="AW6396" s="3"/>
      <c r="AY6396" s="3"/>
    </row>
    <row r="6397" spans="2:51" x14ac:dyDescent="0.2">
      <c r="B6397" s="3"/>
      <c r="D6397" s="3"/>
      <c r="AW6397" s="3"/>
      <c r="AY6397" s="3"/>
    </row>
    <row r="6398" spans="2:51" x14ac:dyDescent="0.2">
      <c r="B6398" s="3"/>
      <c r="D6398" s="3"/>
      <c r="AW6398" s="3"/>
      <c r="AY6398" s="3"/>
    </row>
    <row r="6399" spans="2:51" x14ac:dyDescent="0.2">
      <c r="B6399" s="3"/>
      <c r="D6399" s="3"/>
      <c r="AW6399" s="3"/>
      <c r="AY6399" s="3"/>
    </row>
    <row r="6400" spans="2:51" x14ac:dyDescent="0.2">
      <c r="B6400" s="3"/>
      <c r="D6400" s="3"/>
      <c r="AW6400" s="3"/>
      <c r="AY6400" s="3"/>
    </row>
    <row r="6401" spans="2:51" x14ac:dyDescent="0.2">
      <c r="B6401" s="3"/>
      <c r="D6401" s="3"/>
      <c r="AW6401" s="3"/>
      <c r="AY6401" s="3"/>
    </row>
    <row r="6402" spans="2:51" x14ac:dyDescent="0.2">
      <c r="B6402" s="3"/>
      <c r="D6402" s="3"/>
      <c r="AW6402" s="3"/>
      <c r="AY6402" s="3"/>
    </row>
    <row r="6403" spans="2:51" x14ac:dyDescent="0.2">
      <c r="B6403" s="3"/>
      <c r="D6403" s="3"/>
      <c r="AW6403" s="3"/>
      <c r="AY6403" s="3"/>
    </row>
    <row r="6404" spans="2:51" x14ac:dyDescent="0.2">
      <c r="B6404" s="3"/>
      <c r="D6404" s="3"/>
      <c r="AW6404" s="3"/>
      <c r="AY6404" s="3"/>
    </row>
    <row r="6405" spans="2:51" x14ac:dyDescent="0.2">
      <c r="B6405" s="3"/>
      <c r="D6405" s="3"/>
      <c r="AW6405" s="3"/>
      <c r="AY6405" s="3"/>
    </row>
    <row r="6406" spans="2:51" x14ac:dyDescent="0.2">
      <c r="B6406" s="3"/>
      <c r="D6406" s="3"/>
      <c r="AW6406" s="3"/>
      <c r="AY6406" s="3"/>
    </row>
    <row r="6407" spans="2:51" x14ac:dyDescent="0.2">
      <c r="B6407" s="3"/>
      <c r="D6407" s="3"/>
      <c r="AW6407" s="3"/>
      <c r="AY6407" s="3"/>
    </row>
    <row r="6408" spans="2:51" x14ac:dyDescent="0.2">
      <c r="B6408" s="3"/>
      <c r="D6408" s="3"/>
      <c r="AW6408" s="3"/>
      <c r="AY6408" s="3"/>
    </row>
    <row r="6409" spans="2:51" x14ac:dyDescent="0.2">
      <c r="B6409" s="3"/>
      <c r="D6409" s="3"/>
      <c r="AW6409" s="3"/>
      <c r="AY6409" s="3"/>
    </row>
    <row r="6410" spans="2:51" x14ac:dyDescent="0.2">
      <c r="B6410" s="3"/>
      <c r="D6410" s="3"/>
      <c r="AW6410" s="3"/>
      <c r="AY6410" s="3"/>
    </row>
    <row r="6411" spans="2:51" x14ac:dyDescent="0.2">
      <c r="B6411" s="3"/>
      <c r="D6411" s="3"/>
      <c r="AW6411" s="3"/>
      <c r="AY6411" s="3"/>
    </row>
    <row r="6412" spans="2:51" x14ac:dyDescent="0.2">
      <c r="B6412" s="3"/>
      <c r="D6412" s="3"/>
      <c r="AW6412" s="3"/>
      <c r="AY6412" s="3"/>
    </row>
    <row r="6413" spans="2:51" x14ac:dyDescent="0.2">
      <c r="B6413" s="3"/>
      <c r="D6413" s="3"/>
      <c r="AW6413" s="3"/>
      <c r="AY6413" s="3"/>
    </row>
    <row r="6414" spans="2:51" x14ac:dyDescent="0.2">
      <c r="B6414" s="3"/>
      <c r="D6414" s="3"/>
      <c r="AW6414" s="3"/>
      <c r="AY6414" s="3"/>
    </row>
    <row r="6415" spans="2:51" x14ac:dyDescent="0.2">
      <c r="B6415" s="3"/>
      <c r="D6415" s="3"/>
      <c r="AW6415" s="3"/>
      <c r="AY6415" s="3"/>
    </row>
    <row r="6416" spans="2:51" x14ac:dyDescent="0.2">
      <c r="B6416" s="3"/>
      <c r="D6416" s="3"/>
      <c r="AW6416" s="3"/>
      <c r="AY6416" s="3"/>
    </row>
    <row r="6417" spans="2:51" x14ac:dyDescent="0.2">
      <c r="B6417" s="3"/>
      <c r="D6417" s="3"/>
      <c r="AW6417" s="3"/>
      <c r="AY6417" s="3"/>
    </row>
    <row r="6418" spans="2:51" x14ac:dyDescent="0.2">
      <c r="B6418" s="3"/>
      <c r="D6418" s="3"/>
      <c r="AW6418" s="3"/>
      <c r="AY6418" s="3"/>
    </row>
    <row r="6419" spans="2:51" x14ac:dyDescent="0.2">
      <c r="B6419" s="3"/>
      <c r="D6419" s="3"/>
      <c r="AW6419" s="3"/>
      <c r="AY6419" s="3"/>
    </row>
    <row r="6420" spans="2:51" x14ac:dyDescent="0.2">
      <c r="B6420" s="3"/>
      <c r="D6420" s="3"/>
      <c r="AW6420" s="3"/>
      <c r="AY6420" s="3"/>
    </row>
    <row r="6421" spans="2:51" x14ac:dyDescent="0.2">
      <c r="B6421" s="3"/>
      <c r="D6421" s="3"/>
      <c r="AW6421" s="3"/>
      <c r="AY6421" s="3"/>
    </row>
    <row r="6422" spans="2:51" x14ac:dyDescent="0.2">
      <c r="B6422" s="3"/>
      <c r="D6422" s="3"/>
      <c r="AW6422" s="3"/>
      <c r="AY6422" s="3"/>
    </row>
    <row r="6423" spans="2:51" x14ac:dyDescent="0.2">
      <c r="B6423" s="3"/>
      <c r="D6423" s="3"/>
      <c r="AW6423" s="3"/>
      <c r="AY6423" s="3"/>
    </row>
    <row r="6424" spans="2:51" x14ac:dyDescent="0.2">
      <c r="B6424" s="3"/>
      <c r="D6424" s="3"/>
      <c r="AW6424" s="3"/>
      <c r="AY6424" s="3"/>
    </row>
    <row r="6425" spans="2:51" x14ac:dyDescent="0.2">
      <c r="B6425" s="3"/>
      <c r="D6425" s="3"/>
      <c r="AW6425" s="3"/>
      <c r="AY6425" s="3"/>
    </row>
    <row r="6426" spans="2:51" x14ac:dyDescent="0.2">
      <c r="B6426" s="3"/>
      <c r="D6426" s="3"/>
      <c r="AW6426" s="3"/>
      <c r="AY6426" s="3"/>
    </row>
    <row r="6427" spans="2:51" x14ac:dyDescent="0.2">
      <c r="B6427" s="3"/>
      <c r="D6427" s="3"/>
      <c r="AW6427" s="3"/>
      <c r="AY6427" s="3"/>
    </row>
    <row r="6428" spans="2:51" x14ac:dyDescent="0.2">
      <c r="B6428" s="3"/>
      <c r="D6428" s="3"/>
      <c r="AW6428" s="3"/>
      <c r="AY6428" s="3"/>
    </row>
    <row r="6429" spans="2:51" x14ac:dyDescent="0.2">
      <c r="B6429" s="3"/>
      <c r="D6429" s="3"/>
      <c r="AW6429" s="3"/>
      <c r="AY6429" s="3"/>
    </row>
    <row r="6430" spans="2:51" x14ac:dyDescent="0.2">
      <c r="B6430" s="3"/>
      <c r="D6430" s="3"/>
      <c r="AW6430" s="3"/>
      <c r="AY6430" s="3"/>
    </row>
    <row r="6431" spans="2:51" x14ac:dyDescent="0.2">
      <c r="B6431" s="3"/>
      <c r="D6431" s="3"/>
      <c r="AW6431" s="3"/>
      <c r="AY6431" s="3"/>
    </row>
    <row r="6432" spans="2:51" x14ac:dyDescent="0.2">
      <c r="B6432" s="3"/>
      <c r="D6432" s="3"/>
      <c r="AW6432" s="3"/>
      <c r="AY6432" s="3"/>
    </row>
    <row r="6433" spans="2:51" x14ac:dyDescent="0.2">
      <c r="B6433" s="3"/>
      <c r="D6433" s="3"/>
      <c r="AW6433" s="3"/>
      <c r="AY6433" s="3"/>
    </row>
    <row r="6434" spans="2:51" x14ac:dyDescent="0.2">
      <c r="B6434" s="3"/>
      <c r="D6434" s="3"/>
      <c r="AW6434" s="3"/>
      <c r="AY6434" s="3"/>
    </row>
    <row r="6435" spans="2:51" x14ac:dyDescent="0.2">
      <c r="B6435" s="3"/>
      <c r="D6435" s="3"/>
      <c r="AW6435" s="3"/>
      <c r="AY6435" s="3"/>
    </row>
    <row r="6436" spans="2:51" x14ac:dyDescent="0.2">
      <c r="B6436" s="3"/>
      <c r="D6436" s="3"/>
      <c r="AW6436" s="3"/>
      <c r="AY6436" s="3"/>
    </row>
    <row r="6437" spans="2:51" x14ac:dyDescent="0.2">
      <c r="B6437" s="3"/>
      <c r="D6437" s="3"/>
      <c r="AW6437" s="3"/>
      <c r="AY6437" s="3"/>
    </row>
    <row r="6438" spans="2:51" x14ac:dyDescent="0.2">
      <c r="B6438" s="3"/>
      <c r="D6438" s="3"/>
      <c r="AW6438" s="3"/>
      <c r="AY6438" s="3"/>
    </row>
    <row r="6439" spans="2:51" x14ac:dyDescent="0.2">
      <c r="B6439" s="3"/>
      <c r="D6439" s="3"/>
      <c r="AW6439" s="3"/>
      <c r="AY6439" s="3"/>
    </row>
    <row r="6440" spans="2:51" x14ac:dyDescent="0.2">
      <c r="B6440" s="3"/>
      <c r="D6440" s="3"/>
      <c r="AW6440" s="3"/>
      <c r="AY6440" s="3"/>
    </row>
    <row r="6441" spans="2:51" x14ac:dyDescent="0.2">
      <c r="B6441" s="3"/>
      <c r="D6441" s="3"/>
      <c r="AW6441" s="3"/>
      <c r="AY6441" s="3"/>
    </row>
    <row r="6442" spans="2:51" x14ac:dyDescent="0.2">
      <c r="B6442" s="3"/>
      <c r="D6442" s="3"/>
      <c r="AW6442" s="3"/>
      <c r="AY6442" s="3"/>
    </row>
    <row r="6443" spans="2:51" x14ac:dyDescent="0.2">
      <c r="B6443" s="3"/>
      <c r="D6443" s="3"/>
      <c r="AW6443" s="3"/>
      <c r="AY6443" s="3"/>
    </row>
    <row r="6444" spans="2:51" x14ac:dyDescent="0.2">
      <c r="B6444" s="3"/>
      <c r="D6444" s="3"/>
      <c r="AW6444" s="3"/>
      <c r="AY6444" s="3"/>
    </row>
    <row r="6445" spans="2:51" x14ac:dyDescent="0.2">
      <c r="B6445" s="3"/>
      <c r="D6445" s="3"/>
      <c r="AW6445" s="3"/>
      <c r="AY6445" s="3"/>
    </row>
    <row r="6446" spans="2:51" x14ac:dyDescent="0.2">
      <c r="B6446" s="3"/>
      <c r="D6446" s="3"/>
      <c r="AW6446" s="3"/>
      <c r="AY6446" s="3"/>
    </row>
    <row r="6447" spans="2:51" x14ac:dyDescent="0.2">
      <c r="B6447" s="3"/>
      <c r="D6447" s="3"/>
      <c r="AW6447" s="3"/>
      <c r="AY6447" s="3"/>
    </row>
    <row r="6448" spans="2:51" x14ac:dyDescent="0.2">
      <c r="B6448" s="3"/>
      <c r="D6448" s="3"/>
      <c r="AW6448" s="3"/>
      <c r="AY6448" s="3"/>
    </row>
    <row r="6449" spans="2:51" x14ac:dyDescent="0.2">
      <c r="B6449" s="3"/>
      <c r="D6449" s="3"/>
      <c r="AW6449" s="3"/>
      <c r="AY6449" s="3"/>
    </row>
    <row r="6450" spans="2:51" x14ac:dyDescent="0.2">
      <c r="B6450" s="3"/>
      <c r="D6450" s="3"/>
      <c r="AW6450" s="3"/>
      <c r="AY6450" s="3"/>
    </row>
    <row r="6451" spans="2:51" x14ac:dyDescent="0.2">
      <c r="B6451" s="3"/>
      <c r="D6451" s="3"/>
      <c r="AW6451" s="3"/>
      <c r="AY6451" s="3"/>
    </row>
    <row r="6452" spans="2:51" x14ac:dyDescent="0.2">
      <c r="B6452" s="3"/>
      <c r="D6452" s="3"/>
      <c r="AW6452" s="3"/>
      <c r="AY6452" s="3"/>
    </row>
    <row r="6453" spans="2:51" x14ac:dyDescent="0.2">
      <c r="B6453" s="3"/>
      <c r="D6453" s="3"/>
      <c r="AW6453" s="3"/>
      <c r="AY6453" s="3"/>
    </row>
    <row r="6454" spans="2:51" x14ac:dyDescent="0.2">
      <c r="B6454" s="3"/>
      <c r="D6454" s="3"/>
      <c r="AW6454" s="3"/>
      <c r="AY6454" s="3"/>
    </row>
    <row r="6455" spans="2:51" x14ac:dyDescent="0.2">
      <c r="B6455" s="3"/>
      <c r="D6455" s="3"/>
      <c r="AW6455" s="3"/>
      <c r="AY6455" s="3"/>
    </row>
    <row r="6456" spans="2:51" x14ac:dyDescent="0.2">
      <c r="B6456" s="3"/>
      <c r="D6456" s="3"/>
      <c r="AW6456" s="3"/>
      <c r="AY6456" s="3"/>
    </row>
    <row r="6457" spans="2:51" x14ac:dyDescent="0.2">
      <c r="B6457" s="3"/>
      <c r="D6457" s="3"/>
      <c r="AW6457" s="3"/>
      <c r="AY6457" s="3"/>
    </row>
    <row r="6458" spans="2:51" x14ac:dyDescent="0.2">
      <c r="B6458" s="3"/>
      <c r="D6458" s="3"/>
      <c r="AW6458" s="3"/>
      <c r="AY6458" s="3"/>
    </row>
    <row r="6459" spans="2:51" x14ac:dyDescent="0.2">
      <c r="B6459" s="3"/>
      <c r="D6459" s="3"/>
      <c r="AW6459" s="3"/>
      <c r="AY6459" s="3"/>
    </row>
    <row r="6460" spans="2:51" x14ac:dyDescent="0.2">
      <c r="B6460" s="3"/>
      <c r="D6460" s="3"/>
      <c r="AW6460" s="3"/>
      <c r="AY6460" s="3"/>
    </row>
    <row r="6461" spans="2:51" x14ac:dyDescent="0.2">
      <c r="B6461" s="3"/>
      <c r="D6461" s="3"/>
      <c r="AW6461" s="3"/>
      <c r="AY6461" s="3"/>
    </row>
    <row r="6462" spans="2:51" x14ac:dyDescent="0.2">
      <c r="B6462" s="3"/>
      <c r="D6462" s="3"/>
      <c r="AW6462" s="3"/>
      <c r="AY6462" s="3"/>
    </row>
    <row r="6463" spans="2:51" x14ac:dyDescent="0.2">
      <c r="B6463" s="3"/>
      <c r="D6463" s="3"/>
      <c r="AW6463" s="3"/>
      <c r="AY6463" s="3"/>
    </row>
    <row r="6464" spans="2:51" x14ac:dyDescent="0.2">
      <c r="B6464" s="3"/>
      <c r="D6464" s="3"/>
      <c r="AW6464" s="3"/>
      <c r="AY6464" s="3"/>
    </row>
    <row r="6465" spans="2:51" x14ac:dyDescent="0.2">
      <c r="B6465" s="3"/>
      <c r="D6465" s="3"/>
      <c r="AW6465" s="3"/>
      <c r="AY6465" s="3"/>
    </row>
    <row r="6466" spans="2:51" x14ac:dyDescent="0.2">
      <c r="B6466" s="3"/>
      <c r="D6466" s="3"/>
      <c r="AW6466" s="3"/>
      <c r="AY6466" s="3"/>
    </row>
    <row r="6467" spans="2:51" x14ac:dyDescent="0.2">
      <c r="B6467" s="3"/>
      <c r="D6467" s="3"/>
      <c r="AW6467" s="3"/>
      <c r="AY6467" s="3"/>
    </row>
    <row r="6468" spans="2:51" x14ac:dyDescent="0.2">
      <c r="B6468" s="3"/>
      <c r="D6468" s="3"/>
      <c r="AW6468" s="3"/>
      <c r="AY6468" s="3"/>
    </row>
    <row r="6469" spans="2:51" x14ac:dyDescent="0.2">
      <c r="B6469" s="3"/>
      <c r="D6469" s="3"/>
      <c r="AW6469" s="3"/>
      <c r="AY6469" s="3"/>
    </row>
    <row r="6470" spans="2:51" x14ac:dyDescent="0.2">
      <c r="B6470" s="3"/>
      <c r="D6470" s="3"/>
      <c r="AW6470" s="3"/>
      <c r="AY6470" s="3"/>
    </row>
    <row r="6471" spans="2:51" x14ac:dyDescent="0.2">
      <c r="B6471" s="3"/>
      <c r="D6471" s="3"/>
      <c r="AW6471" s="3"/>
      <c r="AY6471" s="3"/>
    </row>
    <row r="6472" spans="2:51" x14ac:dyDescent="0.2">
      <c r="B6472" s="3"/>
      <c r="D6472" s="3"/>
      <c r="AW6472" s="3"/>
      <c r="AY6472" s="3"/>
    </row>
    <row r="6473" spans="2:51" x14ac:dyDescent="0.2">
      <c r="B6473" s="3"/>
      <c r="D6473" s="3"/>
      <c r="AW6473" s="3"/>
      <c r="AY6473" s="3"/>
    </row>
    <row r="6474" spans="2:51" x14ac:dyDescent="0.2">
      <c r="B6474" s="3"/>
      <c r="D6474" s="3"/>
      <c r="AW6474" s="3"/>
      <c r="AY6474" s="3"/>
    </row>
    <row r="6475" spans="2:51" x14ac:dyDescent="0.2">
      <c r="B6475" s="3"/>
      <c r="D6475" s="3"/>
      <c r="AW6475" s="3"/>
      <c r="AY6475" s="3"/>
    </row>
    <row r="6476" spans="2:51" x14ac:dyDescent="0.2">
      <c r="B6476" s="3"/>
      <c r="D6476" s="3"/>
      <c r="AW6476" s="3"/>
      <c r="AY6476" s="3"/>
    </row>
    <row r="6477" spans="2:51" x14ac:dyDescent="0.2">
      <c r="B6477" s="3"/>
      <c r="D6477" s="3"/>
      <c r="AW6477" s="3"/>
      <c r="AY6477" s="3"/>
    </row>
    <row r="6478" spans="2:51" x14ac:dyDescent="0.2">
      <c r="B6478" s="3"/>
      <c r="D6478" s="3"/>
      <c r="AW6478" s="3"/>
      <c r="AY6478" s="3"/>
    </row>
    <row r="6479" spans="2:51" x14ac:dyDescent="0.2">
      <c r="B6479" s="3"/>
      <c r="D6479" s="3"/>
      <c r="AW6479" s="3"/>
      <c r="AY6479" s="3"/>
    </row>
    <row r="6480" spans="2:51" x14ac:dyDescent="0.2">
      <c r="B6480" s="3"/>
      <c r="D6480" s="3"/>
      <c r="AW6480" s="3"/>
      <c r="AY6480" s="3"/>
    </row>
    <row r="6481" spans="2:51" x14ac:dyDescent="0.2">
      <c r="B6481" s="3"/>
      <c r="D6481" s="3"/>
      <c r="AW6481" s="3"/>
      <c r="AY6481" s="3"/>
    </row>
    <row r="6482" spans="2:51" x14ac:dyDescent="0.2">
      <c r="B6482" s="3"/>
      <c r="D6482" s="3"/>
      <c r="AW6482" s="3"/>
      <c r="AY6482" s="3"/>
    </row>
    <row r="6483" spans="2:51" x14ac:dyDescent="0.2">
      <c r="B6483" s="3"/>
      <c r="D6483" s="3"/>
      <c r="AW6483" s="3"/>
      <c r="AY6483" s="3"/>
    </row>
    <row r="6484" spans="2:51" x14ac:dyDescent="0.2">
      <c r="B6484" s="3"/>
      <c r="D6484" s="3"/>
      <c r="AW6484" s="3"/>
      <c r="AY6484" s="3"/>
    </row>
    <row r="6485" spans="2:51" x14ac:dyDescent="0.2">
      <c r="B6485" s="3"/>
      <c r="D6485" s="3"/>
      <c r="AW6485" s="3"/>
      <c r="AY6485" s="3"/>
    </row>
    <row r="6486" spans="2:51" x14ac:dyDescent="0.2">
      <c r="B6486" s="3"/>
      <c r="D6486" s="3"/>
      <c r="AW6486" s="3"/>
      <c r="AY6486" s="3"/>
    </row>
    <row r="6487" spans="2:51" x14ac:dyDescent="0.2">
      <c r="B6487" s="3"/>
      <c r="D6487" s="3"/>
      <c r="AW6487" s="3"/>
      <c r="AY6487" s="3"/>
    </row>
    <row r="6488" spans="2:51" x14ac:dyDescent="0.2">
      <c r="B6488" s="3"/>
      <c r="D6488" s="3"/>
      <c r="AW6488" s="3"/>
      <c r="AY6488" s="3"/>
    </row>
    <row r="6489" spans="2:51" x14ac:dyDescent="0.2">
      <c r="B6489" s="3"/>
      <c r="D6489" s="3"/>
      <c r="AW6489" s="3"/>
      <c r="AY6489" s="3"/>
    </row>
    <row r="6490" spans="2:51" x14ac:dyDescent="0.2">
      <c r="B6490" s="3"/>
      <c r="D6490" s="3"/>
      <c r="AW6490" s="3"/>
      <c r="AY6490" s="3"/>
    </row>
    <row r="6491" spans="2:51" x14ac:dyDescent="0.2">
      <c r="B6491" s="3"/>
      <c r="D6491" s="3"/>
      <c r="AW6491" s="3"/>
      <c r="AY6491" s="3"/>
    </row>
    <row r="6492" spans="2:51" x14ac:dyDescent="0.2">
      <c r="B6492" s="3"/>
      <c r="D6492" s="3"/>
      <c r="AW6492" s="3"/>
      <c r="AY6492" s="3"/>
    </row>
    <row r="6493" spans="2:51" x14ac:dyDescent="0.2">
      <c r="B6493" s="3"/>
      <c r="D6493" s="3"/>
      <c r="AW6493" s="3"/>
      <c r="AY6493" s="3"/>
    </row>
    <row r="6494" spans="2:51" x14ac:dyDescent="0.2">
      <c r="B6494" s="3"/>
      <c r="D6494" s="3"/>
      <c r="AW6494" s="3"/>
      <c r="AY6494" s="3"/>
    </row>
    <row r="6495" spans="2:51" x14ac:dyDescent="0.2">
      <c r="B6495" s="3"/>
      <c r="D6495" s="3"/>
      <c r="AW6495" s="3"/>
      <c r="AY6495" s="3"/>
    </row>
    <row r="6496" spans="2:51" x14ac:dyDescent="0.2">
      <c r="B6496" s="3"/>
      <c r="D6496" s="3"/>
      <c r="AW6496" s="3"/>
      <c r="AY6496" s="3"/>
    </row>
    <row r="6497" spans="2:51" x14ac:dyDescent="0.2">
      <c r="B6497" s="3"/>
      <c r="D6497" s="3"/>
      <c r="AW6497" s="3"/>
      <c r="AY6497" s="3"/>
    </row>
    <row r="6498" spans="2:51" x14ac:dyDescent="0.2">
      <c r="B6498" s="3"/>
      <c r="D6498" s="3"/>
      <c r="AW6498" s="3"/>
      <c r="AY6498" s="3"/>
    </row>
    <row r="6499" spans="2:51" x14ac:dyDescent="0.2">
      <c r="B6499" s="3"/>
      <c r="D6499" s="3"/>
      <c r="AW6499" s="3"/>
      <c r="AY6499" s="3"/>
    </row>
    <row r="6500" spans="2:51" x14ac:dyDescent="0.2">
      <c r="B6500" s="3"/>
      <c r="D6500" s="3"/>
      <c r="AW6500" s="3"/>
      <c r="AY6500" s="3"/>
    </row>
    <row r="6501" spans="2:51" x14ac:dyDescent="0.2">
      <c r="B6501" s="3"/>
      <c r="D6501" s="3"/>
      <c r="AW6501" s="3"/>
      <c r="AY6501" s="3"/>
    </row>
    <row r="6502" spans="2:51" x14ac:dyDescent="0.2">
      <c r="B6502" s="3"/>
      <c r="D6502" s="3"/>
      <c r="AW6502" s="3"/>
      <c r="AY6502" s="3"/>
    </row>
    <row r="6503" spans="2:51" x14ac:dyDescent="0.2">
      <c r="B6503" s="3"/>
      <c r="D6503" s="3"/>
      <c r="AW6503" s="3"/>
      <c r="AY6503" s="3"/>
    </row>
    <row r="6504" spans="2:51" x14ac:dyDescent="0.2">
      <c r="B6504" s="3"/>
      <c r="D6504" s="3"/>
      <c r="AW6504" s="3"/>
      <c r="AY6504" s="3"/>
    </row>
    <row r="6505" spans="2:51" x14ac:dyDescent="0.2">
      <c r="B6505" s="3"/>
      <c r="D6505" s="3"/>
      <c r="AW6505" s="3"/>
      <c r="AY6505" s="3"/>
    </row>
    <row r="6506" spans="2:51" x14ac:dyDescent="0.2">
      <c r="B6506" s="3"/>
      <c r="D6506" s="3"/>
      <c r="AW6506" s="3"/>
      <c r="AY6506" s="3"/>
    </row>
    <row r="6507" spans="2:51" x14ac:dyDescent="0.2">
      <c r="B6507" s="3"/>
      <c r="D6507" s="3"/>
      <c r="AW6507" s="3"/>
      <c r="AY6507" s="3"/>
    </row>
    <row r="6508" spans="2:51" x14ac:dyDescent="0.2">
      <c r="B6508" s="3"/>
      <c r="D6508" s="3"/>
      <c r="AW6508" s="3"/>
      <c r="AY6508" s="3"/>
    </row>
    <row r="6509" spans="2:51" x14ac:dyDescent="0.2">
      <c r="B6509" s="3"/>
      <c r="D6509" s="3"/>
      <c r="AW6509" s="3"/>
      <c r="AY6509" s="3"/>
    </row>
    <row r="6510" spans="2:51" x14ac:dyDescent="0.2">
      <c r="B6510" s="3"/>
      <c r="D6510" s="3"/>
      <c r="AW6510" s="3"/>
      <c r="AY6510" s="3"/>
    </row>
    <row r="6511" spans="2:51" x14ac:dyDescent="0.2">
      <c r="B6511" s="3"/>
      <c r="D6511" s="3"/>
      <c r="AW6511" s="3"/>
      <c r="AY6511" s="3"/>
    </row>
    <row r="6512" spans="2:51" x14ac:dyDescent="0.2">
      <c r="B6512" s="3"/>
      <c r="D6512" s="3"/>
      <c r="AW6512" s="3"/>
      <c r="AY6512" s="3"/>
    </row>
    <row r="6513" spans="2:51" x14ac:dyDescent="0.2">
      <c r="B6513" s="3"/>
      <c r="D6513" s="3"/>
      <c r="AW6513" s="3"/>
      <c r="AY6513" s="3"/>
    </row>
    <row r="6514" spans="2:51" x14ac:dyDescent="0.2">
      <c r="B6514" s="3"/>
      <c r="D6514" s="3"/>
      <c r="AW6514" s="3"/>
      <c r="AY6514" s="3"/>
    </row>
    <row r="6515" spans="2:51" x14ac:dyDescent="0.2">
      <c r="B6515" s="3"/>
      <c r="D6515" s="3"/>
      <c r="AW6515" s="3"/>
      <c r="AY6515" s="3"/>
    </row>
    <row r="6516" spans="2:51" x14ac:dyDescent="0.2">
      <c r="B6516" s="3"/>
      <c r="D6516" s="3"/>
      <c r="AW6516" s="3"/>
      <c r="AY6516" s="3"/>
    </row>
    <row r="6517" spans="2:51" x14ac:dyDescent="0.2">
      <c r="B6517" s="3"/>
      <c r="D6517" s="3"/>
      <c r="AW6517" s="3"/>
      <c r="AY6517" s="3"/>
    </row>
    <row r="6518" spans="2:51" x14ac:dyDescent="0.2">
      <c r="B6518" s="3"/>
      <c r="D6518" s="3"/>
      <c r="AW6518" s="3"/>
      <c r="AY6518" s="3"/>
    </row>
    <row r="6519" spans="2:51" x14ac:dyDescent="0.2">
      <c r="B6519" s="3"/>
      <c r="D6519" s="3"/>
      <c r="AW6519" s="3"/>
      <c r="AY6519" s="3"/>
    </row>
    <row r="6520" spans="2:51" x14ac:dyDescent="0.2">
      <c r="B6520" s="3"/>
      <c r="D6520" s="3"/>
      <c r="AW6520" s="3"/>
      <c r="AY6520" s="3"/>
    </row>
    <row r="6521" spans="2:51" x14ac:dyDescent="0.2">
      <c r="B6521" s="3"/>
      <c r="D6521" s="3"/>
      <c r="AW6521" s="3"/>
      <c r="AY6521" s="3"/>
    </row>
    <row r="6522" spans="2:51" x14ac:dyDescent="0.2">
      <c r="B6522" s="3"/>
      <c r="D6522" s="3"/>
      <c r="AW6522" s="3"/>
      <c r="AY6522" s="3"/>
    </row>
    <row r="6523" spans="2:51" x14ac:dyDescent="0.2">
      <c r="B6523" s="3"/>
      <c r="D6523" s="3"/>
      <c r="AW6523" s="3"/>
      <c r="AY6523" s="3"/>
    </row>
    <row r="6524" spans="2:51" x14ac:dyDescent="0.2">
      <c r="B6524" s="3"/>
      <c r="D6524" s="3"/>
      <c r="AW6524" s="3"/>
      <c r="AY6524" s="3"/>
    </row>
    <row r="6525" spans="2:51" x14ac:dyDescent="0.2">
      <c r="B6525" s="3"/>
      <c r="D6525" s="3"/>
      <c r="AW6525" s="3"/>
      <c r="AY6525" s="3"/>
    </row>
    <row r="6526" spans="2:51" x14ac:dyDescent="0.2">
      <c r="B6526" s="3"/>
      <c r="D6526" s="3"/>
      <c r="AW6526" s="3"/>
      <c r="AY6526" s="3"/>
    </row>
    <row r="6527" spans="2:51" x14ac:dyDescent="0.2">
      <c r="B6527" s="3"/>
      <c r="D6527" s="3"/>
      <c r="AW6527" s="3"/>
      <c r="AY6527" s="3"/>
    </row>
    <row r="6528" spans="2:51" x14ac:dyDescent="0.2">
      <c r="B6528" s="3"/>
      <c r="D6528" s="3"/>
      <c r="AW6528" s="3"/>
      <c r="AY6528" s="3"/>
    </row>
    <row r="6529" spans="2:51" x14ac:dyDescent="0.2">
      <c r="B6529" s="3"/>
      <c r="D6529" s="3"/>
      <c r="AW6529" s="3"/>
      <c r="AY6529" s="3"/>
    </row>
    <row r="6530" spans="2:51" x14ac:dyDescent="0.2">
      <c r="B6530" s="3"/>
      <c r="D6530" s="3"/>
      <c r="AW6530" s="3"/>
      <c r="AY6530" s="3"/>
    </row>
    <row r="6531" spans="2:51" x14ac:dyDescent="0.2">
      <c r="B6531" s="3"/>
      <c r="D6531" s="3"/>
      <c r="AW6531" s="3"/>
      <c r="AY6531" s="3"/>
    </row>
    <row r="6532" spans="2:51" x14ac:dyDescent="0.2">
      <c r="B6532" s="3"/>
      <c r="D6532" s="3"/>
      <c r="AW6532" s="3"/>
      <c r="AY6532" s="3"/>
    </row>
    <row r="6533" spans="2:51" x14ac:dyDescent="0.2">
      <c r="B6533" s="3"/>
      <c r="D6533" s="3"/>
      <c r="AW6533" s="3"/>
      <c r="AY6533" s="3"/>
    </row>
    <row r="6534" spans="2:51" x14ac:dyDescent="0.2">
      <c r="B6534" s="3"/>
      <c r="D6534" s="3"/>
      <c r="AW6534" s="3"/>
      <c r="AY6534" s="3"/>
    </row>
    <row r="6535" spans="2:51" x14ac:dyDescent="0.2">
      <c r="B6535" s="3"/>
      <c r="D6535" s="3"/>
      <c r="AW6535" s="3"/>
      <c r="AY6535" s="3"/>
    </row>
    <row r="6536" spans="2:51" x14ac:dyDescent="0.2">
      <c r="B6536" s="3"/>
      <c r="D6536" s="3"/>
      <c r="AW6536" s="3"/>
      <c r="AY6536" s="3"/>
    </row>
    <row r="6537" spans="2:51" x14ac:dyDescent="0.2">
      <c r="B6537" s="3"/>
      <c r="D6537" s="3"/>
      <c r="AW6537" s="3"/>
      <c r="AY6537" s="3"/>
    </row>
    <row r="6538" spans="2:51" x14ac:dyDescent="0.2">
      <c r="B6538" s="3"/>
      <c r="D6538" s="3"/>
      <c r="AW6538" s="3"/>
      <c r="AY6538" s="3"/>
    </row>
    <row r="6539" spans="2:51" x14ac:dyDescent="0.2">
      <c r="B6539" s="3"/>
      <c r="D6539" s="3"/>
      <c r="AW6539" s="3"/>
      <c r="AY6539" s="3"/>
    </row>
    <row r="6540" spans="2:51" x14ac:dyDescent="0.2">
      <c r="B6540" s="3"/>
      <c r="D6540" s="3"/>
      <c r="AW6540" s="3"/>
      <c r="AY6540" s="3"/>
    </row>
    <row r="6541" spans="2:51" x14ac:dyDescent="0.2">
      <c r="B6541" s="3"/>
      <c r="D6541" s="3"/>
      <c r="AW6541" s="3"/>
      <c r="AY6541" s="3"/>
    </row>
    <row r="6542" spans="2:51" x14ac:dyDescent="0.2">
      <c r="B6542" s="3"/>
      <c r="D6542" s="3"/>
      <c r="AW6542" s="3"/>
      <c r="AY6542" s="3"/>
    </row>
    <row r="6543" spans="2:51" x14ac:dyDescent="0.2">
      <c r="B6543" s="3"/>
      <c r="D6543" s="3"/>
      <c r="AW6543" s="3"/>
      <c r="AY6543" s="3"/>
    </row>
    <row r="6544" spans="2:51" x14ac:dyDescent="0.2">
      <c r="B6544" s="3"/>
      <c r="D6544" s="3"/>
      <c r="AW6544" s="3"/>
      <c r="AY6544" s="3"/>
    </row>
    <row r="6545" spans="2:51" x14ac:dyDescent="0.2">
      <c r="B6545" s="3"/>
      <c r="D6545" s="3"/>
      <c r="AW6545" s="3"/>
      <c r="AY6545" s="3"/>
    </row>
    <row r="6546" spans="2:51" x14ac:dyDescent="0.2">
      <c r="B6546" s="3"/>
      <c r="D6546" s="3"/>
      <c r="AW6546" s="3"/>
      <c r="AY6546" s="3"/>
    </row>
    <row r="6547" spans="2:51" x14ac:dyDescent="0.2">
      <c r="B6547" s="3"/>
      <c r="D6547" s="3"/>
      <c r="AW6547" s="3"/>
      <c r="AY6547" s="3"/>
    </row>
    <row r="6548" spans="2:51" x14ac:dyDescent="0.2">
      <c r="B6548" s="3"/>
      <c r="D6548" s="3"/>
      <c r="AW6548" s="3"/>
      <c r="AY6548" s="3"/>
    </row>
    <row r="6549" spans="2:51" x14ac:dyDescent="0.2">
      <c r="B6549" s="3"/>
      <c r="D6549" s="3"/>
      <c r="AW6549" s="3"/>
      <c r="AY6549" s="3"/>
    </row>
    <row r="6550" spans="2:51" x14ac:dyDescent="0.2">
      <c r="B6550" s="3"/>
      <c r="D6550" s="3"/>
      <c r="AW6550" s="3"/>
      <c r="AY6550" s="3"/>
    </row>
    <row r="6551" spans="2:51" x14ac:dyDescent="0.2">
      <c r="B6551" s="3"/>
      <c r="D6551" s="3"/>
      <c r="AW6551" s="3"/>
      <c r="AY6551" s="3"/>
    </row>
    <row r="6552" spans="2:51" x14ac:dyDescent="0.2">
      <c r="B6552" s="3"/>
      <c r="D6552" s="3"/>
      <c r="AW6552" s="3"/>
      <c r="AY6552" s="3"/>
    </row>
    <row r="6553" spans="2:51" x14ac:dyDescent="0.2">
      <c r="B6553" s="3"/>
      <c r="D6553" s="3"/>
      <c r="AW6553" s="3"/>
      <c r="AY6553" s="3"/>
    </row>
    <row r="6554" spans="2:51" x14ac:dyDescent="0.2">
      <c r="B6554" s="3"/>
      <c r="D6554" s="3"/>
      <c r="AW6554" s="3"/>
      <c r="AY6554" s="3"/>
    </row>
    <row r="6555" spans="2:51" x14ac:dyDescent="0.2">
      <c r="B6555" s="3"/>
      <c r="D6555" s="3"/>
      <c r="AW6555" s="3"/>
      <c r="AY6555" s="3"/>
    </row>
    <row r="6556" spans="2:51" x14ac:dyDescent="0.2">
      <c r="B6556" s="3"/>
      <c r="D6556" s="3"/>
      <c r="AW6556" s="3"/>
      <c r="AY6556" s="3"/>
    </row>
    <row r="6557" spans="2:51" x14ac:dyDescent="0.2">
      <c r="B6557" s="3"/>
      <c r="D6557" s="3"/>
      <c r="AW6557" s="3"/>
      <c r="AY6557" s="3"/>
    </row>
    <row r="6558" spans="2:51" x14ac:dyDescent="0.2">
      <c r="B6558" s="3"/>
      <c r="D6558" s="3"/>
      <c r="AW6558" s="3"/>
      <c r="AY6558" s="3"/>
    </row>
    <row r="6559" spans="2:51" x14ac:dyDescent="0.2">
      <c r="B6559" s="3"/>
      <c r="D6559" s="3"/>
      <c r="AW6559" s="3"/>
      <c r="AY6559" s="3"/>
    </row>
    <row r="6560" spans="2:51" x14ac:dyDescent="0.2">
      <c r="B6560" s="3"/>
      <c r="D6560" s="3"/>
      <c r="AW6560" s="3"/>
      <c r="AY6560" s="3"/>
    </row>
    <row r="6561" spans="2:51" x14ac:dyDescent="0.2">
      <c r="B6561" s="3"/>
      <c r="D6561" s="3"/>
      <c r="AW6561" s="3"/>
      <c r="AY6561" s="3"/>
    </row>
    <row r="6562" spans="2:51" x14ac:dyDescent="0.2">
      <c r="B6562" s="3"/>
      <c r="D6562" s="3"/>
      <c r="AW6562" s="3"/>
      <c r="AY6562" s="3"/>
    </row>
    <row r="6563" spans="2:51" x14ac:dyDescent="0.2">
      <c r="B6563" s="3"/>
      <c r="D6563" s="3"/>
      <c r="AW6563" s="3"/>
      <c r="AY6563" s="3"/>
    </row>
    <row r="6564" spans="2:51" x14ac:dyDescent="0.2">
      <c r="B6564" s="3"/>
      <c r="D6564" s="3"/>
      <c r="AW6564" s="3"/>
      <c r="AY6564" s="3"/>
    </row>
    <row r="6565" spans="2:51" x14ac:dyDescent="0.2">
      <c r="B6565" s="3"/>
      <c r="D6565" s="3"/>
      <c r="AW6565" s="3"/>
      <c r="AY6565" s="3"/>
    </row>
    <row r="6566" spans="2:51" x14ac:dyDescent="0.2">
      <c r="B6566" s="3"/>
      <c r="D6566" s="3"/>
      <c r="AW6566" s="3"/>
      <c r="AY6566" s="3"/>
    </row>
    <row r="6567" spans="2:51" x14ac:dyDescent="0.2">
      <c r="B6567" s="3"/>
      <c r="D6567" s="3"/>
      <c r="AW6567" s="3"/>
      <c r="AY6567" s="3"/>
    </row>
    <row r="6568" spans="2:51" x14ac:dyDescent="0.2">
      <c r="B6568" s="3"/>
      <c r="D6568" s="3"/>
      <c r="AW6568" s="3"/>
      <c r="AY6568" s="3"/>
    </row>
    <row r="6569" spans="2:51" x14ac:dyDescent="0.2">
      <c r="B6569" s="3"/>
      <c r="D6569" s="3"/>
      <c r="AW6569" s="3"/>
      <c r="AY6569" s="3"/>
    </row>
    <row r="6570" spans="2:51" x14ac:dyDescent="0.2">
      <c r="B6570" s="3"/>
      <c r="D6570" s="3"/>
      <c r="AW6570" s="3"/>
      <c r="AY6570" s="3"/>
    </row>
    <row r="6571" spans="2:51" x14ac:dyDescent="0.2">
      <c r="B6571" s="3"/>
      <c r="D6571" s="3"/>
      <c r="AW6571" s="3"/>
      <c r="AY6571" s="3"/>
    </row>
    <row r="6572" spans="2:51" x14ac:dyDescent="0.2">
      <c r="B6572" s="3"/>
      <c r="D6572" s="3"/>
      <c r="AW6572" s="3"/>
      <c r="AY6572" s="3"/>
    </row>
    <row r="6573" spans="2:51" x14ac:dyDescent="0.2">
      <c r="B6573" s="3"/>
      <c r="D6573" s="3"/>
      <c r="AW6573" s="3"/>
      <c r="AY6573" s="3"/>
    </row>
    <row r="6574" spans="2:51" x14ac:dyDescent="0.2">
      <c r="B6574" s="3"/>
      <c r="D6574" s="3"/>
      <c r="AW6574" s="3"/>
      <c r="AY6574" s="3"/>
    </row>
    <row r="6575" spans="2:51" x14ac:dyDescent="0.2">
      <c r="B6575" s="3"/>
      <c r="D6575" s="3"/>
      <c r="AW6575" s="3"/>
      <c r="AY6575" s="3"/>
    </row>
    <row r="6576" spans="2:51" x14ac:dyDescent="0.2">
      <c r="B6576" s="3"/>
      <c r="D6576" s="3"/>
      <c r="AW6576" s="3"/>
      <c r="AY6576" s="3"/>
    </row>
    <row r="6577" spans="2:51" x14ac:dyDescent="0.2">
      <c r="B6577" s="3"/>
      <c r="D6577" s="3"/>
      <c r="AW6577" s="3"/>
      <c r="AY6577" s="3"/>
    </row>
    <row r="6578" spans="2:51" x14ac:dyDescent="0.2">
      <c r="B6578" s="3"/>
      <c r="D6578" s="3"/>
      <c r="AW6578" s="3"/>
      <c r="AY6578" s="3"/>
    </row>
    <row r="6579" spans="2:51" x14ac:dyDescent="0.2">
      <c r="B6579" s="3"/>
      <c r="D6579" s="3"/>
      <c r="AW6579" s="3"/>
      <c r="AY6579" s="3"/>
    </row>
    <row r="6580" spans="2:51" x14ac:dyDescent="0.2">
      <c r="B6580" s="3"/>
      <c r="D6580" s="3"/>
      <c r="AW6580" s="3"/>
      <c r="AY6580" s="3"/>
    </row>
    <row r="6581" spans="2:51" x14ac:dyDescent="0.2">
      <c r="B6581" s="3"/>
      <c r="D6581" s="3"/>
      <c r="AW6581" s="3"/>
      <c r="AY6581" s="3"/>
    </row>
    <row r="6582" spans="2:51" x14ac:dyDescent="0.2">
      <c r="B6582" s="3"/>
      <c r="D6582" s="3"/>
      <c r="AW6582" s="3"/>
      <c r="AY6582" s="3"/>
    </row>
    <row r="6583" spans="2:51" x14ac:dyDescent="0.2">
      <c r="B6583" s="3"/>
      <c r="D6583" s="3"/>
      <c r="AW6583" s="3"/>
      <c r="AY6583" s="3"/>
    </row>
    <row r="6584" spans="2:51" x14ac:dyDescent="0.2">
      <c r="B6584" s="3"/>
      <c r="D6584" s="3"/>
      <c r="AW6584" s="3"/>
      <c r="AY6584" s="3"/>
    </row>
    <row r="6585" spans="2:51" x14ac:dyDescent="0.2">
      <c r="B6585" s="3"/>
      <c r="D6585" s="3"/>
      <c r="AW6585" s="3"/>
      <c r="AY6585" s="3"/>
    </row>
    <row r="6586" spans="2:51" x14ac:dyDescent="0.2">
      <c r="B6586" s="3"/>
      <c r="D6586" s="3"/>
      <c r="AW6586" s="3"/>
      <c r="AY6586" s="3"/>
    </row>
    <row r="6587" spans="2:51" x14ac:dyDescent="0.2">
      <c r="B6587" s="3"/>
      <c r="D6587" s="3"/>
      <c r="AW6587" s="3"/>
      <c r="AY6587" s="3"/>
    </row>
    <row r="6588" spans="2:51" x14ac:dyDescent="0.2">
      <c r="B6588" s="3"/>
      <c r="D6588" s="3"/>
      <c r="AW6588" s="3"/>
      <c r="AY6588" s="3"/>
    </row>
    <row r="6589" spans="2:51" x14ac:dyDescent="0.2">
      <c r="B6589" s="3"/>
      <c r="D6589" s="3"/>
      <c r="AW6589" s="3"/>
      <c r="AY6589" s="3"/>
    </row>
    <row r="6590" spans="2:51" x14ac:dyDescent="0.2">
      <c r="B6590" s="3"/>
      <c r="D6590" s="3"/>
      <c r="AW6590" s="3"/>
      <c r="AY6590" s="3"/>
    </row>
    <row r="6591" spans="2:51" x14ac:dyDescent="0.2">
      <c r="B6591" s="3"/>
      <c r="D6591" s="3"/>
      <c r="AW6591" s="3"/>
      <c r="AY6591" s="3"/>
    </row>
    <row r="6592" spans="2:51" x14ac:dyDescent="0.2">
      <c r="B6592" s="3"/>
      <c r="D6592" s="3"/>
      <c r="AW6592" s="3"/>
      <c r="AY6592" s="3"/>
    </row>
    <row r="6593" spans="2:51" x14ac:dyDescent="0.2">
      <c r="B6593" s="3"/>
      <c r="D6593" s="3"/>
      <c r="AW6593" s="3"/>
      <c r="AY6593" s="3"/>
    </row>
    <row r="6594" spans="2:51" x14ac:dyDescent="0.2">
      <c r="B6594" s="3"/>
      <c r="D6594" s="3"/>
      <c r="AW6594" s="3"/>
      <c r="AY6594" s="3"/>
    </row>
    <row r="6595" spans="2:51" x14ac:dyDescent="0.2">
      <c r="B6595" s="3"/>
      <c r="D6595" s="3"/>
      <c r="AW6595" s="3"/>
      <c r="AY6595" s="3"/>
    </row>
    <row r="6596" spans="2:51" x14ac:dyDescent="0.2">
      <c r="B6596" s="3"/>
      <c r="D6596" s="3"/>
      <c r="AW6596" s="3"/>
      <c r="AY6596" s="3"/>
    </row>
    <row r="6597" spans="2:51" x14ac:dyDescent="0.2">
      <c r="B6597" s="3"/>
      <c r="D6597" s="3"/>
      <c r="AW6597" s="3"/>
      <c r="AY6597" s="3"/>
    </row>
    <row r="6598" spans="2:51" x14ac:dyDescent="0.2">
      <c r="B6598" s="3"/>
      <c r="D6598" s="3"/>
      <c r="AW6598" s="3"/>
      <c r="AY6598" s="3"/>
    </row>
    <row r="6599" spans="2:51" x14ac:dyDescent="0.2">
      <c r="B6599" s="3"/>
      <c r="D6599" s="3"/>
      <c r="AW6599" s="3"/>
      <c r="AY6599" s="3"/>
    </row>
    <row r="6600" spans="2:51" x14ac:dyDescent="0.2">
      <c r="B6600" s="3"/>
      <c r="D6600" s="3"/>
      <c r="AW6600" s="3"/>
      <c r="AY6600" s="3"/>
    </row>
    <row r="6601" spans="2:51" x14ac:dyDescent="0.2">
      <c r="B6601" s="3"/>
      <c r="D6601" s="3"/>
      <c r="AW6601" s="3"/>
      <c r="AY6601" s="3"/>
    </row>
    <row r="6602" spans="2:51" x14ac:dyDescent="0.2">
      <c r="B6602" s="3"/>
      <c r="D6602" s="3"/>
      <c r="AW6602" s="3"/>
      <c r="AY6602" s="3"/>
    </row>
    <row r="6603" spans="2:51" x14ac:dyDescent="0.2">
      <c r="B6603" s="3"/>
      <c r="D6603" s="3"/>
      <c r="AW6603" s="3"/>
      <c r="AY6603" s="3"/>
    </row>
    <row r="6604" spans="2:51" x14ac:dyDescent="0.2">
      <c r="B6604" s="3"/>
      <c r="D6604" s="3"/>
      <c r="AW6604" s="3"/>
      <c r="AY6604" s="3"/>
    </row>
    <row r="6605" spans="2:51" x14ac:dyDescent="0.2">
      <c r="B6605" s="3"/>
      <c r="D6605" s="3"/>
      <c r="AW6605" s="3"/>
      <c r="AY6605" s="3"/>
    </row>
    <row r="6606" spans="2:51" x14ac:dyDescent="0.2">
      <c r="B6606" s="3"/>
      <c r="D6606" s="3"/>
      <c r="AW6606" s="3"/>
      <c r="AY6606" s="3"/>
    </row>
    <row r="6607" spans="2:51" x14ac:dyDescent="0.2">
      <c r="B6607" s="3"/>
      <c r="D6607" s="3"/>
      <c r="AW6607" s="3"/>
      <c r="AY6607" s="3"/>
    </row>
    <row r="6608" spans="2:51" x14ac:dyDescent="0.2">
      <c r="B6608" s="3"/>
      <c r="D6608" s="3"/>
      <c r="AW6608" s="3"/>
      <c r="AY6608" s="3"/>
    </row>
    <row r="6609" spans="2:51" x14ac:dyDescent="0.2">
      <c r="B6609" s="3"/>
      <c r="D6609" s="3"/>
      <c r="AW6609" s="3"/>
      <c r="AY6609" s="3"/>
    </row>
    <row r="6610" spans="2:51" x14ac:dyDescent="0.2">
      <c r="B6610" s="3"/>
      <c r="D6610" s="3"/>
      <c r="AW6610" s="3"/>
      <c r="AY6610" s="3"/>
    </row>
    <row r="6611" spans="2:51" x14ac:dyDescent="0.2">
      <c r="B6611" s="3"/>
      <c r="D6611" s="3"/>
      <c r="AW6611" s="3"/>
      <c r="AY6611" s="3"/>
    </row>
    <row r="6612" spans="2:51" x14ac:dyDescent="0.2">
      <c r="B6612" s="3"/>
      <c r="D6612" s="3"/>
      <c r="AW6612" s="3"/>
      <c r="AY6612" s="3"/>
    </row>
    <row r="6613" spans="2:51" x14ac:dyDescent="0.2">
      <c r="B6613" s="3"/>
      <c r="D6613" s="3"/>
      <c r="AW6613" s="3"/>
      <c r="AY6613" s="3"/>
    </row>
    <row r="6614" spans="2:51" x14ac:dyDescent="0.2">
      <c r="B6614" s="3"/>
      <c r="D6614" s="3"/>
      <c r="AW6614" s="3"/>
      <c r="AY6614" s="3"/>
    </row>
    <row r="6615" spans="2:51" x14ac:dyDescent="0.2">
      <c r="B6615" s="3"/>
      <c r="D6615" s="3"/>
      <c r="AW6615" s="3"/>
      <c r="AY6615" s="3"/>
    </row>
    <row r="6616" spans="2:51" x14ac:dyDescent="0.2">
      <c r="B6616" s="3"/>
      <c r="D6616" s="3"/>
      <c r="AW6616" s="3"/>
      <c r="AY6616" s="3"/>
    </row>
    <row r="6617" spans="2:51" x14ac:dyDescent="0.2">
      <c r="B6617" s="3"/>
      <c r="D6617" s="3"/>
      <c r="AW6617" s="3"/>
      <c r="AY6617" s="3"/>
    </row>
    <row r="6618" spans="2:51" x14ac:dyDescent="0.2">
      <c r="B6618" s="3"/>
      <c r="D6618" s="3"/>
      <c r="AW6618" s="3"/>
      <c r="AY6618" s="3"/>
    </row>
    <row r="6619" spans="2:51" x14ac:dyDescent="0.2">
      <c r="B6619" s="3"/>
      <c r="D6619" s="3"/>
      <c r="AW6619" s="3"/>
      <c r="AY6619" s="3"/>
    </row>
    <row r="6620" spans="2:51" x14ac:dyDescent="0.2">
      <c r="B6620" s="3"/>
      <c r="D6620" s="3"/>
      <c r="AW6620" s="3"/>
      <c r="AY6620" s="3"/>
    </row>
    <row r="6621" spans="2:51" x14ac:dyDescent="0.2">
      <c r="B6621" s="3"/>
      <c r="D6621" s="3"/>
      <c r="AW6621" s="3"/>
      <c r="AY6621" s="3"/>
    </row>
    <row r="6622" spans="2:51" x14ac:dyDescent="0.2">
      <c r="B6622" s="3"/>
      <c r="D6622" s="3"/>
      <c r="AW6622" s="3"/>
      <c r="AY6622" s="3"/>
    </row>
    <row r="6623" spans="2:51" x14ac:dyDescent="0.2">
      <c r="B6623" s="3"/>
      <c r="D6623" s="3"/>
      <c r="AW6623" s="3"/>
      <c r="AY6623" s="3"/>
    </row>
    <row r="6624" spans="2:51" x14ac:dyDescent="0.2">
      <c r="B6624" s="3"/>
      <c r="D6624" s="3"/>
      <c r="AW6624" s="3"/>
      <c r="AY6624" s="3"/>
    </row>
    <row r="6625" spans="2:51" x14ac:dyDescent="0.2">
      <c r="B6625" s="3"/>
      <c r="D6625" s="3"/>
      <c r="AW6625" s="3"/>
      <c r="AY6625" s="3"/>
    </row>
    <row r="6626" spans="2:51" x14ac:dyDescent="0.2">
      <c r="B6626" s="3"/>
      <c r="D6626" s="3"/>
      <c r="AW6626" s="3"/>
      <c r="AY6626" s="3"/>
    </row>
    <row r="6627" spans="2:51" x14ac:dyDescent="0.2">
      <c r="B6627" s="3"/>
      <c r="D6627" s="3"/>
      <c r="AW6627" s="3"/>
      <c r="AY6627" s="3"/>
    </row>
    <row r="6628" spans="2:51" x14ac:dyDescent="0.2">
      <c r="B6628" s="3"/>
      <c r="D6628" s="3"/>
      <c r="AW6628" s="3"/>
      <c r="AY6628" s="3"/>
    </row>
    <row r="6629" spans="2:51" x14ac:dyDescent="0.2">
      <c r="B6629" s="3"/>
      <c r="D6629" s="3"/>
      <c r="AW6629" s="3"/>
      <c r="AY6629" s="3"/>
    </row>
    <row r="6630" spans="2:51" x14ac:dyDescent="0.2">
      <c r="B6630" s="3"/>
      <c r="D6630" s="3"/>
      <c r="AW6630" s="3"/>
      <c r="AY6630" s="3"/>
    </row>
    <row r="6631" spans="2:51" x14ac:dyDescent="0.2">
      <c r="B6631" s="3"/>
      <c r="D6631" s="3"/>
      <c r="AW6631" s="3"/>
      <c r="AY6631" s="3"/>
    </row>
    <row r="6632" spans="2:51" x14ac:dyDescent="0.2">
      <c r="B6632" s="3"/>
      <c r="D6632" s="3"/>
      <c r="AW6632" s="3"/>
      <c r="AY6632" s="3"/>
    </row>
    <row r="6633" spans="2:51" x14ac:dyDescent="0.2">
      <c r="B6633" s="3"/>
      <c r="D6633" s="3"/>
      <c r="AW6633" s="3"/>
      <c r="AY6633" s="3"/>
    </row>
    <row r="6634" spans="2:51" x14ac:dyDescent="0.2">
      <c r="B6634" s="3"/>
      <c r="D6634" s="3"/>
      <c r="AW6634" s="3"/>
      <c r="AY6634" s="3"/>
    </row>
    <row r="6635" spans="2:51" x14ac:dyDescent="0.2">
      <c r="B6635" s="3"/>
      <c r="D6635" s="3"/>
      <c r="AW6635" s="3"/>
      <c r="AY6635" s="3"/>
    </row>
    <row r="6636" spans="2:51" x14ac:dyDescent="0.2">
      <c r="B6636" s="3"/>
      <c r="D6636" s="3"/>
      <c r="AW6636" s="3"/>
      <c r="AY6636" s="3"/>
    </row>
    <row r="6637" spans="2:51" x14ac:dyDescent="0.2">
      <c r="B6637" s="3"/>
      <c r="D6637" s="3"/>
      <c r="AW6637" s="3"/>
      <c r="AY6637" s="3"/>
    </row>
    <row r="6638" spans="2:51" x14ac:dyDescent="0.2">
      <c r="B6638" s="3"/>
      <c r="D6638" s="3"/>
      <c r="AW6638" s="3"/>
      <c r="AY6638" s="3"/>
    </row>
    <row r="6639" spans="2:51" x14ac:dyDescent="0.2">
      <c r="B6639" s="3"/>
      <c r="D6639" s="3"/>
      <c r="AW6639" s="3"/>
      <c r="AY6639" s="3"/>
    </row>
    <row r="6640" spans="2:51" x14ac:dyDescent="0.2">
      <c r="B6640" s="3"/>
      <c r="D6640" s="3"/>
      <c r="AW6640" s="3"/>
      <c r="AY6640" s="3"/>
    </row>
    <row r="6641" spans="2:51" x14ac:dyDescent="0.2">
      <c r="B6641" s="3"/>
      <c r="D6641" s="3"/>
      <c r="AW6641" s="3"/>
      <c r="AY6641" s="3"/>
    </row>
    <row r="6642" spans="2:51" x14ac:dyDescent="0.2">
      <c r="B6642" s="3"/>
      <c r="D6642" s="3"/>
      <c r="AW6642" s="3"/>
      <c r="AY6642" s="3"/>
    </row>
    <row r="6643" spans="2:51" x14ac:dyDescent="0.2">
      <c r="B6643" s="3"/>
      <c r="D6643" s="3"/>
      <c r="AW6643" s="3"/>
      <c r="AY6643" s="3"/>
    </row>
    <row r="6644" spans="2:51" x14ac:dyDescent="0.2">
      <c r="B6644" s="3"/>
      <c r="D6644" s="3"/>
      <c r="AW6644" s="3"/>
      <c r="AY6644" s="3"/>
    </row>
    <row r="6645" spans="2:51" x14ac:dyDescent="0.2">
      <c r="B6645" s="3"/>
      <c r="D6645" s="3"/>
      <c r="AW6645" s="3"/>
      <c r="AY6645" s="3"/>
    </row>
    <row r="6646" spans="2:51" x14ac:dyDescent="0.2">
      <c r="B6646" s="3"/>
      <c r="D6646" s="3"/>
      <c r="AW6646" s="3"/>
      <c r="AY6646" s="3"/>
    </row>
    <row r="6647" spans="2:51" x14ac:dyDescent="0.2">
      <c r="B6647" s="3"/>
      <c r="D6647" s="3"/>
      <c r="AW6647" s="3"/>
      <c r="AY6647" s="3"/>
    </row>
    <row r="6648" spans="2:51" x14ac:dyDescent="0.2">
      <c r="B6648" s="3"/>
      <c r="D6648" s="3"/>
      <c r="AW6648" s="3"/>
      <c r="AY6648" s="3"/>
    </row>
    <row r="6649" spans="2:51" x14ac:dyDescent="0.2">
      <c r="B6649" s="3"/>
      <c r="D6649" s="3"/>
      <c r="AW6649" s="3"/>
      <c r="AY6649" s="3"/>
    </row>
    <row r="6650" spans="2:51" x14ac:dyDescent="0.2">
      <c r="B6650" s="3"/>
      <c r="D6650" s="3"/>
      <c r="AW6650" s="3"/>
      <c r="AY6650" s="3"/>
    </row>
    <row r="6651" spans="2:51" x14ac:dyDescent="0.2">
      <c r="B6651" s="3"/>
      <c r="D6651" s="3"/>
      <c r="AW6651" s="3"/>
      <c r="AY6651" s="3"/>
    </row>
    <row r="6652" spans="2:51" x14ac:dyDescent="0.2">
      <c r="B6652" s="3"/>
      <c r="D6652" s="3"/>
      <c r="AW6652" s="3"/>
      <c r="AY6652" s="3"/>
    </row>
    <row r="6653" spans="2:51" x14ac:dyDescent="0.2">
      <c r="B6653" s="3"/>
      <c r="D6653" s="3"/>
      <c r="AW6653" s="3"/>
      <c r="AY6653" s="3"/>
    </row>
    <row r="6654" spans="2:51" x14ac:dyDescent="0.2">
      <c r="B6654" s="3"/>
      <c r="D6654" s="3"/>
      <c r="AW6654" s="3"/>
      <c r="AY6654" s="3"/>
    </row>
    <row r="6655" spans="2:51" x14ac:dyDescent="0.2">
      <c r="B6655" s="3"/>
      <c r="D6655" s="3"/>
      <c r="AW6655" s="3"/>
      <c r="AY6655" s="3"/>
    </row>
    <row r="6656" spans="2:51" x14ac:dyDescent="0.2">
      <c r="B6656" s="3"/>
      <c r="D6656" s="3"/>
      <c r="AW6656" s="3"/>
      <c r="AY6656" s="3"/>
    </row>
    <row r="6657" spans="2:51" x14ac:dyDescent="0.2">
      <c r="B6657" s="3"/>
      <c r="D6657" s="3"/>
      <c r="AW6657" s="3"/>
      <c r="AY6657" s="3"/>
    </row>
    <row r="6658" spans="2:51" x14ac:dyDescent="0.2">
      <c r="B6658" s="3"/>
      <c r="D6658" s="3"/>
      <c r="AW6658" s="3"/>
      <c r="AY6658" s="3"/>
    </row>
    <row r="6659" spans="2:51" x14ac:dyDescent="0.2">
      <c r="B6659" s="3"/>
      <c r="D6659" s="3"/>
      <c r="AW6659" s="3"/>
      <c r="AY6659" s="3"/>
    </row>
    <row r="6660" spans="2:51" x14ac:dyDescent="0.2">
      <c r="B6660" s="3"/>
      <c r="D6660" s="3"/>
      <c r="AW6660" s="3"/>
      <c r="AY6660" s="3"/>
    </row>
    <row r="6661" spans="2:51" x14ac:dyDescent="0.2">
      <c r="B6661" s="3"/>
      <c r="D6661" s="3"/>
      <c r="AW6661" s="3"/>
      <c r="AY6661" s="3"/>
    </row>
    <row r="6662" spans="2:51" x14ac:dyDescent="0.2">
      <c r="B6662" s="3"/>
      <c r="D6662" s="3"/>
      <c r="AW6662" s="3"/>
      <c r="AY6662" s="3"/>
    </row>
    <row r="6663" spans="2:51" x14ac:dyDescent="0.2">
      <c r="B6663" s="3"/>
      <c r="D6663" s="3"/>
      <c r="AW6663" s="3"/>
      <c r="AY6663" s="3"/>
    </row>
    <row r="6664" spans="2:51" x14ac:dyDescent="0.2">
      <c r="B6664" s="3"/>
      <c r="D6664" s="3"/>
      <c r="AW6664" s="3"/>
      <c r="AY6664" s="3"/>
    </row>
    <row r="6665" spans="2:51" x14ac:dyDescent="0.2">
      <c r="B6665" s="3"/>
      <c r="D6665" s="3"/>
      <c r="AW6665" s="3"/>
      <c r="AY6665" s="3"/>
    </row>
    <row r="6666" spans="2:51" x14ac:dyDescent="0.2">
      <c r="B6666" s="3"/>
      <c r="D6666" s="3"/>
      <c r="AW6666" s="3"/>
      <c r="AY6666" s="3"/>
    </row>
    <row r="6667" spans="2:51" x14ac:dyDescent="0.2">
      <c r="B6667" s="3"/>
      <c r="D6667" s="3"/>
      <c r="AW6667" s="3"/>
      <c r="AY6667" s="3"/>
    </row>
    <row r="6668" spans="2:51" x14ac:dyDescent="0.2">
      <c r="B6668" s="3"/>
      <c r="D6668" s="3"/>
      <c r="AW6668" s="3"/>
      <c r="AY6668" s="3"/>
    </row>
    <row r="6669" spans="2:51" x14ac:dyDescent="0.2">
      <c r="B6669" s="3"/>
      <c r="D6669" s="3"/>
      <c r="AW6669" s="3"/>
      <c r="AY6669" s="3"/>
    </row>
    <row r="6670" spans="2:51" x14ac:dyDescent="0.2">
      <c r="B6670" s="3"/>
      <c r="D6670" s="3"/>
      <c r="AW6670" s="3"/>
      <c r="AY6670" s="3"/>
    </row>
    <row r="6671" spans="2:51" x14ac:dyDescent="0.2">
      <c r="B6671" s="3"/>
      <c r="D6671" s="3"/>
      <c r="AW6671" s="3"/>
      <c r="AY6671" s="3"/>
    </row>
    <row r="6672" spans="2:51" x14ac:dyDescent="0.2">
      <c r="B6672" s="3"/>
      <c r="D6672" s="3"/>
      <c r="AW6672" s="3"/>
      <c r="AY6672" s="3"/>
    </row>
    <row r="6673" spans="2:51" x14ac:dyDescent="0.2">
      <c r="B6673" s="3"/>
      <c r="D6673" s="3"/>
      <c r="AW6673" s="3"/>
      <c r="AY6673" s="3"/>
    </row>
    <row r="6674" spans="2:51" x14ac:dyDescent="0.2">
      <c r="B6674" s="3"/>
      <c r="D6674" s="3"/>
      <c r="AW6674" s="3"/>
      <c r="AY6674" s="3"/>
    </row>
    <row r="6675" spans="2:51" x14ac:dyDescent="0.2">
      <c r="B6675" s="3"/>
      <c r="D6675" s="3"/>
      <c r="AW6675" s="3"/>
      <c r="AY6675" s="3"/>
    </row>
    <row r="6676" spans="2:51" x14ac:dyDescent="0.2">
      <c r="B6676" s="3"/>
      <c r="D6676" s="3"/>
      <c r="AW6676" s="3"/>
      <c r="AY6676" s="3"/>
    </row>
    <row r="6677" spans="2:51" x14ac:dyDescent="0.2">
      <c r="B6677" s="3"/>
      <c r="D6677" s="3"/>
      <c r="AW6677" s="3"/>
      <c r="AY6677" s="3"/>
    </row>
    <row r="6678" spans="2:51" x14ac:dyDescent="0.2">
      <c r="B6678" s="3"/>
      <c r="D6678" s="3"/>
      <c r="AW6678" s="3"/>
      <c r="AY6678" s="3"/>
    </row>
    <row r="6679" spans="2:51" x14ac:dyDescent="0.2">
      <c r="B6679" s="3"/>
      <c r="D6679" s="3"/>
      <c r="AW6679" s="3"/>
      <c r="AY6679" s="3"/>
    </row>
    <row r="6680" spans="2:51" x14ac:dyDescent="0.2">
      <c r="B6680" s="3"/>
      <c r="D6680" s="3"/>
      <c r="AW6680" s="3"/>
      <c r="AY6680" s="3"/>
    </row>
    <row r="6681" spans="2:51" x14ac:dyDescent="0.2">
      <c r="B6681" s="3"/>
      <c r="D6681" s="3"/>
      <c r="AW6681" s="3"/>
      <c r="AY6681" s="3"/>
    </row>
    <row r="6682" spans="2:51" x14ac:dyDescent="0.2">
      <c r="B6682" s="3"/>
      <c r="D6682" s="3"/>
      <c r="AW6682" s="3"/>
      <c r="AY6682" s="3"/>
    </row>
    <row r="6683" spans="2:51" x14ac:dyDescent="0.2">
      <c r="B6683" s="3"/>
      <c r="D6683" s="3"/>
      <c r="AW6683" s="3"/>
      <c r="AY6683" s="3"/>
    </row>
    <row r="6684" spans="2:51" x14ac:dyDescent="0.2">
      <c r="B6684" s="3"/>
      <c r="D6684" s="3"/>
      <c r="AW6684" s="3"/>
      <c r="AY6684" s="3"/>
    </row>
    <row r="6685" spans="2:51" x14ac:dyDescent="0.2">
      <c r="B6685" s="3"/>
      <c r="D6685" s="3"/>
      <c r="AW6685" s="3"/>
      <c r="AY6685" s="3"/>
    </row>
    <row r="6686" spans="2:51" x14ac:dyDescent="0.2">
      <c r="B6686" s="3"/>
      <c r="D6686" s="3"/>
      <c r="AW6686" s="3"/>
      <c r="AY6686" s="3"/>
    </row>
    <row r="6687" spans="2:51" x14ac:dyDescent="0.2">
      <c r="B6687" s="3"/>
      <c r="D6687" s="3"/>
      <c r="AW6687" s="3"/>
      <c r="AY6687" s="3"/>
    </row>
    <row r="6688" spans="2:51" x14ac:dyDescent="0.2">
      <c r="B6688" s="3"/>
      <c r="D6688" s="3"/>
      <c r="AW6688" s="3"/>
      <c r="AY6688" s="3"/>
    </row>
    <row r="6689" spans="2:51" x14ac:dyDescent="0.2">
      <c r="B6689" s="3"/>
      <c r="D6689" s="3"/>
      <c r="AW6689" s="3"/>
      <c r="AY6689" s="3"/>
    </row>
    <row r="6690" spans="2:51" x14ac:dyDescent="0.2">
      <c r="B6690" s="3"/>
      <c r="D6690" s="3"/>
      <c r="AW6690" s="3"/>
      <c r="AY6690" s="3"/>
    </row>
    <row r="6691" spans="2:51" x14ac:dyDescent="0.2">
      <c r="B6691" s="3"/>
      <c r="D6691" s="3"/>
      <c r="AW6691" s="3"/>
      <c r="AY6691" s="3"/>
    </row>
    <row r="6692" spans="2:51" x14ac:dyDescent="0.2">
      <c r="B6692" s="3"/>
      <c r="D6692" s="3"/>
      <c r="AW6692" s="3"/>
      <c r="AY6692" s="3"/>
    </row>
    <row r="6693" spans="2:51" x14ac:dyDescent="0.2">
      <c r="B6693" s="3"/>
      <c r="D6693" s="3"/>
      <c r="AW6693" s="3"/>
      <c r="AY6693" s="3"/>
    </row>
    <row r="6694" spans="2:51" x14ac:dyDescent="0.2">
      <c r="B6694" s="3"/>
      <c r="D6694" s="3"/>
      <c r="AW6694" s="3"/>
      <c r="AY6694" s="3"/>
    </row>
    <row r="6695" spans="2:51" x14ac:dyDescent="0.2">
      <c r="B6695" s="3"/>
      <c r="D6695" s="3"/>
      <c r="AW6695" s="3"/>
      <c r="AY6695" s="3"/>
    </row>
    <row r="6696" spans="2:51" x14ac:dyDescent="0.2">
      <c r="B6696" s="3"/>
      <c r="D6696" s="3"/>
      <c r="AW6696" s="3"/>
      <c r="AY6696" s="3"/>
    </row>
    <row r="6697" spans="2:51" x14ac:dyDescent="0.2">
      <c r="B6697" s="3"/>
      <c r="D6697" s="3"/>
      <c r="AW6697" s="3"/>
      <c r="AY6697" s="3"/>
    </row>
    <row r="6698" spans="2:51" x14ac:dyDescent="0.2">
      <c r="B6698" s="3"/>
      <c r="D6698" s="3"/>
      <c r="AW6698" s="3"/>
      <c r="AY6698" s="3"/>
    </row>
    <row r="6699" spans="2:51" x14ac:dyDescent="0.2">
      <c r="B6699" s="3"/>
      <c r="D6699" s="3"/>
      <c r="AW6699" s="3"/>
      <c r="AY6699" s="3"/>
    </row>
    <row r="6700" spans="2:51" x14ac:dyDescent="0.2">
      <c r="B6700" s="3"/>
      <c r="D6700" s="3"/>
      <c r="AW6700" s="3"/>
      <c r="AY6700" s="3"/>
    </row>
    <row r="6701" spans="2:51" x14ac:dyDescent="0.2">
      <c r="B6701" s="3"/>
      <c r="D6701" s="3"/>
      <c r="AW6701" s="3"/>
      <c r="AY6701" s="3"/>
    </row>
    <row r="6702" spans="2:51" x14ac:dyDescent="0.2">
      <c r="B6702" s="3"/>
      <c r="D6702" s="3"/>
      <c r="AW6702" s="3"/>
      <c r="AY6702" s="3"/>
    </row>
    <row r="6703" spans="2:51" x14ac:dyDescent="0.2">
      <c r="B6703" s="3"/>
      <c r="D6703" s="3"/>
      <c r="AW6703" s="3"/>
      <c r="AY6703" s="3"/>
    </row>
    <row r="6704" spans="2:51" x14ac:dyDescent="0.2">
      <c r="B6704" s="3"/>
      <c r="D6704" s="3"/>
      <c r="AW6704" s="3"/>
      <c r="AY6704" s="3"/>
    </row>
    <row r="6705" spans="2:51" x14ac:dyDescent="0.2">
      <c r="B6705" s="3"/>
      <c r="D6705" s="3"/>
      <c r="AW6705" s="3"/>
      <c r="AY6705" s="3"/>
    </row>
    <row r="6706" spans="2:51" x14ac:dyDescent="0.2">
      <c r="B6706" s="3"/>
      <c r="D6706" s="3"/>
      <c r="AW6706" s="3"/>
      <c r="AY6706" s="3"/>
    </row>
    <row r="6707" spans="2:51" x14ac:dyDescent="0.2">
      <c r="B6707" s="3"/>
      <c r="D6707" s="3"/>
      <c r="AW6707" s="3"/>
      <c r="AY6707" s="3"/>
    </row>
    <row r="6708" spans="2:51" x14ac:dyDescent="0.2">
      <c r="B6708" s="3"/>
      <c r="D6708" s="3"/>
      <c r="AW6708" s="3"/>
      <c r="AY6708" s="3"/>
    </row>
    <row r="6709" spans="2:51" x14ac:dyDescent="0.2">
      <c r="B6709" s="3"/>
      <c r="D6709" s="3"/>
      <c r="AW6709" s="3"/>
      <c r="AY6709" s="3"/>
    </row>
    <row r="6710" spans="2:51" x14ac:dyDescent="0.2">
      <c r="B6710" s="3"/>
      <c r="D6710" s="3"/>
      <c r="AW6710" s="3"/>
      <c r="AY6710" s="3"/>
    </row>
    <row r="6711" spans="2:51" x14ac:dyDescent="0.2">
      <c r="B6711" s="3"/>
      <c r="D6711" s="3"/>
      <c r="AW6711" s="3"/>
      <c r="AY6711" s="3"/>
    </row>
    <row r="6712" spans="2:51" x14ac:dyDescent="0.2">
      <c r="B6712" s="3"/>
      <c r="D6712" s="3"/>
      <c r="AW6712" s="3"/>
      <c r="AY6712" s="3"/>
    </row>
    <row r="6713" spans="2:51" x14ac:dyDescent="0.2">
      <c r="B6713" s="3"/>
      <c r="D6713" s="3"/>
      <c r="AW6713" s="3"/>
      <c r="AY6713" s="3"/>
    </row>
    <row r="6714" spans="2:51" x14ac:dyDescent="0.2">
      <c r="B6714" s="3"/>
      <c r="D6714" s="3"/>
      <c r="AW6714" s="3"/>
      <c r="AY6714" s="3"/>
    </row>
    <row r="6715" spans="2:51" x14ac:dyDescent="0.2">
      <c r="B6715" s="3"/>
      <c r="D6715" s="3"/>
      <c r="AW6715" s="3"/>
      <c r="AY6715" s="3"/>
    </row>
    <row r="6716" spans="2:51" x14ac:dyDescent="0.2">
      <c r="B6716" s="3"/>
      <c r="D6716" s="3"/>
      <c r="AW6716" s="3"/>
      <c r="AY6716" s="3"/>
    </row>
    <row r="6717" spans="2:51" x14ac:dyDescent="0.2">
      <c r="B6717" s="3"/>
      <c r="D6717" s="3"/>
      <c r="AW6717" s="3"/>
      <c r="AY6717" s="3"/>
    </row>
    <row r="6718" spans="2:51" x14ac:dyDescent="0.2">
      <c r="B6718" s="3"/>
      <c r="D6718" s="3"/>
      <c r="AW6718" s="3"/>
      <c r="AY6718" s="3"/>
    </row>
    <row r="6719" spans="2:51" x14ac:dyDescent="0.2">
      <c r="B6719" s="3"/>
      <c r="D6719" s="3"/>
      <c r="AW6719" s="3"/>
      <c r="AY6719" s="3"/>
    </row>
    <row r="6720" spans="2:51" x14ac:dyDescent="0.2">
      <c r="B6720" s="3"/>
      <c r="D6720" s="3"/>
      <c r="AW6720" s="3"/>
      <c r="AY6720" s="3"/>
    </row>
    <row r="6721" spans="2:51" x14ac:dyDescent="0.2">
      <c r="B6721" s="3"/>
      <c r="D6721" s="3"/>
      <c r="AW6721" s="3"/>
      <c r="AY6721" s="3"/>
    </row>
    <row r="6722" spans="2:51" x14ac:dyDescent="0.2">
      <c r="B6722" s="3"/>
      <c r="D6722" s="3"/>
      <c r="AW6722" s="3"/>
      <c r="AY6722" s="3"/>
    </row>
    <row r="6723" spans="2:51" x14ac:dyDescent="0.2">
      <c r="B6723" s="3"/>
      <c r="D6723" s="3"/>
      <c r="AW6723" s="3"/>
      <c r="AY6723" s="3"/>
    </row>
    <row r="6724" spans="2:51" x14ac:dyDescent="0.2">
      <c r="B6724" s="3"/>
      <c r="D6724" s="3"/>
      <c r="AW6724" s="3"/>
      <c r="AY6724" s="3"/>
    </row>
    <row r="6725" spans="2:51" x14ac:dyDescent="0.2">
      <c r="B6725" s="3"/>
      <c r="D6725" s="3"/>
      <c r="AW6725" s="3"/>
      <c r="AY6725" s="3"/>
    </row>
    <row r="6726" spans="2:51" x14ac:dyDescent="0.2">
      <c r="B6726" s="3"/>
      <c r="D6726" s="3"/>
      <c r="AW6726" s="3"/>
      <c r="AY6726" s="3"/>
    </row>
    <row r="6727" spans="2:51" x14ac:dyDescent="0.2">
      <c r="B6727" s="3"/>
      <c r="D6727" s="3"/>
      <c r="AW6727" s="3"/>
      <c r="AY6727" s="3"/>
    </row>
    <row r="6728" spans="2:51" x14ac:dyDescent="0.2">
      <c r="B6728" s="3"/>
      <c r="D6728" s="3"/>
      <c r="AW6728" s="3"/>
      <c r="AY6728" s="3"/>
    </row>
    <row r="6729" spans="2:51" x14ac:dyDescent="0.2">
      <c r="B6729" s="3"/>
      <c r="D6729" s="3"/>
      <c r="AW6729" s="3"/>
      <c r="AY6729" s="3"/>
    </row>
    <row r="6730" spans="2:51" x14ac:dyDescent="0.2">
      <c r="B6730" s="3"/>
      <c r="D6730" s="3"/>
      <c r="AW6730" s="3"/>
      <c r="AY6730" s="3"/>
    </row>
    <row r="6731" spans="2:51" x14ac:dyDescent="0.2">
      <c r="B6731" s="3"/>
      <c r="D6731" s="3"/>
      <c r="AW6731" s="3"/>
      <c r="AY6731" s="3"/>
    </row>
    <row r="6732" spans="2:51" x14ac:dyDescent="0.2">
      <c r="B6732" s="3"/>
      <c r="D6732" s="3"/>
      <c r="AW6732" s="3"/>
      <c r="AY6732" s="3"/>
    </row>
    <row r="6733" spans="2:51" x14ac:dyDescent="0.2">
      <c r="B6733" s="3"/>
      <c r="D6733" s="3"/>
      <c r="AW6733" s="3"/>
      <c r="AY6733" s="3"/>
    </row>
    <row r="6734" spans="2:51" x14ac:dyDescent="0.2">
      <c r="B6734" s="3"/>
      <c r="D6734" s="3"/>
      <c r="AW6734" s="3"/>
      <c r="AY6734" s="3"/>
    </row>
    <row r="6735" spans="2:51" x14ac:dyDescent="0.2">
      <c r="B6735" s="3"/>
      <c r="D6735" s="3"/>
      <c r="AW6735" s="3"/>
      <c r="AY6735" s="3"/>
    </row>
    <row r="6736" spans="2:51" x14ac:dyDescent="0.2">
      <c r="B6736" s="3"/>
      <c r="D6736" s="3"/>
      <c r="AW6736" s="3"/>
      <c r="AY6736" s="3"/>
    </row>
    <row r="6737" spans="2:51" x14ac:dyDescent="0.2">
      <c r="B6737" s="3"/>
      <c r="D6737" s="3"/>
      <c r="AW6737" s="3"/>
      <c r="AY6737" s="3"/>
    </row>
    <row r="6738" spans="2:51" x14ac:dyDescent="0.2">
      <c r="B6738" s="3"/>
      <c r="D6738" s="3"/>
      <c r="AW6738" s="3"/>
      <c r="AY6738" s="3"/>
    </row>
    <row r="6739" spans="2:51" x14ac:dyDescent="0.2">
      <c r="B6739" s="3"/>
      <c r="D6739" s="3"/>
      <c r="AW6739" s="3"/>
      <c r="AY6739" s="3"/>
    </row>
    <row r="6740" spans="2:51" x14ac:dyDescent="0.2">
      <c r="B6740" s="3"/>
      <c r="D6740" s="3"/>
      <c r="AW6740" s="3"/>
      <c r="AY6740" s="3"/>
    </row>
    <row r="6741" spans="2:51" x14ac:dyDescent="0.2">
      <c r="B6741" s="3"/>
      <c r="D6741" s="3"/>
      <c r="AW6741" s="3"/>
      <c r="AY6741" s="3"/>
    </row>
    <row r="6742" spans="2:51" x14ac:dyDescent="0.2">
      <c r="B6742" s="3"/>
      <c r="D6742" s="3"/>
      <c r="AW6742" s="3"/>
      <c r="AY6742" s="3"/>
    </row>
    <row r="6743" spans="2:51" x14ac:dyDescent="0.2">
      <c r="B6743" s="3"/>
      <c r="D6743" s="3"/>
      <c r="AW6743" s="3"/>
      <c r="AY6743" s="3"/>
    </row>
    <row r="6744" spans="2:51" x14ac:dyDescent="0.2">
      <c r="B6744" s="3"/>
      <c r="D6744" s="3"/>
      <c r="AW6744" s="3"/>
      <c r="AY6744" s="3"/>
    </row>
    <row r="6745" spans="2:51" x14ac:dyDescent="0.2">
      <c r="B6745" s="3"/>
      <c r="D6745" s="3"/>
      <c r="AW6745" s="3"/>
      <c r="AY6745" s="3"/>
    </row>
    <row r="6746" spans="2:51" x14ac:dyDescent="0.2">
      <c r="B6746" s="3"/>
      <c r="D6746" s="3"/>
      <c r="AW6746" s="3"/>
      <c r="AY6746" s="3"/>
    </row>
    <row r="6747" spans="2:51" x14ac:dyDescent="0.2">
      <c r="B6747" s="3"/>
      <c r="D6747" s="3"/>
      <c r="AW6747" s="3"/>
      <c r="AY6747" s="3"/>
    </row>
    <row r="6748" spans="2:51" x14ac:dyDescent="0.2">
      <c r="B6748" s="3"/>
      <c r="D6748" s="3"/>
      <c r="AW6748" s="3"/>
      <c r="AY6748" s="3"/>
    </row>
    <row r="6749" spans="2:51" x14ac:dyDescent="0.2">
      <c r="B6749" s="3"/>
      <c r="D6749" s="3"/>
      <c r="AW6749" s="3"/>
      <c r="AY6749" s="3"/>
    </row>
    <row r="6750" spans="2:51" x14ac:dyDescent="0.2">
      <c r="B6750" s="3"/>
      <c r="D6750" s="3"/>
      <c r="AW6750" s="3"/>
      <c r="AY6750" s="3"/>
    </row>
    <row r="6751" spans="2:51" x14ac:dyDescent="0.2">
      <c r="B6751" s="3"/>
      <c r="D6751" s="3"/>
      <c r="AW6751" s="3"/>
      <c r="AY6751" s="3"/>
    </row>
    <row r="6752" spans="2:51" x14ac:dyDescent="0.2">
      <c r="B6752" s="3"/>
      <c r="D6752" s="3"/>
      <c r="AW6752" s="3"/>
      <c r="AY6752" s="3"/>
    </row>
    <row r="6753" spans="2:51" x14ac:dyDescent="0.2">
      <c r="B6753" s="3"/>
      <c r="D6753" s="3"/>
      <c r="AW6753" s="3"/>
      <c r="AY6753" s="3"/>
    </row>
    <row r="6754" spans="2:51" x14ac:dyDescent="0.2">
      <c r="B6754" s="3"/>
      <c r="D6754" s="3"/>
      <c r="AW6754" s="3"/>
      <c r="AY6754" s="3"/>
    </row>
    <row r="6755" spans="2:51" x14ac:dyDescent="0.2">
      <c r="B6755" s="3"/>
      <c r="D6755" s="3"/>
      <c r="AW6755" s="3"/>
      <c r="AY6755" s="3"/>
    </row>
    <row r="6756" spans="2:51" x14ac:dyDescent="0.2">
      <c r="B6756" s="3"/>
      <c r="D6756" s="3"/>
      <c r="AW6756" s="3"/>
      <c r="AY6756" s="3"/>
    </row>
    <row r="6757" spans="2:51" x14ac:dyDescent="0.2">
      <c r="B6757" s="3"/>
      <c r="D6757" s="3"/>
      <c r="AW6757" s="3"/>
      <c r="AY6757" s="3"/>
    </row>
    <row r="6758" spans="2:51" x14ac:dyDescent="0.2">
      <c r="B6758" s="3"/>
      <c r="D6758" s="3"/>
      <c r="AW6758" s="3"/>
      <c r="AY6758" s="3"/>
    </row>
    <row r="6759" spans="2:51" x14ac:dyDescent="0.2">
      <c r="B6759" s="3"/>
      <c r="D6759" s="3"/>
      <c r="AW6759" s="3"/>
      <c r="AY6759" s="3"/>
    </row>
    <row r="6760" spans="2:51" x14ac:dyDescent="0.2">
      <c r="B6760" s="3"/>
      <c r="D6760" s="3"/>
      <c r="AW6760" s="3"/>
      <c r="AY6760" s="3"/>
    </row>
    <row r="6761" spans="2:51" x14ac:dyDescent="0.2">
      <c r="B6761" s="3"/>
      <c r="D6761" s="3"/>
      <c r="AW6761" s="3"/>
      <c r="AY6761" s="3"/>
    </row>
    <row r="6762" spans="2:51" x14ac:dyDescent="0.2">
      <c r="B6762" s="3"/>
      <c r="D6762" s="3"/>
      <c r="AW6762" s="3"/>
      <c r="AY6762" s="3"/>
    </row>
    <row r="6763" spans="2:51" x14ac:dyDescent="0.2">
      <c r="B6763" s="3"/>
      <c r="D6763" s="3"/>
      <c r="AW6763" s="3"/>
      <c r="AY6763" s="3"/>
    </row>
    <row r="6764" spans="2:51" x14ac:dyDescent="0.2">
      <c r="B6764" s="3"/>
      <c r="D6764" s="3"/>
      <c r="AW6764" s="3"/>
      <c r="AY6764" s="3"/>
    </row>
    <row r="6765" spans="2:51" x14ac:dyDescent="0.2">
      <c r="B6765" s="3"/>
      <c r="D6765" s="3"/>
      <c r="AW6765" s="3"/>
      <c r="AY6765" s="3"/>
    </row>
    <row r="6766" spans="2:51" x14ac:dyDescent="0.2">
      <c r="B6766" s="3"/>
      <c r="D6766" s="3"/>
      <c r="AW6766" s="3"/>
      <c r="AY6766" s="3"/>
    </row>
    <row r="6767" spans="2:51" x14ac:dyDescent="0.2">
      <c r="B6767" s="3"/>
      <c r="D6767" s="3"/>
      <c r="AW6767" s="3"/>
      <c r="AY6767" s="3"/>
    </row>
    <row r="6768" spans="2:51" x14ac:dyDescent="0.2">
      <c r="B6768" s="3"/>
      <c r="D6768" s="3"/>
      <c r="AW6768" s="3"/>
      <c r="AY6768" s="3"/>
    </row>
    <row r="6769" spans="2:51" x14ac:dyDescent="0.2">
      <c r="B6769" s="3"/>
      <c r="D6769" s="3"/>
      <c r="AW6769" s="3"/>
      <c r="AY6769" s="3"/>
    </row>
    <row r="6770" spans="2:51" x14ac:dyDescent="0.2">
      <c r="B6770" s="3"/>
      <c r="D6770" s="3"/>
      <c r="AW6770" s="3"/>
      <c r="AY6770" s="3"/>
    </row>
    <row r="6771" spans="2:51" x14ac:dyDescent="0.2">
      <c r="B6771" s="3"/>
      <c r="D6771" s="3"/>
      <c r="AW6771" s="3"/>
      <c r="AY6771" s="3"/>
    </row>
    <row r="6772" spans="2:51" x14ac:dyDescent="0.2">
      <c r="B6772" s="3"/>
      <c r="D6772" s="3"/>
      <c r="AW6772" s="3"/>
      <c r="AY6772" s="3"/>
    </row>
    <row r="6773" spans="2:51" x14ac:dyDescent="0.2">
      <c r="B6773" s="3"/>
      <c r="D6773" s="3"/>
      <c r="AW6773" s="3"/>
      <c r="AY6773" s="3"/>
    </row>
    <row r="6774" spans="2:51" x14ac:dyDescent="0.2">
      <c r="B6774" s="3"/>
      <c r="D6774" s="3"/>
      <c r="AW6774" s="3"/>
      <c r="AY6774" s="3"/>
    </row>
    <row r="6775" spans="2:51" x14ac:dyDescent="0.2">
      <c r="B6775" s="3"/>
      <c r="D6775" s="3"/>
      <c r="AW6775" s="3"/>
      <c r="AY6775" s="3"/>
    </row>
    <row r="6776" spans="2:51" x14ac:dyDescent="0.2">
      <c r="B6776" s="3"/>
      <c r="D6776" s="3"/>
      <c r="AW6776" s="3"/>
      <c r="AY6776" s="3"/>
    </row>
    <row r="6777" spans="2:51" x14ac:dyDescent="0.2">
      <c r="B6777" s="3"/>
      <c r="D6777" s="3"/>
      <c r="AW6777" s="3"/>
      <c r="AY6777" s="3"/>
    </row>
    <row r="6778" spans="2:51" x14ac:dyDescent="0.2">
      <c r="B6778" s="3"/>
      <c r="D6778" s="3"/>
      <c r="AW6778" s="3"/>
      <c r="AY6778" s="3"/>
    </row>
    <row r="6779" spans="2:51" x14ac:dyDescent="0.2">
      <c r="B6779" s="3"/>
      <c r="D6779" s="3"/>
      <c r="AW6779" s="3"/>
      <c r="AY6779" s="3"/>
    </row>
    <row r="6780" spans="2:51" x14ac:dyDescent="0.2">
      <c r="B6780" s="3"/>
      <c r="D6780" s="3"/>
      <c r="AW6780" s="3"/>
      <c r="AY6780" s="3"/>
    </row>
    <row r="6781" spans="2:51" x14ac:dyDescent="0.2">
      <c r="B6781" s="3"/>
      <c r="D6781" s="3"/>
      <c r="AW6781" s="3"/>
      <c r="AY6781" s="3"/>
    </row>
    <row r="6782" spans="2:51" x14ac:dyDescent="0.2">
      <c r="B6782" s="3"/>
      <c r="D6782" s="3"/>
      <c r="AW6782" s="3"/>
      <c r="AY6782" s="3"/>
    </row>
    <row r="6783" spans="2:51" x14ac:dyDescent="0.2">
      <c r="B6783" s="3"/>
      <c r="D6783" s="3"/>
      <c r="AW6783" s="3"/>
      <c r="AY6783" s="3"/>
    </row>
    <row r="6784" spans="2:51" x14ac:dyDescent="0.2">
      <c r="B6784" s="3"/>
      <c r="D6784" s="3"/>
      <c r="AW6784" s="3"/>
      <c r="AY6784" s="3"/>
    </row>
    <row r="6785" spans="2:51" x14ac:dyDescent="0.2">
      <c r="B6785" s="3"/>
      <c r="D6785" s="3"/>
      <c r="AW6785" s="3"/>
      <c r="AY6785" s="3"/>
    </row>
    <row r="6786" spans="2:51" x14ac:dyDescent="0.2">
      <c r="B6786" s="3"/>
      <c r="D6786" s="3"/>
      <c r="AW6786" s="3"/>
      <c r="AY6786" s="3"/>
    </row>
    <row r="6787" spans="2:51" x14ac:dyDescent="0.2">
      <c r="B6787" s="3"/>
      <c r="D6787" s="3"/>
      <c r="AW6787" s="3"/>
      <c r="AY6787" s="3"/>
    </row>
    <row r="6788" spans="2:51" x14ac:dyDescent="0.2">
      <c r="B6788" s="3"/>
      <c r="D6788" s="3"/>
      <c r="AW6788" s="3"/>
      <c r="AY6788" s="3"/>
    </row>
    <row r="6789" spans="2:51" x14ac:dyDescent="0.2">
      <c r="B6789" s="3"/>
      <c r="D6789" s="3"/>
      <c r="AW6789" s="3"/>
      <c r="AY6789" s="3"/>
    </row>
    <row r="6790" spans="2:51" x14ac:dyDescent="0.2">
      <c r="B6790" s="3"/>
      <c r="D6790" s="3"/>
      <c r="AW6790" s="3"/>
      <c r="AY6790" s="3"/>
    </row>
    <row r="6791" spans="2:51" x14ac:dyDescent="0.2">
      <c r="B6791" s="3"/>
      <c r="D6791" s="3"/>
      <c r="AW6791" s="3"/>
      <c r="AY6791" s="3"/>
    </row>
    <row r="6792" spans="2:51" x14ac:dyDescent="0.2">
      <c r="B6792" s="3"/>
      <c r="D6792" s="3"/>
      <c r="AW6792" s="3"/>
      <c r="AY6792" s="3"/>
    </row>
    <row r="6793" spans="2:51" x14ac:dyDescent="0.2">
      <c r="B6793" s="3"/>
      <c r="D6793" s="3"/>
      <c r="AW6793" s="3"/>
      <c r="AY6793" s="3"/>
    </row>
    <row r="6794" spans="2:51" x14ac:dyDescent="0.2">
      <c r="B6794" s="3"/>
      <c r="D6794" s="3"/>
      <c r="AW6794" s="3"/>
      <c r="AY6794" s="3"/>
    </row>
    <row r="6795" spans="2:51" x14ac:dyDescent="0.2">
      <c r="B6795" s="3"/>
      <c r="D6795" s="3"/>
      <c r="AW6795" s="3"/>
      <c r="AY6795" s="3"/>
    </row>
    <row r="6796" spans="2:51" x14ac:dyDescent="0.2">
      <c r="B6796" s="3"/>
      <c r="D6796" s="3"/>
      <c r="AW6796" s="3"/>
      <c r="AY6796" s="3"/>
    </row>
    <row r="6797" spans="2:51" x14ac:dyDescent="0.2">
      <c r="B6797" s="3"/>
      <c r="D6797" s="3"/>
      <c r="AW6797" s="3"/>
      <c r="AY6797" s="3"/>
    </row>
    <row r="6798" spans="2:51" x14ac:dyDescent="0.2">
      <c r="B6798" s="3"/>
      <c r="D6798" s="3"/>
      <c r="AW6798" s="3"/>
      <c r="AY6798" s="3"/>
    </row>
    <row r="6799" spans="2:51" x14ac:dyDescent="0.2">
      <c r="B6799" s="3"/>
      <c r="D6799" s="3"/>
      <c r="AW6799" s="3"/>
      <c r="AY6799" s="3"/>
    </row>
    <row r="6800" spans="2:51" x14ac:dyDescent="0.2">
      <c r="B6800" s="3"/>
      <c r="D6800" s="3"/>
      <c r="AW6800" s="3"/>
      <c r="AY6800" s="3"/>
    </row>
    <row r="6801" spans="2:51" x14ac:dyDescent="0.2">
      <c r="B6801" s="3"/>
      <c r="D6801" s="3"/>
      <c r="AW6801" s="3"/>
      <c r="AY6801" s="3"/>
    </row>
    <row r="6802" spans="2:51" x14ac:dyDescent="0.2">
      <c r="B6802" s="3"/>
      <c r="D6802" s="3"/>
      <c r="AW6802" s="3"/>
      <c r="AY6802" s="3"/>
    </row>
    <row r="6803" spans="2:51" x14ac:dyDescent="0.2">
      <c r="B6803" s="3"/>
      <c r="D6803" s="3"/>
      <c r="AW6803" s="3"/>
      <c r="AY6803" s="3"/>
    </row>
    <row r="6804" spans="2:51" x14ac:dyDescent="0.2">
      <c r="B6804" s="3"/>
      <c r="D6804" s="3"/>
      <c r="AW6804" s="3"/>
      <c r="AY6804" s="3"/>
    </row>
    <row r="6805" spans="2:51" x14ac:dyDescent="0.2">
      <c r="B6805" s="3"/>
      <c r="D6805" s="3"/>
      <c r="AW6805" s="3"/>
      <c r="AY6805" s="3"/>
    </row>
    <row r="6806" spans="2:51" x14ac:dyDescent="0.2">
      <c r="B6806" s="3"/>
      <c r="D6806" s="3"/>
      <c r="AW6806" s="3"/>
      <c r="AY6806" s="3"/>
    </row>
    <row r="6807" spans="2:51" x14ac:dyDescent="0.2">
      <c r="B6807" s="3"/>
      <c r="D6807" s="3"/>
      <c r="AW6807" s="3"/>
      <c r="AY6807" s="3"/>
    </row>
    <row r="6808" spans="2:51" x14ac:dyDescent="0.2">
      <c r="B6808" s="3"/>
      <c r="D6808" s="3"/>
      <c r="AW6808" s="3"/>
      <c r="AY6808" s="3"/>
    </row>
    <row r="6809" spans="2:51" x14ac:dyDescent="0.2">
      <c r="B6809" s="3"/>
      <c r="D6809" s="3"/>
      <c r="AW6809" s="3"/>
      <c r="AY6809" s="3"/>
    </row>
    <row r="6810" spans="2:51" x14ac:dyDescent="0.2">
      <c r="B6810" s="3"/>
      <c r="D6810" s="3"/>
      <c r="AW6810" s="3"/>
      <c r="AY6810" s="3"/>
    </row>
    <row r="6811" spans="2:51" x14ac:dyDescent="0.2">
      <c r="B6811" s="3"/>
      <c r="D6811" s="3"/>
      <c r="AW6811" s="3"/>
      <c r="AY6811" s="3"/>
    </row>
    <row r="6812" spans="2:51" x14ac:dyDescent="0.2">
      <c r="B6812" s="3"/>
      <c r="D6812" s="3"/>
      <c r="AW6812" s="3"/>
      <c r="AY6812" s="3"/>
    </row>
    <row r="6813" spans="2:51" x14ac:dyDescent="0.2">
      <c r="B6813" s="3"/>
      <c r="D6813" s="3"/>
      <c r="AW6813" s="3"/>
      <c r="AY6813" s="3"/>
    </row>
    <row r="6814" spans="2:51" x14ac:dyDescent="0.2">
      <c r="B6814" s="3"/>
      <c r="D6814" s="3"/>
      <c r="AW6814" s="3"/>
      <c r="AY6814" s="3"/>
    </row>
    <row r="6815" spans="2:51" x14ac:dyDescent="0.2">
      <c r="B6815" s="3"/>
      <c r="D6815" s="3"/>
      <c r="AW6815" s="3"/>
      <c r="AY6815" s="3"/>
    </row>
    <row r="6816" spans="2:51" x14ac:dyDescent="0.2">
      <c r="B6816" s="3"/>
      <c r="D6816" s="3"/>
      <c r="AW6816" s="3"/>
      <c r="AY6816" s="3"/>
    </row>
    <row r="6817" spans="2:51" x14ac:dyDescent="0.2">
      <c r="B6817" s="3"/>
      <c r="D6817" s="3"/>
      <c r="AW6817" s="3"/>
      <c r="AY6817" s="3"/>
    </row>
    <row r="6818" spans="2:51" x14ac:dyDescent="0.2">
      <c r="B6818" s="3"/>
      <c r="D6818" s="3"/>
      <c r="AW6818" s="3"/>
      <c r="AY6818" s="3"/>
    </row>
    <row r="6819" spans="2:51" x14ac:dyDescent="0.2">
      <c r="B6819" s="3"/>
      <c r="D6819" s="3"/>
      <c r="AW6819" s="3"/>
      <c r="AY6819" s="3"/>
    </row>
    <row r="6820" spans="2:51" x14ac:dyDescent="0.2">
      <c r="B6820" s="3"/>
      <c r="D6820" s="3"/>
      <c r="AW6820" s="3"/>
      <c r="AY6820" s="3"/>
    </row>
    <row r="6821" spans="2:51" x14ac:dyDescent="0.2">
      <c r="B6821" s="3"/>
      <c r="D6821" s="3"/>
      <c r="AW6821" s="3"/>
      <c r="AY6821" s="3"/>
    </row>
    <row r="6822" spans="2:51" x14ac:dyDescent="0.2">
      <c r="B6822" s="3"/>
      <c r="D6822" s="3"/>
      <c r="AW6822" s="3"/>
      <c r="AY6822" s="3"/>
    </row>
    <row r="6823" spans="2:51" x14ac:dyDescent="0.2">
      <c r="B6823" s="3"/>
      <c r="D6823" s="3"/>
      <c r="AW6823" s="3"/>
      <c r="AY6823" s="3"/>
    </row>
    <row r="6824" spans="2:51" x14ac:dyDescent="0.2">
      <c r="B6824" s="3"/>
      <c r="D6824" s="3"/>
      <c r="AW6824" s="3"/>
      <c r="AY6824" s="3"/>
    </row>
    <row r="6825" spans="2:51" x14ac:dyDescent="0.2">
      <c r="B6825" s="3"/>
      <c r="D6825" s="3"/>
      <c r="AW6825" s="3"/>
      <c r="AY6825" s="3"/>
    </row>
    <row r="6826" spans="2:51" x14ac:dyDescent="0.2">
      <c r="B6826" s="3"/>
      <c r="D6826" s="3"/>
      <c r="AW6826" s="3"/>
      <c r="AY6826" s="3"/>
    </row>
    <row r="6827" spans="2:51" x14ac:dyDescent="0.2">
      <c r="B6827" s="3"/>
      <c r="D6827" s="3"/>
      <c r="AW6827" s="3"/>
      <c r="AY6827" s="3"/>
    </row>
    <row r="6828" spans="2:51" x14ac:dyDescent="0.2">
      <c r="B6828" s="3"/>
      <c r="D6828" s="3"/>
      <c r="AW6828" s="3"/>
      <c r="AY6828" s="3"/>
    </row>
    <row r="6829" spans="2:51" x14ac:dyDescent="0.2">
      <c r="B6829" s="3"/>
      <c r="D6829" s="3"/>
      <c r="AW6829" s="3"/>
      <c r="AY6829" s="3"/>
    </row>
    <row r="6830" spans="2:51" x14ac:dyDescent="0.2">
      <c r="B6830" s="3"/>
      <c r="D6830" s="3"/>
      <c r="AW6830" s="3"/>
      <c r="AY6830" s="3"/>
    </row>
    <row r="6831" spans="2:51" x14ac:dyDescent="0.2">
      <c r="B6831" s="3"/>
      <c r="D6831" s="3"/>
      <c r="AW6831" s="3"/>
      <c r="AY6831" s="3"/>
    </row>
    <row r="6832" spans="2:51" x14ac:dyDescent="0.2">
      <c r="B6832" s="3"/>
      <c r="D6832" s="3"/>
      <c r="AW6832" s="3"/>
      <c r="AY6832" s="3"/>
    </row>
    <row r="6833" spans="2:51" x14ac:dyDescent="0.2">
      <c r="B6833" s="3"/>
      <c r="D6833" s="3"/>
      <c r="AW6833" s="3"/>
      <c r="AY6833" s="3"/>
    </row>
    <row r="6834" spans="2:51" x14ac:dyDescent="0.2">
      <c r="B6834" s="3"/>
      <c r="D6834" s="3"/>
      <c r="AW6834" s="3"/>
      <c r="AY6834" s="3"/>
    </row>
    <row r="6835" spans="2:51" x14ac:dyDescent="0.2">
      <c r="B6835" s="3"/>
      <c r="D6835" s="3"/>
      <c r="AW6835" s="3"/>
      <c r="AY6835" s="3"/>
    </row>
    <row r="6836" spans="2:51" x14ac:dyDescent="0.2">
      <c r="B6836" s="3"/>
      <c r="D6836" s="3"/>
      <c r="AW6836" s="3"/>
      <c r="AY6836" s="3"/>
    </row>
    <row r="6837" spans="2:51" x14ac:dyDescent="0.2">
      <c r="B6837" s="3"/>
      <c r="D6837" s="3"/>
      <c r="AW6837" s="3"/>
      <c r="AY6837" s="3"/>
    </row>
    <row r="6838" spans="2:51" x14ac:dyDescent="0.2">
      <c r="B6838" s="3"/>
      <c r="D6838" s="3"/>
      <c r="AW6838" s="3"/>
      <c r="AY6838" s="3"/>
    </row>
    <row r="6839" spans="2:51" x14ac:dyDescent="0.2">
      <c r="B6839" s="3"/>
      <c r="D6839" s="3"/>
      <c r="AW6839" s="3"/>
      <c r="AY6839" s="3"/>
    </row>
    <row r="6840" spans="2:51" x14ac:dyDescent="0.2">
      <c r="B6840" s="3"/>
      <c r="D6840" s="3"/>
      <c r="AW6840" s="3"/>
      <c r="AY6840" s="3"/>
    </row>
    <row r="6841" spans="2:51" x14ac:dyDescent="0.2">
      <c r="B6841" s="3"/>
      <c r="D6841" s="3"/>
      <c r="AW6841" s="3"/>
      <c r="AY6841" s="3"/>
    </row>
    <row r="6842" spans="2:51" x14ac:dyDescent="0.2">
      <c r="B6842" s="3"/>
      <c r="D6842" s="3"/>
      <c r="AW6842" s="3"/>
      <c r="AY6842" s="3"/>
    </row>
    <row r="6843" spans="2:51" x14ac:dyDescent="0.2">
      <c r="B6843" s="3"/>
      <c r="D6843" s="3"/>
      <c r="AW6843" s="3"/>
      <c r="AY6843" s="3"/>
    </row>
    <row r="6844" spans="2:51" x14ac:dyDescent="0.2">
      <c r="B6844" s="3"/>
      <c r="D6844" s="3"/>
      <c r="AW6844" s="3"/>
      <c r="AY6844" s="3"/>
    </row>
    <row r="6845" spans="2:51" x14ac:dyDescent="0.2">
      <c r="B6845" s="3"/>
      <c r="D6845" s="3"/>
      <c r="AW6845" s="3"/>
      <c r="AY6845" s="3"/>
    </row>
    <row r="6846" spans="2:51" x14ac:dyDescent="0.2">
      <c r="B6846" s="3"/>
      <c r="D6846" s="3"/>
      <c r="AW6846" s="3"/>
      <c r="AY6846" s="3"/>
    </row>
    <row r="6847" spans="2:51" x14ac:dyDescent="0.2">
      <c r="B6847" s="3"/>
      <c r="D6847" s="3"/>
      <c r="AW6847" s="3"/>
      <c r="AY6847" s="3"/>
    </row>
    <row r="6848" spans="2:51" x14ac:dyDescent="0.2">
      <c r="B6848" s="3"/>
      <c r="D6848" s="3"/>
      <c r="AW6848" s="3"/>
      <c r="AY6848" s="3"/>
    </row>
    <row r="6849" spans="2:51" x14ac:dyDescent="0.2">
      <c r="B6849" s="3"/>
      <c r="D6849" s="3"/>
      <c r="AW6849" s="3"/>
      <c r="AY6849" s="3"/>
    </row>
    <row r="6850" spans="2:51" x14ac:dyDescent="0.2">
      <c r="B6850" s="3"/>
      <c r="D6850" s="3"/>
      <c r="AW6850" s="3"/>
      <c r="AY6850" s="3"/>
    </row>
    <row r="6851" spans="2:51" x14ac:dyDescent="0.2">
      <c r="B6851" s="3"/>
      <c r="D6851" s="3"/>
      <c r="AW6851" s="3"/>
      <c r="AY6851" s="3"/>
    </row>
    <row r="6852" spans="2:51" x14ac:dyDescent="0.2">
      <c r="B6852" s="3"/>
      <c r="D6852" s="3"/>
      <c r="AW6852" s="3"/>
      <c r="AY6852" s="3"/>
    </row>
    <row r="6853" spans="2:51" x14ac:dyDescent="0.2">
      <c r="B6853" s="3"/>
      <c r="D6853" s="3"/>
      <c r="AW6853" s="3"/>
      <c r="AY6853" s="3"/>
    </row>
    <row r="6854" spans="2:51" x14ac:dyDescent="0.2">
      <c r="B6854" s="3"/>
      <c r="D6854" s="3"/>
      <c r="AW6854" s="3"/>
      <c r="AY6854" s="3"/>
    </row>
    <row r="6855" spans="2:51" x14ac:dyDescent="0.2">
      <c r="B6855" s="3"/>
      <c r="D6855" s="3"/>
      <c r="AW6855" s="3"/>
      <c r="AY6855" s="3"/>
    </row>
    <row r="6856" spans="2:51" x14ac:dyDescent="0.2">
      <c r="B6856" s="3"/>
      <c r="D6856" s="3"/>
      <c r="AW6856" s="3"/>
      <c r="AY6856" s="3"/>
    </row>
    <row r="6857" spans="2:51" x14ac:dyDescent="0.2">
      <c r="B6857" s="3"/>
      <c r="D6857" s="3"/>
      <c r="AW6857" s="3"/>
      <c r="AY6857" s="3"/>
    </row>
    <row r="6858" spans="2:51" x14ac:dyDescent="0.2">
      <c r="B6858" s="3"/>
      <c r="D6858" s="3"/>
      <c r="AW6858" s="3"/>
      <c r="AY6858" s="3"/>
    </row>
    <row r="6859" spans="2:51" x14ac:dyDescent="0.2">
      <c r="B6859" s="3"/>
      <c r="D6859" s="3"/>
      <c r="AW6859" s="3"/>
      <c r="AY6859" s="3"/>
    </row>
    <row r="6860" spans="2:51" x14ac:dyDescent="0.2">
      <c r="B6860" s="3"/>
      <c r="D6860" s="3"/>
      <c r="AW6860" s="3"/>
      <c r="AY6860" s="3"/>
    </row>
    <row r="6861" spans="2:51" x14ac:dyDescent="0.2">
      <c r="B6861" s="3"/>
      <c r="D6861" s="3"/>
      <c r="AW6861" s="3"/>
      <c r="AY6861" s="3"/>
    </row>
    <row r="6862" spans="2:51" x14ac:dyDescent="0.2">
      <c r="B6862" s="3"/>
      <c r="D6862" s="3"/>
      <c r="AW6862" s="3"/>
      <c r="AY6862" s="3"/>
    </row>
    <row r="6863" spans="2:51" x14ac:dyDescent="0.2">
      <c r="B6863" s="3"/>
      <c r="D6863" s="3"/>
      <c r="AW6863" s="3"/>
      <c r="AY6863" s="3"/>
    </row>
    <row r="6864" spans="2:51" x14ac:dyDescent="0.2">
      <c r="B6864" s="3"/>
      <c r="D6864" s="3"/>
      <c r="AW6864" s="3"/>
      <c r="AY6864" s="3"/>
    </row>
    <row r="6865" spans="2:51" x14ac:dyDescent="0.2">
      <c r="B6865" s="3"/>
      <c r="D6865" s="3"/>
      <c r="AW6865" s="3"/>
      <c r="AY6865" s="3"/>
    </row>
    <row r="6866" spans="2:51" x14ac:dyDescent="0.2">
      <c r="B6866" s="3"/>
      <c r="D6866" s="3"/>
      <c r="AW6866" s="3"/>
      <c r="AY6866" s="3"/>
    </row>
    <row r="6867" spans="2:51" x14ac:dyDescent="0.2">
      <c r="B6867" s="3"/>
      <c r="D6867" s="3"/>
      <c r="AW6867" s="3"/>
      <c r="AY6867" s="3"/>
    </row>
    <row r="6868" spans="2:51" x14ac:dyDescent="0.2">
      <c r="B6868" s="3"/>
      <c r="D6868" s="3"/>
      <c r="AW6868" s="3"/>
      <c r="AY6868" s="3"/>
    </row>
    <row r="6869" spans="2:51" x14ac:dyDescent="0.2">
      <c r="B6869" s="3"/>
      <c r="D6869" s="3"/>
      <c r="AW6869" s="3"/>
      <c r="AY6869" s="3"/>
    </row>
    <row r="6870" spans="2:51" x14ac:dyDescent="0.2">
      <c r="B6870" s="3"/>
      <c r="D6870" s="3"/>
      <c r="AW6870" s="3"/>
      <c r="AY6870" s="3"/>
    </row>
    <row r="6871" spans="2:51" x14ac:dyDescent="0.2">
      <c r="B6871" s="3"/>
      <c r="D6871" s="3"/>
      <c r="AW6871" s="3"/>
      <c r="AY6871" s="3"/>
    </row>
    <row r="6872" spans="2:51" x14ac:dyDescent="0.2">
      <c r="B6872" s="3"/>
      <c r="D6872" s="3"/>
      <c r="AW6872" s="3"/>
      <c r="AY6872" s="3"/>
    </row>
    <row r="6873" spans="2:51" x14ac:dyDescent="0.2">
      <c r="B6873" s="3"/>
      <c r="D6873" s="3"/>
      <c r="AW6873" s="3"/>
      <c r="AY6873" s="3"/>
    </row>
    <row r="6874" spans="2:51" x14ac:dyDescent="0.2">
      <c r="B6874" s="3"/>
      <c r="D6874" s="3"/>
      <c r="AW6874" s="3"/>
      <c r="AY6874" s="3"/>
    </row>
    <row r="6875" spans="2:51" x14ac:dyDescent="0.2">
      <c r="B6875" s="3"/>
      <c r="D6875" s="3"/>
      <c r="AW6875" s="3"/>
      <c r="AY6875" s="3"/>
    </row>
    <row r="6876" spans="2:51" x14ac:dyDescent="0.2">
      <c r="B6876" s="3"/>
      <c r="D6876" s="3"/>
      <c r="AW6876" s="3"/>
      <c r="AY6876" s="3"/>
    </row>
    <row r="6877" spans="2:51" x14ac:dyDescent="0.2">
      <c r="B6877" s="3"/>
      <c r="D6877" s="3"/>
      <c r="AW6877" s="3"/>
      <c r="AY6877" s="3"/>
    </row>
    <row r="6878" spans="2:51" x14ac:dyDescent="0.2">
      <c r="B6878" s="3"/>
      <c r="D6878" s="3"/>
      <c r="AW6878" s="3"/>
      <c r="AY6878" s="3"/>
    </row>
    <row r="6879" spans="2:51" x14ac:dyDescent="0.2">
      <c r="B6879" s="3"/>
      <c r="D6879" s="3"/>
      <c r="AW6879" s="3"/>
      <c r="AY6879" s="3"/>
    </row>
    <row r="6880" spans="2:51" x14ac:dyDescent="0.2">
      <c r="B6880" s="3"/>
      <c r="D6880" s="3"/>
      <c r="AW6880" s="3"/>
      <c r="AY6880" s="3"/>
    </row>
    <row r="6881" spans="2:51" x14ac:dyDescent="0.2">
      <c r="B6881" s="3"/>
      <c r="D6881" s="3"/>
      <c r="AW6881" s="3"/>
      <c r="AY6881" s="3"/>
    </row>
    <row r="6882" spans="2:51" x14ac:dyDescent="0.2">
      <c r="B6882" s="3"/>
      <c r="D6882" s="3"/>
      <c r="AW6882" s="3"/>
      <c r="AY6882" s="3"/>
    </row>
    <row r="6883" spans="2:51" x14ac:dyDescent="0.2">
      <c r="B6883" s="3"/>
      <c r="D6883" s="3"/>
      <c r="AW6883" s="3"/>
      <c r="AY6883" s="3"/>
    </row>
    <row r="6884" spans="2:51" x14ac:dyDescent="0.2">
      <c r="B6884" s="3"/>
      <c r="D6884" s="3"/>
      <c r="AW6884" s="3"/>
      <c r="AY6884" s="3"/>
    </row>
    <row r="6885" spans="2:51" x14ac:dyDescent="0.2">
      <c r="B6885" s="3"/>
      <c r="D6885" s="3"/>
      <c r="AW6885" s="3"/>
      <c r="AY6885" s="3"/>
    </row>
    <row r="6886" spans="2:51" x14ac:dyDescent="0.2">
      <c r="B6886" s="3"/>
      <c r="D6886" s="3"/>
      <c r="AW6886" s="3"/>
      <c r="AY6886" s="3"/>
    </row>
    <row r="6887" spans="2:51" x14ac:dyDescent="0.2">
      <c r="B6887" s="3"/>
      <c r="D6887" s="3"/>
      <c r="AW6887" s="3"/>
      <c r="AY6887" s="3"/>
    </row>
    <row r="6888" spans="2:51" x14ac:dyDescent="0.2">
      <c r="B6888" s="3"/>
      <c r="D6888" s="3"/>
      <c r="AW6888" s="3"/>
      <c r="AY6888" s="3"/>
    </row>
    <row r="6889" spans="2:51" x14ac:dyDescent="0.2">
      <c r="B6889" s="3"/>
      <c r="D6889" s="3"/>
      <c r="AW6889" s="3"/>
      <c r="AY6889" s="3"/>
    </row>
    <row r="6890" spans="2:51" x14ac:dyDescent="0.2">
      <c r="B6890" s="3"/>
      <c r="D6890" s="3"/>
      <c r="AW6890" s="3"/>
      <c r="AY6890" s="3"/>
    </row>
    <row r="6891" spans="2:51" x14ac:dyDescent="0.2">
      <c r="B6891" s="3"/>
      <c r="D6891" s="3"/>
      <c r="AW6891" s="3"/>
      <c r="AY6891" s="3"/>
    </row>
    <row r="6892" spans="2:51" x14ac:dyDescent="0.2">
      <c r="B6892" s="3"/>
      <c r="D6892" s="3"/>
      <c r="AW6892" s="3"/>
      <c r="AY6892" s="3"/>
    </row>
    <row r="6893" spans="2:51" x14ac:dyDescent="0.2">
      <c r="B6893" s="3"/>
      <c r="D6893" s="3"/>
      <c r="AW6893" s="3"/>
      <c r="AY6893" s="3"/>
    </row>
    <row r="6894" spans="2:51" x14ac:dyDescent="0.2">
      <c r="B6894" s="3"/>
      <c r="D6894" s="3"/>
      <c r="AW6894" s="3"/>
      <c r="AY6894" s="3"/>
    </row>
    <row r="6895" spans="2:51" x14ac:dyDescent="0.2">
      <c r="B6895" s="3"/>
      <c r="D6895" s="3"/>
      <c r="AW6895" s="3"/>
      <c r="AY6895" s="3"/>
    </row>
    <row r="6896" spans="2:51" x14ac:dyDescent="0.2">
      <c r="B6896" s="3"/>
      <c r="D6896" s="3"/>
      <c r="AW6896" s="3"/>
      <c r="AY6896" s="3"/>
    </row>
    <row r="6897" spans="2:51" x14ac:dyDescent="0.2">
      <c r="B6897" s="3"/>
      <c r="D6897" s="3"/>
      <c r="AW6897" s="3"/>
      <c r="AY6897" s="3"/>
    </row>
    <row r="6898" spans="2:51" x14ac:dyDescent="0.2">
      <c r="B6898" s="3"/>
      <c r="D6898" s="3"/>
      <c r="AW6898" s="3"/>
      <c r="AY6898" s="3"/>
    </row>
    <row r="6899" spans="2:51" x14ac:dyDescent="0.2">
      <c r="B6899" s="3"/>
      <c r="D6899" s="3"/>
      <c r="AW6899" s="3"/>
      <c r="AY6899" s="3"/>
    </row>
    <row r="6900" spans="2:51" x14ac:dyDescent="0.2">
      <c r="B6900" s="3"/>
      <c r="D6900" s="3"/>
      <c r="AW6900" s="3"/>
      <c r="AY6900" s="3"/>
    </row>
    <row r="6901" spans="2:51" x14ac:dyDescent="0.2">
      <c r="B6901" s="3"/>
      <c r="D6901" s="3"/>
      <c r="AW6901" s="3"/>
      <c r="AY6901" s="3"/>
    </row>
    <row r="6902" spans="2:51" x14ac:dyDescent="0.2">
      <c r="B6902" s="3"/>
      <c r="D6902" s="3"/>
      <c r="AW6902" s="3"/>
      <c r="AY6902" s="3"/>
    </row>
    <row r="6903" spans="2:51" x14ac:dyDescent="0.2">
      <c r="B6903" s="3"/>
      <c r="D6903" s="3"/>
      <c r="AW6903" s="3"/>
      <c r="AY6903" s="3"/>
    </row>
    <row r="6904" spans="2:51" x14ac:dyDescent="0.2">
      <c r="B6904" s="3"/>
      <c r="D6904" s="3"/>
      <c r="AW6904" s="3"/>
      <c r="AY6904" s="3"/>
    </row>
    <row r="6905" spans="2:51" x14ac:dyDescent="0.2">
      <c r="B6905" s="3"/>
      <c r="D6905" s="3"/>
      <c r="AW6905" s="3"/>
      <c r="AY6905" s="3"/>
    </row>
    <row r="6906" spans="2:51" x14ac:dyDescent="0.2">
      <c r="B6906" s="3"/>
      <c r="D6906" s="3"/>
      <c r="AW6906" s="3"/>
      <c r="AY6906" s="3"/>
    </row>
    <row r="6907" spans="2:51" x14ac:dyDescent="0.2">
      <c r="B6907" s="3"/>
      <c r="D6907" s="3"/>
      <c r="AW6907" s="3"/>
      <c r="AY6907" s="3"/>
    </row>
    <row r="6908" spans="2:51" x14ac:dyDescent="0.2">
      <c r="B6908" s="3"/>
      <c r="D6908" s="3"/>
      <c r="AW6908" s="3"/>
      <c r="AY6908" s="3"/>
    </row>
    <row r="6909" spans="2:51" x14ac:dyDescent="0.2">
      <c r="B6909" s="3"/>
      <c r="D6909" s="3"/>
      <c r="AW6909" s="3"/>
      <c r="AY6909" s="3"/>
    </row>
    <row r="6910" spans="2:51" x14ac:dyDescent="0.2">
      <c r="B6910" s="3"/>
      <c r="D6910" s="3"/>
      <c r="AW6910" s="3"/>
      <c r="AY6910" s="3"/>
    </row>
    <row r="6911" spans="2:51" x14ac:dyDescent="0.2">
      <c r="B6911" s="3"/>
      <c r="D6911" s="3"/>
      <c r="AW6911" s="3"/>
      <c r="AY6911" s="3"/>
    </row>
    <row r="6912" spans="2:51" x14ac:dyDescent="0.2">
      <c r="B6912" s="3"/>
      <c r="D6912" s="3"/>
      <c r="AW6912" s="3"/>
      <c r="AY6912" s="3"/>
    </row>
    <row r="6913" spans="2:51" x14ac:dyDescent="0.2">
      <c r="B6913" s="3"/>
      <c r="D6913" s="3"/>
      <c r="AW6913" s="3"/>
      <c r="AY6913" s="3"/>
    </row>
    <row r="6914" spans="2:51" x14ac:dyDescent="0.2">
      <c r="B6914" s="3"/>
      <c r="D6914" s="3"/>
      <c r="AW6914" s="3"/>
      <c r="AY6914" s="3"/>
    </row>
    <row r="6915" spans="2:51" x14ac:dyDescent="0.2">
      <c r="B6915" s="3"/>
      <c r="D6915" s="3"/>
      <c r="AW6915" s="3"/>
      <c r="AY6915" s="3"/>
    </row>
    <row r="6916" spans="2:51" x14ac:dyDescent="0.2">
      <c r="B6916" s="3"/>
      <c r="D6916" s="3"/>
      <c r="AW6916" s="3"/>
      <c r="AY6916" s="3"/>
    </row>
    <row r="6917" spans="2:51" x14ac:dyDescent="0.2">
      <c r="B6917" s="3"/>
      <c r="D6917" s="3"/>
      <c r="AW6917" s="3"/>
      <c r="AY6917" s="3"/>
    </row>
    <row r="6918" spans="2:51" x14ac:dyDescent="0.2">
      <c r="B6918" s="3"/>
      <c r="D6918" s="3"/>
      <c r="AW6918" s="3"/>
      <c r="AY6918" s="3"/>
    </row>
    <row r="6919" spans="2:51" x14ac:dyDescent="0.2">
      <c r="B6919" s="3"/>
      <c r="D6919" s="3"/>
      <c r="AW6919" s="3"/>
      <c r="AY6919" s="3"/>
    </row>
    <row r="6920" spans="2:51" x14ac:dyDescent="0.2">
      <c r="B6920" s="3"/>
      <c r="D6920" s="3"/>
      <c r="AW6920" s="3"/>
      <c r="AY6920" s="3"/>
    </row>
    <row r="6921" spans="2:51" x14ac:dyDescent="0.2">
      <c r="B6921" s="3"/>
      <c r="D6921" s="3"/>
      <c r="AW6921" s="3"/>
      <c r="AY6921" s="3"/>
    </row>
    <row r="6922" spans="2:51" x14ac:dyDescent="0.2">
      <c r="B6922" s="3"/>
      <c r="D6922" s="3"/>
      <c r="AW6922" s="3"/>
      <c r="AY6922" s="3"/>
    </row>
    <row r="6923" spans="2:51" x14ac:dyDescent="0.2">
      <c r="B6923" s="3"/>
      <c r="D6923" s="3"/>
      <c r="AW6923" s="3"/>
      <c r="AY6923" s="3"/>
    </row>
    <row r="6924" spans="2:51" x14ac:dyDescent="0.2">
      <c r="B6924" s="3"/>
      <c r="D6924" s="3"/>
      <c r="AW6924" s="3"/>
      <c r="AY6924" s="3"/>
    </row>
    <row r="6925" spans="2:51" x14ac:dyDescent="0.2">
      <c r="B6925" s="3"/>
      <c r="D6925" s="3"/>
      <c r="AW6925" s="3"/>
      <c r="AY6925" s="3"/>
    </row>
    <row r="6926" spans="2:51" x14ac:dyDescent="0.2">
      <c r="B6926" s="3"/>
      <c r="D6926" s="3"/>
      <c r="AW6926" s="3"/>
      <c r="AY6926" s="3"/>
    </row>
    <row r="6927" spans="2:51" x14ac:dyDescent="0.2">
      <c r="B6927" s="3"/>
      <c r="D6927" s="3"/>
      <c r="AW6927" s="3"/>
      <c r="AY6927" s="3"/>
    </row>
    <row r="6928" spans="2:51" x14ac:dyDescent="0.2">
      <c r="B6928" s="3"/>
      <c r="D6928" s="3"/>
      <c r="AW6928" s="3"/>
      <c r="AY6928" s="3"/>
    </row>
    <row r="6929" spans="2:51" x14ac:dyDescent="0.2">
      <c r="B6929" s="3"/>
      <c r="D6929" s="3"/>
      <c r="AW6929" s="3"/>
      <c r="AY6929" s="3"/>
    </row>
    <row r="6930" spans="2:51" x14ac:dyDescent="0.2">
      <c r="B6930" s="3"/>
      <c r="D6930" s="3"/>
      <c r="AW6930" s="3"/>
      <c r="AY6930" s="3"/>
    </row>
    <row r="6931" spans="2:51" x14ac:dyDescent="0.2">
      <c r="B6931" s="3"/>
      <c r="D6931" s="3"/>
      <c r="AW6931" s="3"/>
      <c r="AY6931" s="3"/>
    </row>
    <row r="6932" spans="2:51" x14ac:dyDescent="0.2">
      <c r="B6932" s="3"/>
      <c r="D6932" s="3"/>
      <c r="AW6932" s="3"/>
      <c r="AY6932" s="3"/>
    </row>
    <row r="6933" spans="2:51" x14ac:dyDescent="0.2">
      <c r="B6933" s="3"/>
      <c r="D6933" s="3"/>
      <c r="AW6933" s="3"/>
      <c r="AY6933" s="3"/>
    </row>
    <row r="6934" spans="2:51" x14ac:dyDescent="0.2">
      <c r="B6934" s="3"/>
      <c r="D6934" s="3"/>
      <c r="AW6934" s="3"/>
      <c r="AY6934" s="3"/>
    </row>
    <row r="6935" spans="2:51" x14ac:dyDescent="0.2">
      <c r="B6935" s="3"/>
      <c r="D6935" s="3"/>
      <c r="AW6935" s="3"/>
      <c r="AY6935" s="3"/>
    </row>
    <row r="6936" spans="2:51" x14ac:dyDescent="0.2">
      <c r="B6936" s="3"/>
      <c r="D6936" s="3"/>
      <c r="AW6936" s="3"/>
      <c r="AY6936" s="3"/>
    </row>
    <row r="6937" spans="2:51" x14ac:dyDescent="0.2">
      <c r="B6937" s="3"/>
      <c r="D6937" s="3"/>
      <c r="AW6937" s="3"/>
      <c r="AY6937" s="3"/>
    </row>
    <row r="6938" spans="2:51" x14ac:dyDescent="0.2">
      <c r="B6938" s="3"/>
      <c r="D6938" s="3"/>
      <c r="AW6938" s="3"/>
      <c r="AY6938" s="3"/>
    </row>
    <row r="6939" spans="2:51" x14ac:dyDescent="0.2">
      <c r="B6939" s="3"/>
      <c r="D6939" s="3"/>
      <c r="AW6939" s="3"/>
      <c r="AY6939" s="3"/>
    </row>
    <row r="6940" spans="2:51" x14ac:dyDescent="0.2">
      <c r="B6940" s="3"/>
      <c r="D6940" s="3"/>
      <c r="AW6940" s="3"/>
      <c r="AY6940" s="3"/>
    </row>
    <row r="6941" spans="2:51" x14ac:dyDescent="0.2">
      <c r="B6941" s="3"/>
      <c r="D6941" s="3"/>
      <c r="AW6941" s="3"/>
      <c r="AY6941" s="3"/>
    </row>
    <row r="6942" spans="2:51" x14ac:dyDescent="0.2">
      <c r="B6942" s="3"/>
      <c r="D6942" s="3"/>
      <c r="AW6942" s="3"/>
      <c r="AY6942" s="3"/>
    </row>
    <row r="6943" spans="2:51" x14ac:dyDescent="0.2">
      <c r="B6943" s="3"/>
      <c r="D6943" s="3"/>
      <c r="AW6943" s="3"/>
      <c r="AY6943" s="3"/>
    </row>
    <row r="6944" spans="2:51" x14ac:dyDescent="0.2">
      <c r="B6944" s="3"/>
      <c r="D6944" s="3"/>
      <c r="AW6944" s="3"/>
      <c r="AY6944" s="3"/>
    </row>
    <row r="6945" spans="2:51" x14ac:dyDescent="0.2">
      <c r="B6945" s="3"/>
      <c r="D6945" s="3"/>
      <c r="AW6945" s="3"/>
      <c r="AY6945" s="3"/>
    </row>
    <row r="6946" spans="2:51" x14ac:dyDescent="0.2">
      <c r="B6946" s="3"/>
      <c r="D6946" s="3"/>
      <c r="AW6946" s="3"/>
      <c r="AY6946" s="3"/>
    </row>
    <row r="6947" spans="2:51" x14ac:dyDescent="0.2">
      <c r="B6947" s="3"/>
      <c r="D6947" s="3"/>
      <c r="AW6947" s="3"/>
      <c r="AY6947" s="3"/>
    </row>
    <row r="6948" spans="2:51" x14ac:dyDescent="0.2">
      <c r="B6948" s="3"/>
      <c r="D6948" s="3"/>
      <c r="AW6948" s="3"/>
      <c r="AY6948" s="3"/>
    </row>
    <row r="6949" spans="2:51" x14ac:dyDescent="0.2">
      <c r="B6949" s="3"/>
      <c r="D6949" s="3"/>
      <c r="AW6949" s="3"/>
      <c r="AY6949" s="3"/>
    </row>
    <row r="6950" spans="2:51" x14ac:dyDescent="0.2">
      <c r="B6950" s="3"/>
      <c r="D6950" s="3"/>
      <c r="AW6950" s="3"/>
      <c r="AY6950" s="3"/>
    </row>
    <row r="6951" spans="2:51" x14ac:dyDescent="0.2">
      <c r="B6951" s="3"/>
      <c r="D6951" s="3"/>
      <c r="AW6951" s="3"/>
      <c r="AY6951" s="3"/>
    </row>
    <row r="6952" spans="2:51" x14ac:dyDescent="0.2">
      <c r="B6952" s="3"/>
      <c r="D6952" s="3"/>
      <c r="AW6952" s="3"/>
      <c r="AY6952" s="3"/>
    </row>
    <row r="6953" spans="2:51" x14ac:dyDescent="0.2">
      <c r="B6953" s="3"/>
      <c r="D6953" s="3"/>
      <c r="AW6953" s="3"/>
      <c r="AY6953" s="3"/>
    </row>
    <row r="6954" spans="2:51" x14ac:dyDescent="0.2">
      <c r="B6954" s="3"/>
      <c r="D6954" s="3"/>
      <c r="AW6954" s="3"/>
      <c r="AY6954" s="3"/>
    </row>
    <row r="6955" spans="2:51" x14ac:dyDescent="0.2">
      <c r="B6955" s="3"/>
      <c r="D6955" s="3"/>
      <c r="AW6955" s="3"/>
      <c r="AY6955" s="3"/>
    </row>
    <row r="6956" spans="2:51" x14ac:dyDescent="0.2">
      <c r="B6956" s="3"/>
      <c r="D6956" s="3"/>
      <c r="AW6956" s="3"/>
      <c r="AY6956" s="3"/>
    </row>
    <row r="6957" spans="2:51" x14ac:dyDescent="0.2">
      <c r="B6957" s="3"/>
      <c r="D6957" s="3"/>
      <c r="AW6957" s="3"/>
      <c r="AY6957" s="3"/>
    </row>
    <row r="6958" spans="2:51" x14ac:dyDescent="0.2">
      <c r="B6958" s="3"/>
      <c r="D6958" s="3"/>
      <c r="AW6958" s="3"/>
      <c r="AY6958" s="3"/>
    </row>
    <row r="6959" spans="2:51" x14ac:dyDescent="0.2">
      <c r="B6959" s="3"/>
      <c r="D6959" s="3"/>
      <c r="AW6959" s="3"/>
      <c r="AY6959" s="3"/>
    </row>
    <row r="6960" spans="2:51" x14ac:dyDescent="0.2">
      <c r="B6960" s="3"/>
      <c r="D6960" s="3"/>
      <c r="AW6960" s="3"/>
      <c r="AY6960" s="3"/>
    </row>
    <row r="6961" spans="2:51" x14ac:dyDescent="0.2">
      <c r="B6961" s="3"/>
      <c r="D6961" s="3"/>
      <c r="AW6961" s="3"/>
      <c r="AY6961" s="3"/>
    </row>
    <row r="6962" spans="2:51" x14ac:dyDescent="0.2">
      <c r="B6962" s="3"/>
      <c r="D6962" s="3"/>
      <c r="AW6962" s="3"/>
      <c r="AY6962" s="3"/>
    </row>
    <row r="6963" spans="2:51" x14ac:dyDescent="0.2">
      <c r="B6963" s="3"/>
      <c r="D6963" s="3"/>
      <c r="AW6963" s="3"/>
      <c r="AY6963" s="3"/>
    </row>
    <row r="6964" spans="2:51" x14ac:dyDescent="0.2">
      <c r="B6964" s="3"/>
      <c r="D6964" s="3"/>
      <c r="AW6964" s="3"/>
      <c r="AY6964" s="3"/>
    </row>
    <row r="6965" spans="2:51" x14ac:dyDescent="0.2">
      <c r="B6965" s="3"/>
      <c r="D6965" s="3"/>
      <c r="AW6965" s="3"/>
      <c r="AY6965" s="3"/>
    </row>
    <row r="6966" spans="2:51" x14ac:dyDescent="0.2">
      <c r="B6966" s="3"/>
      <c r="D6966" s="3"/>
      <c r="AW6966" s="3"/>
      <c r="AY6966" s="3"/>
    </row>
    <row r="6967" spans="2:51" x14ac:dyDescent="0.2">
      <c r="B6967" s="3"/>
      <c r="D6967" s="3"/>
      <c r="AW6967" s="3"/>
      <c r="AY6967" s="3"/>
    </row>
    <row r="6968" spans="2:51" x14ac:dyDescent="0.2">
      <c r="B6968" s="3"/>
      <c r="D6968" s="3"/>
      <c r="AW6968" s="3"/>
      <c r="AY6968" s="3"/>
    </row>
    <row r="6969" spans="2:51" x14ac:dyDescent="0.2">
      <c r="B6969" s="3"/>
      <c r="D6969" s="3"/>
      <c r="AW6969" s="3"/>
      <c r="AY6969" s="3"/>
    </row>
    <row r="6970" spans="2:51" x14ac:dyDescent="0.2">
      <c r="B6970" s="3"/>
      <c r="D6970" s="3"/>
      <c r="AW6970" s="3"/>
      <c r="AY6970" s="3"/>
    </row>
    <row r="6971" spans="2:51" x14ac:dyDescent="0.2">
      <c r="B6971" s="3"/>
      <c r="D6971" s="3"/>
      <c r="AW6971" s="3"/>
      <c r="AY6971" s="3"/>
    </row>
    <row r="6972" spans="2:51" x14ac:dyDescent="0.2">
      <c r="B6972" s="3"/>
      <c r="D6972" s="3"/>
      <c r="AW6972" s="3"/>
      <c r="AY6972" s="3"/>
    </row>
    <row r="6973" spans="2:51" x14ac:dyDescent="0.2">
      <c r="B6973" s="3"/>
      <c r="D6973" s="3"/>
      <c r="AW6973" s="3"/>
      <c r="AY6973" s="3"/>
    </row>
    <row r="6974" spans="2:51" x14ac:dyDescent="0.2">
      <c r="B6974" s="3"/>
      <c r="D6974" s="3"/>
      <c r="AW6974" s="3"/>
      <c r="AY6974" s="3"/>
    </row>
    <row r="6975" spans="2:51" x14ac:dyDescent="0.2">
      <c r="B6975" s="3"/>
      <c r="D6975" s="3"/>
      <c r="AW6975" s="3"/>
      <c r="AY6975" s="3"/>
    </row>
    <row r="6976" spans="2:51" x14ac:dyDescent="0.2">
      <c r="B6976" s="3"/>
      <c r="D6976" s="3"/>
      <c r="AW6976" s="3"/>
      <c r="AY6976" s="3"/>
    </row>
    <row r="6977" spans="2:51" x14ac:dyDescent="0.2">
      <c r="B6977" s="3"/>
      <c r="D6977" s="3"/>
      <c r="AW6977" s="3"/>
      <c r="AY6977" s="3"/>
    </row>
    <row r="6978" spans="2:51" x14ac:dyDescent="0.2">
      <c r="B6978" s="3"/>
      <c r="D6978" s="3"/>
      <c r="AW6978" s="3"/>
      <c r="AY6978" s="3"/>
    </row>
    <row r="6979" spans="2:51" x14ac:dyDescent="0.2">
      <c r="B6979" s="3"/>
      <c r="D6979" s="3"/>
      <c r="AW6979" s="3"/>
      <c r="AY6979" s="3"/>
    </row>
    <row r="6980" spans="2:51" x14ac:dyDescent="0.2">
      <c r="B6980" s="3"/>
      <c r="D6980" s="3"/>
      <c r="AW6980" s="3"/>
      <c r="AY6980" s="3"/>
    </row>
    <row r="6981" spans="2:51" x14ac:dyDescent="0.2">
      <c r="B6981" s="3"/>
      <c r="D6981" s="3"/>
      <c r="AW6981" s="3"/>
      <c r="AY6981" s="3"/>
    </row>
    <row r="6982" spans="2:51" x14ac:dyDescent="0.2">
      <c r="B6982" s="3"/>
      <c r="D6982" s="3"/>
      <c r="AW6982" s="3"/>
      <c r="AY6982" s="3"/>
    </row>
    <row r="6983" spans="2:51" x14ac:dyDescent="0.2">
      <c r="B6983" s="3"/>
      <c r="D6983" s="3"/>
      <c r="AW6983" s="3"/>
      <c r="AY6983" s="3"/>
    </row>
    <row r="6984" spans="2:51" x14ac:dyDescent="0.2">
      <c r="B6984" s="3"/>
      <c r="D6984" s="3"/>
      <c r="AW6984" s="3"/>
      <c r="AY6984" s="3"/>
    </row>
    <row r="6985" spans="2:51" x14ac:dyDescent="0.2">
      <c r="B6985" s="3"/>
      <c r="D6985" s="3"/>
      <c r="AW6985" s="3"/>
      <c r="AY6985" s="3"/>
    </row>
    <row r="6986" spans="2:51" x14ac:dyDescent="0.2">
      <c r="B6986" s="3"/>
      <c r="D6986" s="3"/>
      <c r="AW6986" s="3"/>
      <c r="AY6986" s="3"/>
    </row>
    <row r="6987" spans="2:51" x14ac:dyDescent="0.2">
      <c r="B6987" s="3"/>
      <c r="D6987" s="3"/>
      <c r="AW6987" s="3"/>
      <c r="AY6987" s="3"/>
    </row>
    <row r="6988" spans="2:51" x14ac:dyDescent="0.2">
      <c r="B6988" s="3"/>
      <c r="D6988" s="3"/>
      <c r="AW6988" s="3"/>
      <c r="AY6988" s="3"/>
    </row>
    <row r="6989" spans="2:51" x14ac:dyDescent="0.2">
      <c r="B6989" s="3"/>
      <c r="D6989" s="3"/>
      <c r="AW6989" s="3"/>
      <c r="AY6989" s="3"/>
    </row>
    <row r="6990" spans="2:51" x14ac:dyDescent="0.2">
      <c r="B6990" s="3"/>
      <c r="D6990" s="3"/>
      <c r="AW6990" s="3"/>
      <c r="AY6990" s="3"/>
    </row>
    <row r="6991" spans="2:51" x14ac:dyDescent="0.2">
      <c r="B6991" s="3"/>
      <c r="D6991" s="3"/>
      <c r="AW6991" s="3"/>
      <c r="AY6991" s="3"/>
    </row>
    <row r="6992" spans="2:51" x14ac:dyDescent="0.2">
      <c r="B6992" s="3"/>
      <c r="D6992" s="3"/>
      <c r="AW6992" s="3"/>
      <c r="AY6992" s="3"/>
    </row>
    <row r="6993" spans="2:51" x14ac:dyDescent="0.2">
      <c r="B6993" s="3"/>
      <c r="D6993" s="3"/>
      <c r="AW6993" s="3"/>
      <c r="AY6993" s="3"/>
    </row>
    <row r="6994" spans="2:51" x14ac:dyDescent="0.2">
      <c r="B6994" s="3"/>
      <c r="D6994" s="3"/>
      <c r="AW6994" s="3"/>
      <c r="AY6994" s="3"/>
    </row>
    <row r="6995" spans="2:51" x14ac:dyDescent="0.2">
      <c r="B6995" s="3"/>
      <c r="D6995" s="3"/>
      <c r="AW6995" s="3"/>
      <c r="AY6995" s="3"/>
    </row>
    <row r="6996" spans="2:51" x14ac:dyDescent="0.2">
      <c r="B6996" s="3"/>
      <c r="D6996" s="3"/>
      <c r="AW6996" s="3"/>
      <c r="AY6996" s="3"/>
    </row>
    <row r="6997" spans="2:51" x14ac:dyDescent="0.2">
      <c r="B6997" s="3"/>
      <c r="D6997" s="3"/>
      <c r="AW6997" s="3"/>
      <c r="AY6997" s="3"/>
    </row>
    <row r="6998" spans="2:51" x14ac:dyDescent="0.2">
      <c r="B6998" s="3"/>
      <c r="D6998" s="3"/>
      <c r="AW6998" s="3"/>
      <c r="AY6998" s="3"/>
    </row>
    <row r="6999" spans="2:51" x14ac:dyDescent="0.2">
      <c r="B6999" s="3"/>
      <c r="D6999" s="3"/>
      <c r="AW6999" s="3"/>
      <c r="AY6999" s="3"/>
    </row>
    <row r="7000" spans="2:51" x14ac:dyDescent="0.2">
      <c r="B7000" s="3"/>
      <c r="D7000" s="3"/>
      <c r="AW7000" s="3"/>
      <c r="AY7000" s="3"/>
    </row>
    <row r="7001" spans="2:51" x14ac:dyDescent="0.2">
      <c r="B7001" s="3"/>
      <c r="D7001" s="3"/>
      <c r="AW7001" s="3"/>
      <c r="AY7001" s="3"/>
    </row>
    <row r="7002" spans="2:51" x14ac:dyDescent="0.2">
      <c r="B7002" s="3"/>
      <c r="D7002" s="3"/>
      <c r="AW7002" s="3"/>
      <c r="AY7002" s="3"/>
    </row>
    <row r="7003" spans="2:51" x14ac:dyDescent="0.2">
      <c r="B7003" s="3"/>
      <c r="D7003" s="3"/>
      <c r="AW7003" s="3"/>
      <c r="AY7003" s="3"/>
    </row>
    <row r="7004" spans="2:51" x14ac:dyDescent="0.2">
      <c r="B7004" s="3"/>
      <c r="D7004" s="3"/>
      <c r="AW7004" s="3"/>
      <c r="AY7004" s="3"/>
    </row>
    <row r="7005" spans="2:51" x14ac:dyDescent="0.2">
      <c r="B7005" s="3"/>
      <c r="D7005" s="3"/>
      <c r="AW7005" s="3"/>
      <c r="AY7005" s="3"/>
    </row>
    <row r="7006" spans="2:51" x14ac:dyDescent="0.2">
      <c r="B7006" s="3"/>
      <c r="D7006" s="3"/>
      <c r="AW7006" s="3"/>
      <c r="AY7006" s="3"/>
    </row>
    <row r="7007" spans="2:51" x14ac:dyDescent="0.2">
      <c r="B7007" s="3"/>
      <c r="D7007" s="3"/>
      <c r="AW7007" s="3"/>
      <c r="AY7007" s="3"/>
    </row>
    <row r="7008" spans="2:51" x14ac:dyDescent="0.2">
      <c r="B7008" s="3"/>
      <c r="D7008" s="3"/>
      <c r="AW7008" s="3"/>
      <c r="AY7008" s="3"/>
    </row>
    <row r="7009" spans="2:51" x14ac:dyDescent="0.2">
      <c r="B7009" s="3"/>
      <c r="D7009" s="3"/>
      <c r="AW7009" s="3"/>
      <c r="AY7009" s="3"/>
    </row>
    <row r="7010" spans="2:51" x14ac:dyDescent="0.2">
      <c r="B7010" s="3"/>
      <c r="D7010" s="3"/>
      <c r="AW7010" s="3"/>
      <c r="AY7010" s="3"/>
    </row>
    <row r="7011" spans="2:51" x14ac:dyDescent="0.2">
      <c r="B7011" s="3"/>
      <c r="D7011" s="3"/>
      <c r="AW7011" s="3"/>
      <c r="AY7011" s="3"/>
    </row>
    <row r="7012" spans="2:51" x14ac:dyDescent="0.2">
      <c r="B7012" s="3"/>
      <c r="D7012" s="3"/>
      <c r="AW7012" s="3"/>
      <c r="AY7012" s="3"/>
    </row>
    <row r="7013" spans="2:51" x14ac:dyDescent="0.2">
      <c r="B7013" s="3"/>
      <c r="D7013" s="3"/>
      <c r="AW7013" s="3"/>
      <c r="AY7013" s="3"/>
    </row>
    <row r="7014" spans="2:51" x14ac:dyDescent="0.2">
      <c r="B7014" s="3"/>
      <c r="D7014" s="3"/>
      <c r="AW7014" s="3"/>
      <c r="AY7014" s="3"/>
    </row>
    <row r="7015" spans="2:51" x14ac:dyDescent="0.2">
      <c r="B7015" s="3"/>
      <c r="D7015" s="3"/>
      <c r="AW7015" s="3"/>
      <c r="AY7015" s="3"/>
    </row>
    <row r="7016" spans="2:51" x14ac:dyDescent="0.2">
      <c r="B7016" s="3"/>
      <c r="D7016" s="3"/>
      <c r="AW7016" s="3"/>
      <c r="AY7016" s="3"/>
    </row>
    <row r="7017" spans="2:51" x14ac:dyDescent="0.2">
      <c r="B7017" s="3"/>
      <c r="D7017" s="3"/>
      <c r="AW7017" s="3"/>
      <c r="AY7017" s="3"/>
    </row>
    <row r="7018" spans="2:51" x14ac:dyDescent="0.2">
      <c r="B7018" s="3"/>
      <c r="D7018" s="3"/>
      <c r="AW7018" s="3"/>
      <c r="AY7018" s="3"/>
    </row>
    <row r="7019" spans="2:51" x14ac:dyDescent="0.2">
      <c r="B7019" s="3"/>
      <c r="D7019" s="3"/>
      <c r="AW7019" s="3"/>
      <c r="AY7019" s="3"/>
    </row>
    <row r="7020" spans="2:51" x14ac:dyDescent="0.2">
      <c r="B7020" s="3"/>
      <c r="D7020" s="3"/>
      <c r="AW7020" s="3"/>
      <c r="AY7020" s="3"/>
    </row>
    <row r="7021" spans="2:51" x14ac:dyDescent="0.2">
      <c r="B7021" s="3"/>
      <c r="D7021" s="3"/>
      <c r="AW7021" s="3"/>
      <c r="AY7021" s="3"/>
    </row>
    <row r="7022" spans="2:51" x14ac:dyDescent="0.2">
      <c r="B7022" s="3"/>
      <c r="D7022" s="3"/>
      <c r="AW7022" s="3"/>
      <c r="AY7022" s="3"/>
    </row>
    <row r="7023" spans="2:51" x14ac:dyDescent="0.2">
      <c r="B7023" s="3"/>
      <c r="D7023" s="3"/>
      <c r="AW7023" s="3"/>
      <c r="AY7023" s="3"/>
    </row>
    <row r="7024" spans="2:51" x14ac:dyDescent="0.2">
      <c r="B7024" s="3"/>
      <c r="D7024" s="3"/>
      <c r="AW7024" s="3"/>
      <c r="AY7024" s="3"/>
    </row>
    <row r="7025" spans="2:51" x14ac:dyDescent="0.2">
      <c r="B7025" s="3"/>
      <c r="D7025" s="3"/>
      <c r="AW7025" s="3"/>
      <c r="AY7025" s="3"/>
    </row>
    <row r="7026" spans="2:51" x14ac:dyDescent="0.2">
      <c r="B7026" s="3"/>
      <c r="D7026" s="3"/>
      <c r="AW7026" s="3"/>
      <c r="AY7026" s="3"/>
    </row>
    <row r="7027" spans="2:51" x14ac:dyDescent="0.2">
      <c r="B7027" s="3"/>
      <c r="D7027" s="3"/>
      <c r="AW7027" s="3"/>
      <c r="AY7027" s="3"/>
    </row>
    <row r="7028" spans="2:51" x14ac:dyDescent="0.2">
      <c r="B7028" s="3"/>
      <c r="D7028" s="3"/>
      <c r="AW7028" s="3"/>
      <c r="AY7028" s="3"/>
    </row>
    <row r="7029" spans="2:51" x14ac:dyDescent="0.2">
      <c r="B7029" s="3"/>
      <c r="D7029" s="3"/>
      <c r="AW7029" s="3"/>
      <c r="AY7029" s="3"/>
    </row>
    <row r="7030" spans="2:51" x14ac:dyDescent="0.2">
      <c r="B7030" s="3"/>
      <c r="D7030" s="3"/>
      <c r="AW7030" s="3"/>
      <c r="AY7030" s="3"/>
    </row>
    <row r="7031" spans="2:51" x14ac:dyDescent="0.2">
      <c r="B7031" s="3"/>
      <c r="D7031" s="3"/>
      <c r="AW7031" s="3"/>
      <c r="AY7031" s="3"/>
    </row>
    <row r="7032" spans="2:51" x14ac:dyDescent="0.2">
      <c r="B7032" s="3"/>
      <c r="D7032" s="3"/>
      <c r="AW7032" s="3"/>
      <c r="AY7032" s="3"/>
    </row>
    <row r="7033" spans="2:51" x14ac:dyDescent="0.2">
      <c r="B7033" s="3"/>
      <c r="D7033" s="3"/>
      <c r="AW7033" s="3"/>
      <c r="AY7033" s="3"/>
    </row>
    <row r="7034" spans="2:51" x14ac:dyDescent="0.2">
      <c r="B7034" s="3"/>
      <c r="D7034" s="3"/>
      <c r="AW7034" s="3"/>
      <c r="AY7034" s="3"/>
    </row>
    <row r="7035" spans="2:51" x14ac:dyDescent="0.2">
      <c r="B7035" s="3"/>
      <c r="D7035" s="3"/>
      <c r="AW7035" s="3"/>
      <c r="AY7035" s="3"/>
    </row>
    <row r="7036" spans="2:51" x14ac:dyDescent="0.2">
      <c r="B7036" s="3"/>
      <c r="D7036" s="3"/>
      <c r="AW7036" s="3"/>
      <c r="AY7036" s="3"/>
    </row>
    <row r="7037" spans="2:51" x14ac:dyDescent="0.2">
      <c r="B7037" s="3"/>
      <c r="D7037" s="3"/>
      <c r="AW7037" s="3"/>
      <c r="AY7037" s="3"/>
    </row>
    <row r="7038" spans="2:51" x14ac:dyDescent="0.2">
      <c r="B7038" s="3"/>
      <c r="D7038" s="3"/>
      <c r="AW7038" s="3"/>
      <c r="AY7038" s="3"/>
    </row>
    <row r="7039" spans="2:51" x14ac:dyDescent="0.2">
      <c r="B7039" s="3"/>
      <c r="D7039" s="3"/>
      <c r="AW7039" s="3"/>
      <c r="AY7039" s="3"/>
    </row>
    <row r="7040" spans="2:51" x14ac:dyDescent="0.2">
      <c r="B7040" s="3"/>
      <c r="D7040" s="3"/>
      <c r="AW7040" s="3"/>
      <c r="AY7040" s="3"/>
    </row>
    <row r="7041" spans="2:51" x14ac:dyDescent="0.2">
      <c r="B7041" s="3"/>
      <c r="D7041" s="3"/>
      <c r="AW7041" s="3"/>
      <c r="AY7041" s="3"/>
    </row>
    <row r="7042" spans="2:51" x14ac:dyDescent="0.2">
      <c r="B7042" s="3"/>
      <c r="D7042" s="3"/>
      <c r="AW7042" s="3"/>
      <c r="AY7042" s="3"/>
    </row>
    <row r="7043" spans="2:51" x14ac:dyDescent="0.2">
      <c r="B7043" s="3"/>
      <c r="D7043" s="3"/>
      <c r="AW7043" s="3"/>
      <c r="AY7043" s="3"/>
    </row>
    <row r="7044" spans="2:51" x14ac:dyDescent="0.2">
      <c r="B7044" s="3"/>
      <c r="D7044" s="3"/>
      <c r="AW7044" s="3"/>
      <c r="AY7044" s="3"/>
    </row>
    <row r="7045" spans="2:51" x14ac:dyDescent="0.2">
      <c r="B7045" s="3"/>
      <c r="D7045" s="3"/>
      <c r="AW7045" s="3"/>
      <c r="AY7045" s="3"/>
    </row>
    <row r="7046" spans="2:51" x14ac:dyDescent="0.2">
      <c r="B7046" s="3"/>
      <c r="D7046" s="3"/>
      <c r="AW7046" s="3"/>
      <c r="AY7046" s="3"/>
    </row>
    <row r="7047" spans="2:51" x14ac:dyDescent="0.2">
      <c r="B7047" s="3"/>
      <c r="D7047" s="3"/>
      <c r="AW7047" s="3"/>
      <c r="AY7047" s="3"/>
    </row>
    <row r="7048" spans="2:51" x14ac:dyDescent="0.2">
      <c r="B7048" s="3"/>
      <c r="D7048" s="3"/>
      <c r="AW7048" s="3"/>
      <c r="AY7048" s="3"/>
    </row>
    <row r="7049" spans="2:51" x14ac:dyDescent="0.2">
      <c r="B7049" s="3"/>
      <c r="D7049" s="3"/>
      <c r="AW7049" s="3"/>
      <c r="AY7049" s="3"/>
    </row>
    <row r="7050" spans="2:51" x14ac:dyDescent="0.2">
      <c r="B7050" s="3"/>
      <c r="D7050" s="3"/>
      <c r="AW7050" s="3"/>
      <c r="AY7050" s="3"/>
    </row>
    <row r="7051" spans="2:51" x14ac:dyDescent="0.2">
      <c r="B7051" s="3"/>
      <c r="D7051" s="3"/>
      <c r="AW7051" s="3"/>
      <c r="AY7051" s="3"/>
    </row>
    <row r="7052" spans="2:51" x14ac:dyDescent="0.2">
      <c r="B7052" s="3"/>
      <c r="D7052" s="3"/>
      <c r="AW7052" s="3"/>
      <c r="AY7052" s="3"/>
    </row>
    <row r="7053" spans="2:51" x14ac:dyDescent="0.2">
      <c r="B7053" s="3"/>
      <c r="D7053" s="3"/>
      <c r="AW7053" s="3"/>
      <c r="AY7053" s="3"/>
    </row>
    <row r="7054" spans="2:51" x14ac:dyDescent="0.2">
      <c r="B7054" s="3"/>
      <c r="D7054" s="3"/>
      <c r="AW7054" s="3"/>
      <c r="AY7054" s="3"/>
    </row>
    <row r="7055" spans="2:51" x14ac:dyDescent="0.2">
      <c r="B7055" s="3"/>
      <c r="D7055" s="3"/>
      <c r="AW7055" s="3"/>
      <c r="AY7055" s="3"/>
    </row>
    <row r="7056" spans="2:51" x14ac:dyDescent="0.2">
      <c r="B7056" s="3"/>
      <c r="D7056" s="3"/>
      <c r="AW7056" s="3"/>
      <c r="AY7056" s="3"/>
    </row>
    <row r="7057" spans="2:51" x14ac:dyDescent="0.2">
      <c r="B7057" s="3"/>
      <c r="D7057" s="3"/>
      <c r="AW7057" s="3"/>
      <c r="AY7057" s="3"/>
    </row>
    <row r="7058" spans="2:51" x14ac:dyDescent="0.2">
      <c r="B7058" s="3"/>
      <c r="D7058" s="3"/>
      <c r="AW7058" s="3"/>
      <c r="AY7058" s="3"/>
    </row>
    <row r="7059" spans="2:51" x14ac:dyDescent="0.2">
      <c r="B7059" s="3"/>
      <c r="D7059" s="3"/>
      <c r="AW7059" s="3"/>
      <c r="AY7059" s="3"/>
    </row>
    <row r="7060" spans="2:51" x14ac:dyDescent="0.2">
      <c r="B7060" s="3"/>
      <c r="D7060" s="3"/>
      <c r="AW7060" s="3"/>
      <c r="AY7060" s="3"/>
    </row>
    <row r="7061" spans="2:51" x14ac:dyDescent="0.2">
      <c r="B7061" s="3"/>
      <c r="D7061" s="3"/>
      <c r="AW7061" s="3"/>
      <c r="AY7061" s="3"/>
    </row>
    <row r="7062" spans="2:51" x14ac:dyDescent="0.2">
      <c r="B7062" s="3"/>
      <c r="D7062" s="3"/>
      <c r="AW7062" s="3"/>
      <c r="AY7062" s="3"/>
    </row>
    <row r="7063" spans="2:51" x14ac:dyDescent="0.2">
      <c r="B7063" s="3"/>
      <c r="D7063" s="3"/>
      <c r="AW7063" s="3"/>
      <c r="AY7063" s="3"/>
    </row>
    <row r="7064" spans="2:51" x14ac:dyDescent="0.2">
      <c r="B7064" s="3"/>
      <c r="D7064" s="3"/>
      <c r="AW7064" s="3"/>
      <c r="AY7064" s="3"/>
    </row>
    <row r="7065" spans="2:51" x14ac:dyDescent="0.2">
      <c r="B7065" s="3"/>
      <c r="D7065" s="3"/>
      <c r="AW7065" s="3"/>
      <c r="AY7065" s="3"/>
    </row>
    <row r="7066" spans="2:51" x14ac:dyDescent="0.2">
      <c r="B7066" s="3"/>
      <c r="D7066" s="3"/>
      <c r="AW7066" s="3"/>
      <c r="AY7066" s="3"/>
    </row>
    <row r="7067" spans="2:51" x14ac:dyDescent="0.2">
      <c r="B7067" s="3"/>
      <c r="D7067" s="3"/>
      <c r="AW7067" s="3"/>
      <c r="AY7067" s="3"/>
    </row>
    <row r="7068" spans="2:51" x14ac:dyDescent="0.2">
      <c r="B7068" s="3"/>
      <c r="D7068" s="3"/>
      <c r="AW7068" s="3"/>
      <c r="AY7068" s="3"/>
    </row>
    <row r="7069" spans="2:51" x14ac:dyDescent="0.2">
      <c r="B7069" s="3"/>
      <c r="D7069" s="3"/>
      <c r="AW7069" s="3"/>
      <c r="AY7069" s="3"/>
    </row>
    <row r="7070" spans="2:51" x14ac:dyDescent="0.2">
      <c r="B7070" s="3"/>
      <c r="D7070" s="3"/>
      <c r="AW7070" s="3"/>
      <c r="AY7070" s="3"/>
    </row>
    <row r="7071" spans="2:51" x14ac:dyDescent="0.2">
      <c r="B7071" s="3"/>
      <c r="D7071" s="3"/>
      <c r="AW7071" s="3"/>
      <c r="AY7071" s="3"/>
    </row>
    <row r="7072" spans="2:51" x14ac:dyDescent="0.2">
      <c r="B7072" s="3"/>
      <c r="D7072" s="3"/>
      <c r="AW7072" s="3"/>
      <c r="AY7072" s="3"/>
    </row>
    <row r="7073" spans="2:51" x14ac:dyDescent="0.2">
      <c r="B7073" s="3"/>
      <c r="D7073" s="3"/>
      <c r="AW7073" s="3"/>
      <c r="AY7073" s="3"/>
    </row>
    <row r="7074" spans="2:51" x14ac:dyDescent="0.2">
      <c r="B7074" s="3"/>
      <c r="D7074" s="3"/>
      <c r="AW7074" s="3"/>
      <c r="AY7074" s="3"/>
    </row>
    <row r="7075" spans="2:51" x14ac:dyDescent="0.2">
      <c r="B7075" s="3"/>
      <c r="D7075" s="3"/>
      <c r="AW7075" s="3"/>
      <c r="AY7075" s="3"/>
    </row>
    <row r="7076" spans="2:51" x14ac:dyDescent="0.2">
      <c r="B7076" s="3"/>
      <c r="D7076" s="3"/>
      <c r="AW7076" s="3"/>
      <c r="AY7076" s="3"/>
    </row>
    <row r="7077" spans="2:51" x14ac:dyDescent="0.2">
      <c r="B7077" s="3"/>
      <c r="D7077" s="3"/>
      <c r="AW7077" s="3"/>
      <c r="AY7077" s="3"/>
    </row>
    <row r="7078" spans="2:51" x14ac:dyDescent="0.2">
      <c r="B7078" s="3"/>
      <c r="D7078" s="3"/>
      <c r="AW7078" s="3"/>
      <c r="AY7078" s="3"/>
    </row>
    <row r="7079" spans="2:51" x14ac:dyDescent="0.2">
      <c r="B7079" s="3"/>
      <c r="D7079" s="3"/>
      <c r="AW7079" s="3"/>
      <c r="AY7079" s="3"/>
    </row>
    <row r="7080" spans="2:51" x14ac:dyDescent="0.2">
      <c r="B7080" s="3"/>
      <c r="D7080" s="3"/>
      <c r="AW7080" s="3"/>
      <c r="AY7080" s="3"/>
    </row>
    <row r="7081" spans="2:51" x14ac:dyDescent="0.2">
      <c r="B7081" s="3"/>
      <c r="D7081" s="3"/>
      <c r="AW7081" s="3"/>
      <c r="AY7081" s="3"/>
    </row>
    <row r="7082" spans="2:51" x14ac:dyDescent="0.2">
      <c r="B7082" s="3"/>
      <c r="D7082" s="3"/>
      <c r="AW7082" s="3"/>
      <c r="AY7082" s="3"/>
    </row>
    <row r="7083" spans="2:51" x14ac:dyDescent="0.2">
      <c r="B7083" s="3"/>
      <c r="D7083" s="3"/>
      <c r="AW7083" s="3"/>
      <c r="AY7083" s="3"/>
    </row>
    <row r="7084" spans="2:51" x14ac:dyDescent="0.2">
      <c r="B7084" s="3"/>
      <c r="D7084" s="3"/>
      <c r="AW7084" s="3"/>
      <c r="AY7084" s="3"/>
    </row>
    <row r="7085" spans="2:51" x14ac:dyDescent="0.2">
      <c r="B7085" s="3"/>
      <c r="D7085" s="3"/>
      <c r="AW7085" s="3"/>
      <c r="AY7085" s="3"/>
    </row>
    <row r="7086" spans="2:51" x14ac:dyDescent="0.2">
      <c r="B7086" s="3"/>
      <c r="D7086" s="3"/>
      <c r="AW7086" s="3"/>
      <c r="AY7086" s="3"/>
    </row>
    <row r="7087" spans="2:51" x14ac:dyDescent="0.2">
      <c r="B7087" s="3"/>
      <c r="D7087" s="3"/>
      <c r="AW7087" s="3"/>
      <c r="AY7087" s="3"/>
    </row>
    <row r="7088" spans="2:51" x14ac:dyDescent="0.2">
      <c r="B7088" s="3"/>
      <c r="D7088" s="3"/>
      <c r="AW7088" s="3"/>
      <c r="AY7088" s="3"/>
    </row>
    <row r="7089" spans="2:51" x14ac:dyDescent="0.2">
      <c r="B7089" s="3"/>
      <c r="D7089" s="3"/>
      <c r="AW7089" s="3"/>
      <c r="AY7089" s="3"/>
    </row>
    <row r="7090" spans="2:51" x14ac:dyDescent="0.2">
      <c r="B7090" s="3"/>
      <c r="D7090" s="3"/>
      <c r="AW7090" s="3"/>
      <c r="AY7090" s="3"/>
    </row>
    <row r="7091" spans="2:51" x14ac:dyDescent="0.2">
      <c r="B7091" s="3"/>
      <c r="D7091" s="3"/>
      <c r="AW7091" s="3"/>
      <c r="AY7091" s="3"/>
    </row>
    <row r="7092" spans="2:51" x14ac:dyDescent="0.2">
      <c r="B7092" s="3"/>
      <c r="D7092" s="3"/>
      <c r="AW7092" s="3"/>
      <c r="AY7092" s="3"/>
    </row>
    <row r="7093" spans="2:51" x14ac:dyDescent="0.2">
      <c r="B7093" s="3"/>
      <c r="D7093" s="3"/>
      <c r="AW7093" s="3"/>
      <c r="AY7093" s="3"/>
    </row>
    <row r="7094" spans="2:51" x14ac:dyDescent="0.2">
      <c r="B7094" s="3"/>
      <c r="D7094" s="3"/>
      <c r="AW7094" s="3"/>
      <c r="AY7094" s="3"/>
    </row>
    <row r="7095" spans="2:51" x14ac:dyDescent="0.2">
      <c r="B7095" s="3"/>
      <c r="D7095" s="3"/>
      <c r="AW7095" s="3"/>
      <c r="AY7095" s="3"/>
    </row>
    <row r="7096" spans="2:51" x14ac:dyDescent="0.2">
      <c r="B7096" s="3"/>
      <c r="D7096" s="3"/>
      <c r="AW7096" s="3"/>
      <c r="AY7096" s="3"/>
    </row>
    <row r="7097" spans="2:51" x14ac:dyDescent="0.2">
      <c r="B7097" s="3"/>
      <c r="D7097" s="3"/>
      <c r="AW7097" s="3"/>
      <c r="AY7097" s="3"/>
    </row>
    <row r="7098" spans="2:51" x14ac:dyDescent="0.2">
      <c r="B7098" s="3"/>
      <c r="D7098" s="3"/>
      <c r="AW7098" s="3"/>
      <c r="AY7098" s="3"/>
    </row>
    <row r="7099" spans="2:51" x14ac:dyDescent="0.2">
      <c r="B7099" s="3"/>
      <c r="D7099" s="3"/>
      <c r="AW7099" s="3"/>
      <c r="AY7099" s="3"/>
    </row>
    <row r="7100" spans="2:51" x14ac:dyDescent="0.2">
      <c r="B7100" s="3"/>
      <c r="D7100" s="3"/>
      <c r="AW7100" s="3"/>
      <c r="AY7100" s="3"/>
    </row>
    <row r="7101" spans="2:51" x14ac:dyDescent="0.2">
      <c r="B7101" s="3"/>
      <c r="D7101" s="3"/>
      <c r="AW7101" s="3"/>
      <c r="AY7101" s="3"/>
    </row>
    <row r="7102" spans="2:51" x14ac:dyDescent="0.2">
      <c r="B7102" s="3"/>
      <c r="D7102" s="3"/>
      <c r="AW7102" s="3"/>
      <c r="AY7102" s="3"/>
    </row>
    <row r="7103" spans="2:51" x14ac:dyDescent="0.2">
      <c r="B7103" s="3"/>
      <c r="D7103" s="3"/>
      <c r="AW7103" s="3"/>
      <c r="AY7103" s="3"/>
    </row>
    <row r="7104" spans="2:51" x14ac:dyDescent="0.2">
      <c r="B7104" s="3"/>
      <c r="D7104" s="3"/>
      <c r="AW7104" s="3"/>
      <c r="AY7104" s="3"/>
    </row>
    <row r="7105" spans="2:51" x14ac:dyDescent="0.2">
      <c r="B7105" s="3"/>
      <c r="D7105" s="3"/>
      <c r="AW7105" s="3"/>
      <c r="AY7105" s="3"/>
    </row>
    <row r="7106" spans="2:51" x14ac:dyDescent="0.2">
      <c r="B7106" s="3"/>
      <c r="D7106" s="3"/>
      <c r="AW7106" s="3"/>
      <c r="AY7106" s="3"/>
    </row>
    <row r="7107" spans="2:51" x14ac:dyDescent="0.2">
      <c r="B7107" s="3"/>
      <c r="D7107" s="3"/>
      <c r="AW7107" s="3"/>
      <c r="AY7107" s="3"/>
    </row>
    <row r="7108" spans="2:51" x14ac:dyDescent="0.2">
      <c r="B7108" s="3"/>
      <c r="D7108" s="3"/>
      <c r="AW7108" s="3"/>
      <c r="AY7108" s="3"/>
    </row>
    <row r="7109" spans="2:51" x14ac:dyDescent="0.2">
      <c r="B7109" s="3"/>
      <c r="D7109" s="3"/>
      <c r="AW7109" s="3"/>
      <c r="AY7109" s="3"/>
    </row>
    <row r="7110" spans="2:51" x14ac:dyDescent="0.2">
      <c r="B7110" s="3"/>
      <c r="D7110" s="3"/>
      <c r="AW7110" s="3"/>
      <c r="AY7110" s="3"/>
    </row>
    <row r="7111" spans="2:51" x14ac:dyDescent="0.2">
      <c r="B7111" s="3"/>
      <c r="D7111" s="3"/>
      <c r="AW7111" s="3"/>
      <c r="AY7111" s="3"/>
    </row>
    <row r="7112" spans="2:51" x14ac:dyDescent="0.2">
      <c r="B7112" s="3"/>
      <c r="D7112" s="3"/>
      <c r="AW7112" s="3"/>
      <c r="AY7112" s="3"/>
    </row>
    <row r="7113" spans="2:51" x14ac:dyDescent="0.2">
      <c r="B7113" s="3"/>
      <c r="D7113" s="3"/>
      <c r="AW7113" s="3"/>
      <c r="AY7113" s="3"/>
    </row>
    <row r="7114" spans="2:51" x14ac:dyDescent="0.2">
      <c r="B7114" s="3"/>
      <c r="D7114" s="3"/>
      <c r="AW7114" s="3"/>
      <c r="AY7114" s="3"/>
    </row>
    <row r="7115" spans="2:51" x14ac:dyDescent="0.2">
      <c r="B7115" s="3"/>
      <c r="D7115" s="3"/>
      <c r="AW7115" s="3"/>
      <c r="AY7115" s="3"/>
    </row>
    <row r="7116" spans="2:51" x14ac:dyDescent="0.2">
      <c r="B7116" s="3"/>
      <c r="D7116" s="3"/>
      <c r="AW7116" s="3"/>
      <c r="AY7116" s="3"/>
    </row>
    <row r="7117" spans="2:51" x14ac:dyDescent="0.2">
      <c r="B7117" s="3"/>
      <c r="D7117" s="3"/>
      <c r="AW7117" s="3"/>
      <c r="AY7117" s="3"/>
    </row>
    <row r="7118" spans="2:51" x14ac:dyDescent="0.2">
      <c r="B7118" s="3"/>
      <c r="D7118" s="3"/>
      <c r="AW7118" s="3"/>
      <c r="AY7118" s="3"/>
    </row>
    <row r="7119" spans="2:51" x14ac:dyDescent="0.2">
      <c r="B7119" s="3"/>
      <c r="D7119" s="3"/>
      <c r="AW7119" s="3"/>
      <c r="AY7119" s="3"/>
    </row>
    <row r="7120" spans="2:51" x14ac:dyDescent="0.2">
      <c r="B7120" s="3"/>
      <c r="D7120" s="3"/>
      <c r="AW7120" s="3"/>
      <c r="AY7120" s="3"/>
    </row>
    <row r="7121" spans="2:51" x14ac:dyDescent="0.2">
      <c r="B7121" s="3"/>
      <c r="D7121" s="3"/>
      <c r="AW7121" s="3"/>
      <c r="AY7121" s="3"/>
    </row>
    <row r="7122" spans="2:51" x14ac:dyDescent="0.2">
      <c r="B7122" s="3"/>
      <c r="D7122" s="3"/>
      <c r="AW7122" s="3"/>
      <c r="AY7122" s="3"/>
    </row>
    <row r="7123" spans="2:51" x14ac:dyDescent="0.2">
      <c r="B7123" s="3"/>
      <c r="D7123" s="3"/>
      <c r="AW7123" s="3"/>
      <c r="AY7123" s="3"/>
    </row>
    <row r="7124" spans="2:51" x14ac:dyDescent="0.2">
      <c r="B7124" s="3"/>
      <c r="D7124" s="3"/>
      <c r="AW7124" s="3"/>
      <c r="AY7124" s="3"/>
    </row>
    <row r="7125" spans="2:51" x14ac:dyDescent="0.2">
      <c r="B7125" s="3"/>
      <c r="D7125" s="3"/>
      <c r="AW7125" s="3"/>
      <c r="AY7125" s="3"/>
    </row>
    <row r="7126" spans="2:51" x14ac:dyDescent="0.2">
      <c r="B7126" s="3"/>
      <c r="D7126" s="3"/>
      <c r="AW7126" s="3"/>
      <c r="AY7126" s="3"/>
    </row>
    <row r="7127" spans="2:51" x14ac:dyDescent="0.2">
      <c r="B7127" s="3"/>
      <c r="D7127" s="3"/>
      <c r="AW7127" s="3"/>
      <c r="AY7127" s="3"/>
    </row>
    <row r="7128" spans="2:51" x14ac:dyDescent="0.2">
      <c r="B7128" s="3"/>
      <c r="D7128" s="3"/>
      <c r="AW7128" s="3"/>
      <c r="AY7128" s="3"/>
    </row>
    <row r="7129" spans="2:51" x14ac:dyDescent="0.2">
      <c r="B7129" s="3"/>
      <c r="D7129" s="3"/>
      <c r="AW7129" s="3"/>
      <c r="AY7129" s="3"/>
    </row>
    <row r="7130" spans="2:51" x14ac:dyDescent="0.2">
      <c r="B7130" s="3"/>
      <c r="D7130" s="3"/>
      <c r="AW7130" s="3"/>
      <c r="AY7130" s="3"/>
    </row>
    <row r="7131" spans="2:51" x14ac:dyDescent="0.2">
      <c r="B7131" s="3"/>
      <c r="D7131" s="3"/>
      <c r="AW7131" s="3"/>
      <c r="AY7131" s="3"/>
    </row>
    <row r="7132" spans="2:51" x14ac:dyDescent="0.2">
      <c r="B7132" s="3"/>
      <c r="D7132" s="3"/>
      <c r="AW7132" s="3"/>
      <c r="AY7132" s="3"/>
    </row>
    <row r="7133" spans="2:51" x14ac:dyDescent="0.2">
      <c r="B7133" s="3"/>
      <c r="D7133" s="3"/>
      <c r="AW7133" s="3"/>
      <c r="AY7133" s="3"/>
    </row>
    <row r="7134" spans="2:51" x14ac:dyDescent="0.2">
      <c r="B7134" s="3"/>
      <c r="D7134" s="3"/>
      <c r="AW7134" s="3"/>
      <c r="AY7134" s="3"/>
    </row>
    <row r="7135" spans="2:51" x14ac:dyDescent="0.2">
      <c r="B7135" s="3"/>
      <c r="D7135" s="3"/>
      <c r="AW7135" s="3"/>
      <c r="AY7135" s="3"/>
    </row>
    <row r="7136" spans="2:51" x14ac:dyDescent="0.2">
      <c r="B7136" s="3"/>
      <c r="D7136" s="3"/>
      <c r="AW7136" s="3"/>
      <c r="AY7136" s="3"/>
    </row>
    <row r="7137" spans="2:51" x14ac:dyDescent="0.2">
      <c r="B7137" s="3"/>
      <c r="D7137" s="3"/>
      <c r="AW7137" s="3"/>
      <c r="AY7137" s="3"/>
    </row>
    <row r="7138" spans="2:51" x14ac:dyDescent="0.2">
      <c r="B7138" s="3"/>
      <c r="D7138" s="3"/>
      <c r="AW7138" s="3"/>
      <c r="AY7138" s="3"/>
    </row>
    <row r="7139" spans="2:51" x14ac:dyDescent="0.2">
      <c r="B7139" s="3"/>
      <c r="D7139" s="3"/>
      <c r="AW7139" s="3"/>
      <c r="AY7139" s="3"/>
    </row>
    <row r="7140" spans="2:51" x14ac:dyDescent="0.2">
      <c r="B7140" s="3"/>
      <c r="D7140" s="3"/>
      <c r="AW7140" s="3"/>
      <c r="AY7140" s="3"/>
    </row>
    <row r="7141" spans="2:51" x14ac:dyDescent="0.2">
      <c r="B7141" s="3"/>
      <c r="D7141" s="3"/>
      <c r="AW7141" s="3"/>
      <c r="AY7141" s="3"/>
    </row>
    <row r="7142" spans="2:51" x14ac:dyDescent="0.2">
      <c r="B7142" s="3"/>
      <c r="D7142" s="3"/>
      <c r="AW7142" s="3"/>
      <c r="AY7142" s="3"/>
    </row>
    <row r="7143" spans="2:51" x14ac:dyDescent="0.2">
      <c r="B7143" s="3"/>
      <c r="D7143" s="3"/>
      <c r="AW7143" s="3"/>
      <c r="AY7143" s="3"/>
    </row>
    <row r="7144" spans="2:51" x14ac:dyDescent="0.2">
      <c r="B7144" s="3"/>
      <c r="D7144" s="3"/>
      <c r="AW7144" s="3"/>
      <c r="AY7144" s="3"/>
    </row>
    <row r="7145" spans="2:51" x14ac:dyDescent="0.2">
      <c r="B7145" s="3"/>
      <c r="D7145" s="3"/>
      <c r="AW7145" s="3"/>
      <c r="AY7145" s="3"/>
    </row>
    <row r="7146" spans="2:51" x14ac:dyDescent="0.2">
      <c r="B7146" s="3"/>
      <c r="D7146" s="3"/>
      <c r="AW7146" s="3"/>
      <c r="AY7146" s="3"/>
    </row>
    <row r="7147" spans="2:51" x14ac:dyDescent="0.2">
      <c r="B7147" s="3"/>
      <c r="D7147" s="3"/>
      <c r="AW7147" s="3"/>
      <c r="AY7147" s="3"/>
    </row>
    <row r="7148" spans="2:51" x14ac:dyDescent="0.2">
      <c r="B7148" s="3"/>
      <c r="D7148" s="3"/>
      <c r="AW7148" s="3"/>
      <c r="AY7148" s="3"/>
    </row>
    <row r="7149" spans="2:51" x14ac:dyDescent="0.2">
      <c r="B7149" s="3"/>
      <c r="D7149" s="3"/>
      <c r="AW7149" s="3"/>
      <c r="AY7149" s="3"/>
    </row>
    <row r="7150" spans="2:51" x14ac:dyDescent="0.2">
      <c r="B7150" s="3"/>
      <c r="D7150" s="3"/>
      <c r="AW7150" s="3"/>
      <c r="AY7150" s="3"/>
    </row>
    <row r="7151" spans="2:51" x14ac:dyDescent="0.2">
      <c r="B7151" s="3"/>
      <c r="D7151" s="3"/>
      <c r="AW7151" s="3"/>
      <c r="AY7151" s="3"/>
    </row>
    <row r="7152" spans="2:51" x14ac:dyDescent="0.2">
      <c r="B7152" s="3"/>
      <c r="D7152" s="3"/>
      <c r="AW7152" s="3"/>
      <c r="AY7152" s="3"/>
    </row>
    <row r="7153" spans="2:51" x14ac:dyDescent="0.2">
      <c r="B7153" s="3"/>
      <c r="D7153" s="3"/>
      <c r="AW7153" s="3"/>
      <c r="AY7153" s="3"/>
    </row>
    <row r="7154" spans="2:51" x14ac:dyDescent="0.2">
      <c r="B7154" s="3"/>
      <c r="D7154" s="3"/>
      <c r="AW7154" s="3"/>
      <c r="AY7154" s="3"/>
    </row>
    <row r="7155" spans="2:51" x14ac:dyDescent="0.2">
      <c r="B7155" s="3"/>
      <c r="D7155" s="3"/>
      <c r="AW7155" s="3"/>
      <c r="AY7155" s="3"/>
    </row>
    <row r="7156" spans="2:51" x14ac:dyDescent="0.2">
      <c r="B7156" s="3"/>
      <c r="D7156" s="3"/>
      <c r="AW7156" s="3"/>
      <c r="AY7156" s="3"/>
    </row>
    <row r="7157" spans="2:51" x14ac:dyDescent="0.2">
      <c r="B7157" s="3"/>
      <c r="D7157" s="3"/>
      <c r="AW7157" s="3"/>
      <c r="AY7157" s="3"/>
    </row>
    <row r="7158" spans="2:51" x14ac:dyDescent="0.2">
      <c r="B7158" s="3"/>
      <c r="D7158" s="3"/>
      <c r="AW7158" s="3"/>
      <c r="AY7158" s="3"/>
    </row>
    <row r="7159" spans="2:51" x14ac:dyDescent="0.2">
      <c r="B7159" s="3"/>
      <c r="D7159" s="3"/>
      <c r="AW7159" s="3"/>
      <c r="AY7159" s="3"/>
    </row>
    <row r="7160" spans="2:51" x14ac:dyDescent="0.2">
      <c r="B7160" s="3"/>
      <c r="D7160" s="3"/>
      <c r="AW7160" s="3"/>
      <c r="AY7160" s="3"/>
    </row>
    <row r="7161" spans="2:51" x14ac:dyDescent="0.2">
      <c r="B7161" s="3"/>
      <c r="D7161" s="3"/>
      <c r="AW7161" s="3"/>
      <c r="AY7161" s="3"/>
    </row>
    <row r="7162" spans="2:51" x14ac:dyDescent="0.2">
      <c r="B7162" s="3"/>
      <c r="D7162" s="3"/>
      <c r="AW7162" s="3"/>
      <c r="AY7162" s="3"/>
    </row>
    <row r="7163" spans="2:51" x14ac:dyDescent="0.2">
      <c r="B7163" s="3"/>
      <c r="D7163" s="3"/>
      <c r="AW7163" s="3"/>
      <c r="AY7163" s="3"/>
    </row>
    <row r="7164" spans="2:51" x14ac:dyDescent="0.2">
      <c r="B7164" s="3"/>
      <c r="D7164" s="3"/>
      <c r="AW7164" s="3"/>
      <c r="AY7164" s="3"/>
    </row>
    <row r="7165" spans="2:51" x14ac:dyDescent="0.2">
      <c r="B7165" s="3"/>
      <c r="D7165" s="3"/>
      <c r="AW7165" s="3"/>
      <c r="AY7165" s="3"/>
    </row>
    <row r="7166" spans="2:51" x14ac:dyDescent="0.2">
      <c r="B7166" s="3"/>
      <c r="D7166" s="3"/>
      <c r="AW7166" s="3"/>
      <c r="AY7166" s="3"/>
    </row>
    <row r="7167" spans="2:51" x14ac:dyDescent="0.2">
      <c r="B7167" s="3"/>
      <c r="D7167" s="3"/>
      <c r="AW7167" s="3"/>
      <c r="AY7167" s="3"/>
    </row>
    <row r="7168" spans="2:51" x14ac:dyDescent="0.2">
      <c r="B7168" s="3"/>
      <c r="D7168" s="3"/>
      <c r="AW7168" s="3"/>
      <c r="AY7168" s="3"/>
    </row>
    <row r="7169" spans="2:51" x14ac:dyDescent="0.2">
      <c r="B7169" s="3"/>
      <c r="D7169" s="3"/>
      <c r="AW7169" s="3"/>
      <c r="AY7169" s="3"/>
    </row>
    <row r="7170" spans="2:51" x14ac:dyDescent="0.2">
      <c r="B7170" s="3"/>
      <c r="D7170" s="3"/>
      <c r="AW7170" s="3"/>
      <c r="AY7170" s="3"/>
    </row>
    <row r="7171" spans="2:51" x14ac:dyDescent="0.2">
      <c r="B7171" s="3"/>
      <c r="D7171" s="3"/>
      <c r="AW7171" s="3"/>
      <c r="AY7171" s="3"/>
    </row>
    <row r="7172" spans="2:51" x14ac:dyDescent="0.2">
      <c r="B7172" s="3"/>
      <c r="D7172" s="3"/>
      <c r="AW7172" s="3"/>
      <c r="AY7172" s="3"/>
    </row>
    <row r="7173" spans="2:51" x14ac:dyDescent="0.2">
      <c r="B7173" s="3"/>
      <c r="D7173" s="3"/>
      <c r="AW7173" s="3"/>
      <c r="AY7173" s="3"/>
    </row>
    <row r="7174" spans="2:51" x14ac:dyDescent="0.2">
      <c r="B7174" s="3"/>
      <c r="D7174" s="3"/>
      <c r="AW7174" s="3"/>
      <c r="AY7174" s="3"/>
    </row>
    <row r="7175" spans="2:51" x14ac:dyDescent="0.2">
      <c r="B7175" s="3"/>
      <c r="D7175" s="3"/>
      <c r="AW7175" s="3"/>
      <c r="AY7175" s="3"/>
    </row>
    <row r="7176" spans="2:51" x14ac:dyDescent="0.2">
      <c r="B7176" s="3"/>
      <c r="D7176" s="3"/>
      <c r="AW7176" s="3"/>
      <c r="AY7176" s="3"/>
    </row>
    <row r="7177" spans="2:51" x14ac:dyDescent="0.2">
      <c r="B7177" s="3"/>
      <c r="D7177" s="3"/>
      <c r="AW7177" s="3"/>
      <c r="AY7177" s="3"/>
    </row>
    <row r="7178" spans="2:51" x14ac:dyDescent="0.2">
      <c r="B7178" s="3"/>
      <c r="D7178" s="3"/>
      <c r="AW7178" s="3"/>
      <c r="AY7178" s="3"/>
    </row>
    <row r="7179" spans="2:51" x14ac:dyDescent="0.2">
      <c r="B7179" s="3"/>
      <c r="D7179" s="3"/>
      <c r="AW7179" s="3"/>
      <c r="AY7179" s="3"/>
    </row>
    <row r="7180" spans="2:51" x14ac:dyDescent="0.2">
      <c r="B7180" s="3"/>
      <c r="D7180" s="3"/>
      <c r="AW7180" s="3"/>
      <c r="AY7180" s="3"/>
    </row>
    <row r="7181" spans="2:51" x14ac:dyDescent="0.2">
      <c r="B7181" s="3"/>
      <c r="D7181" s="3"/>
      <c r="AW7181" s="3"/>
      <c r="AY7181" s="3"/>
    </row>
    <row r="7182" spans="2:51" x14ac:dyDescent="0.2">
      <c r="B7182" s="3"/>
      <c r="D7182" s="3"/>
      <c r="AW7182" s="3"/>
      <c r="AY7182" s="3"/>
    </row>
    <row r="7183" spans="2:51" x14ac:dyDescent="0.2">
      <c r="B7183" s="3"/>
      <c r="D7183" s="3"/>
      <c r="AW7183" s="3"/>
      <c r="AY7183" s="3"/>
    </row>
    <row r="7184" spans="2:51" x14ac:dyDescent="0.2">
      <c r="B7184" s="3"/>
      <c r="D7184" s="3"/>
      <c r="AW7184" s="3"/>
      <c r="AY7184" s="3"/>
    </row>
    <row r="7185" spans="2:51" x14ac:dyDescent="0.2">
      <c r="B7185" s="3"/>
      <c r="D7185" s="3"/>
      <c r="AW7185" s="3"/>
      <c r="AY7185" s="3"/>
    </row>
    <row r="7186" spans="2:51" x14ac:dyDescent="0.2">
      <c r="B7186" s="3"/>
      <c r="D7186" s="3"/>
      <c r="AW7186" s="3"/>
      <c r="AY7186" s="3"/>
    </row>
    <row r="7187" spans="2:51" x14ac:dyDescent="0.2">
      <c r="B7187" s="3"/>
      <c r="D7187" s="3"/>
      <c r="AW7187" s="3"/>
      <c r="AY7187" s="3"/>
    </row>
    <row r="7188" spans="2:51" x14ac:dyDescent="0.2">
      <c r="B7188" s="3"/>
      <c r="D7188" s="3"/>
      <c r="AW7188" s="3"/>
      <c r="AY7188" s="3"/>
    </row>
    <row r="7189" spans="2:51" x14ac:dyDescent="0.2">
      <c r="B7189" s="3"/>
      <c r="D7189" s="3"/>
      <c r="AW7189" s="3"/>
      <c r="AY7189" s="3"/>
    </row>
    <row r="7190" spans="2:51" x14ac:dyDescent="0.2">
      <c r="B7190" s="3"/>
      <c r="D7190" s="3"/>
      <c r="AW7190" s="3"/>
      <c r="AY7190" s="3"/>
    </row>
    <row r="7191" spans="2:51" x14ac:dyDescent="0.2">
      <c r="B7191" s="3"/>
      <c r="D7191" s="3"/>
      <c r="AW7191" s="3"/>
      <c r="AY7191" s="3"/>
    </row>
    <row r="7192" spans="2:51" x14ac:dyDescent="0.2">
      <c r="B7192" s="3"/>
      <c r="D7192" s="3"/>
      <c r="AW7192" s="3"/>
      <c r="AY7192" s="3"/>
    </row>
    <row r="7193" spans="2:51" x14ac:dyDescent="0.2">
      <c r="B7193" s="3"/>
      <c r="D7193" s="3"/>
      <c r="AW7193" s="3"/>
      <c r="AY7193" s="3"/>
    </row>
    <row r="7194" spans="2:51" x14ac:dyDescent="0.2">
      <c r="B7194" s="3"/>
      <c r="D7194" s="3"/>
      <c r="AW7194" s="3"/>
      <c r="AY7194" s="3"/>
    </row>
    <row r="7195" spans="2:51" x14ac:dyDescent="0.2">
      <c r="B7195" s="3"/>
      <c r="D7195" s="3"/>
      <c r="AW7195" s="3"/>
      <c r="AY7195" s="3"/>
    </row>
    <row r="7196" spans="2:51" x14ac:dyDescent="0.2">
      <c r="B7196" s="3"/>
      <c r="D7196" s="3"/>
      <c r="AW7196" s="3"/>
      <c r="AY7196" s="3"/>
    </row>
    <row r="7197" spans="2:51" x14ac:dyDescent="0.2">
      <c r="B7197" s="3"/>
      <c r="D7197" s="3"/>
      <c r="AW7197" s="3"/>
      <c r="AY7197" s="3"/>
    </row>
    <row r="7198" spans="2:51" x14ac:dyDescent="0.2">
      <c r="B7198" s="3"/>
      <c r="D7198" s="3"/>
      <c r="AW7198" s="3"/>
      <c r="AY7198" s="3"/>
    </row>
    <row r="7199" spans="2:51" x14ac:dyDescent="0.2">
      <c r="B7199" s="3"/>
      <c r="D7199" s="3"/>
      <c r="AW7199" s="3"/>
      <c r="AY7199" s="3"/>
    </row>
    <row r="7200" spans="2:51" x14ac:dyDescent="0.2">
      <c r="B7200" s="3"/>
      <c r="D7200" s="3"/>
      <c r="AW7200" s="3"/>
      <c r="AY7200" s="3"/>
    </row>
    <row r="7201" spans="2:51" x14ac:dyDescent="0.2">
      <c r="B7201" s="3"/>
      <c r="D7201" s="3"/>
      <c r="AW7201" s="3"/>
      <c r="AY7201" s="3"/>
    </row>
    <row r="7202" spans="2:51" x14ac:dyDescent="0.2">
      <c r="B7202" s="3"/>
      <c r="D7202" s="3"/>
      <c r="AW7202" s="3"/>
      <c r="AY7202" s="3"/>
    </row>
    <row r="7203" spans="2:51" x14ac:dyDescent="0.2">
      <c r="B7203" s="3"/>
      <c r="D7203" s="3"/>
      <c r="AW7203" s="3"/>
      <c r="AY7203" s="3"/>
    </row>
    <row r="7204" spans="2:51" x14ac:dyDescent="0.2">
      <c r="B7204" s="3"/>
      <c r="D7204" s="3"/>
      <c r="AW7204" s="3"/>
      <c r="AY7204" s="3"/>
    </row>
    <row r="7205" spans="2:51" x14ac:dyDescent="0.2">
      <c r="B7205" s="3"/>
      <c r="D7205" s="3"/>
      <c r="AW7205" s="3"/>
      <c r="AY7205" s="3"/>
    </row>
    <row r="7206" spans="2:51" x14ac:dyDescent="0.2">
      <c r="B7206" s="3"/>
      <c r="D7206" s="3"/>
      <c r="AW7206" s="3"/>
      <c r="AY7206" s="3"/>
    </row>
    <row r="7207" spans="2:51" x14ac:dyDescent="0.2">
      <c r="B7207" s="3"/>
      <c r="D7207" s="3"/>
      <c r="AW7207" s="3"/>
      <c r="AY7207" s="3"/>
    </row>
    <row r="7208" spans="2:51" x14ac:dyDescent="0.2">
      <c r="B7208" s="3"/>
      <c r="D7208" s="3"/>
      <c r="AW7208" s="3"/>
      <c r="AY7208" s="3"/>
    </row>
    <row r="7209" spans="2:51" x14ac:dyDescent="0.2">
      <c r="B7209" s="3"/>
      <c r="D7209" s="3"/>
      <c r="AW7209" s="3"/>
      <c r="AY7209" s="3"/>
    </row>
    <row r="7210" spans="2:51" x14ac:dyDescent="0.2">
      <c r="B7210" s="3"/>
      <c r="D7210" s="3"/>
      <c r="AW7210" s="3"/>
      <c r="AY7210" s="3"/>
    </row>
    <row r="7211" spans="2:51" x14ac:dyDescent="0.2">
      <c r="B7211" s="3"/>
      <c r="D7211" s="3"/>
      <c r="AW7211" s="3"/>
      <c r="AY7211" s="3"/>
    </row>
    <row r="7212" spans="2:51" x14ac:dyDescent="0.2">
      <c r="B7212" s="3"/>
      <c r="D7212" s="3"/>
      <c r="AW7212" s="3"/>
      <c r="AY7212" s="3"/>
    </row>
    <row r="7213" spans="2:51" x14ac:dyDescent="0.2">
      <c r="B7213" s="3"/>
      <c r="D7213" s="3"/>
      <c r="AW7213" s="3"/>
      <c r="AY7213" s="3"/>
    </row>
    <row r="7214" spans="2:51" x14ac:dyDescent="0.2">
      <c r="B7214" s="3"/>
      <c r="D7214" s="3"/>
      <c r="AW7214" s="3"/>
      <c r="AY7214" s="3"/>
    </row>
    <row r="7215" spans="2:51" x14ac:dyDescent="0.2">
      <c r="B7215" s="3"/>
      <c r="D7215" s="3"/>
      <c r="AW7215" s="3"/>
      <c r="AY7215" s="3"/>
    </row>
    <row r="7216" spans="2:51" x14ac:dyDescent="0.2">
      <c r="B7216" s="3"/>
      <c r="D7216" s="3"/>
      <c r="AW7216" s="3"/>
      <c r="AY7216" s="3"/>
    </row>
    <row r="7217" spans="2:51" x14ac:dyDescent="0.2">
      <c r="B7217" s="3"/>
      <c r="D7217" s="3"/>
      <c r="AW7217" s="3"/>
      <c r="AY7217" s="3"/>
    </row>
    <row r="7218" spans="2:51" x14ac:dyDescent="0.2">
      <c r="B7218" s="3"/>
      <c r="D7218" s="3"/>
      <c r="AW7218" s="3"/>
      <c r="AY7218" s="3"/>
    </row>
    <row r="7219" spans="2:51" x14ac:dyDescent="0.2">
      <c r="B7219" s="3"/>
      <c r="D7219" s="3"/>
      <c r="AW7219" s="3"/>
      <c r="AY7219" s="3"/>
    </row>
    <row r="7220" spans="2:51" x14ac:dyDescent="0.2">
      <c r="B7220" s="3"/>
      <c r="D7220" s="3"/>
      <c r="AW7220" s="3"/>
      <c r="AY7220" s="3"/>
    </row>
    <row r="7221" spans="2:51" x14ac:dyDescent="0.2">
      <c r="B7221" s="3"/>
      <c r="D7221" s="3"/>
      <c r="AW7221" s="3"/>
      <c r="AY7221" s="3"/>
    </row>
    <row r="7222" spans="2:51" x14ac:dyDescent="0.2">
      <c r="B7222" s="3"/>
      <c r="D7222" s="3"/>
      <c r="AW7222" s="3"/>
      <c r="AY7222" s="3"/>
    </row>
    <row r="7223" spans="2:51" x14ac:dyDescent="0.2">
      <c r="B7223" s="3"/>
      <c r="D7223" s="3"/>
      <c r="AW7223" s="3"/>
      <c r="AY7223" s="3"/>
    </row>
    <row r="7224" spans="2:51" x14ac:dyDescent="0.2">
      <c r="B7224" s="3"/>
      <c r="D7224" s="3"/>
      <c r="AW7224" s="3"/>
      <c r="AY7224" s="3"/>
    </row>
    <row r="7225" spans="2:51" x14ac:dyDescent="0.2">
      <c r="B7225" s="3"/>
      <c r="D7225" s="3"/>
      <c r="AW7225" s="3"/>
      <c r="AY7225" s="3"/>
    </row>
    <row r="7226" spans="2:51" x14ac:dyDescent="0.2">
      <c r="B7226" s="3"/>
      <c r="D7226" s="3"/>
      <c r="AW7226" s="3"/>
      <c r="AY7226" s="3"/>
    </row>
    <row r="7227" spans="2:51" x14ac:dyDescent="0.2">
      <c r="B7227" s="3"/>
      <c r="D7227" s="3"/>
      <c r="AW7227" s="3"/>
      <c r="AY7227" s="3"/>
    </row>
    <row r="7228" spans="2:51" x14ac:dyDescent="0.2">
      <c r="B7228" s="3"/>
      <c r="D7228" s="3"/>
      <c r="AW7228" s="3"/>
      <c r="AY7228" s="3"/>
    </row>
    <row r="7229" spans="2:51" x14ac:dyDescent="0.2">
      <c r="B7229" s="3"/>
      <c r="D7229" s="3"/>
      <c r="AW7229" s="3"/>
      <c r="AY7229" s="3"/>
    </row>
    <row r="7230" spans="2:51" x14ac:dyDescent="0.2">
      <c r="B7230" s="3"/>
      <c r="D7230" s="3"/>
      <c r="AW7230" s="3"/>
      <c r="AY7230" s="3"/>
    </row>
    <row r="7231" spans="2:51" x14ac:dyDescent="0.2">
      <c r="B7231" s="3"/>
      <c r="D7231" s="3"/>
      <c r="AW7231" s="3"/>
      <c r="AY7231" s="3"/>
    </row>
    <row r="7232" spans="2:51" x14ac:dyDescent="0.2">
      <c r="B7232" s="3"/>
      <c r="D7232" s="3"/>
      <c r="AW7232" s="3"/>
      <c r="AY7232" s="3"/>
    </row>
    <row r="7233" spans="2:51" x14ac:dyDescent="0.2">
      <c r="B7233" s="3"/>
      <c r="D7233" s="3"/>
      <c r="AW7233" s="3"/>
      <c r="AY7233" s="3"/>
    </row>
    <row r="7234" spans="2:51" x14ac:dyDescent="0.2">
      <c r="B7234" s="3"/>
      <c r="D7234" s="3"/>
      <c r="AW7234" s="3"/>
      <c r="AY7234" s="3"/>
    </row>
    <row r="7235" spans="2:51" x14ac:dyDescent="0.2">
      <c r="B7235" s="3"/>
      <c r="D7235" s="3"/>
      <c r="AW7235" s="3"/>
      <c r="AY7235" s="3"/>
    </row>
    <row r="7236" spans="2:51" x14ac:dyDescent="0.2">
      <c r="B7236" s="3"/>
      <c r="D7236" s="3"/>
      <c r="AW7236" s="3"/>
      <c r="AY7236" s="3"/>
    </row>
    <row r="7237" spans="2:51" x14ac:dyDescent="0.2">
      <c r="B7237" s="3"/>
      <c r="D7237" s="3"/>
      <c r="AW7237" s="3"/>
      <c r="AY7237" s="3"/>
    </row>
    <row r="7238" spans="2:51" x14ac:dyDescent="0.2">
      <c r="B7238" s="3"/>
      <c r="D7238" s="3"/>
      <c r="AW7238" s="3"/>
      <c r="AY7238" s="3"/>
    </row>
    <row r="7239" spans="2:51" x14ac:dyDescent="0.2">
      <c r="B7239" s="3"/>
      <c r="D7239" s="3"/>
      <c r="AW7239" s="3"/>
      <c r="AY7239" s="3"/>
    </row>
    <row r="7240" spans="2:51" x14ac:dyDescent="0.2">
      <c r="B7240" s="3"/>
      <c r="D7240" s="3"/>
      <c r="AW7240" s="3"/>
      <c r="AY7240" s="3"/>
    </row>
    <row r="7241" spans="2:51" x14ac:dyDescent="0.2">
      <c r="B7241" s="3"/>
      <c r="D7241" s="3"/>
      <c r="AW7241" s="3"/>
      <c r="AY7241" s="3"/>
    </row>
    <row r="7242" spans="2:51" x14ac:dyDescent="0.2">
      <c r="B7242" s="3"/>
      <c r="D7242" s="3"/>
      <c r="AW7242" s="3"/>
      <c r="AY7242" s="3"/>
    </row>
    <row r="7243" spans="2:51" x14ac:dyDescent="0.2">
      <c r="B7243" s="3"/>
      <c r="D7243" s="3"/>
      <c r="AW7243" s="3"/>
      <c r="AY7243" s="3"/>
    </row>
    <row r="7244" spans="2:51" x14ac:dyDescent="0.2">
      <c r="B7244" s="3"/>
      <c r="D7244" s="3"/>
      <c r="AW7244" s="3"/>
      <c r="AY7244" s="3"/>
    </row>
    <row r="7245" spans="2:51" x14ac:dyDescent="0.2">
      <c r="B7245" s="3"/>
      <c r="D7245" s="3"/>
      <c r="AW7245" s="3"/>
      <c r="AY7245" s="3"/>
    </row>
    <row r="7246" spans="2:51" x14ac:dyDescent="0.2">
      <c r="B7246" s="3"/>
      <c r="D7246" s="3"/>
      <c r="AW7246" s="3"/>
      <c r="AY7246" s="3"/>
    </row>
    <row r="7247" spans="2:51" x14ac:dyDescent="0.2">
      <c r="B7247" s="3"/>
      <c r="D7247" s="3"/>
      <c r="AW7247" s="3"/>
      <c r="AY7247" s="3"/>
    </row>
    <row r="7248" spans="2:51" x14ac:dyDescent="0.2">
      <c r="B7248" s="3"/>
      <c r="D7248" s="3"/>
      <c r="AW7248" s="3"/>
      <c r="AY7248" s="3"/>
    </row>
    <row r="7249" spans="2:51" x14ac:dyDescent="0.2">
      <c r="B7249" s="3"/>
      <c r="D7249" s="3"/>
      <c r="AW7249" s="3"/>
      <c r="AY7249" s="3"/>
    </row>
    <row r="7250" spans="2:51" x14ac:dyDescent="0.2">
      <c r="B7250" s="3"/>
      <c r="D7250" s="3"/>
      <c r="AW7250" s="3"/>
      <c r="AY7250" s="3"/>
    </row>
    <row r="7251" spans="2:51" x14ac:dyDescent="0.2">
      <c r="B7251" s="3"/>
      <c r="D7251" s="3"/>
      <c r="AW7251" s="3"/>
      <c r="AY7251" s="3"/>
    </row>
    <row r="7252" spans="2:51" x14ac:dyDescent="0.2">
      <c r="B7252" s="3"/>
      <c r="D7252" s="3"/>
      <c r="AW7252" s="3"/>
      <c r="AY7252" s="3"/>
    </row>
    <row r="7253" spans="2:51" x14ac:dyDescent="0.2">
      <c r="B7253" s="3"/>
      <c r="D7253" s="3"/>
      <c r="AW7253" s="3"/>
      <c r="AY7253" s="3"/>
    </row>
    <row r="7254" spans="2:51" x14ac:dyDescent="0.2">
      <c r="B7254" s="3"/>
      <c r="D7254" s="3"/>
      <c r="AW7254" s="3"/>
      <c r="AY7254" s="3"/>
    </row>
    <row r="7255" spans="2:51" x14ac:dyDescent="0.2">
      <c r="B7255" s="3"/>
      <c r="D7255" s="3"/>
      <c r="AW7255" s="3"/>
      <c r="AY7255" s="3"/>
    </row>
    <row r="7256" spans="2:51" x14ac:dyDescent="0.2">
      <c r="B7256" s="3"/>
      <c r="D7256" s="3"/>
      <c r="AW7256" s="3"/>
      <c r="AY7256" s="3"/>
    </row>
    <row r="7257" spans="2:51" x14ac:dyDescent="0.2">
      <c r="B7257" s="3"/>
      <c r="D7257" s="3"/>
      <c r="AW7257" s="3"/>
      <c r="AY7257" s="3"/>
    </row>
    <row r="7258" spans="2:51" x14ac:dyDescent="0.2">
      <c r="B7258" s="3"/>
      <c r="D7258" s="3"/>
      <c r="AW7258" s="3"/>
      <c r="AY7258" s="3"/>
    </row>
    <row r="7259" spans="2:51" x14ac:dyDescent="0.2">
      <c r="B7259" s="3"/>
      <c r="D7259" s="3"/>
      <c r="AW7259" s="3"/>
      <c r="AY7259" s="3"/>
    </row>
    <row r="7260" spans="2:51" x14ac:dyDescent="0.2">
      <c r="B7260" s="3"/>
      <c r="D7260" s="3"/>
      <c r="AW7260" s="3"/>
      <c r="AY7260" s="3"/>
    </row>
    <row r="7261" spans="2:51" x14ac:dyDescent="0.2">
      <c r="B7261" s="3"/>
      <c r="D7261" s="3"/>
      <c r="AW7261" s="3"/>
      <c r="AY7261" s="3"/>
    </row>
    <row r="7262" spans="2:51" x14ac:dyDescent="0.2">
      <c r="B7262" s="3"/>
      <c r="D7262" s="3"/>
      <c r="AW7262" s="3"/>
      <c r="AY7262" s="3"/>
    </row>
    <row r="7263" spans="2:51" x14ac:dyDescent="0.2">
      <c r="B7263" s="3"/>
      <c r="D7263" s="3"/>
      <c r="AW7263" s="3"/>
      <c r="AY7263" s="3"/>
    </row>
    <row r="7264" spans="2:51" x14ac:dyDescent="0.2">
      <c r="B7264" s="3"/>
      <c r="D7264" s="3"/>
      <c r="AW7264" s="3"/>
      <c r="AY7264" s="3"/>
    </row>
    <row r="7265" spans="2:51" x14ac:dyDescent="0.2">
      <c r="B7265" s="3"/>
      <c r="D7265" s="3"/>
      <c r="AW7265" s="3"/>
      <c r="AY7265" s="3"/>
    </row>
    <row r="7266" spans="2:51" x14ac:dyDescent="0.2">
      <c r="B7266" s="3"/>
      <c r="D7266" s="3"/>
      <c r="AW7266" s="3"/>
      <c r="AY7266" s="3"/>
    </row>
    <row r="7267" spans="2:51" x14ac:dyDescent="0.2">
      <c r="B7267" s="3"/>
      <c r="D7267" s="3"/>
      <c r="AW7267" s="3"/>
      <c r="AY7267" s="3"/>
    </row>
    <row r="7268" spans="2:51" x14ac:dyDescent="0.2">
      <c r="B7268" s="3"/>
      <c r="D7268" s="3"/>
      <c r="AW7268" s="3"/>
      <c r="AY7268" s="3"/>
    </row>
    <row r="7269" spans="2:51" x14ac:dyDescent="0.2">
      <c r="B7269" s="3"/>
      <c r="D7269" s="3"/>
      <c r="AW7269" s="3"/>
      <c r="AY7269" s="3"/>
    </row>
    <row r="7270" spans="2:51" x14ac:dyDescent="0.2">
      <c r="B7270" s="3"/>
      <c r="D7270" s="3"/>
      <c r="AW7270" s="3"/>
      <c r="AY7270" s="3"/>
    </row>
    <row r="7271" spans="2:51" x14ac:dyDescent="0.2">
      <c r="B7271" s="3"/>
      <c r="D7271" s="3"/>
      <c r="AW7271" s="3"/>
      <c r="AY7271" s="3"/>
    </row>
    <row r="7272" spans="2:51" x14ac:dyDescent="0.2">
      <c r="B7272" s="3"/>
      <c r="D7272" s="3"/>
      <c r="AW7272" s="3"/>
      <c r="AY7272" s="3"/>
    </row>
    <row r="7273" spans="2:51" x14ac:dyDescent="0.2">
      <c r="B7273" s="3"/>
      <c r="D7273" s="3"/>
      <c r="AW7273" s="3"/>
      <c r="AY7273" s="3"/>
    </row>
    <row r="7274" spans="2:51" x14ac:dyDescent="0.2">
      <c r="B7274" s="3"/>
      <c r="D7274" s="3"/>
      <c r="AW7274" s="3"/>
      <c r="AY7274" s="3"/>
    </row>
    <row r="7275" spans="2:51" x14ac:dyDescent="0.2">
      <c r="B7275" s="3"/>
      <c r="D7275" s="3"/>
      <c r="AW7275" s="3"/>
      <c r="AY7275" s="3"/>
    </row>
    <row r="7276" spans="2:51" x14ac:dyDescent="0.2">
      <c r="B7276" s="3"/>
      <c r="D7276" s="3"/>
      <c r="AW7276" s="3"/>
      <c r="AY7276" s="3"/>
    </row>
    <row r="7277" spans="2:51" x14ac:dyDescent="0.2">
      <c r="B7277" s="3"/>
      <c r="D7277" s="3"/>
      <c r="AW7277" s="3"/>
      <c r="AY7277" s="3"/>
    </row>
    <row r="7278" spans="2:51" x14ac:dyDescent="0.2">
      <c r="B7278" s="3"/>
      <c r="D7278" s="3"/>
      <c r="AW7278" s="3"/>
      <c r="AY7278" s="3"/>
    </row>
    <row r="7279" spans="2:51" x14ac:dyDescent="0.2">
      <c r="B7279" s="3"/>
      <c r="D7279" s="3"/>
      <c r="AW7279" s="3"/>
      <c r="AY7279" s="3"/>
    </row>
    <row r="7280" spans="2:51" x14ac:dyDescent="0.2">
      <c r="B7280" s="3"/>
      <c r="D7280" s="3"/>
      <c r="AW7280" s="3"/>
      <c r="AY7280" s="3"/>
    </row>
    <row r="7281" spans="2:51" x14ac:dyDescent="0.2">
      <c r="B7281" s="3"/>
      <c r="D7281" s="3"/>
      <c r="AW7281" s="3"/>
      <c r="AY7281" s="3"/>
    </row>
    <row r="7282" spans="2:51" x14ac:dyDescent="0.2">
      <c r="B7282" s="3"/>
      <c r="D7282" s="3"/>
      <c r="AW7282" s="3"/>
      <c r="AY7282" s="3"/>
    </row>
    <row r="7283" spans="2:51" x14ac:dyDescent="0.2">
      <c r="B7283" s="3"/>
      <c r="D7283" s="3"/>
      <c r="AW7283" s="3"/>
      <c r="AY7283" s="3"/>
    </row>
    <row r="7284" spans="2:51" x14ac:dyDescent="0.2">
      <c r="B7284" s="3"/>
      <c r="D7284" s="3"/>
      <c r="AW7284" s="3"/>
      <c r="AY7284" s="3"/>
    </row>
    <row r="7285" spans="2:51" x14ac:dyDescent="0.2">
      <c r="B7285" s="3"/>
      <c r="D7285" s="3"/>
      <c r="AW7285" s="3"/>
      <c r="AY7285" s="3"/>
    </row>
    <row r="7286" spans="2:51" x14ac:dyDescent="0.2">
      <c r="B7286" s="3"/>
      <c r="D7286" s="3"/>
      <c r="AW7286" s="3"/>
      <c r="AY7286" s="3"/>
    </row>
    <row r="7287" spans="2:51" x14ac:dyDescent="0.2">
      <c r="B7287" s="3"/>
      <c r="D7287" s="3"/>
      <c r="AW7287" s="3"/>
      <c r="AY7287" s="3"/>
    </row>
    <row r="7288" spans="2:51" x14ac:dyDescent="0.2">
      <c r="B7288" s="3"/>
      <c r="D7288" s="3"/>
      <c r="AW7288" s="3"/>
      <c r="AY7288" s="3"/>
    </row>
    <row r="7289" spans="2:51" x14ac:dyDescent="0.2">
      <c r="B7289" s="3"/>
      <c r="D7289" s="3"/>
      <c r="AW7289" s="3"/>
      <c r="AY7289" s="3"/>
    </row>
    <row r="7290" spans="2:51" x14ac:dyDescent="0.2">
      <c r="B7290" s="3"/>
      <c r="D7290" s="3"/>
      <c r="AW7290" s="3"/>
      <c r="AY7290" s="3"/>
    </row>
    <row r="7291" spans="2:51" x14ac:dyDescent="0.2">
      <c r="B7291" s="3"/>
      <c r="D7291" s="3"/>
      <c r="AW7291" s="3"/>
      <c r="AY7291" s="3"/>
    </row>
    <row r="7292" spans="2:51" x14ac:dyDescent="0.2">
      <c r="B7292" s="3"/>
      <c r="D7292" s="3"/>
      <c r="AW7292" s="3"/>
      <c r="AY7292" s="3"/>
    </row>
    <row r="7293" spans="2:51" x14ac:dyDescent="0.2">
      <c r="B7293" s="3"/>
      <c r="D7293" s="3"/>
      <c r="AW7293" s="3"/>
      <c r="AY7293" s="3"/>
    </row>
    <row r="7294" spans="2:51" x14ac:dyDescent="0.2">
      <c r="B7294" s="3"/>
      <c r="D7294" s="3"/>
      <c r="AW7294" s="3"/>
      <c r="AY7294" s="3"/>
    </row>
    <row r="7295" spans="2:51" x14ac:dyDescent="0.2">
      <c r="B7295" s="3"/>
      <c r="D7295" s="3"/>
      <c r="AW7295" s="3"/>
      <c r="AY7295" s="3"/>
    </row>
    <row r="7296" spans="2:51" x14ac:dyDescent="0.2">
      <c r="B7296" s="3"/>
      <c r="D7296" s="3"/>
      <c r="AW7296" s="3"/>
      <c r="AY7296" s="3"/>
    </row>
    <row r="7297" spans="2:51" x14ac:dyDescent="0.2">
      <c r="B7297" s="3"/>
      <c r="D7297" s="3"/>
      <c r="AW7297" s="3"/>
      <c r="AY7297" s="3"/>
    </row>
    <row r="7298" spans="2:51" x14ac:dyDescent="0.2">
      <c r="B7298" s="3"/>
      <c r="D7298" s="3"/>
      <c r="AW7298" s="3"/>
      <c r="AY7298" s="3"/>
    </row>
    <row r="7299" spans="2:51" x14ac:dyDescent="0.2">
      <c r="B7299" s="3"/>
      <c r="D7299" s="3"/>
      <c r="AW7299" s="3"/>
      <c r="AY7299" s="3"/>
    </row>
    <row r="7300" spans="2:51" x14ac:dyDescent="0.2">
      <c r="B7300" s="3"/>
      <c r="D7300" s="3"/>
      <c r="AW7300" s="3"/>
      <c r="AY7300" s="3"/>
    </row>
    <row r="7301" spans="2:51" x14ac:dyDescent="0.2">
      <c r="B7301" s="3"/>
      <c r="D7301" s="3"/>
      <c r="AW7301" s="3"/>
      <c r="AY7301" s="3"/>
    </row>
    <row r="7302" spans="2:51" x14ac:dyDescent="0.2">
      <c r="B7302" s="3"/>
      <c r="D7302" s="3"/>
      <c r="AW7302" s="3"/>
      <c r="AY7302" s="3"/>
    </row>
    <row r="7303" spans="2:51" x14ac:dyDescent="0.2">
      <c r="B7303" s="3"/>
      <c r="D7303" s="3"/>
      <c r="AW7303" s="3"/>
      <c r="AY7303" s="3"/>
    </row>
    <row r="7304" spans="2:51" x14ac:dyDescent="0.2">
      <c r="B7304" s="3"/>
      <c r="D7304" s="3"/>
      <c r="AW7304" s="3"/>
      <c r="AY7304" s="3"/>
    </row>
    <row r="7305" spans="2:51" x14ac:dyDescent="0.2">
      <c r="B7305" s="3"/>
      <c r="D7305" s="3"/>
      <c r="AW7305" s="3"/>
      <c r="AY7305" s="3"/>
    </row>
    <row r="7306" spans="2:51" x14ac:dyDescent="0.2">
      <c r="B7306" s="3"/>
      <c r="D7306" s="3"/>
      <c r="AW7306" s="3"/>
      <c r="AY7306" s="3"/>
    </row>
    <row r="7307" spans="2:51" x14ac:dyDescent="0.2">
      <c r="B7307" s="3"/>
      <c r="D7307" s="3"/>
      <c r="AW7307" s="3"/>
      <c r="AY7307" s="3"/>
    </row>
    <row r="7308" spans="2:51" x14ac:dyDescent="0.2">
      <c r="B7308" s="3"/>
      <c r="D7308" s="3"/>
      <c r="AW7308" s="3"/>
      <c r="AY7308" s="3"/>
    </row>
    <row r="7309" spans="2:51" x14ac:dyDescent="0.2">
      <c r="B7309" s="3"/>
      <c r="D7309" s="3"/>
      <c r="AW7309" s="3"/>
      <c r="AY7309" s="3"/>
    </row>
    <row r="7310" spans="2:51" x14ac:dyDescent="0.2">
      <c r="B7310" s="3"/>
      <c r="D7310" s="3"/>
      <c r="AW7310" s="3"/>
      <c r="AY7310" s="3"/>
    </row>
    <row r="7311" spans="2:51" x14ac:dyDescent="0.2">
      <c r="B7311" s="3"/>
      <c r="D7311" s="3"/>
      <c r="AW7311" s="3"/>
      <c r="AY7311" s="3"/>
    </row>
    <row r="7312" spans="2:51" x14ac:dyDescent="0.2">
      <c r="B7312" s="3"/>
      <c r="D7312" s="3"/>
      <c r="AW7312" s="3"/>
      <c r="AY7312" s="3"/>
    </row>
    <row r="7313" spans="2:51" x14ac:dyDescent="0.2">
      <c r="B7313" s="3"/>
      <c r="D7313" s="3"/>
      <c r="AW7313" s="3"/>
      <c r="AY7313" s="3"/>
    </row>
    <row r="7314" spans="2:51" x14ac:dyDescent="0.2">
      <c r="B7314" s="3"/>
      <c r="D7314" s="3"/>
      <c r="AW7314" s="3"/>
      <c r="AY7314" s="3"/>
    </row>
    <row r="7315" spans="2:51" x14ac:dyDescent="0.2">
      <c r="B7315" s="3"/>
      <c r="D7315" s="3"/>
      <c r="AW7315" s="3"/>
      <c r="AY7315" s="3"/>
    </row>
    <row r="7316" spans="2:51" x14ac:dyDescent="0.2">
      <c r="B7316" s="3"/>
      <c r="D7316" s="3"/>
      <c r="AW7316" s="3"/>
      <c r="AY7316" s="3"/>
    </row>
    <row r="7317" spans="2:51" x14ac:dyDescent="0.2">
      <c r="B7317" s="3"/>
      <c r="D7317" s="3"/>
      <c r="AW7317" s="3"/>
      <c r="AY7317" s="3"/>
    </row>
    <row r="7318" spans="2:51" x14ac:dyDescent="0.2">
      <c r="B7318" s="3"/>
      <c r="D7318" s="3"/>
      <c r="AW7318" s="3"/>
      <c r="AY7318" s="3"/>
    </row>
    <row r="7319" spans="2:51" x14ac:dyDescent="0.2">
      <c r="B7319" s="3"/>
      <c r="D7319" s="3"/>
      <c r="AW7319" s="3"/>
      <c r="AY7319" s="3"/>
    </row>
    <row r="7320" spans="2:51" x14ac:dyDescent="0.2">
      <c r="B7320" s="3"/>
      <c r="D7320" s="3"/>
      <c r="AW7320" s="3"/>
      <c r="AY7320" s="3"/>
    </row>
    <row r="7321" spans="2:51" x14ac:dyDescent="0.2">
      <c r="B7321" s="3"/>
      <c r="D7321" s="3"/>
      <c r="AW7321" s="3"/>
      <c r="AY7321" s="3"/>
    </row>
    <row r="7322" spans="2:51" x14ac:dyDescent="0.2">
      <c r="B7322" s="3"/>
      <c r="D7322" s="3"/>
      <c r="AW7322" s="3"/>
      <c r="AY7322" s="3"/>
    </row>
    <row r="7323" spans="2:51" x14ac:dyDescent="0.2">
      <c r="B7323" s="3"/>
      <c r="D7323" s="3"/>
      <c r="AW7323" s="3"/>
      <c r="AY7323" s="3"/>
    </row>
    <row r="7324" spans="2:51" x14ac:dyDescent="0.2">
      <c r="B7324" s="3"/>
      <c r="D7324" s="3"/>
      <c r="AW7324" s="3"/>
      <c r="AY7324" s="3"/>
    </row>
    <row r="7325" spans="2:51" x14ac:dyDescent="0.2">
      <c r="B7325" s="3"/>
      <c r="D7325" s="3"/>
      <c r="AW7325" s="3"/>
      <c r="AY7325" s="3"/>
    </row>
    <row r="7326" spans="2:51" x14ac:dyDescent="0.2">
      <c r="B7326" s="3"/>
      <c r="D7326" s="3"/>
      <c r="AW7326" s="3"/>
      <c r="AY7326" s="3"/>
    </row>
    <row r="7327" spans="2:51" x14ac:dyDescent="0.2">
      <c r="B7327" s="3"/>
      <c r="D7327" s="3"/>
      <c r="AW7327" s="3"/>
      <c r="AY7327" s="3"/>
    </row>
    <row r="7328" spans="2:51" x14ac:dyDescent="0.2">
      <c r="B7328" s="3"/>
      <c r="D7328" s="3"/>
      <c r="AW7328" s="3"/>
      <c r="AY7328" s="3"/>
    </row>
    <row r="7329" spans="2:51" x14ac:dyDescent="0.2">
      <c r="B7329" s="3"/>
      <c r="D7329" s="3"/>
      <c r="AW7329" s="3"/>
      <c r="AY7329" s="3"/>
    </row>
    <row r="7330" spans="2:51" x14ac:dyDescent="0.2">
      <c r="B7330" s="3"/>
      <c r="D7330" s="3"/>
      <c r="AW7330" s="3"/>
      <c r="AY7330" s="3"/>
    </row>
    <row r="7331" spans="2:51" x14ac:dyDescent="0.2">
      <c r="B7331" s="3"/>
      <c r="D7331" s="3"/>
      <c r="AW7331" s="3"/>
      <c r="AY7331" s="3"/>
    </row>
    <row r="7332" spans="2:51" x14ac:dyDescent="0.2">
      <c r="B7332" s="3"/>
      <c r="D7332" s="3"/>
      <c r="AW7332" s="3"/>
      <c r="AY7332" s="3"/>
    </row>
    <row r="7333" spans="2:51" x14ac:dyDescent="0.2">
      <c r="B7333" s="3"/>
      <c r="D7333" s="3"/>
      <c r="AW7333" s="3"/>
      <c r="AY7333" s="3"/>
    </row>
    <row r="7334" spans="2:51" x14ac:dyDescent="0.2">
      <c r="B7334" s="3"/>
      <c r="D7334" s="3"/>
      <c r="AW7334" s="3"/>
      <c r="AY7334" s="3"/>
    </row>
    <row r="7335" spans="2:51" x14ac:dyDescent="0.2">
      <c r="B7335" s="3"/>
      <c r="D7335" s="3"/>
      <c r="AW7335" s="3"/>
      <c r="AY7335" s="3"/>
    </row>
    <row r="7336" spans="2:51" x14ac:dyDescent="0.2">
      <c r="B7336" s="3"/>
      <c r="D7336" s="3"/>
      <c r="AW7336" s="3"/>
      <c r="AY7336" s="3"/>
    </row>
    <row r="7337" spans="2:51" x14ac:dyDescent="0.2">
      <c r="B7337" s="3"/>
      <c r="D7337" s="3"/>
      <c r="AW7337" s="3"/>
      <c r="AY7337" s="3"/>
    </row>
    <row r="7338" spans="2:51" x14ac:dyDescent="0.2">
      <c r="B7338" s="3"/>
      <c r="D7338" s="3"/>
      <c r="AW7338" s="3"/>
      <c r="AY7338" s="3"/>
    </row>
    <row r="7339" spans="2:51" x14ac:dyDescent="0.2">
      <c r="B7339" s="3"/>
      <c r="D7339" s="3"/>
      <c r="AW7339" s="3"/>
      <c r="AY7339" s="3"/>
    </row>
    <row r="7340" spans="2:51" x14ac:dyDescent="0.2">
      <c r="B7340" s="3"/>
      <c r="D7340" s="3"/>
      <c r="AW7340" s="3"/>
      <c r="AY7340" s="3"/>
    </row>
    <row r="7341" spans="2:51" x14ac:dyDescent="0.2">
      <c r="B7341" s="3"/>
      <c r="D7341" s="3"/>
      <c r="AW7341" s="3"/>
      <c r="AY7341" s="3"/>
    </row>
    <row r="7342" spans="2:51" x14ac:dyDescent="0.2">
      <c r="B7342" s="3"/>
      <c r="D7342" s="3"/>
      <c r="AW7342" s="3"/>
      <c r="AY7342" s="3"/>
    </row>
    <row r="7343" spans="2:51" x14ac:dyDescent="0.2">
      <c r="B7343" s="3"/>
      <c r="D7343" s="3"/>
      <c r="AW7343" s="3"/>
      <c r="AY7343" s="3"/>
    </row>
    <row r="7344" spans="2:51" x14ac:dyDescent="0.2">
      <c r="B7344" s="3"/>
      <c r="D7344" s="3"/>
      <c r="AW7344" s="3"/>
      <c r="AY7344" s="3"/>
    </row>
    <row r="7345" spans="2:51" x14ac:dyDescent="0.2">
      <c r="B7345" s="3"/>
      <c r="D7345" s="3"/>
      <c r="AW7345" s="3"/>
      <c r="AY7345" s="3"/>
    </row>
    <row r="7346" spans="2:51" x14ac:dyDescent="0.2">
      <c r="B7346" s="3"/>
      <c r="D7346" s="3"/>
      <c r="AW7346" s="3"/>
      <c r="AY7346" s="3"/>
    </row>
    <row r="7347" spans="2:51" x14ac:dyDescent="0.2">
      <c r="B7347" s="3"/>
      <c r="D7347" s="3"/>
      <c r="AW7347" s="3"/>
      <c r="AY7347" s="3"/>
    </row>
    <row r="7348" spans="2:51" x14ac:dyDescent="0.2">
      <c r="B7348" s="3"/>
      <c r="D7348" s="3"/>
      <c r="AW7348" s="3"/>
      <c r="AY7348" s="3"/>
    </row>
    <row r="7349" spans="2:51" x14ac:dyDescent="0.2">
      <c r="B7349" s="3"/>
      <c r="D7349" s="3"/>
      <c r="AW7349" s="3"/>
      <c r="AY7349" s="3"/>
    </row>
    <row r="7350" spans="2:51" x14ac:dyDescent="0.2">
      <c r="B7350" s="3"/>
      <c r="D7350" s="3"/>
      <c r="AW7350" s="3"/>
      <c r="AY7350" s="3"/>
    </row>
    <row r="7351" spans="2:51" x14ac:dyDescent="0.2">
      <c r="B7351" s="3"/>
      <c r="D7351" s="3"/>
      <c r="AW7351" s="3"/>
      <c r="AY7351" s="3"/>
    </row>
    <row r="7352" spans="2:51" x14ac:dyDescent="0.2">
      <c r="B7352" s="3"/>
      <c r="D7352" s="3"/>
      <c r="AW7352" s="3"/>
      <c r="AY7352" s="3"/>
    </row>
    <row r="7353" spans="2:51" x14ac:dyDescent="0.2">
      <c r="B7353" s="3"/>
      <c r="D7353" s="3"/>
      <c r="AW7353" s="3"/>
      <c r="AY7353" s="3"/>
    </row>
    <row r="7354" spans="2:51" x14ac:dyDescent="0.2">
      <c r="B7354" s="3"/>
      <c r="D7354" s="3"/>
      <c r="AW7354" s="3"/>
      <c r="AY7354" s="3"/>
    </row>
    <row r="7355" spans="2:51" x14ac:dyDescent="0.2">
      <c r="B7355" s="3"/>
      <c r="D7355" s="3"/>
      <c r="AW7355" s="3"/>
      <c r="AY7355" s="3"/>
    </row>
    <row r="7356" spans="2:51" x14ac:dyDescent="0.2">
      <c r="B7356" s="3"/>
      <c r="D7356" s="3"/>
      <c r="AW7356" s="3"/>
      <c r="AY7356" s="3"/>
    </row>
    <row r="7357" spans="2:51" x14ac:dyDescent="0.2">
      <c r="B7357" s="3"/>
      <c r="D7357" s="3"/>
      <c r="AW7357" s="3"/>
      <c r="AY7357" s="3"/>
    </row>
    <row r="7358" spans="2:51" x14ac:dyDescent="0.2">
      <c r="B7358" s="3"/>
      <c r="D7358" s="3"/>
      <c r="AW7358" s="3"/>
      <c r="AY7358" s="3"/>
    </row>
    <row r="7359" spans="2:51" x14ac:dyDescent="0.2">
      <c r="B7359" s="3"/>
      <c r="D7359" s="3"/>
      <c r="AW7359" s="3"/>
      <c r="AY7359" s="3"/>
    </row>
    <row r="7360" spans="2:51" x14ac:dyDescent="0.2">
      <c r="B7360" s="3"/>
      <c r="D7360" s="3"/>
      <c r="AW7360" s="3"/>
      <c r="AY7360" s="3"/>
    </row>
    <row r="7361" spans="2:51" x14ac:dyDescent="0.2">
      <c r="B7361" s="3"/>
      <c r="D7361" s="3"/>
      <c r="AW7361" s="3"/>
      <c r="AY7361" s="3"/>
    </row>
    <row r="7362" spans="2:51" x14ac:dyDescent="0.2">
      <c r="B7362" s="3"/>
      <c r="D7362" s="3"/>
      <c r="AW7362" s="3"/>
      <c r="AY7362" s="3"/>
    </row>
    <row r="7363" spans="2:51" x14ac:dyDescent="0.2">
      <c r="B7363" s="3"/>
      <c r="D7363" s="3"/>
      <c r="AW7363" s="3"/>
      <c r="AY7363" s="3"/>
    </row>
    <row r="7364" spans="2:51" x14ac:dyDescent="0.2">
      <c r="B7364" s="3"/>
      <c r="D7364" s="3"/>
      <c r="AW7364" s="3"/>
      <c r="AY7364" s="3"/>
    </row>
    <row r="7365" spans="2:51" x14ac:dyDescent="0.2">
      <c r="B7365" s="3"/>
      <c r="D7365" s="3"/>
      <c r="AW7365" s="3"/>
      <c r="AY7365" s="3"/>
    </row>
    <row r="7366" spans="2:51" x14ac:dyDescent="0.2">
      <c r="B7366" s="3"/>
      <c r="D7366" s="3"/>
      <c r="AW7366" s="3"/>
      <c r="AY7366" s="3"/>
    </row>
    <row r="7367" spans="2:51" x14ac:dyDescent="0.2">
      <c r="B7367" s="3"/>
      <c r="D7367" s="3"/>
      <c r="AW7367" s="3"/>
      <c r="AY7367" s="3"/>
    </row>
    <row r="7368" spans="2:51" x14ac:dyDescent="0.2">
      <c r="B7368" s="3"/>
      <c r="D7368" s="3"/>
      <c r="AW7368" s="3"/>
      <c r="AY7368" s="3"/>
    </row>
    <row r="7369" spans="2:51" x14ac:dyDescent="0.2">
      <c r="B7369" s="3"/>
      <c r="D7369" s="3"/>
      <c r="AW7369" s="3"/>
      <c r="AY7369" s="3"/>
    </row>
    <row r="7370" spans="2:51" x14ac:dyDescent="0.2">
      <c r="B7370" s="3"/>
      <c r="D7370" s="3"/>
      <c r="AW7370" s="3"/>
      <c r="AY7370" s="3"/>
    </row>
    <row r="7371" spans="2:51" x14ac:dyDescent="0.2">
      <c r="B7371" s="3"/>
      <c r="D7371" s="3"/>
      <c r="AW7371" s="3"/>
      <c r="AY7371" s="3"/>
    </row>
    <row r="7372" spans="2:51" x14ac:dyDescent="0.2">
      <c r="B7372" s="3"/>
      <c r="D7372" s="3"/>
      <c r="AW7372" s="3"/>
      <c r="AY7372" s="3"/>
    </row>
    <row r="7373" spans="2:51" x14ac:dyDescent="0.2">
      <c r="B7373" s="3"/>
      <c r="D7373" s="3"/>
      <c r="AW7373" s="3"/>
      <c r="AY7373" s="3"/>
    </row>
    <row r="7374" spans="2:51" x14ac:dyDescent="0.2">
      <c r="B7374" s="3"/>
      <c r="D7374" s="3"/>
      <c r="AW7374" s="3"/>
      <c r="AY7374" s="3"/>
    </row>
    <row r="7375" spans="2:51" x14ac:dyDescent="0.2">
      <c r="B7375" s="3"/>
      <c r="D7375" s="3"/>
      <c r="AW7375" s="3"/>
      <c r="AY7375" s="3"/>
    </row>
    <row r="7376" spans="2:51" x14ac:dyDescent="0.2">
      <c r="B7376" s="3"/>
      <c r="D7376" s="3"/>
      <c r="AW7376" s="3"/>
      <c r="AY7376" s="3"/>
    </row>
    <row r="7377" spans="2:51" x14ac:dyDescent="0.2">
      <c r="B7377" s="3"/>
      <c r="D7377" s="3"/>
      <c r="AW7377" s="3"/>
      <c r="AY7377" s="3"/>
    </row>
    <row r="7378" spans="2:51" x14ac:dyDescent="0.2">
      <c r="B7378" s="3"/>
      <c r="D7378" s="3"/>
      <c r="AW7378" s="3"/>
      <c r="AY7378" s="3"/>
    </row>
    <row r="7379" spans="2:51" x14ac:dyDescent="0.2">
      <c r="B7379" s="3"/>
      <c r="D7379" s="3"/>
      <c r="AW7379" s="3"/>
      <c r="AY7379" s="3"/>
    </row>
    <row r="7380" spans="2:51" x14ac:dyDescent="0.2">
      <c r="B7380" s="3"/>
      <c r="D7380" s="3"/>
      <c r="AW7380" s="3"/>
      <c r="AY7380" s="3"/>
    </row>
    <row r="7381" spans="2:51" x14ac:dyDescent="0.2">
      <c r="B7381" s="3"/>
      <c r="D7381" s="3"/>
      <c r="AW7381" s="3"/>
      <c r="AY7381" s="3"/>
    </row>
    <row r="7382" spans="2:51" x14ac:dyDescent="0.2">
      <c r="B7382" s="3"/>
      <c r="D7382" s="3"/>
      <c r="AW7382" s="3"/>
      <c r="AY7382" s="3"/>
    </row>
    <row r="7383" spans="2:51" x14ac:dyDescent="0.2">
      <c r="B7383" s="3"/>
      <c r="D7383" s="3"/>
      <c r="AW7383" s="3"/>
      <c r="AY7383" s="3"/>
    </row>
    <row r="7384" spans="2:51" x14ac:dyDescent="0.2">
      <c r="B7384" s="3"/>
      <c r="D7384" s="3"/>
      <c r="AW7384" s="3"/>
      <c r="AY7384" s="3"/>
    </row>
    <row r="7385" spans="2:51" x14ac:dyDescent="0.2">
      <c r="B7385" s="3"/>
      <c r="D7385" s="3"/>
      <c r="AW7385" s="3"/>
      <c r="AY7385" s="3"/>
    </row>
    <row r="7386" spans="2:51" x14ac:dyDescent="0.2">
      <c r="B7386" s="3"/>
      <c r="D7386" s="3"/>
      <c r="AW7386" s="3"/>
      <c r="AY7386" s="3"/>
    </row>
    <row r="7387" spans="2:51" x14ac:dyDescent="0.2">
      <c r="B7387" s="3"/>
      <c r="D7387" s="3"/>
      <c r="AW7387" s="3"/>
      <c r="AY7387" s="3"/>
    </row>
    <row r="7388" spans="2:51" x14ac:dyDescent="0.2">
      <c r="B7388" s="3"/>
      <c r="D7388" s="3"/>
      <c r="AW7388" s="3"/>
      <c r="AY7388" s="3"/>
    </row>
    <row r="7389" spans="2:51" x14ac:dyDescent="0.2">
      <c r="B7389" s="3"/>
      <c r="D7389" s="3"/>
      <c r="AW7389" s="3"/>
      <c r="AY7389" s="3"/>
    </row>
    <row r="7390" spans="2:51" x14ac:dyDescent="0.2">
      <c r="B7390" s="3"/>
      <c r="D7390" s="3"/>
      <c r="AW7390" s="3"/>
      <c r="AY7390" s="3"/>
    </row>
    <row r="7391" spans="2:51" x14ac:dyDescent="0.2">
      <c r="B7391" s="3"/>
      <c r="D7391" s="3"/>
      <c r="AW7391" s="3"/>
      <c r="AY7391" s="3"/>
    </row>
    <row r="7392" spans="2:51" x14ac:dyDescent="0.2">
      <c r="B7392" s="3"/>
      <c r="D7392" s="3"/>
      <c r="AW7392" s="3"/>
      <c r="AY7392" s="3"/>
    </row>
    <row r="7393" spans="2:51" x14ac:dyDescent="0.2">
      <c r="B7393" s="3"/>
      <c r="D7393" s="3"/>
      <c r="AW7393" s="3"/>
      <c r="AY7393" s="3"/>
    </row>
    <row r="7394" spans="2:51" x14ac:dyDescent="0.2">
      <c r="B7394" s="3"/>
      <c r="D7394" s="3"/>
      <c r="AW7394" s="3"/>
      <c r="AY7394" s="3"/>
    </row>
    <row r="7395" spans="2:51" x14ac:dyDescent="0.2">
      <c r="B7395" s="3"/>
      <c r="D7395" s="3"/>
      <c r="AW7395" s="3"/>
      <c r="AY7395" s="3"/>
    </row>
    <row r="7396" spans="2:51" x14ac:dyDescent="0.2">
      <c r="B7396" s="3"/>
      <c r="D7396" s="3"/>
      <c r="AW7396" s="3"/>
      <c r="AY7396" s="3"/>
    </row>
    <row r="7397" spans="2:51" x14ac:dyDescent="0.2">
      <c r="B7397" s="3"/>
      <c r="D7397" s="3"/>
      <c r="AW7397" s="3"/>
      <c r="AY7397" s="3"/>
    </row>
    <row r="7398" spans="2:51" x14ac:dyDescent="0.2">
      <c r="B7398" s="3"/>
      <c r="D7398" s="3"/>
      <c r="AW7398" s="3"/>
      <c r="AY7398" s="3"/>
    </row>
    <row r="7399" spans="2:51" x14ac:dyDescent="0.2">
      <c r="B7399" s="3"/>
      <c r="D7399" s="3"/>
      <c r="AW7399" s="3"/>
      <c r="AY7399" s="3"/>
    </row>
    <row r="7400" spans="2:51" x14ac:dyDescent="0.2">
      <c r="B7400" s="3"/>
      <c r="D7400" s="3"/>
      <c r="AW7400" s="3"/>
      <c r="AY7400" s="3"/>
    </row>
    <row r="7401" spans="2:51" x14ac:dyDescent="0.2">
      <c r="B7401" s="3"/>
      <c r="D7401" s="3"/>
      <c r="AW7401" s="3"/>
      <c r="AY7401" s="3"/>
    </row>
    <row r="7402" spans="2:51" x14ac:dyDescent="0.2">
      <c r="B7402" s="3"/>
      <c r="D7402" s="3"/>
      <c r="AW7402" s="3"/>
      <c r="AY7402" s="3"/>
    </row>
    <row r="7403" spans="2:51" x14ac:dyDescent="0.2">
      <c r="B7403" s="3"/>
      <c r="D7403" s="3"/>
      <c r="AW7403" s="3"/>
      <c r="AY7403" s="3"/>
    </row>
    <row r="7404" spans="2:51" x14ac:dyDescent="0.2">
      <c r="B7404" s="3"/>
      <c r="D7404" s="3"/>
      <c r="AW7404" s="3"/>
      <c r="AY7404" s="3"/>
    </row>
    <row r="7405" spans="2:51" x14ac:dyDescent="0.2">
      <c r="B7405" s="3"/>
      <c r="D7405" s="3"/>
      <c r="AW7405" s="3"/>
      <c r="AY7405" s="3"/>
    </row>
    <row r="7406" spans="2:51" x14ac:dyDescent="0.2">
      <c r="B7406" s="3"/>
      <c r="D7406" s="3"/>
      <c r="AW7406" s="3"/>
      <c r="AY7406" s="3"/>
    </row>
    <row r="7407" spans="2:51" x14ac:dyDescent="0.2">
      <c r="B7407" s="3"/>
      <c r="D7407" s="3"/>
      <c r="AW7407" s="3"/>
      <c r="AY7407" s="3"/>
    </row>
    <row r="7408" spans="2:51" x14ac:dyDescent="0.2">
      <c r="B7408" s="3"/>
      <c r="D7408" s="3"/>
      <c r="AW7408" s="3"/>
      <c r="AY7408" s="3"/>
    </row>
    <row r="7409" spans="2:51" x14ac:dyDescent="0.2">
      <c r="B7409" s="3"/>
      <c r="D7409" s="3"/>
      <c r="AW7409" s="3"/>
      <c r="AY7409" s="3"/>
    </row>
    <row r="7410" spans="2:51" x14ac:dyDescent="0.2">
      <c r="B7410" s="3"/>
      <c r="D7410" s="3"/>
      <c r="AW7410" s="3"/>
      <c r="AY7410" s="3"/>
    </row>
    <row r="7411" spans="2:51" x14ac:dyDescent="0.2">
      <c r="B7411" s="3"/>
      <c r="D7411" s="3"/>
      <c r="AW7411" s="3"/>
      <c r="AY7411" s="3"/>
    </row>
    <row r="7412" spans="2:51" x14ac:dyDescent="0.2">
      <c r="B7412" s="3"/>
      <c r="D7412" s="3"/>
      <c r="AW7412" s="3"/>
      <c r="AY7412" s="3"/>
    </row>
    <row r="7413" spans="2:51" x14ac:dyDescent="0.2">
      <c r="B7413" s="3"/>
      <c r="D7413" s="3"/>
      <c r="AW7413" s="3"/>
      <c r="AY7413" s="3"/>
    </row>
    <row r="7414" spans="2:51" x14ac:dyDescent="0.2">
      <c r="B7414" s="3"/>
      <c r="D7414" s="3"/>
      <c r="AW7414" s="3"/>
      <c r="AY7414" s="3"/>
    </row>
    <row r="7415" spans="2:51" x14ac:dyDescent="0.2">
      <c r="B7415" s="3"/>
      <c r="D7415" s="3"/>
      <c r="AW7415" s="3"/>
      <c r="AY7415" s="3"/>
    </row>
    <row r="7416" spans="2:51" x14ac:dyDescent="0.2">
      <c r="B7416" s="3"/>
      <c r="D7416" s="3"/>
      <c r="AW7416" s="3"/>
      <c r="AY7416" s="3"/>
    </row>
    <row r="7417" spans="2:51" x14ac:dyDescent="0.2">
      <c r="B7417" s="3"/>
      <c r="D7417" s="3"/>
      <c r="AW7417" s="3"/>
      <c r="AY7417" s="3"/>
    </row>
    <row r="7418" spans="2:51" x14ac:dyDescent="0.2">
      <c r="B7418" s="3"/>
      <c r="D7418" s="3"/>
      <c r="AW7418" s="3"/>
      <c r="AY7418" s="3"/>
    </row>
    <row r="7419" spans="2:51" x14ac:dyDescent="0.2">
      <c r="B7419" s="3"/>
      <c r="D7419" s="3"/>
      <c r="AW7419" s="3"/>
      <c r="AY7419" s="3"/>
    </row>
    <row r="7420" spans="2:51" x14ac:dyDescent="0.2">
      <c r="B7420" s="3"/>
      <c r="D7420" s="3"/>
      <c r="AW7420" s="3"/>
      <c r="AY7420" s="3"/>
    </row>
    <row r="7421" spans="2:51" x14ac:dyDescent="0.2">
      <c r="B7421" s="3"/>
      <c r="D7421" s="3"/>
      <c r="AW7421" s="3"/>
      <c r="AY7421" s="3"/>
    </row>
    <row r="7422" spans="2:51" x14ac:dyDescent="0.2">
      <c r="B7422" s="3"/>
      <c r="D7422" s="3"/>
      <c r="AW7422" s="3"/>
      <c r="AY7422" s="3"/>
    </row>
    <row r="7423" spans="2:51" x14ac:dyDescent="0.2">
      <c r="B7423" s="3"/>
      <c r="D7423" s="3"/>
      <c r="AW7423" s="3"/>
      <c r="AY7423" s="3"/>
    </row>
    <row r="7424" spans="2:51" x14ac:dyDescent="0.2">
      <c r="B7424" s="3"/>
      <c r="D7424" s="3"/>
      <c r="AW7424" s="3"/>
      <c r="AY7424" s="3"/>
    </row>
    <row r="7425" spans="2:51" x14ac:dyDescent="0.2">
      <c r="B7425" s="3"/>
      <c r="D7425" s="3"/>
      <c r="AW7425" s="3"/>
      <c r="AY7425" s="3"/>
    </row>
    <row r="7426" spans="2:51" x14ac:dyDescent="0.2">
      <c r="B7426" s="3"/>
      <c r="D7426" s="3"/>
      <c r="AW7426" s="3"/>
      <c r="AY7426" s="3"/>
    </row>
    <row r="7427" spans="2:51" x14ac:dyDescent="0.2">
      <c r="B7427" s="3"/>
      <c r="D7427" s="3"/>
      <c r="AW7427" s="3"/>
      <c r="AY7427" s="3"/>
    </row>
    <row r="7428" spans="2:51" x14ac:dyDescent="0.2">
      <c r="B7428" s="3"/>
      <c r="D7428" s="3"/>
      <c r="AW7428" s="3"/>
      <c r="AY7428" s="3"/>
    </row>
    <row r="7429" spans="2:51" x14ac:dyDescent="0.2">
      <c r="B7429" s="3"/>
      <c r="D7429" s="3"/>
      <c r="AW7429" s="3"/>
      <c r="AY7429" s="3"/>
    </row>
    <row r="7430" spans="2:51" x14ac:dyDescent="0.2">
      <c r="B7430" s="3"/>
      <c r="D7430" s="3"/>
      <c r="AW7430" s="3"/>
      <c r="AY7430" s="3"/>
    </row>
    <row r="7431" spans="2:51" x14ac:dyDescent="0.2">
      <c r="B7431" s="3"/>
      <c r="D7431" s="3"/>
      <c r="AW7431" s="3"/>
      <c r="AY7431" s="3"/>
    </row>
    <row r="7432" spans="2:51" x14ac:dyDescent="0.2">
      <c r="B7432" s="3"/>
      <c r="D7432" s="3"/>
      <c r="AW7432" s="3"/>
      <c r="AY7432" s="3"/>
    </row>
    <row r="7433" spans="2:51" x14ac:dyDescent="0.2">
      <c r="B7433" s="3"/>
      <c r="D7433" s="3"/>
      <c r="AW7433" s="3"/>
      <c r="AY7433" s="3"/>
    </row>
    <row r="7434" spans="2:51" x14ac:dyDescent="0.2">
      <c r="B7434" s="3"/>
      <c r="D7434" s="3"/>
      <c r="AW7434" s="3"/>
      <c r="AY7434" s="3"/>
    </row>
    <row r="7435" spans="2:51" x14ac:dyDescent="0.2">
      <c r="B7435" s="3"/>
      <c r="D7435" s="3"/>
      <c r="AW7435" s="3"/>
      <c r="AY7435" s="3"/>
    </row>
    <row r="7436" spans="2:51" x14ac:dyDescent="0.2">
      <c r="B7436" s="3"/>
      <c r="D7436" s="3"/>
      <c r="AW7436" s="3"/>
      <c r="AY7436" s="3"/>
    </row>
    <row r="7437" spans="2:51" x14ac:dyDescent="0.2">
      <c r="B7437" s="3"/>
      <c r="D7437" s="3"/>
      <c r="AW7437" s="3"/>
      <c r="AY7437" s="3"/>
    </row>
    <row r="7438" spans="2:51" x14ac:dyDescent="0.2">
      <c r="B7438" s="3"/>
      <c r="D7438" s="3"/>
      <c r="AW7438" s="3"/>
      <c r="AY7438" s="3"/>
    </row>
    <row r="7439" spans="2:51" x14ac:dyDescent="0.2">
      <c r="B7439" s="3"/>
      <c r="D7439" s="3"/>
      <c r="AW7439" s="3"/>
      <c r="AY7439" s="3"/>
    </row>
    <row r="7440" spans="2:51" x14ac:dyDescent="0.2">
      <c r="B7440" s="3"/>
      <c r="D7440" s="3"/>
      <c r="AW7440" s="3"/>
      <c r="AY7440" s="3"/>
    </row>
    <row r="7441" spans="2:51" x14ac:dyDescent="0.2">
      <c r="B7441" s="3"/>
      <c r="D7441" s="3"/>
      <c r="AW7441" s="3"/>
      <c r="AY7441" s="3"/>
    </row>
    <row r="7442" spans="2:51" x14ac:dyDescent="0.2">
      <c r="B7442" s="3"/>
      <c r="D7442" s="3"/>
      <c r="AW7442" s="3"/>
      <c r="AY7442" s="3"/>
    </row>
    <row r="7443" spans="2:51" x14ac:dyDescent="0.2">
      <c r="B7443" s="3"/>
      <c r="D7443" s="3"/>
      <c r="AW7443" s="3"/>
      <c r="AY7443" s="3"/>
    </row>
    <row r="7444" spans="2:51" x14ac:dyDescent="0.2">
      <c r="B7444" s="3"/>
      <c r="D7444" s="3"/>
      <c r="AW7444" s="3"/>
      <c r="AY7444" s="3"/>
    </row>
    <row r="7445" spans="2:51" x14ac:dyDescent="0.2">
      <c r="B7445" s="3"/>
      <c r="D7445" s="3"/>
      <c r="AW7445" s="3"/>
      <c r="AY7445" s="3"/>
    </row>
    <row r="7446" spans="2:51" x14ac:dyDescent="0.2">
      <c r="B7446" s="3"/>
      <c r="D7446" s="3"/>
      <c r="AW7446" s="3"/>
      <c r="AY7446" s="3"/>
    </row>
    <row r="7447" spans="2:51" x14ac:dyDescent="0.2">
      <c r="B7447" s="3"/>
      <c r="D7447" s="3"/>
      <c r="AW7447" s="3"/>
      <c r="AY7447" s="3"/>
    </row>
    <row r="7448" spans="2:51" x14ac:dyDescent="0.2">
      <c r="B7448" s="3"/>
      <c r="D7448" s="3"/>
      <c r="AW7448" s="3"/>
      <c r="AY7448" s="3"/>
    </row>
    <row r="7449" spans="2:51" x14ac:dyDescent="0.2">
      <c r="B7449" s="3"/>
      <c r="D7449" s="3"/>
      <c r="AW7449" s="3"/>
      <c r="AY7449" s="3"/>
    </row>
    <row r="7450" spans="2:51" x14ac:dyDescent="0.2">
      <c r="B7450" s="3"/>
      <c r="D7450" s="3"/>
      <c r="AW7450" s="3"/>
      <c r="AY7450" s="3"/>
    </row>
    <row r="7451" spans="2:51" x14ac:dyDescent="0.2">
      <c r="B7451" s="3"/>
      <c r="D7451" s="3"/>
      <c r="AW7451" s="3"/>
      <c r="AY7451" s="3"/>
    </row>
    <row r="7452" spans="2:51" x14ac:dyDescent="0.2">
      <c r="B7452" s="3"/>
      <c r="D7452" s="3"/>
      <c r="AW7452" s="3"/>
      <c r="AY7452" s="3"/>
    </row>
    <row r="7453" spans="2:51" x14ac:dyDescent="0.2">
      <c r="B7453" s="3"/>
      <c r="D7453" s="3"/>
      <c r="AW7453" s="3"/>
      <c r="AY7453" s="3"/>
    </row>
    <row r="7454" spans="2:51" x14ac:dyDescent="0.2">
      <c r="B7454" s="3"/>
      <c r="D7454" s="3"/>
      <c r="AW7454" s="3"/>
      <c r="AY7454" s="3"/>
    </row>
    <row r="7455" spans="2:51" x14ac:dyDescent="0.2">
      <c r="B7455" s="3"/>
      <c r="D7455" s="3"/>
      <c r="AW7455" s="3"/>
      <c r="AY7455" s="3"/>
    </row>
    <row r="7456" spans="2:51" x14ac:dyDescent="0.2">
      <c r="B7456" s="3"/>
      <c r="D7456" s="3"/>
      <c r="AW7456" s="3"/>
      <c r="AY7456" s="3"/>
    </row>
    <row r="7457" spans="2:51" x14ac:dyDescent="0.2">
      <c r="B7457" s="3"/>
      <c r="D7457" s="3"/>
      <c r="AW7457" s="3"/>
      <c r="AY7457" s="3"/>
    </row>
    <row r="7458" spans="2:51" x14ac:dyDescent="0.2">
      <c r="B7458" s="3"/>
      <c r="D7458" s="3"/>
      <c r="AW7458" s="3"/>
      <c r="AY7458" s="3"/>
    </row>
    <row r="7459" spans="2:51" x14ac:dyDescent="0.2">
      <c r="B7459" s="3"/>
      <c r="D7459" s="3"/>
      <c r="AW7459" s="3"/>
      <c r="AY7459" s="3"/>
    </row>
    <row r="7460" spans="2:51" x14ac:dyDescent="0.2">
      <c r="B7460" s="3"/>
      <c r="D7460" s="3"/>
      <c r="AW7460" s="3"/>
      <c r="AY7460" s="3"/>
    </row>
    <row r="7461" spans="2:51" x14ac:dyDescent="0.2">
      <c r="B7461" s="3"/>
      <c r="D7461" s="3"/>
      <c r="AW7461" s="3"/>
      <c r="AY7461" s="3"/>
    </row>
    <row r="7462" spans="2:51" x14ac:dyDescent="0.2">
      <c r="B7462" s="3"/>
      <c r="D7462" s="3"/>
      <c r="AW7462" s="3"/>
      <c r="AY7462" s="3"/>
    </row>
    <row r="7463" spans="2:51" x14ac:dyDescent="0.2">
      <c r="B7463" s="3"/>
      <c r="D7463" s="3"/>
      <c r="AW7463" s="3"/>
      <c r="AY7463" s="3"/>
    </row>
    <row r="7464" spans="2:51" x14ac:dyDescent="0.2">
      <c r="B7464" s="3"/>
      <c r="D7464" s="3"/>
      <c r="AW7464" s="3"/>
      <c r="AY7464" s="3"/>
    </row>
    <row r="7465" spans="2:51" x14ac:dyDescent="0.2">
      <c r="B7465" s="3"/>
      <c r="D7465" s="3"/>
      <c r="AW7465" s="3"/>
      <c r="AY7465" s="3"/>
    </row>
    <row r="7466" spans="2:51" x14ac:dyDescent="0.2">
      <c r="B7466" s="3"/>
      <c r="D7466" s="3"/>
      <c r="AW7466" s="3"/>
      <c r="AY7466" s="3"/>
    </row>
    <row r="7467" spans="2:51" x14ac:dyDescent="0.2">
      <c r="B7467" s="3"/>
      <c r="D7467" s="3"/>
      <c r="AW7467" s="3"/>
      <c r="AY7467" s="3"/>
    </row>
    <row r="7468" spans="2:51" x14ac:dyDescent="0.2">
      <c r="B7468" s="3"/>
      <c r="D7468" s="3"/>
      <c r="AW7468" s="3"/>
      <c r="AY7468" s="3"/>
    </row>
    <row r="7469" spans="2:51" x14ac:dyDescent="0.2">
      <c r="B7469" s="3"/>
      <c r="D7469" s="3"/>
      <c r="AW7469" s="3"/>
      <c r="AY7469" s="3"/>
    </row>
    <row r="7470" spans="2:51" x14ac:dyDescent="0.2">
      <c r="B7470" s="3"/>
      <c r="D7470" s="3"/>
      <c r="AW7470" s="3"/>
      <c r="AY7470" s="3"/>
    </row>
    <row r="7471" spans="2:51" x14ac:dyDescent="0.2">
      <c r="B7471" s="3"/>
      <c r="D7471" s="3"/>
      <c r="AW7471" s="3"/>
      <c r="AY7471" s="3"/>
    </row>
    <row r="7472" spans="2:51" x14ac:dyDescent="0.2">
      <c r="B7472" s="3"/>
      <c r="D7472" s="3"/>
      <c r="AW7472" s="3"/>
      <c r="AY7472" s="3"/>
    </row>
    <row r="7473" spans="2:51" x14ac:dyDescent="0.2">
      <c r="B7473" s="3"/>
      <c r="D7473" s="3"/>
      <c r="AW7473" s="3"/>
      <c r="AY7473" s="3"/>
    </row>
    <row r="7474" spans="2:51" x14ac:dyDescent="0.2">
      <c r="B7474" s="3"/>
      <c r="D7474" s="3"/>
      <c r="AW7474" s="3"/>
      <c r="AY7474" s="3"/>
    </row>
    <row r="7475" spans="2:51" x14ac:dyDescent="0.2">
      <c r="B7475" s="3"/>
      <c r="D7475" s="3"/>
      <c r="AW7475" s="3"/>
      <c r="AY7475" s="3"/>
    </row>
    <row r="7476" spans="2:51" x14ac:dyDescent="0.2">
      <c r="B7476" s="3"/>
      <c r="D7476" s="3"/>
      <c r="AW7476" s="3"/>
      <c r="AY7476" s="3"/>
    </row>
    <row r="7477" spans="2:51" x14ac:dyDescent="0.2">
      <c r="B7477" s="3"/>
      <c r="D7477" s="3"/>
      <c r="AW7477" s="3"/>
      <c r="AY7477" s="3"/>
    </row>
    <row r="7478" spans="2:51" x14ac:dyDescent="0.2">
      <c r="B7478" s="3"/>
      <c r="D7478" s="3"/>
      <c r="AW7478" s="3"/>
      <c r="AY7478" s="3"/>
    </row>
    <row r="7479" spans="2:51" x14ac:dyDescent="0.2">
      <c r="B7479" s="3"/>
      <c r="D7479" s="3"/>
      <c r="AW7479" s="3"/>
      <c r="AY7479" s="3"/>
    </row>
    <row r="7480" spans="2:51" x14ac:dyDescent="0.2">
      <c r="B7480" s="3"/>
      <c r="D7480" s="3"/>
      <c r="AW7480" s="3"/>
      <c r="AY7480" s="3"/>
    </row>
    <row r="7481" spans="2:51" x14ac:dyDescent="0.2">
      <c r="B7481" s="3"/>
      <c r="D7481" s="3"/>
      <c r="AW7481" s="3"/>
      <c r="AY7481" s="3"/>
    </row>
    <row r="7482" spans="2:51" x14ac:dyDescent="0.2">
      <c r="B7482" s="3"/>
      <c r="D7482" s="3"/>
      <c r="AW7482" s="3"/>
      <c r="AY7482" s="3"/>
    </row>
    <row r="7483" spans="2:51" x14ac:dyDescent="0.2">
      <c r="B7483" s="3"/>
      <c r="D7483" s="3"/>
      <c r="AW7483" s="3"/>
      <c r="AY7483" s="3"/>
    </row>
    <row r="7484" spans="2:51" x14ac:dyDescent="0.2">
      <c r="B7484" s="3"/>
      <c r="D7484" s="3"/>
      <c r="AW7484" s="3"/>
      <c r="AY7484" s="3"/>
    </row>
    <row r="7485" spans="2:51" x14ac:dyDescent="0.2">
      <c r="B7485" s="3"/>
      <c r="D7485" s="3"/>
      <c r="AW7485" s="3"/>
      <c r="AY7485" s="3"/>
    </row>
    <row r="7486" spans="2:51" x14ac:dyDescent="0.2">
      <c r="B7486" s="3"/>
      <c r="D7486" s="3"/>
      <c r="AW7486" s="3"/>
      <c r="AY7486" s="3"/>
    </row>
    <row r="7487" spans="2:51" x14ac:dyDescent="0.2">
      <c r="B7487" s="3"/>
      <c r="D7487" s="3"/>
      <c r="AW7487" s="3"/>
      <c r="AY7487" s="3"/>
    </row>
    <row r="7488" spans="2:51" x14ac:dyDescent="0.2">
      <c r="B7488" s="3"/>
      <c r="D7488" s="3"/>
      <c r="AW7488" s="3"/>
      <c r="AY7488" s="3"/>
    </row>
    <row r="7489" spans="2:51" x14ac:dyDescent="0.2">
      <c r="B7489" s="3"/>
      <c r="D7489" s="3"/>
      <c r="AW7489" s="3"/>
      <c r="AY7489" s="3"/>
    </row>
    <row r="7490" spans="2:51" x14ac:dyDescent="0.2">
      <c r="B7490" s="3"/>
      <c r="D7490" s="3"/>
      <c r="AW7490" s="3"/>
      <c r="AY7490" s="3"/>
    </row>
    <row r="7491" spans="2:51" x14ac:dyDescent="0.2">
      <c r="B7491" s="3"/>
      <c r="D7491" s="3"/>
      <c r="AW7491" s="3"/>
      <c r="AY7491" s="3"/>
    </row>
    <row r="7492" spans="2:51" x14ac:dyDescent="0.2">
      <c r="B7492" s="3"/>
      <c r="D7492" s="3"/>
      <c r="AW7492" s="3"/>
      <c r="AY7492" s="3"/>
    </row>
    <row r="7493" spans="2:51" x14ac:dyDescent="0.2">
      <c r="B7493" s="3"/>
      <c r="D7493" s="3"/>
      <c r="AW7493" s="3"/>
      <c r="AY7493" s="3"/>
    </row>
    <row r="7494" spans="2:51" x14ac:dyDescent="0.2">
      <c r="B7494" s="3"/>
      <c r="D7494" s="3"/>
      <c r="AW7494" s="3"/>
      <c r="AY7494" s="3"/>
    </row>
    <row r="7495" spans="2:51" x14ac:dyDescent="0.2">
      <c r="B7495" s="3"/>
      <c r="D7495" s="3"/>
      <c r="AW7495" s="3"/>
      <c r="AY7495" s="3"/>
    </row>
    <row r="7496" spans="2:51" x14ac:dyDescent="0.2">
      <c r="B7496" s="3"/>
      <c r="D7496" s="3"/>
      <c r="AW7496" s="3"/>
      <c r="AY7496" s="3"/>
    </row>
    <row r="7497" spans="2:51" x14ac:dyDescent="0.2">
      <c r="B7497" s="3"/>
      <c r="D7497" s="3"/>
      <c r="AW7497" s="3"/>
      <c r="AY7497" s="3"/>
    </row>
    <row r="7498" spans="2:51" x14ac:dyDescent="0.2">
      <c r="B7498" s="3"/>
      <c r="D7498" s="3"/>
      <c r="AW7498" s="3"/>
      <c r="AY7498" s="3"/>
    </row>
    <row r="7499" spans="2:51" x14ac:dyDescent="0.2">
      <c r="B7499" s="3"/>
      <c r="D7499" s="3"/>
      <c r="AW7499" s="3"/>
      <c r="AY7499" s="3"/>
    </row>
    <row r="7500" spans="2:51" x14ac:dyDescent="0.2">
      <c r="B7500" s="3"/>
      <c r="D7500" s="3"/>
      <c r="AW7500" s="3"/>
      <c r="AY7500" s="3"/>
    </row>
    <row r="7501" spans="2:51" x14ac:dyDescent="0.2">
      <c r="B7501" s="3"/>
      <c r="D7501" s="3"/>
      <c r="AW7501" s="3"/>
      <c r="AY7501" s="3"/>
    </row>
    <row r="7502" spans="2:51" x14ac:dyDescent="0.2">
      <c r="B7502" s="3"/>
      <c r="D7502" s="3"/>
      <c r="AW7502" s="3"/>
      <c r="AY7502" s="3"/>
    </row>
    <row r="7503" spans="2:51" x14ac:dyDescent="0.2">
      <c r="B7503" s="3"/>
      <c r="D7503" s="3"/>
      <c r="AW7503" s="3"/>
      <c r="AY7503" s="3"/>
    </row>
    <row r="7504" spans="2:51" x14ac:dyDescent="0.2">
      <c r="B7504" s="3"/>
      <c r="D7504" s="3"/>
      <c r="AW7504" s="3"/>
      <c r="AY7504" s="3"/>
    </row>
    <row r="7505" spans="2:51" x14ac:dyDescent="0.2">
      <c r="B7505" s="3"/>
      <c r="D7505" s="3"/>
      <c r="AW7505" s="3"/>
      <c r="AY7505" s="3"/>
    </row>
    <row r="7506" spans="2:51" x14ac:dyDescent="0.2">
      <c r="B7506" s="3"/>
      <c r="D7506" s="3"/>
      <c r="AW7506" s="3"/>
      <c r="AY7506" s="3"/>
    </row>
    <row r="7507" spans="2:51" x14ac:dyDescent="0.2">
      <c r="B7507" s="3"/>
      <c r="D7507" s="3"/>
      <c r="AW7507" s="3"/>
      <c r="AY7507" s="3"/>
    </row>
    <row r="7508" spans="2:51" x14ac:dyDescent="0.2">
      <c r="B7508" s="3"/>
      <c r="D7508" s="3"/>
      <c r="AW7508" s="3"/>
      <c r="AY7508" s="3"/>
    </row>
    <row r="7509" spans="2:51" x14ac:dyDescent="0.2">
      <c r="B7509" s="3"/>
      <c r="D7509" s="3"/>
      <c r="AW7509" s="3"/>
      <c r="AY7509" s="3"/>
    </row>
    <row r="7510" spans="2:51" x14ac:dyDescent="0.2">
      <c r="B7510" s="3"/>
      <c r="D7510" s="3"/>
      <c r="AW7510" s="3"/>
      <c r="AY7510" s="3"/>
    </row>
    <row r="7511" spans="2:51" x14ac:dyDescent="0.2">
      <c r="B7511" s="3"/>
      <c r="D7511" s="3"/>
      <c r="AW7511" s="3"/>
      <c r="AY7511" s="3"/>
    </row>
    <row r="7512" spans="2:51" x14ac:dyDescent="0.2">
      <c r="B7512" s="3"/>
      <c r="D7512" s="3"/>
      <c r="AW7512" s="3"/>
      <c r="AY7512" s="3"/>
    </row>
    <row r="7513" spans="2:51" x14ac:dyDescent="0.2">
      <c r="B7513" s="3"/>
      <c r="D7513" s="3"/>
      <c r="AW7513" s="3"/>
      <c r="AY7513" s="3"/>
    </row>
    <row r="7514" spans="2:51" x14ac:dyDescent="0.2">
      <c r="B7514" s="3"/>
      <c r="D7514" s="3"/>
      <c r="AW7514" s="3"/>
      <c r="AY7514" s="3"/>
    </row>
    <row r="7515" spans="2:51" x14ac:dyDescent="0.2">
      <c r="B7515" s="3"/>
      <c r="D7515" s="3"/>
      <c r="AW7515" s="3"/>
      <c r="AY7515" s="3"/>
    </row>
    <row r="7516" spans="2:51" x14ac:dyDescent="0.2">
      <c r="B7516" s="3"/>
      <c r="D7516" s="3"/>
      <c r="AW7516" s="3"/>
      <c r="AY7516" s="3"/>
    </row>
    <row r="7517" spans="2:51" x14ac:dyDescent="0.2">
      <c r="B7517" s="3"/>
      <c r="D7517" s="3"/>
      <c r="AW7517" s="3"/>
      <c r="AY7517" s="3"/>
    </row>
    <row r="7518" spans="2:51" x14ac:dyDescent="0.2">
      <c r="B7518" s="3"/>
      <c r="D7518" s="3"/>
      <c r="AW7518" s="3"/>
      <c r="AY7518" s="3"/>
    </row>
    <row r="7519" spans="2:51" x14ac:dyDescent="0.2">
      <c r="B7519" s="3"/>
      <c r="D7519" s="3"/>
      <c r="AW7519" s="3"/>
      <c r="AY7519" s="3"/>
    </row>
    <row r="7520" spans="2:51" x14ac:dyDescent="0.2">
      <c r="B7520" s="3"/>
      <c r="D7520" s="3"/>
      <c r="AW7520" s="3"/>
      <c r="AY7520" s="3"/>
    </row>
    <row r="7521" spans="2:51" x14ac:dyDescent="0.2">
      <c r="B7521" s="3"/>
      <c r="D7521" s="3"/>
      <c r="AW7521" s="3"/>
      <c r="AY7521" s="3"/>
    </row>
    <row r="7522" spans="2:51" x14ac:dyDescent="0.2">
      <c r="B7522" s="3"/>
      <c r="D7522" s="3"/>
      <c r="AW7522" s="3"/>
      <c r="AY7522" s="3"/>
    </row>
    <row r="7523" spans="2:51" x14ac:dyDescent="0.2">
      <c r="B7523" s="3"/>
      <c r="D7523" s="3"/>
      <c r="AW7523" s="3"/>
      <c r="AY7523" s="3"/>
    </row>
    <row r="7524" spans="2:51" x14ac:dyDescent="0.2">
      <c r="B7524" s="3"/>
      <c r="D7524" s="3"/>
      <c r="AW7524" s="3"/>
      <c r="AY7524" s="3"/>
    </row>
    <row r="7525" spans="2:51" x14ac:dyDescent="0.2">
      <c r="B7525" s="3"/>
      <c r="D7525" s="3"/>
      <c r="AW7525" s="3"/>
      <c r="AY7525" s="3"/>
    </row>
    <row r="7526" spans="2:51" x14ac:dyDescent="0.2">
      <c r="B7526" s="3"/>
      <c r="D7526" s="3"/>
      <c r="AW7526" s="3"/>
      <c r="AY7526" s="3"/>
    </row>
    <row r="7527" spans="2:51" x14ac:dyDescent="0.2">
      <c r="B7527" s="3"/>
      <c r="D7527" s="3"/>
      <c r="AW7527" s="3"/>
      <c r="AY7527" s="3"/>
    </row>
    <row r="7528" spans="2:51" x14ac:dyDescent="0.2">
      <c r="B7528" s="3"/>
      <c r="D7528" s="3"/>
      <c r="AW7528" s="3"/>
      <c r="AY7528" s="3"/>
    </row>
    <row r="7529" spans="2:51" x14ac:dyDescent="0.2">
      <c r="B7529" s="3"/>
      <c r="D7529" s="3"/>
      <c r="AW7529" s="3"/>
      <c r="AY7529" s="3"/>
    </row>
    <row r="7530" spans="2:51" x14ac:dyDescent="0.2">
      <c r="B7530" s="3"/>
      <c r="D7530" s="3"/>
      <c r="AW7530" s="3"/>
      <c r="AY7530" s="3"/>
    </row>
    <row r="7531" spans="2:51" x14ac:dyDescent="0.2">
      <c r="B7531" s="3"/>
      <c r="D7531" s="3"/>
      <c r="AW7531" s="3"/>
      <c r="AY7531" s="3"/>
    </row>
    <row r="7532" spans="2:51" x14ac:dyDescent="0.2">
      <c r="B7532" s="3"/>
      <c r="D7532" s="3"/>
      <c r="AW7532" s="3"/>
      <c r="AY7532" s="3"/>
    </row>
    <row r="7533" spans="2:51" x14ac:dyDescent="0.2">
      <c r="B7533" s="3"/>
      <c r="D7533" s="3"/>
      <c r="AW7533" s="3"/>
      <c r="AY7533" s="3"/>
    </row>
    <row r="7534" spans="2:51" x14ac:dyDescent="0.2">
      <c r="B7534" s="3"/>
      <c r="D7534" s="3"/>
      <c r="AW7534" s="3"/>
      <c r="AY7534" s="3"/>
    </row>
    <row r="7535" spans="2:51" x14ac:dyDescent="0.2">
      <c r="B7535" s="3"/>
      <c r="D7535" s="3"/>
      <c r="AW7535" s="3"/>
      <c r="AY7535" s="3"/>
    </row>
    <row r="7536" spans="2:51" x14ac:dyDescent="0.2">
      <c r="B7536" s="3"/>
      <c r="D7536" s="3"/>
      <c r="AW7536" s="3"/>
      <c r="AY7536" s="3"/>
    </row>
    <row r="7537" spans="2:51" x14ac:dyDescent="0.2">
      <c r="B7537" s="3"/>
      <c r="D7537" s="3"/>
      <c r="AW7537" s="3"/>
      <c r="AY7537" s="3"/>
    </row>
    <row r="7538" spans="2:51" x14ac:dyDescent="0.2">
      <c r="B7538" s="3"/>
      <c r="D7538" s="3"/>
      <c r="AW7538" s="3"/>
      <c r="AY7538" s="3"/>
    </row>
    <row r="7539" spans="2:51" x14ac:dyDescent="0.2">
      <c r="B7539" s="3"/>
      <c r="D7539" s="3"/>
      <c r="AW7539" s="3"/>
      <c r="AY7539" s="3"/>
    </row>
    <row r="7540" spans="2:51" x14ac:dyDescent="0.2">
      <c r="B7540" s="3"/>
      <c r="D7540" s="3"/>
      <c r="AW7540" s="3"/>
      <c r="AY7540" s="3"/>
    </row>
    <row r="7541" spans="2:51" x14ac:dyDescent="0.2">
      <c r="B7541" s="3"/>
      <c r="D7541" s="3"/>
      <c r="AW7541" s="3"/>
      <c r="AY7541" s="3"/>
    </row>
    <row r="7542" spans="2:51" x14ac:dyDescent="0.2">
      <c r="B7542" s="3"/>
      <c r="D7542" s="3"/>
      <c r="AW7542" s="3"/>
      <c r="AY7542" s="3"/>
    </row>
    <row r="7543" spans="2:51" x14ac:dyDescent="0.2">
      <c r="B7543" s="3"/>
      <c r="D7543" s="3"/>
      <c r="AW7543" s="3"/>
      <c r="AY7543" s="3"/>
    </row>
    <row r="7544" spans="2:51" x14ac:dyDescent="0.2">
      <c r="B7544" s="3"/>
      <c r="D7544" s="3"/>
      <c r="AW7544" s="3"/>
      <c r="AY7544" s="3"/>
    </row>
    <row r="7545" spans="2:51" x14ac:dyDescent="0.2">
      <c r="B7545" s="3"/>
      <c r="D7545" s="3"/>
      <c r="AW7545" s="3"/>
      <c r="AY7545" s="3"/>
    </row>
    <row r="7546" spans="2:51" x14ac:dyDescent="0.2">
      <c r="B7546" s="3"/>
      <c r="D7546" s="3"/>
      <c r="AW7546" s="3"/>
      <c r="AY7546" s="3"/>
    </row>
    <row r="7547" spans="2:51" x14ac:dyDescent="0.2">
      <c r="B7547" s="3"/>
      <c r="D7547" s="3"/>
      <c r="AW7547" s="3"/>
      <c r="AY7547" s="3"/>
    </row>
    <row r="7548" spans="2:51" x14ac:dyDescent="0.2">
      <c r="B7548" s="3"/>
      <c r="D7548" s="3"/>
      <c r="AW7548" s="3"/>
      <c r="AY7548" s="3"/>
    </row>
    <row r="7549" spans="2:51" x14ac:dyDescent="0.2">
      <c r="B7549" s="3"/>
      <c r="D7549" s="3"/>
      <c r="AW7549" s="3"/>
      <c r="AY7549" s="3"/>
    </row>
    <row r="7550" spans="2:51" x14ac:dyDescent="0.2">
      <c r="B7550" s="3"/>
      <c r="D7550" s="3"/>
      <c r="AW7550" s="3"/>
      <c r="AY7550" s="3"/>
    </row>
    <row r="7551" spans="2:51" x14ac:dyDescent="0.2">
      <c r="B7551" s="3"/>
      <c r="D7551" s="3"/>
      <c r="AW7551" s="3"/>
      <c r="AY7551" s="3"/>
    </row>
    <row r="7552" spans="2:51" x14ac:dyDescent="0.2">
      <c r="B7552" s="3"/>
      <c r="D7552" s="3"/>
      <c r="AW7552" s="3"/>
      <c r="AY7552" s="3"/>
    </row>
    <row r="7553" spans="2:51" x14ac:dyDescent="0.2">
      <c r="B7553" s="3"/>
      <c r="D7553" s="3"/>
      <c r="AW7553" s="3"/>
      <c r="AY7553" s="3"/>
    </row>
    <row r="7554" spans="2:51" x14ac:dyDescent="0.2">
      <c r="B7554" s="3"/>
      <c r="D7554" s="3"/>
      <c r="AW7554" s="3"/>
      <c r="AY7554" s="3"/>
    </row>
    <row r="7555" spans="2:51" x14ac:dyDescent="0.2">
      <c r="B7555" s="3"/>
      <c r="D7555" s="3"/>
      <c r="AW7555" s="3"/>
      <c r="AY7555" s="3"/>
    </row>
    <row r="7556" spans="2:51" x14ac:dyDescent="0.2">
      <c r="B7556" s="3"/>
      <c r="D7556" s="3"/>
      <c r="AW7556" s="3"/>
      <c r="AY7556" s="3"/>
    </row>
    <row r="7557" spans="2:51" x14ac:dyDescent="0.2">
      <c r="B7557" s="3"/>
      <c r="D7557" s="3"/>
      <c r="AW7557" s="3"/>
      <c r="AY7557" s="3"/>
    </row>
    <row r="7558" spans="2:51" x14ac:dyDescent="0.2">
      <c r="B7558" s="3"/>
      <c r="D7558" s="3"/>
      <c r="AW7558" s="3"/>
      <c r="AY7558" s="3"/>
    </row>
    <row r="7559" spans="2:51" x14ac:dyDescent="0.2">
      <c r="B7559" s="3"/>
      <c r="D7559" s="3"/>
      <c r="AW7559" s="3"/>
      <c r="AY7559" s="3"/>
    </row>
    <row r="7560" spans="2:51" x14ac:dyDescent="0.2">
      <c r="B7560" s="3"/>
      <c r="D7560" s="3"/>
      <c r="AW7560" s="3"/>
      <c r="AY7560" s="3"/>
    </row>
    <row r="7561" spans="2:51" x14ac:dyDescent="0.2">
      <c r="B7561" s="3"/>
      <c r="D7561" s="3"/>
      <c r="AW7561" s="3"/>
      <c r="AY7561" s="3"/>
    </row>
    <row r="7562" spans="2:51" x14ac:dyDescent="0.2">
      <c r="B7562" s="3"/>
      <c r="D7562" s="3"/>
      <c r="AW7562" s="3"/>
      <c r="AY7562" s="3"/>
    </row>
    <row r="7563" spans="2:51" x14ac:dyDescent="0.2">
      <c r="B7563" s="3"/>
      <c r="D7563" s="3"/>
      <c r="AW7563" s="3"/>
      <c r="AY7563" s="3"/>
    </row>
    <row r="7564" spans="2:51" x14ac:dyDescent="0.2">
      <c r="B7564" s="3"/>
      <c r="D7564" s="3"/>
      <c r="AW7564" s="3"/>
      <c r="AY7564" s="3"/>
    </row>
    <row r="7565" spans="2:51" x14ac:dyDescent="0.2">
      <c r="B7565" s="3"/>
      <c r="D7565" s="3"/>
      <c r="AW7565" s="3"/>
      <c r="AY7565" s="3"/>
    </row>
    <row r="7566" spans="2:51" x14ac:dyDescent="0.2">
      <c r="B7566" s="3"/>
      <c r="D7566" s="3"/>
      <c r="AW7566" s="3"/>
      <c r="AY7566" s="3"/>
    </row>
    <row r="7567" spans="2:51" x14ac:dyDescent="0.2">
      <c r="B7567" s="3"/>
      <c r="D7567" s="3"/>
      <c r="AW7567" s="3"/>
      <c r="AY7567" s="3"/>
    </row>
    <row r="7568" spans="2:51" x14ac:dyDescent="0.2">
      <c r="B7568" s="3"/>
      <c r="D7568" s="3"/>
      <c r="AW7568" s="3"/>
      <c r="AY7568" s="3"/>
    </row>
    <row r="7569" spans="2:51" x14ac:dyDescent="0.2">
      <c r="B7569" s="3"/>
      <c r="D7569" s="3"/>
      <c r="AW7569" s="3"/>
      <c r="AY7569" s="3"/>
    </row>
    <row r="7570" spans="2:51" x14ac:dyDescent="0.2">
      <c r="B7570" s="3"/>
      <c r="D7570" s="3"/>
      <c r="AW7570" s="3"/>
      <c r="AY7570" s="3"/>
    </row>
    <row r="7571" spans="2:51" x14ac:dyDescent="0.2">
      <c r="B7571" s="3"/>
      <c r="D7571" s="3"/>
      <c r="AW7571" s="3"/>
      <c r="AY7571" s="3"/>
    </row>
    <row r="7572" spans="2:51" x14ac:dyDescent="0.2">
      <c r="B7572" s="3"/>
      <c r="D7572" s="3"/>
      <c r="AW7572" s="3"/>
      <c r="AY7572" s="3"/>
    </row>
    <row r="7573" spans="2:51" x14ac:dyDescent="0.2">
      <c r="B7573" s="3"/>
      <c r="D7573" s="3"/>
      <c r="AW7573" s="3"/>
      <c r="AY7573" s="3"/>
    </row>
    <row r="7574" spans="2:51" x14ac:dyDescent="0.2">
      <c r="B7574" s="3"/>
      <c r="D7574" s="3"/>
      <c r="AW7574" s="3"/>
      <c r="AY7574" s="3"/>
    </row>
    <row r="7575" spans="2:51" x14ac:dyDescent="0.2">
      <c r="B7575" s="3"/>
      <c r="D7575" s="3"/>
      <c r="AW7575" s="3"/>
      <c r="AY7575" s="3"/>
    </row>
    <row r="7576" spans="2:51" x14ac:dyDescent="0.2">
      <c r="B7576" s="3"/>
      <c r="D7576" s="3"/>
      <c r="AW7576" s="3"/>
      <c r="AY7576" s="3"/>
    </row>
    <row r="7577" spans="2:51" x14ac:dyDescent="0.2">
      <c r="B7577" s="3"/>
      <c r="D7577" s="3"/>
      <c r="AW7577" s="3"/>
      <c r="AY7577" s="3"/>
    </row>
    <row r="7578" spans="2:51" x14ac:dyDescent="0.2">
      <c r="B7578" s="3"/>
      <c r="D7578" s="3"/>
      <c r="AW7578" s="3"/>
      <c r="AY7578" s="3"/>
    </row>
    <row r="7579" spans="2:51" x14ac:dyDescent="0.2">
      <c r="B7579" s="3"/>
      <c r="D7579" s="3"/>
      <c r="AW7579" s="3"/>
      <c r="AY7579" s="3"/>
    </row>
    <row r="7580" spans="2:51" x14ac:dyDescent="0.2">
      <c r="B7580" s="3"/>
      <c r="D7580" s="3"/>
      <c r="AW7580" s="3"/>
      <c r="AY7580" s="3"/>
    </row>
    <row r="7581" spans="2:51" x14ac:dyDescent="0.2">
      <c r="B7581" s="3"/>
      <c r="D7581" s="3"/>
      <c r="AW7581" s="3"/>
      <c r="AY7581" s="3"/>
    </row>
    <row r="7582" spans="2:51" x14ac:dyDescent="0.2">
      <c r="B7582" s="3"/>
      <c r="D7582" s="3"/>
      <c r="AW7582" s="3"/>
      <c r="AY7582" s="3"/>
    </row>
    <row r="7583" spans="2:51" x14ac:dyDescent="0.2">
      <c r="B7583" s="3"/>
      <c r="D7583" s="3"/>
      <c r="AW7583" s="3"/>
      <c r="AY7583" s="3"/>
    </row>
    <row r="7584" spans="2:51" x14ac:dyDescent="0.2">
      <c r="B7584" s="3"/>
      <c r="D7584" s="3"/>
      <c r="AW7584" s="3"/>
      <c r="AY7584" s="3"/>
    </row>
    <row r="7585" spans="2:51" x14ac:dyDescent="0.2">
      <c r="B7585" s="3"/>
      <c r="D7585" s="3"/>
      <c r="AW7585" s="3"/>
      <c r="AY7585" s="3"/>
    </row>
    <row r="7586" spans="2:51" x14ac:dyDescent="0.2">
      <c r="B7586" s="3"/>
      <c r="D7586" s="3"/>
      <c r="AW7586" s="3"/>
      <c r="AY7586" s="3"/>
    </row>
    <row r="7587" spans="2:51" x14ac:dyDescent="0.2">
      <c r="B7587" s="3"/>
      <c r="D7587" s="3"/>
      <c r="AW7587" s="3"/>
      <c r="AY7587" s="3"/>
    </row>
    <row r="7588" spans="2:51" x14ac:dyDescent="0.2">
      <c r="B7588" s="3"/>
      <c r="D7588" s="3"/>
      <c r="AW7588" s="3"/>
      <c r="AY7588" s="3"/>
    </row>
    <row r="7589" spans="2:51" x14ac:dyDescent="0.2">
      <c r="B7589" s="3"/>
      <c r="D7589" s="3"/>
      <c r="AW7589" s="3"/>
      <c r="AY7589" s="3"/>
    </row>
    <row r="7590" spans="2:51" x14ac:dyDescent="0.2">
      <c r="B7590" s="3"/>
      <c r="D7590" s="3"/>
      <c r="AW7590" s="3"/>
      <c r="AY7590" s="3"/>
    </row>
    <row r="7591" spans="2:51" x14ac:dyDescent="0.2">
      <c r="B7591" s="3"/>
      <c r="D7591" s="3"/>
      <c r="AW7591" s="3"/>
      <c r="AY7591" s="3"/>
    </row>
    <row r="7592" spans="2:51" x14ac:dyDescent="0.2">
      <c r="B7592" s="3"/>
      <c r="D7592" s="3"/>
      <c r="AW7592" s="3"/>
      <c r="AY7592" s="3"/>
    </row>
    <row r="7593" spans="2:51" x14ac:dyDescent="0.2">
      <c r="B7593" s="3"/>
      <c r="D7593" s="3"/>
      <c r="AW7593" s="3"/>
      <c r="AY7593" s="3"/>
    </row>
    <row r="7594" spans="2:51" x14ac:dyDescent="0.2">
      <c r="B7594" s="3"/>
      <c r="D7594" s="3"/>
      <c r="AW7594" s="3"/>
      <c r="AY7594" s="3"/>
    </row>
    <row r="7595" spans="2:51" x14ac:dyDescent="0.2">
      <c r="B7595" s="3"/>
      <c r="D7595" s="3"/>
      <c r="AW7595" s="3"/>
      <c r="AY7595" s="3"/>
    </row>
    <row r="7596" spans="2:51" x14ac:dyDescent="0.2">
      <c r="B7596" s="3"/>
      <c r="D7596" s="3"/>
      <c r="AW7596" s="3"/>
      <c r="AY7596" s="3"/>
    </row>
    <row r="7597" spans="2:51" x14ac:dyDescent="0.2">
      <c r="B7597" s="3"/>
      <c r="D7597" s="3"/>
      <c r="AW7597" s="3"/>
      <c r="AY7597" s="3"/>
    </row>
    <row r="7598" spans="2:51" x14ac:dyDescent="0.2">
      <c r="B7598" s="3"/>
      <c r="D7598" s="3"/>
      <c r="AW7598" s="3"/>
      <c r="AY7598" s="3"/>
    </row>
    <row r="7599" spans="2:51" x14ac:dyDescent="0.2">
      <c r="B7599" s="3"/>
      <c r="D7599" s="3"/>
      <c r="AW7599" s="3"/>
      <c r="AY7599" s="3"/>
    </row>
    <row r="7600" spans="2:51" x14ac:dyDescent="0.2">
      <c r="B7600" s="3"/>
      <c r="D7600" s="3"/>
      <c r="AW7600" s="3"/>
      <c r="AY7600" s="3"/>
    </row>
    <row r="7601" spans="2:51" x14ac:dyDescent="0.2">
      <c r="B7601" s="3"/>
      <c r="D7601" s="3"/>
      <c r="AW7601" s="3"/>
      <c r="AY7601" s="3"/>
    </row>
    <row r="7602" spans="2:51" x14ac:dyDescent="0.2">
      <c r="B7602" s="3"/>
      <c r="D7602" s="3"/>
      <c r="AW7602" s="3"/>
      <c r="AY7602" s="3"/>
    </row>
    <row r="7603" spans="2:51" x14ac:dyDescent="0.2">
      <c r="B7603" s="3"/>
      <c r="D7603" s="3"/>
      <c r="AW7603" s="3"/>
      <c r="AY7603" s="3"/>
    </row>
    <row r="7604" spans="2:51" x14ac:dyDescent="0.2">
      <c r="B7604" s="3"/>
      <c r="D7604" s="3"/>
      <c r="AW7604" s="3"/>
      <c r="AY7604" s="3"/>
    </row>
    <row r="7605" spans="2:51" x14ac:dyDescent="0.2">
      <c r="B7605" s="3"/>
      <c r="D7605" s="3"/>
      <c r="AW7605" s="3"/>
      <c r="AY7605" s="3"/>
    </row>
    <row r="7606" spans="2:51" x14ac:dyDescent="0.2">
      <c r="B7606" s="3"/>
      <c r="D7606" s="3"/>
      <c r="AW7606" s="3"/>
      <c r="AY7606" s="3"/>
    </row>
    <row r="7607" spans="2:51" x14ac:dyDescent="0.2">
      <c r="B7607" s="3"/>
      <c r="D7607" s="3"/>
      <c r="AW7607" s="3"/>
      <c r="AY7607" s="3"/>
    </row>
    <row r="7608" spans="2:51" x14ac:dyDescent="0.2">
      <c r="B7608" s="3"/>
      <c r="D7608" s="3"/>
      <c r="AW7608" s="3"/>
      <c r="AY7608" s="3"/>
    </row>
    <row r="7609" spans="2:51" x14ac:dyDescent="0.2">
      <c r="B7609" s="3"/>
      <c r="D7609" s="3"/>
      <c r="AW7609" s="3"/>
      <c r="AY7609" s="3"/>
    </row>
    <row r="7610" spans="2:51" x14ac:dyDescent="0.2">
      <c r="B7610" s="3"/>
      <c r="D7610" s="3"/>
      <c r="AW7610" s="3"/>
      <c r="AY7610" s="3"/>
    </row>
    <row r="7611" spans="2:51" x14ac:dyDescent="0.2">
      <c r="B7611" s="3"/>
      <c r="D7611" s="3"/>
      <c r="AW7611" s="3"/>
      <c r="AY7611" s="3"/>
    </row>
    <row r="7612" spans="2:51" x14ac:dyDescent="0.2">
      <c r="B7612" s="3"/>
      <c r="D7612" s="3"/>
      <c r="AW7612" s="3"/>
      <c r="AY7612" s="3"/>
    </row>
    <row r="7613" spans="2:51" x14ac:dyDescent="0.2">
      <c r="B7613" s="3"/>
      <c r="D7613" s="3"/>
      <c r="AW7613" s="3"/>
      <c r="AY7613" s="3"/>
    </row>
    <row r="7614" spans="2:51" x14ac:dyDescent="0.2">
      <c r="B7614" s="3"/>
      <c r="D7614" s="3"/>
      <c r="AW7614" s="3"/>
      <c r="AY7614" s="3"/>
    </row>
    <row r="7615" spans="2:51" x14ac:dyDescent="0.2">
      <c r="B7615" s="3"/>
      <c r="D7615" s="3"/>
      <c r="AW7615" s="3"/>
      <c r="AY7615" s="3"/>
    </row>
    <row r="7616" spans="2:51" x14ac:dyDescent="0.2">
      <c r="B7616" s="3"/>
      <c r="D7616" s="3"/>
      <c r="AW7616" s="3"/>
      <c r="AY7616" s="3"/>
    </row>
    <row r="7617" spans="2:51" x14ac:dyDescent="0.2">
      <c r="B7617" s="3"/>
      <c r="D7617" s="3"/>
      <c r="AW7617" s="3"/>
      <c r="AY7617" s="3"/>
    </row>
    <row r="7618" spans="2:51" x14ac:dyDescent="0.2">
      <c r="B7618" s="3"/>
      <c r="D7618" s="3"/>
      <c r="AW7618" s="3"/>
      <c r="AY7618" s="3"/>
    </row>
    <row r="7619" spans="2:51" x14ac:dyDescent="0.2">
      <c r="B7619" s="3"/>
      <c r="D7619" s="3"/>
      <c r="AW7619" s="3"/>
      <c r="AY7619" s="3"/>
    </row>
    <row r="7620" spans="2:51" x14ac:dyDescent="0.2">
      <c r="B7620" s="3"/>
      <c r="D7620" s="3"/>
      <c r="AW7620" s="3"/>
      <c r="AY7620" s="3"/>
    </row>
    <row r="7621" spans="2:51" x14ac:dyDescent="0.2">
      <c r="B7621" s="3"/>
      <c r="D7621" s="3"/>
      <c r="AW7621" s="3"/>
      <c r="AY7621" s="3"/>
    </row>
    <row r="7622" spans="2:51" x14ac:dyDescent="0.2">
      <c r="B7622" s="3"/>
      <c r="D7622" s="3"/>
      <c r="AW7622" s="3"/>
      <c r="AY7622" s="3"/>
    </row>
    <row r="7623" spans="2:51" x14ac:dyDescent="0.2">
      <c r="B7623" s="3"/>
      <c r="D7623" s="3"/>
      <c r="AW7623" s="3"/>
      <c r="AY7623" s="3"/>
    </row>
    <row r="7624" spans="2:51" x14ac:dyDescent="0.2">
      <c r="B7624" s="3"/>
      <c r="D7624" s="3"/>
      <c r="AW7624" s="3"/>
      <c r="AY7624" s="3"/>
    </row>
    <row r="7625" spans="2:51" x14ac:dyDescent="0.2">
      <c r="B7625" s="3"/>
      <c r="D7625" s="3"/>
      <c r="AW7625" s="3"/>
      <c r="AY7625" s="3"/>
    </row>
    <row r="7626" spans="2:51" x14ac:dyDescent="0.2">
      <c r="B7626" s="3"/>
      <c r="D7626" s="3"/>
      <c r="AW7626" s="3"/>
      <c r="AY7626" s="3"/>
    </row>
    <row r="7627" spans="2:51" x14ac:dyDescent="0.2">
      <c r="B7627" s="3"/>
      <c r="D7627" s="3"/>
      <c r="AW7627" s="3"/>
      <c r="AY7627" s="3"/>
    </row>
    <row r="7628" spans="2:51" x14ac:dyDescent="0.2">
      <c r="B7628" s="3"/>
      <c r="D7628" s="3"/>
      <c r="AW7628" s="3"/>
      <c r="AY7628" s="3"/>
    </row>
    <row r="7629" spans="2:51" x14ac:dyDescent="0.2">
      <c r="B7629" s="3"/>
      <c r="D7629" s="3"/>
      <c r="AW7629" s="3"/>
      <c r="AY7629" s="3"/>
    </row>
    <row r="7630" spans="2:51" x14ac:dyDescent="0.2">
      <c r="B7630" s="3"/>
      <c r="D7630" s="3"/>
      <c r="AW7630" s="3"/>
      <c r="AY7630" s="3"/>
    </row>
    <row r="7631" spans="2:51" x14ac:dyDescent="0.2">
      <c r="B7631" s="3"/>
      <c r="D7631" s="3"/>
      <c r="AW7631" s="3"/>
      <c r="AY7631" s="3"/>
    </row>
    <row r="7632" spans="2:51" x14ac:dyDescent="0.2">
      <c r="B7632" s="3"/>
      <c r="D7632" s="3"/>
      <c r="AW7632" s="3"/>
      <c r="AY7632" s="3"/>
    </row>
    <row r="7633" spans="2:51" x14ac:dyDescent="0.2">
      <c r="B7633" s="3"/>
      <c r="D7633" s="3"/>
      <c r="AW7633" s="3"/>
      <c r="AY7633" s="3"/>
    </row>
    <row r="7634" spans="2:51" x14ac:dyDescent="0.2">
      <c r="B7634" s="3"/>
      <c r="D7634" s="3"/>
      <c r="AW7634" s="3"/>
      <c r="AY7634" s="3"/>
    </row>
    <row r="7635" spans="2:51" x14ac:dyDescent="0.2">
      <c r="B7635" s="3"/>
      <c r="D7635" s="3"/>
      <c r="AW7635" s="3"/>
      <c r="AY7635" s="3"/>
    </row>
    <row r="7636" spans="2:51" x14ac:dyDescent="0.2">
      <c r="B7636" s="3"/>
      <c r="D7636" s="3"/>
      <c r="AW7636" s="3"/>
      <c r="AY7636" s="3"/>
    </row>
    <row r="7637" spans="2:51" x14ac:dyDescent="0.2">
      <c r="B7637" s="3"/>
      <c r="D7637" s="3"/>
      <c r="AW7637" s="3"/>
      <c r="AY7637" s="3"/>
    </row>
    <row r="7638" spans="2:51" x14ac:dyDescent="0.2">
      <c r="B7638" s="3"/>
      <c r="D7638" s="3"/>
      <c r="AW7638" s="3"/>
      <c r="AY7638" s="3"/>
    </row>
    <row r="7639" spans="2:51" x14ac:dyDescent="0.2">
      <c r="B7639" s="3"/>
      <c r="D7639" s="3"/>
      <c r="AW7639" s="3"/>
      <c r="AY7639" s="3"/>
    </row>
    <row r="7640" spans="2:51" x14ac:dyDescent="0.2">
      <c r="B7640" s="3"/>
      <c r="D7640" s="3"/>
      <c r="AW7640" s="3"/>
      <c r="AY7640" s="3"/>
    </row>
    <row r="7641" spans="2:51" x14ac:dyDescent="0.2">
      <c r="B7641" s="3"/>
      <c r="D7641" s="3"/>
      <c r="AW7641" s="3"/>
      <c r="AY7641" s="3"/>
    </row>
    <row r="7642" spans="2:51" x14ac:dyDescent="0.2">
      <c r="B7642" s="3"/>
      <c r="D7642" s="3"/>
      <c r="AW7642" s="3"/>
      <c r="AY7642" s="3"/>
    </row>
    <row r="7643" spans="2:51" x14ac:dyDescent="0.2">
      <c r="B7643" s="3"/>
      <c r="D7643" s="3"/>
      <c r="AW7643" s="3"/>
      <c r="AY7643" s="3"/>
    </row>
    <row r="7644" spans="2:51" x14ac:dyDescent="0.2">
      <c r="B7644" s="3"/>
      <c r="D7644" s="3"/>
      <c r="AW7644" s="3"/>
      <c r="AY7644" s="3"/>
    </row>
    <row r="7645" spans="2:51" x14ac:dyDescent="0.2">
      <c r="B7645" s="3"/>
      <c r="D7645" s="3"/>
      <c r="AW7645" s="3"/>
      <c r="AY7645" s="3"/>
    </row>
    <row r="7646" spans="2:51" x14ac:dyDescent="0.2">
      <c r="B7646" s="3"/>
      <c r="D7646" s="3"/>
      <c r="AW7646" s="3"/>
      <c r="AY7646" s="3"/>
    </row>
    <row r="7647" spans="2:51" x14ac:dyDescent="0.2">
      <c r="B7647" s="3"/>
      <c r="D7647" s="3"/>
      <c r="AW7647" s="3"/>
      <c r="AY7647" s="3"/>
    </row>
    <row r="7648" spans="2:51" x14ac:dyDescent="0.2">
      <c r="B7648" s="3"/>
      <c r="D7648" s="3"/>
      <c r="AW7648" s="3"/>
      <c r="AY7648" s="3"/>
    </row>
    <row r="7649" spans="2:51" x14ac:dyDescent="0.2">
      <c r="B7649" s="3"/>
      <c r="D7649" s="3"/>
      <c r="AW7649" s="3"/>
      <c r="AY7649" s="3"/>
    </row>
    <row r="7650" spans="2:51" x14ac:dyDescent="0.2">
      <c r="B7650" s="3"/>
      <c r="D7650" s="3"/>
      <c r="AW7650" s="3"/>
      <c r="AY7650" s="3"/>
    </row>
    <row r="7651" spans="2:51" x14ac:dyDescent="0.2">
      <c r="B7651" s="3"/>
      <c r="D7651" s="3"/>
      <c r="AW7651" s="3"/>
      <c r="AY7651" s="3"/>
    </row>
    <row r="7652" spans="2:51" x14ac:dyDescent="0.2">
      <c r="B7652" s="3"/>
      <c r="D7652" s="3"/>
      <c r="AW7652" s="3"/>
      <c r="AY7652" s="3"/>
    </row>
    <row r="7653" spans="2:51" x14ac:dyDescent="0.2">
      <c r="B7653" s="3"/>
      <c r="D7653" s="3"/>
      <c r="AW7653" s="3"/>
      <c r="AY7653" s="3"/>
    </row>
    <row r="7654" spans="2:51" x14ac:dyDescent="0.2">
      <c r="B7654" s="3"/>
      <c r="D7654" s="3"/>
      <c r="AW7654" s="3"/>
      <c r="AY7654" s="3"/>
    </row>
    <row r="7655" spans="2:51" x14ac:dyDescent="0.2">
      <c r="B7655" s="3"/>
      <c r="D7655" s="3"/>
      <c r="AW7655" s="3"/>
      <c r="AY7655" s="3"/>
    </row>
    <row r="7656" spans="2:51" x14ac:dyDescent="0.2">
      <c r="B7656" s="3"/>
      <c r="D7656" s="3"/>
      <c r="AW7656" s="3"/>
      <c r="AY7656" s="3"/>
    </row>
    <row r="7657" spans="2:51" x14ac:dyDescent="0.2">
      <c r="B7657" s="3"/>
      <c r="D7657" s="3"/>
      <c r="AW7657" s="3"/>
      <c r="AY7657" s="3"/>
    </row>
    <row r="7658" spans="2:51" x14ac:dyDescent="0.2">
      <c r="B7658" s="3"/>
      <c r="D7658" s="3"/>
      <c r="AW7658" s="3"/>
      <c r="AY7658" s="3"/>
    </row>
    <row r="7659" spans="2:51" x14ac:dyDescent="0.2">
      <c r="B7659" s="3"/>
      <c r="D7659" s="3"/>
      <c r="AW7659" s="3"/>
      <c r="AY7659" s="3"/>
    </row>
    <row r="7660" spans="2:51" x14ac:dyDescent="0.2">
      <c r="B7660" s="3"/>
      <c r="D7660" s="3"/>
      <c r="AW7660" s="3"/>
      <c r="AY7660" s="3"/>
    </row>
    <row r="7661" spans="2:51" x14ac:dyDescent="0.2">
      <c r="B7661" s="3"/>
      <c r="D7661" s="3"/>
      <c r="AW7661" s="3"/>
      <c r="AY7661" s="3"/>
    </row>
    <row r="7662" spans="2:51" x14ac:dyDescent="0.2">
      <c r="B7662" s="3"/>
      <c r="D7662" s="3"/>
      <c r="AW7662" s="3"/>
      <c r="AY7662" s="3"/>
    </row>
    <row r="7663" spans="2:51" x14ac:dyDescent="0.2">
      <c r="B7663" s="3"/>
      <c r="D7663" s="3"/>
      <c r="AW7663" s="3"/>
      <c r="AY7663" s="3"/>
    </row>
    <row r="7664" spans="2:51" x14ac:dyDescent="0.2">
      <c r="B7664" s="3"/>
      <c r="D7664" s="3"/>
      <c r="AW7664" s="3"/>
      <c r="AY7664" s="3"/>
    </row>
    <row r="7665" spans="2:51" x14ac:dyDescent="0.2">
      <c r="B7665" s="3"/>
      <c r="D7665" s="3"/>
      <c r="AW7665" s="3"/>
      <c r="AY7665" s="3"/>
    </row>
    <row r="7666" spans="2:51" x14ac:dyDescent="0.2">
      <c r="B7666" s="3"/>
      <c r="D7666" s="3"/>
      <c r="AW7666" s="3"/>
      <c r="AY7666" s="3"/>
    </row>
    <row r="7667" spans="2:51" x14ac:dyDescent="0.2">
      <c r="B7667" s="3"/>
      <c r="D7667" s="3"/>
      <c r="AW7667" s="3"/>
      <c r="AY7667" s="3"/>
    </row>
    <row r="7668" spans="2:51" x14ac:dyDescent="0.2">
      <c r="B7668" s="3"/>
      <c r="D7668" s="3"/>
      <c r="AW7668" s="3"/>
      <c r="AY7668" s="3"/>
    </row>
    <row r="7669" spans="2:51" x14ac:dyDescent="0.2">
      <c r="B7669" s="3"/>
      <c r="D7669" s="3"/>
      <c r="AW7669" s="3"/>
      <c r="AY7669" s="3"/>
    </row>
    <row r="7670" spans="2:51" x14ac:dyDescent="0.2">
      <c r="B7670" s="3"/>
      <c r="D7670" s="3"/>
      <c r="AW7670" s="3"/>
      <c r="AY7670" s="3"/>
    </row>
    <row r="7671" spans="2:51" x14ac:dyDescent="0.2">
      <c r="B7671" s="3"/>
      <c r="D7671" s="3"/>
      <c r="AW7671" s="3"/>
      <c r="AY7671" s="3"/>
    </row>
    <row r="7672" spans="2:51" x14ac:dyDescent="0.2">
      <c r="B7672" s="3"/>
      <c r="D7672" s="3"/>
      <c r="AW7672" s="3"/>
      <c r="AY7672" s="3"/>
    </row>
    <row r="7673" spans="2:51" x14ac:dyDescent="0.2">
      <c r="B7673" s="3"/>
      <c r="D7673" s="3"/>
      <c r="AW7673" s="3"/>
      <c r="AY7673" s="3"/>
    </row>
    <row r="7674" spans="2:51" x14ac:dyDescent="0.2">
      <c r="B7674" s="3"/>
      <c r="D7674" s="3"/>
      <c r="AW7674" s="3"/>
      <c r="AY7674" s="3"/>
    </row>
    <row r="7675" spans="2:51" x14ac:dyDescent="0.2">
      <c r="B7675" s="3"/>
      <c r="D7675" s="3"/>
      <c r="AW7675" s="3"/>
      <c r="AY7675" s="3"/>
    </row>
    <row r="7676" spans="2:51" x14ac:dyDescent="0.2">
      <c r="B7676" s="3"/>
      <c r="D7676" s="3"/>
      <c r="AW7676" s="3"/>
      <c r="AY7676" s="3"/>
    </row>
    <row r="7677" spans="2:51" x14ac:dyDescent="0.2">
      <c r="B7677" s="3"/>
      <c r="D7677" s="3"/>
      <c r="AW7677" s="3"/>
      <c r="AY7677" s="3"/>
    </row>
    <row r="7678" spans="2:51" x14ac:dyDescent="0.2">
      <c r="B7678" s="3"/>
      <c r="D7678" s="3"/>
      <c r="AW7678" s="3"/>
      <c r="AY7678" s="3"/>
    </row>
    <row r="7679" spans="2:51" x14ac:dyDescent="0.2">
      <c r="B7679" s="3"/>
      <c r="D7679" s="3"/>
      <c r="AW7679" s="3"/>
      <c r="AY7679" s="3"/>
    </row>
    <row r="7680" spans="2:51" x14ac:dyDescent="0.2">
      <c r="B7680" s="3"/>
      <c r="D7680" s="3"/>
      <c r="AW7680" s="3"/>
      <c r="AY7680" s="3"/>
    </row>
    <row r="7681" spans="2:51" x14ac:dyDescent="0.2">
      <c r="B7681" s="3"/>
      <c r="D7681" s="3"/>
      <c r="AW7681" s="3"/>
      <c r="AY7681" s="3"/>
    </row>
    <row r="7682" spans="2:51" x14ac:dyDescent="0.2">
      <c r="B7682" s="3"/>
      <c r="D7682" s="3"/>
      <c r="AW7682" s="3"/>
      <c r="AY7682" s="3"/>
    </row>
    <row r="7683" spans="2:51" x14ac:dyDescent="0.2">
      <c r="B7683" s="3"/>
      <c r="D7683" s="3"/>
      <c r="AW7683" s="3"/>
      <c r="AY7683" s="3"/>
    </row>
    <row r="7684" spans="2:51" x14ac:dyDescent="0.2">
      <c r="B7684" s="3"/>
      <c r="D7684" s="3"/>
      <c r="AW7684" s="3"/>
      <c r="AY7684" s="3"/>
    </row>
    <row r="7685" spans="2:51" x14ac:dyDescent="0.2">
      <c r="B7685" s="3"/>
      <c r="D7685" s="3"/>
      <c r="AW7685" s="3"/>
      <c r="AY7685" s="3"/>
    </row>
    <row r="7686" spans="2:51" x14ac:dyDescent="0.2">
      <c r="B7686" s="3"/>
      <c r="D7686" s="3"/>
      <c r="AW7686" s="3"/>
      <c r="AY7686" s="3"/>
    </row>
    <row r="7687" spans="2:51" x14ac:dyDescent="0.2">
      <c r="B7687" s="3"/>
      <c r="D7687" s="3"/>
      <c r="AW7687" s="3"/>
      <c r="AY7687" s="3"/>
    </row>
    <row r="7688" spans="2:51" x14ac:dyDescent="0.2">
      <c r="B7688" s="3"/>
      <c r="D7688" s="3"/>
      <c r="AW7688" s="3"/>
      <c r="AY7688" s="3"/>
    </row>
    <row r="7689" spans="2:51" x14ac:dyDescent="0.2">
      <c r="B7689" s="3"/>
      <c r="D7689" s="3"/>
      <c r="AW7689" s="3"/>
      <c r="AY7689" s="3"/>
    </row>
    <row r="7690" spans="2:51" x14ac:dyDescent="0.2">
      <c r="B7690" s="3"/>
      <c r="D7690" s="3"/>
      <c r="AW7690" s="3"/>
      <c r="AY7690" s="3"/>
    </row>
    <row r="7691" spans="2:51" x14ac:dyDescent="0.2">
      <c r="B7691" s="3"/>
      <c r="D7691" s="3"/>
      <c r="AW7691" s="3"/>
      <c r="AY7691" s="3"/>
    </row>
    <row r="7692" spans="2:51" x14ac:dyDescent="0.2">
      <c r="B7692" s="3"/>
      <c r="D7692" s="3"/>
      <c r="AW7692" s="3"/>
      <c r="AY7692" s="3"/>
    </row>
    <row r="7693" spans="2:51" x14ac:dyDescent="0.2">
      <c r="B7693" s="3"/>
      <c r="D7693" s="3"/>
      <c r="AW7693" s="3"/>
      <c r="AY7693" s="3"/>
    </row>
    <row r="7694" spans="2:51" x14ac:dyDescent="0.2">
      <c r="B7694" s="3"/>
      <c r="D7694" s="3"/>
      <c r="AW7694" s="3"/>
      <c r="AY7694" s="3"/>
    </row>
    <row r="7695" spans="2:51" x14ac:dyDescent="0.2">
      <c r="B7695" s="3"/>
      <c r="D7695" s="3"/>
      <c r="AW7695" s="3"/>
      <c r="AY7695" s="3"/>
    </row>
    <row r="7696" spans="2:51" x14ac:dyDescent="0.2">
      <c r="B7696" s="3"/>
      <c r="D7696" s="3"/>
      <c r="AW7696" s="3"/>
      <c r="AY7696" s="3"/>
    </row>
    <row r="7697" spans="2:51" x14ac:dyDescent="0.2">
      <c r="B7697" s="3"/>
      <c r="D7697" s="3"/>
      <c r="AW7697" s="3"/>
      <c r="AY7697" s="3"/>
    </row>
    <row r="7698" spans="2:51" x14ac:dyDescent="0.2">
      <c r="B7698" s="3"/>
      <c r="D7698" s="3"/>
      <c r="AW7698" s="3"/>
      <c r="AY7698" s="3"/>
    </row>
    <row r="7699" spans="2:51" x14ac:dyDescent="0.2">
      <c r="B7699" s="3"/>
      <c r="D7699" s="3"/>
      <c r="AW7699" s="3"/>
      <c r="AY7699" s="3"/>
    </row>
    <row r="7700" spans="2:51" x14ac:dyDescent="0.2">
      <c r="B7700" s="3"/>
      <c r="D7700" s="3"/>
      <c r="AW7700" s="3"/>
      <c r="AY7700" s="3"/>
    </row>
    <row r="7701" spans="2:51" x14ac:dyDescent="0.2">
      <c r="B7701" s="3"/>
      <c r="D7701" s="3"/>
      <c r="AW7701" s="3"/>
      <c r="AY7701" s="3"/>
    </row>
    <row r="7702" spans="2:51" x14ac:dyDescent="0.2">
      <c r="B7702" s="3"/>
      <c r="D7702" s="3"/>
      <c r="AW7702" s="3"/>
      <c r="AY7702" s="3"/>
    </row>
    <row r="7703" spans="2:51" x14ac:dyDescent="0.2">
      <c r="B7703" s="3"/>
      <c r="D7703" s="3"/>
      <c r="AW7703" s="3"/>
      <c r="AY7703" s="3"/>
    </row>
    <row r="7704" spans="2:51" x14ac:dyDescent="0.2">
      <c r="B7704" s="3"/>
      <c r="D7704" s="3"/>
      <c r="AW7704" s="3"/>
      <c r="AY7704" s="3"/>
    </row>
    <row r="7705" spans="2:51" x14ac:dyDescent="0.2">
      <c r="B7705" s="3"/>
      <c r="D7705" s="3"/>
      <c r="AW7705" s="3"/>
      <c r="AY7705" s="3"/>
    </row>
    <row r="7706" spans="2:51" x14ac:dyDescent="0.2">
      <c r="B7706" s="3"/>
      <c r="D7706" s="3"/>
      <c r="AW7706" s="3"/>
      <c r="AY7706" s="3"/>
    </row>
    <row r="7707" spans="2:51" x14ac:dyDescent="0.2">
      <c r="B7707" s="3"/>
      <c r="D7707" s="3"/>
      <c r="AW7707" s="3"/>
      <c r="AY7707" s="3"/>
    </row>
    <row r="7708" spans="2:51" x14ac:dyDescent="0.2">
      <c r="B7708" s="3"/>
      <c r="D7708" s="3"/>
      <c r="AW7708" s="3"/>
      <c r="AY7708" s="3"/>
    </row>
    <row r="7709" spans="2:51" x14ac:dyDescent="0.2">
      <c r="B7709" s="3"/>
      <c r="D7709" s="3"/>
      <c r="AW7709" s="3"/>
      <c r="AY7709" s="3"/>
    </row>
    <row r="7710" spans="2:51" x14ac:dyDescent="0.2">
      <c r="B7710" s="3"/>
      <c r="D7710" s="3"/>
      <c r="AW7710" s="3"/>
      <c r="AY7710" s="3"/>
    </row>
    <row r="7711" spans="2:51" x14ac:dyDescent="0.2">
      <c r="B7711" s="3"/>
      <c r="D7711" s="3"/>
      <c r="AW7711" s="3"/>
      <c r="AY7711" s="3"/>
    </row>
    <row r="7712" spans="2:51" x14ac:dyDescent="0.2">
      <c r="B7712" s="3"/>
      <c r="D7712" s="3"/>
      <c r="AW7712" s="3"/>
      <c r="AY7712" s="3"/>
    </row>
    <row r="7713" spans="2:51" x14ac:dyDescent="0.2">
      <c r="B7713" s="3"/>
      <c r="D7713" s="3"/>
      <c r="AW7713" s="3"/>
      <c r="AY7713" s="3"/>
    </row>
    <row r="7714" spans="2:51" x14ac:dyDescent="0.2">
      <c r="B7714" s="3"/>
      <c r="D7714" s="3"/>
      <c r="AW7714" s="3"/>
      <c r="AY7714" s="3"/>
    </row>
    <row r="7715" spans="2:51" x14ac:dyDescent="0.2">
      <c r="B7715" s="3"/>
      <c r="D7715" s="3"/>
      <c r="AW7715" s="3"/>
      <c r="AY7715" s="3"/>
    </row>
    <row r="7716" spans="2:51" x14ac:dyDescent="0.2">
      <c r="B7716" s="3"/>
      <c r="D7716" s="3"/>
      <c r="AW7716" s="3"/>
      <c r="AY7716" s="3"/>
    </row>
    <row r="7717" spans="2:51" x14ac:dyDescent="0.2">
      <c r="B7717" s="3"/>
      <c r="D7717" s="3"/>
      <c r="AW7717" s="3"/>
      <c r="AY7717" s="3"/>
    </row>
    <row r="7718" spans="2:51" x14ac:dyDescent="0.2">
      <c r="B7718" s="3"/>
      <c r="D7718" s="3"/>
      <c r="AW7718" s="3"/>
      <c r="AY7718" s="3"/>
    </row>
    <row r="7719" spans="2:51" x14ac:dyDescent="0.2">
      <c r="B7719" s="3"/>
      <c r="D7719" s="3"/>
      <c r="AW7719" s="3"/>
      <c r="AY7719" s="3"/>
    </row>
    <row r="7720" spans="2:51" x14ac:dyDescent="0.2">
      <c r="B7720" s="3"/>
      <c r="D7720" s="3"/>
      <c r="AW7720" s="3"/>
      <c r="AY7720" s="3"/>
    </row>
    <row r="7721" spans="2:51" x14ac:dyDescent="0.2">
      <c r="B7721" s="3"/>
      <c r="D7721" s="3"/>
      <c r="AW7721" s="3"/>
      <c r="AY7721" s="3"/>
    </row>
    <row r="7722" spans="2:51" x14ac:dyDescent="0.2">
      <c r="B7722" s="3"/>
      <c r="D7722" s="3"/>
      <c r="AW7722" s="3"/>
      <c r="AY7722" s="3"/>
    </row>
    <row r="7723" spans="2:51" x14ac:dyDescent="0.2">
      <c r="B7723" s="3"/>
      <c r="D7723" s="3"/>
      <c r="AW7723" s="3"/>
      <c r="AY7723" s="3"/>
    </row>
    <row r="7724" spans="2:51" x14ac:dyDescent="0.2">
      <c r="B7724" s="3"/>
      <c r="D7724" s="3"/>
      <c r="AW7724" s="3"/>
      <c r="AY7724" s="3"/>
    </row>
    <row r="7725" spans="2:51" x14ac:dyDescent="0.2">
      <c r="B7725" s="3"/>
      <c r="D7725" s="3"/>
      <c r="AW7725" s="3"/>
      <c r="AY7725" s="3"/>
    </row>
    <row r="7726" spans="2:51" x14ac:dyDescent="0.2">
      <c r="B7726" s="3"/>
      <c r="D7726" s="3"/>
      <c r="AW7726" s="3"/>
      <c r="AY7726" s="3"/>
    </row>
    <row r="7727" spans="2:51" x14ac:dyDescent="0.2">
      <c r="B7727" s="3"/>
      <c r="D7727" s="3"/>
      <c r="AW7727" s="3"/>
      <c r="AY7727" s="3"/>
    </row>
    <row r="7728" spans="2:51" x14ac:dyDescent="0.2">
      <c r="B7728" s="3"/>
      <c r="D7728" s="3"/>
      <c r="AW7728" s="3"/>
      <c r="AY7728" s="3"/>
    </row>
    <row r="7729" spans="2:51" x14ac:dyDescent="0.2">
      <c r="B7729" s="3"/>
      <c r="D7729" s="3"/>
      <c r="AW7729" s="3"/>
      <c r="AY7729" s="3"/>
    </row>
    <row r="7730" spans="2:51" x14ac:dyDescent="0.2">
      <c r="B7730" s="3"/>
      <c r="D7730" s="3"/>
      <c r="AW7730" s="3"/>
      <c r="AY7730" s="3"/>
    </row>
    <row r="7731" spans="2:51" x14ac:dyDescent="0.2">
      <c r="B7731" s="3"/>
      <c r="D7731" s="3"/>
      <c r="AW7731" s="3"/>
      <c r="AY7731" s="3"/>
    </row>
    <row r="7732" spans="2:51" x14ac:dyDescent="0.2">
      <c r="B7732" s="3"/>
      <c r="D7732" s="3"/>
      <c r="AW7732" s="3"/>
      <c r="AY7732" s="3"/>
    </row>
    <row r="7733" spans="2:51" x14ac:dyDescent="0.2">
      <c r="B7733" s="3"/>
      <c r="D7733" s="3"/>
      <c r="AW7733" s="3"/>
      <c r="AY7733" s="3"/>
    </row>
    <row r="7734" spans="2:51" x14ac:dyDescent="0.2">
      <c r="B7734" s="3"/>
      <c r="D7734" s="3"/>
      <c r="AW7734" s="3"/>
      <c r="AY7734" s="3"/>
    </row>
    <row r="7735" spans="2:51" x14ac:dyDescent="0.2">
      <c r="B7735" s="3"/>
      <c r="D7735" s="3"/>
      <c r="AW7735" s="3"/>
      <c r="AY7735" s="3"/>
    </row>
    <row r="7736" spans="2:51" x14ac:dyDescent="0.2">
      <c r="B7736" s="3"/>
      <c r="D7736" s="3"/>
      <c r="AW7736" s="3"/>
      <c r="AY7736" s="3"/>
    </row>
    <row r="7737" spans="2:51" x14ac:dyDescent="0.2">
      <c r="B7737" s="3"/>
      <c r="D7737" s="3"/>
      <c r="AW7737" s="3"/>
      <c r="AY7737" s="3"/>
    </row>
    <row r="7738" spans="2:51" x14ac:dyDescent="0.2">
      <c r="B7738" s="3"/>
      <c r="D7738" s="3"/>
      <c r="AW7738" s="3"/>
      <c r="AY7738" s="3"/>
    </row>
    <row r="7739" spans="2:51" x14ac:dyDescent="0.2">
      <c r="B7739" s="3"/>
      <c r="D7739" s="3"/>
      <c r="AW7739" s="3"/>
      <c r="AY7739" s="3"/>
    </row>
    <row r="7740" spans="2:51" x14ac:dyDescent="0.2">
      <c r="B7740" s="3"/>
      <c r="D7740" s="3"/>
      <c r="AW7740" s="3"/>
      <c r="AY7740" s="3"/>
    </row>
    <row r="7741" spans="2:51" x14ac:dyDescent="0.2">
      <c r="B7741" s="3"/>
      <c r="D7741" s="3"/>
      <c r="AW7741" s="3"/>
      <c r="AY7741" s="3"/>
    </row>
    <row r="7742" spans="2:51" x14ac:dyDescent="0.2">
      <c r="B7742" s="3"/>
      <c r="D7742" s="3"/>
      <c r="AW7742" s="3"/>
      <c r="AY7742" s="3"/>
    </row>
    <row r="7743" spans="2:51" x14ac:dyDescent="0.2">
      <c r="B7743" s="3"/>
      <c r="D7743" s="3"/>
      <c r="AW7743" s="3"/>
      <c r="AY7743" s="3"/>
    </row>
    <row r="7744" spans="2:51" x14ac:dyDescent="0.2">
      <c r="B7744" s="3"/>
      <c r="D7744" s="3"/>
      <c r="AW7744" s="3"/>
      <c r="AY7744" s="3"/>
    </row>
    <row r="7745" spans="2:51" x14ac:dyDescent="0.2">
      <c r="B7745" s="3"/>
      <c r="D7745" s="3"/>
      <c r="AW7745" s="3"/>
      <c r="AY7745" s="3"/>
    </row>
    <row r="7746" spans="2:51" x14ac:dyDescent="0.2">
      <c r="B7746" s="3"/>
      <c r="D7746" s="3"/>
      <c r="AW7746" s="3"/>
      <c r="AY7746" s="3"/>
    </row>
    <row r="7747" spans="2:51" x14ac:dyDescent="0.2">
      <c r="B7747" s="3"/>
      <c r="D7747" s="3"/>
      <c r="AW7747" s="3"/>
      <c r="AY7747" s="3"/>
    </row>
    <row r="7748" spans="2:51" x14ac:dyDescent="0.2">
      <c r="B7748" s="3"/>
      <c r="D7748" s="3"/>
      <c r="AW7748" s="3"/>
      <c r="AY7748" s="3"/>
    </row>
    <row r="7749" spans="2:51" x14ac:dyDescent="0.2">
      <c r="B7749" s="3"/>
      <c r="D7749" s="3"/>
      <c r="AW7749" s="3"/>
      <c r="AY7749" s="3"/>
    </row>
    <row r="7750" spans="2:51" x14ac:dyDescent="0.2">
      <c r="B7750" s="3"/>
      <c r="D7750" s="3"/>
      <c r="AW7750" s="3"/>
      <c r="AY7750" s="3"/>
    </row>
    <row r="7751" spans="2:51" x14ac:dyDescent="0.2">
      <c r="B7751" s="3"/>
      <c r="D7751" s="3"/>
      <c r="AW7751" s="3"/>
      <c r="AY7751" s="3"/>
    </row>
    <row r="7752" spans="2:51" x14ac:dyDescent="0.2">
      <c r="B7752" s="3"/>
      <c r="D7752" s="3"/>
      <c r="AW7752" s="3"/>
      <c r="AY7752" s="3"/>
    </row>
    <row r="7753" spans="2:51" x14ac:dyDescent="0.2">
      <c r="B7753" s="3"/>
      <c r="D7753" s="3"/>
      <c r="AW7753" s="3"/>
      <c r="AY7753" s="3"/>
    </row>
    <row r="7754" spans="2:51" x14ac:dyDescent="0.2">
      <c r="B7754" s="3"/>
      <c r="D7754" s="3"/>
      <c r="AW7754" s="3"/>
      <c r="AY7754" s="3"/>
    </row>
    <row r="7755" spans="2:51" x14ac:dyDescent="0.2">
      <c r="B7755" s="3"/>
      <c r="D7755" s="3"/>
      <c r="AW7755" s="3"/>
      <c r="AY7755" s="3"/>
    </row>
    <row r="7756" spans="2:51" x14ac:dyDescent="0.2">
      <c r="B7756" s="3"/>
      <c r="D7756" s="3"/>
      <c r="AW7756" s="3"/>
      <c r="AY7756" s="3"/>
    </row>
    <row r="7757" spans="2:51" x14ac:dyDescent="0.2">
      <c r="B7757" s="3"/>
      <c r="D7757" s="3"/>
      <c r="AW7757" s="3"/>
      <c r="AY7757" s="3"/>
    </row>
    <row r="7758" spans="2:51" x14ac:dyDescent="0.2">
      <c r="B7758" s="3"/>
      <c r="D7758" s="3"/>
      <c r="AW7758" s="3"/>
      <c r="AY7758" s="3"/>
    </row>
    <row r="7759" spans="2:51" x14ac:dyDescent="0.2">
      <c r="B7759" s="3"/>
      <c r="D7759" s="3"/>
      <c r="AW7759" s="3"/>
      <c r="AY7759" s="3"/>
    </row>
    <row r="7760" spans="2:51" x14ac:dyDescent="0.2">
      <c r="B7760" s="3"/>
      <c r="D7760" s="3"/>
      <c r="AW7760" s="3"/>
      <c r="AY7760" s="3"/>
    </row>
    <row r="7761" spans="2:51" x14ac:dyDescent="0.2">
      <c r="B7761" s="3"/>
      <c r="D7761" s="3"/>
      <c r="AW7761" s="3"/>
      <c r="AY7761" s="3"/>
    </row>
    <row r="7762" spans="2:51" x14ac:dyDescent="0.2">
      <c r="B7762" s="3"/>
      <c r="D7762" s="3"/>
      <c r="AW7762" s="3"/>
      <c r="AY7762" s="3"/>
    </row>
    <row r="7763" spans="2:51" x14ac:dyDescent="0.2">
      <c r="B7763" s="3"/>
      <c r="D7763" s="3"/>
      <c r="AW7763" s="3"/>
      <c r="AY7763" s="3"/>
    </row>
    <row r="7764" spans="2:51" x14ac:dyDescent="0.2">
      <c r="B7764" s="3"/>
      <c r="D7764" s="3"/>
      <c r="AW7764" s="3"/>
      <c r="AY7764" s="3"/>
    </row>
    <row r="7765" spans="2:51" x14ac:dyDescent="0.2">
      <c r="B7765" s="3"/>
      <c r="D7765" s="3"/>
      <c r="AW7765" s="3"/>
      <c r="AY7765" s="3"/>
    </row>
    <row r="7766" spans="2:51" x14ac:dyDescent="0.2">
      <c r="B7766" s="3"/>
      <c r="D7766" s="3"/>
      <c r="AW7766" s="3"/>
      <c r="AY7766" s="3"/>
    </row>
    <row r="7767" spans="2:51" x14ac:dyDescent="0.2">
      <c r="B7767" s="3"/>
      <c r="D7767" s="3"/>
      <c r="AW7767" s="3"/>
      <c r="AY7767" s="3"/>
    </row>
    <row r="7768" spans="2:51" x14ac:dyDescent="0.2">
      <c r="B7768" s="3"/>
      <c r="D7768" s="3"/>
      <c r="AW7768" s="3"/>
      <c r="AY7768" s="3"/>
    </row>
    <row r="7769" spans="2:51" x14ac:dyDescent="0.2">
      <c r="B7769" s="3"/>
      <c r="D7769" s="3"/>
      <c r="AW7769" s="3"/>
      <c r="AY7769" s="3"/>
    </row>
    <row r="7770" spans="2:51" x14ac:dyDescent="0.2">
      <c r="B7770" s="3"/>
      <c r="D7770" s="3"/>
      <c r="AW7770" s="3"/>
      <c r="AY7770" s="3"/>
    </row>
    <row r="7771" spans="2:51" x14ac:dyDescent="0.2">
      <c r="B7771" s="3"/>
      <c r="D7771" s="3"/>
      <c r="AW7771" s="3"/>
      <c r="AY7771" s="3"/>
    </row>
    <row r="7772" spans="2:51" x14ac:dyDescent="0.2">
      <c r="B7772" s="3"/>
      <c r="D7772" s="3"/>
      <c r="AW7772" s="3"/>
      <c r="AY7772" s="3"/>
    </row>
    <row r="7773" spans="2:51" x14ac:dyDescent="0.2">
      <c r="B7773" s="3"/>
      <c r="D7773" s="3"/>
      <c r="AW7773" s="3"/>
      <c r="AY7773" s="3"/>
    </row>
    <row r="7774" spans="2:51" x14ac:dyDescent="0.2">
      <c r="B7774" s="3"/>
      <c r="D7774" s="3"/>
      <c r="AW7774" s="3"/>
      <c r="AY7774" s="3"/>
    </row>
    <row r="7775" spans="2:51" x14ac:dyDescent="0.2">
      <c r="B7775" s="3"/>
      <c r="D7775" s="3"/>
      <c r="AW7775" s="3"/>
      <c r="AY7775" s="3"/>
    </row>
    <row r="7776" spans="2:51" x14ac:dyDescent="0.2">
      <c r="B7776" s="3"/>
      <c r="D7776" s="3"/>
      <c r="AW7776" s="3"/>
      <c r="AY7776" s="3"/>
    </row>
    <row r="7777" spans="2:51" x14ac:dyDescent="0.2">
      <c r="B7777" s="3"/>
      <c r="D7777" s="3"/>
      <c r="AW7777" s="3"/>
      <c r="AY7777" s="3"/>
    </row>
    <row r="7778" spans="2:51" x14ac:dyDescent="0.2">
      <c r="B7778" s="3"/>
      <c r="D7778" s="3"/>
      <c r="AW7778" s="3"/>
      <c r="AY7778" s="3"/>
    </row>
    <row r="7779" spans="2:51" x14ac:dyDescent="0.2">
      <c r="B7779" s="3"/>
      <c r="D7779" s="3"/>
      <c r="AW7779" s="3"/>
      <c r="AY7779" s="3"/>
    </row>
    <row r="7780" spans="2:51" x14ac:dyDescent="0.2">
      <c r="B7780" s="3"/>
      <c r="D7780" s="3"/>
      <c r="AW7780" s="3"/>
      <c r="AY7780" s="3"/>
    </row>
    <row r="7781" spans="2:51" x14ac:dyDescent="0.2">
      <c r="B7781" s="3"/>
      <c r="D7781" s="3"/>
      <c r="AW7781" s="3"/>
      <c r="AY7781" s="3"/>
    </row>
    <row r="7782" spans="2:51" x14ac:dyDescent="0.2">
      <c r="B7782" s="3"/>
      <c r="D7782" s="3"/>
      <c r="AW7782" s="3"/>
      <c r="AY7782" s="3"/>
    </row>
    <row r="7783" spans="2:51" x14ac:dyDescent="0.2">
      <c r="B7783" s="3"/>
      <c r="D7783" s="3"/>
      <c r="AW7783" s="3"/>
      <c r="AY7783" s="3"/>
    </row>
    <row r="7784" spans="2:51" x14ac:dyDescent="0.2">
      <c r="B7784" s="3"/>
      <c r="D7784" s="3"/>
      <c r="AW7784" s="3"/>
      <c r="AY7784" s="3"/>
    </row>
    <row r="7785" spans="2:51" x14ac:dyDescent="0.2">
      <c r="B7785" s="3"/>
      <c r="D7785" s="3"/>
      <c r="AW7785" s="3"/>
      <c r="AY7785" s="3"/>
    </row>
    <row r="7786" spans="2:51" x14ac:dyDescent="0.2">
      <c r="B7786" s="3"/>
      <c r="D7786" s="3"/>
      <c r="AW7786" s="3"/>
      <c r="AY7786" s="3"/>
    </row>
    <row r="7787" spans="2:51" x14ac:dyDescent="0.2">
      <c r="B7787" s="3"/>
      <c r="D7787" s="3"/>
      <c r="AW7787" s="3"/>
      <c r="AY7787" s="3"/>
    </row>
    <row r="7788" spans="2:51" x14ac:dyDescent="0.2">
      <c r="B7788" s="3"/>
      <c r="D7788" s="3"/>
      <c r="AW7788" s="3"/>
      <c r="AY7788" s="3"/>
    </row>
    <row r="7789" spans="2:51" x14ac:dyDescent="0.2">
      <c r="B7789" s="3"/>
      <c r="D7789" s="3"/>
      <c r="AW7789" s="3"/>
      <c r="AY7789" s="3"/>
    </row>
    <row r="7790" spans="2:51" x14ac:dyDescent="0.2">
      <c r="B7790" s="3"/>
      <c r="D7790" s="3"/>
      <c r="AW7790" s="3"/>
      <c r="AY7790" s="3"/>
    </row>
    <row r="7791" spans="2:51" x14ac:dyDescent="0.2">
      <c r="B7791" s="3"/>
      <c r="D7791" s="3"/>
      <c r="AW7791" s="3"/>
      <c r="AY7791" s="3"/>
    </row>
    <row r="7792" spans="2:51" x14ac:dyDescent="0.2">
      <c r="B7792" s="3"/>
      <c r="D7792" s="3"/>
      <c r="AW7792" s="3"/>
      <c r="AY7792" s="3"/>
    </row>
    <row r="7793" spans="2:51" x14ac:dyDescent="0.2">
      <c r="B7793" s="3"/>
      <c r="D7793" s="3"/>
      <c r="AW7793" s="3"/>
      <c r="AY7793" s="3"/>
    </row>
    <row r="7794" spans="2:51" x14ac:dyDescent="0.2">
      <c r="B7794" s="3"/>
      <c r="D7794" s="3"/>
      <c r="AW7794" s="3"/>
      <c r="AY7794" s="3"/>
    </row>
    <row r="7795" spans="2:51" x14ac:dyDescent="0.2">
      <c r="B7795" s="3"/>
      <c r="D7795" s="3"/>
      <c r="AW7795" s="3"/>
      <c r="AY7795" s="3"/>
    </row>
    <row r="7796" spans="2:51" x14ac:dyDescent="0.2">
      <c r="B7796" s="3"/>
      <c r="D7796" s="3"/>
      <c r="AW7796" s="3"/>
      <c r="AY7796" s="3"/>
    </row>
    <row r="7797" spans="2:51" x14ac:dyDescent="0.2">
      <c r="B7797" s="3"/>
      <c r="D7797" s="3"/>
      <c r="AW7797" s="3"/>
      <c r="AY7797" s="3"/>
    </row>
    <row r="7798" spans="2:51" x14ac:dyDescent="0.2">
      <c r="B7798" s="3"/>
      <c r="D7798" s="3"/>
      <c r="AW7798" s="3"/>
      <c r="AY7798" s="3"/>
    </row>
    <row r="7799" spans="2:51" x14ac:dyDescent="0.2">
      <c r="B7799" s="3"/>
      <c r="D7799" s="3"/>
      <c r="AW7799" s="3"/>
      <c r="AY7799" s="3"/>
    </row>
    <row r="7800" spans="2:51" x14ac:dyDescent="0.2">
      <c r="B7800" s="3"/>
      <c r="D7800" s="3"/>
      <c r="AW7800" s="3"/>
      <c r="AY7800" s="3"/>
    </row>
    <row r="7801" spans="2:51" x14ac:dyDescent="0.2">
      <c r="B7801" s="3"/>
      <c r="D7801" s="3"/>
      <c r="AW7801" s="3"/>
      <c r="AY7801" s="3"/>
    </row>
    <row r="7802" spans="2:51" x14ac:dyDescent="0.2">
      <c r="B7802" s="3"/>
      <c r="D7802" s="3"/>
      <c r="AW7802" s="3"/>
      <c r="AY7802" s="3"/>
    </row>
    <row r="7803" spans="2:51" x14ac:dyDescent="0.2">
      <c r="B7803" s="3"/>
      <c r="D7803" s="3"/>
      <c r="AW7803" s="3"/>
      <c r="AY7803" s="3"/>
    </row>
    <row r="7804" spans="2:51" x14ac:dyDescent="0.2">
      <c r="B7804" s="3"/>
      <c r="D7804" s="3"/>
      <c r="AW7804" s="3"/>
      <c r="AY7804" s="3"/>
    </row>
    <row r="7805" spans="2:51" x14ac:dyDescent="0.2">
      <c r="B7805" s="3"/>
      <c r="D7805" s="3"/>
      <c r="AW7805" s="3"/>
      <c r="AY7805" s="3"/>
    </row>
    <row r="7806" spans="2:51" x14ac:dyDescent="0.2">
      <c r="B7806" s="3"/>
      <c r="D7806" s="3"/>
      <c r="AW7806" s="3"/>
      <c r="AY7806" s="3"/>
    </row>
    <row r="7807" spans="2:51" x14ac:dyDescent="0.2">
      <c r="B7807" s="3"/>
      <c r="D7807" s="3"/>
      <c r="AW7807" s="3"/>
      <c r="AY7807" s="3"/>
    </row>
    <row r="7808" spans="2:51" x14ac:dyDescent="0.2">
      <c r="B7808" s="3"/>
      <c r="D7808" s="3"/>
      <c r="AW7808" s="3"/>
      <c r="AY7808" s="3"/>
    </row>
    <row r="7809" spans="2:51" x14ac:dyDescent="0.2">
      <c r="B7809" s="3"/>
      <c r="D7809" s="3"/>
      <c r="AW7809" s="3"/>
      <c r="AY7809" s="3"/>
    </row>
    <row r="7810" spans="2:51" x14ac:dyDescent="0.2">
      <c r="B7810" s="3"/>
      <c r="D7810" s="3"/>
      <c r="AW7810" s="3"/>
      <c r="AY7810" s="3"/>
    </row>
    <row r="7811" spans="2:51" x14ac:dyDescent="0.2">
      <c r="B7811" s="3"/>
      <c r="D7811" s="3"/>
      <c r="AW7811" s="3"/>
      <c r="AY7811" s="3"/>
    </row>
    <row r="7812" spans="2:51" x14ac:dyDescent="0.2">
      <c r="B7812" s="3"/>
      <c r="D7812" s="3"/>
      <c r="AW7812" s="3"/>
      <c r="AY7812" s="3"/>
    </row>
    <row r="7813" spans="2:51" x14ac:dyDescent="0.2">
      <c r="B7813" s="3"/>
      <c r="D7813" s="3"/>
      <c r="AW7813" s="3"/>
      <c r="AY7813" s="3"/>
    </row>
    <row r="7814" spans="2:51" x14ac:dyDescent="0.2">
      <c r="B7814" s="3"/>
      <c r="D7814" s="3"/>
      <c r="AW7814" s="3"/>
      <c r="AY7814" s="3"/>
    </row>
    <row r="7815" spans="2:51" x14ac:dyDescent="0.2">
      <c r="B7815" s="3"/>
      <c r="D7815" s="3"/>
      <c r="AW7815" s="3"/>
      <c r="AY7815" s="3"/>
    </row>
    <row r="7816" spans="2:51" x14ac:dyDescent="0.2">
      <c r="B7816" s="3"/>
      <c r="D7816" s="3"/>
      <c r="AW7816" s="3"/>
      <c r="AY7816" s="3"/>
    </row>
    <row r="7817" spans="2:51" x14ac:dyDescent="0.2">
      <c r="B7817" s="3"/>
      <c r="D7817" s="3"/>
      <c r="AW7817" s="3"/>
      <c r="AY7817" s="3"/>
    </row>
    <row r="7818" spans="2:51" x14ac:dyDescent="0.2">
      <c r="B7818" s="3"/>
      <c r="D7818" s="3"/>
      <c r="AW7818" s="3"/>
      <c r="AY7818" s="3"/>
    </row>
    <row r="7819" spans="2:51" x14ac:dyDescent="0.2">
      <c r="B7819" s="3"/>
      <c r="D7819" s="3"/>
      <c r="AW7819" s="3"/>
      <c r="AY7819" s="3"/>
    </row>
    <row r="7820" spans="2:51" x14ac:dyDescent="0.2">
      <c r="B7820" s="3"/>
      <c r="D7820" s="3"/>
      <c r="AW7820" s="3"/>
      <c r="AY7820" s="3"/>
    </row>
    <row r="7821" spans="2:51" x14ac:dyDescent="0.2">
      <c r="B7821" s="3"/>
      <c r="D7821" s="3"/>
      <c r="AW7821" s="3"/>
      <c r="AY7821" s="3"/>
    </row>
    <row r="7822" spans="2:51" x14ac:dyDescent="0.2">
      <c r="B7822" s="3"/>
      <c r="D7822" s="3"/>
      <c r="AW7822" s="3"/>
      <c r="AY7822" s="3"/>
    </row>
    <row r="7823" spans="2:51" x14ac:dyDescent="0.2">
      <c r="B7823" s="3"/>
      <c r="D7823" s="3"/>
      <c r="AW7823" s="3"/>
      <c r="AY7823" s="3"/>
    </row>
    <row r="7824" spans="2:51" x14ac:dyDescent="0.2">
      <c r="B7824" s="3"/>
      <c r="D7824" s="3"/>
      <c r="AW7824" s="3"/>
      <c r="AY7824" s="3"/>
    </row>
    <row r="7825" spans="2:51" x14ac:dyDescent="0.2">
      <c r="B7825" s="3"/>
      <c r="D7825" s="3"/>
      <c r="AW7825" s="3"/>
      <c r="AY7825" s="3"/>
    </row>
    <row r="7826" spans="2:51" x14ac:dyDescent="0.2">
      <c r="B7826" s="3"/>
      <c r="D7826" s="3"/>
      <c r="AW7826" s="3"/>
      <c r="AY7826" s="3"/>
    </row>
    <row r="7827" spans="2:51" x14ac:dyDescent="0.2">
      <c r="B7827" s="3"/>
      <c r="D7827" s="3"/>
      <c r="AW7827" s="3"/>
      <c r="AY7827" s="3"/>
    </row>
    <row r="7828" spans="2:51" x14ac:dyDescent="0.2">
      <c r="B7828" s="3"/>
      <c r="D7828" s="3"/>
      <c r="AW7828" s="3"/>
      <c r="AY7828" s="3"/>
    </row>
    <row r="7829" spans="2:51" x14ac:dyDescent="0.2">
      <c r="B7829" s="3"/>
      <c r="D7829" s="3"/>
      <c r="AW7829" s="3"/>
      <c r="AY7829" s="3"/>
    </row>
    <row r="7830" spans="2:51" x14ac:dyDescent="0.2">
      <c r="B7830" s="3"/>
      <c r="D7830" s="3"/>
      <c r="AW7830" s="3"/>
      <c r="AY7830" s="3"/>
    </row>
    <row r="7831" spans="2:51" x14ac:dyDescent="0.2">
      <c r="B7831" s="3"/>
      <c r="D7831" s="3"/>
      <c r="AW7831" s="3"/>
      <c r="AY7831" s="3"/>
    </row>
    <row r="7832" spans="2:51" x14ac:dyDescent="0.2">
      <c r="B7832" s="3"/>
      <c r="D7832" s="3"/>
      <c r="AW7832" s="3"/>
      <c r="AY7832" s="3"/>
    </row>
    <row r="7833" spans="2:51" x14ac:dyDescent="0.2">
      <c r="B7833" s="3"/>
      <c r="D7833" s="3"/>
      <c r="AW7833" s="3"/>
      <c r="AY7833" s="3"/>
    </row>
    <row r="7834" spans="2:51" x14ac:dyDescent="0.2">
      <c r="B7834" s="3"/>
      <c r="D7834" s="3"/>
      <c r="AW7834" s="3"/>
      <c r="AY7834" s="3"/>
    </row>
    <row r="7835" spans="2:51" x14ac:dyDescent="0.2">
      <c r="B7835" s="3"/>
      <c r="D7835" s="3"/>
      <c r="AW7835" s="3"/>
      <c r="AY7835" s="3"/>
    </row>
    <row r="7836" spans="2:51" x14ac:dyDescent="0.2">
      <c r="B7836" s="3"/>
      <c r="D7836" s="3"/>
      <c r="AW7836" s="3"/>
      <c r="AY7836" s="3"/>
    </row>
    <row r="7837" spans="2:51" x14ac:dyDescent="0.2">
      <c r="B7837" s="3"/>
      <c r="D7837" s="3"/>
      <c r="AW7837" s="3"/>
      <c r="AY7837" s="3"/>
    </row>
    <row r="7838" spans="2:51" x14ac:dyDescent="0.2">
      <c r="B7838" s="3"/>
      <c r="D7838" s="3"/>
      <c r="AW7838" s="3"/>
      <c r="AY7838" s="3"/>
    </row>
    <row r="7839" spans="2:51" x14ac:dyDescent="0.2">
      <c r="B7839" s="3"/>
      <c r="D7839" s="3"/>
      <c r="AW7839" s="3"/>
      <c r="AY7839" s="3"/>
    </row>
    <row r="7840" spans="2:51" x14ac:dyDescent="0.2">
      <c r="B7840" s="3"/>
      <c r="D7840" s="3"/>
      <c r="AW7840" s="3"/>
      <c r="AY7840" s="3"/>
    </row>
    <row r="7841" spans="2:51" x14ac:dyDescent="0.2">
      <c r="B7841" s="3"/>
      <c r="D7841" s="3"/>
      <c r="AW7841" s="3"/>
      <c r="AY7841" s="3"/>
    </row>
    <row r="7842" spans="2:51" x14ac:dyDescent="0.2">
      <c r="B7842" s="3"/>
      <c r="D7842" s="3"/>
      <c r="AW7842" s="3"/>
      <c r="AY7842" s="3"/>
    </row>
    <row r="7843" spans="2:51" x14ac:dyDescent="0.2">
      <c r="B7843" s="3"/>
      <c r="D7843" s="3"/>
      <c r="AW7843" s="3"/>
      <c r="AY7843" s="3"/>
    </row>
    <row r="7844" spans="2:51" x14ac:dyDescent="0.2">
      <c r="B7844" s="3"/>
      <c r="D7844" s="3"/>
      <c r="AW7844" s="3"/>
      <c r="AY7844" s="3"/>
    </row>
    <row r="7845" spans="2:51" x14ac:dyDescent="0.2">
      <c r="B7845" s="3"/>
      <c r="D7845" s="3"/>
      <c r="AW7845" s="3"/>
      <c r="AY7845" s="3"/>
    </row>
    <row r="7846" spans="2:51" x14ac:dyDescent="0.2">
      <c r="B7846" s="3"/>
      <c r="D7846" s="3"/>
      <c r="AW7846" s="3"/>
      <c r="AY7846" s="3"/>
    </row>
    <row r="7847" spans="2:51" x14ac:dyDescent="0.2">
      <c r="B7847" s="3"/>
      <c r="D7847" s="3"/>
      <c r="AW7847" s="3"/>
      <c r="AY7847" s="3"/>
    </row>
    <row r="7848" spans="2:51" x14ac:dyDescent="0.2">
      <c r="B7848" s="3"/>
      <c r="D7848" s="3"/>
      <c r="AW7848" s="3"/>
      <c r="AY7848" s="3"/>
    </row>
    <row r="7849" spans="2:51" x14ac:dyDescent="0.2">
      <c r="B7849" s="3"/>
      <c r="D7849" s="3"/>
      <c r="AW7849" s="3"/>
      <c r="AY7849" s="3"/>
    </row>
    <row r="7850" spans="2:51" x14ac:dyDescent="0.2">
      <c r="B7850" s="3"/>
      <c r="D7850" s="3"/>
      <c r="AW7850" s="3"/>
      <c r="AY7850" s="3"/>
    </row>
    <row r="7851" spans="2:51" x14ac:dyDescent="0.2">
      <c r="B7851" s="3"/>
      <c r="D7851" s="3"/>
      <c r="AW7851" s="3"/>
      <c r="AY7851" s="3"/>
    </row>
    <row r="7852" spans="2:51" x14ac:dyDescent="0.2">
      <c r="B7852" s="3"/>
      <c r="D7852" s="3"/>
      <c r="AW7852" s="3"/>
      <c r="AY7852" s="3"/>
    </row>
    <row r="7853" spans="2:51" x14ac:dyDescent="0.2">
      <c r="B7853" s="3"/>
      <c r="D7853" s="3"/>
      <c r="AW7853" s="3"/>
      <c r="AY7853" s="3"/>
    </row>
    <row r="7854" spans="2:51" x14ac:dyDescent="0.2">
      <c r="B7854" s="3"/>
      <c r="D7854" s="3"/>
      <c r="AW7854" s="3"/>
      <c r="AY7854" s="3"/>
    </row>
    <row r="7855" spans="2:51" x14ac:dyDescent="0.2">
      <c r="B7855" s="3"/>
      <c r="D7855" s="3"/>
      <c r="AW7855" s="3"/>
      <c r="AY7855" s="3"/>
    </row>
    <row r="7856" spans="2:51" x14ac:dyDescent="0.2">
      <c r="B7856" s="3"/>
      <c r="D7856" s="3"/>
      <c r="AW7856" s="3"/>
      <c r="AY7856" s="3"/>
    </row>
    <row r="7857" spans="2:51" x14ac:dyDescent="0.2">
      <c r="B7857" s="3"/>
      <c r="D7857" s="3"/>
      <c r="AW7857" s="3"/>
      <c r="AY7857" s="3"/>
    </row>
    <row r="7858" spans="2:51" x14ac:dyDescent="0.2">
      <c r="B7858" s="3"/>
      <c r="D7858" s="3"/>
      <c r="AW7858" s="3"/>
      <c r="AY7858" s="3"/>
    </row>
    <row r="7859" spans="2:51" x14ac:dyDescent="0.2">
      <c r="B7859" s="3"/>
      <c r="D7859" s="3"/>
      <c r="AW7859" s="3"/>
      <c r="AY7859" s="3"/>
    </row>
    <row r="7860" spans="2:51" x14ac:dyDescent="0.2">
      <c r="B7860" s="3"/>
      <c r="D7860" s="3"/>
      <c r="AW7860" s="3"/>
      <c r="AY7860" s="3"/>
    </row>
    <row r="7861" spans="2:51" x14ac:dyDescent="0.2">
      <c r="B7861" s="3"/>
      <c r="D7861" s="3"/>
      <c r="AW7861" s="3"/>
      <c r="AY7861" s="3"/>
    </row>
    <row r="7862" spans="2:51" x14ac:dyDescent="0.2">
      <c r="B7862" s="3"/>
      <c r="D7862" s="3"/>
      <c r="AW7862" s="3"/>
      <c r="AY7862" s="3"/>
    </row>
    <row r="7863" spans="2:51" x14ac:dyDescent="0.2">
      <c r="B7863" s="3"/>
      <c r="D7863" s="3"/>
      <c r="AW7863" s="3"/>
      <c r="AY7863" s="3"/>
    </row>
    <row r="7864" spans="2:51" x14ac:dyDescent="0.2">
      <c r="B7864" s="3"/>
      <c r="D7864" s="3"/>
      <c r="AW7864" s="3"/>
      <c r="AY7864" s="3"/>
    </row>
    <row r="7865" spans="2:51" x14ac:dyDescent="0.2">
      <c r="B7865" s="3"/>
      <c r="D7865" s="3"/>
      <c r="AW7865" s="3"/>
      <c r="AY7865" s="3"/>
    </row>
    <row r="7866" spans="2:51" x14ac:dyDescent="0.2">
      <c r="B7866" s="3"/>
      <c r="D7866" s="3"/>
      <c r="AW7866" s="3"/>
      <c r="AY7866" s="3"/>
    </row>
    <row r="7867" spans="2:51" x14ac:dyDescent="0.2">
      <c r="B7867" s="3"/>
      <c r="D7867" s="3"/>
      <c r="AW7867" s="3"/>
      <c r="AY7867" s="3"/>
    </row>
    <row r="7868" spans="2:51" x14ac:dyDescent="0.2">
      <c r="B7868" s="3"/>
      <c r="D7868" s="3"/>
      <c r="AW7868" s="3"/>
      <c r="AY7868" s="3"/>
    </row>
    <row r="7869" spans="2:51" x14ac:dyDescent="0.2">
      <c r="B7869" s="3"/>
      <c r="D7869" s="3"/>
      <c r="AW7869" s="3"/>
      <c r="AY7869" s="3"/>
    </row>
    <row r="7870" spans="2:51" x14ac:dyDescent="0.2">
      <c r="B7870" s="3"/>
      <c r="D7870" s="3"/>
      <c r="AW7870" s="3"/>
      <c r="AY7870" s="3"/>
    </row>
    <row r="7871" spans="2:51" x14ac:dyDescent="0.2">
      <c r="B7871" s="3"/>
      <c r="D7871" s="3"/>
      <c r="AW7871" s="3"/>
      <c r="AY7871" s="3"/>
    </row>
    <row r="7872" spans="2:51" x14ac:dyDescent="0.2">
      <c r="B7872" s="3"/>
      <c r="D7872" s="3"/>
      <c r="AW7872" s="3"/>
      <c r="AY7872" s="3"/>
    </row>
    <row r="7873" spans="2:51" x14ac:dyDescent="0.2">
      <c r="B7873" s="3"/>
      <c r="D7873" s="3"/>
      <c r="AW7873" s="3"/>
      <c r="AY7873" s="3"/>
    </row>
    <row r="7874" spans="2:51" x14ac:dyDescent="0.2">
      <c r="B7874" s="3"/>
      <c r="D7874" s="3"/>
      <c r="AW7874" s="3"/>
      <c r="AY7874" s="3"/>
    </row>
    <row r="7875" spans="2:51" x14ac:dyDescent="0.2">
      <c r="B7875" s="3"/>
      <c r="D7875" s="3"/>
      <c r="AW7875" s="3"/>
      <c r="AY7875" s="3"/>
    </row>
    <row r="7876" spans="2:51" x14ac:dyDescent="0.2">
      <c r="B7876" s="3"/>
      <c r="D7876" s="3"/>
      <c r="AW7876" s="3"/>
      <c r="AY7876" s="3"/>
    </row>
    <row r="7877" spans="2:51" x14ac:dyDescent="0.2">
      <c r="B7877" s="3"/>
      <c r="D7877" s="3"/>
      <c r="AW7877" s="3"/>
      <c r="AY7877" s="3"/>
    </row>
    <row r="7878" spans="2:51" x14ac:dyDescent="0.2">
      <c r="B7878" s="3"/>
      <c r="D7878" s="3"/>
      <c r="AW7878" s="3"/>
      <c r="AY7878" s="3"/>
    </row>
    <row r="7879" spans="2:51" x14ac:dyDescent="0.2">
      <c r="B7879" s="3"/>
      <c r="D7879" s="3"/>
      <c r="AW7879" s="3"/>
      <c r="AY7879" s="3"/>
    </row>
    <row r="7880" spans="2:51" x14ac:dyDescent="0.2">
      <c r="B7880" s="3"/>
      <c r="D7880" s="3"/>
      <c r="AW7880" s="3"/>
      <c r="AY7880" s="3"/>
    </row>
    <row r="7881" spans="2:51" x14ac:dyDescent="0.2">
      <c r="B7881" s="3"/>
      <c r="D7881" s="3"/>
      <c r="AW7881" s="3"/>
      <c r="AY7881" s="3"/>
    </row>
    <row r="7882" spans="2:51" x14ac:dyDescent="0.2">
      <c r="B7882" s="3"/>
      <c r="D7882" s="3"/>
      <c r="AW7882" s="3"/>
      <c r="AY7882" s="3"/>
    </row>
    <row r="7883" spans="2:51" x14ac:dyDescent="0.2">
      <c r="B7883" s="3"/>
      <c r="D7883" s="3"/>
      <c r="AW7883" s="3"/>
      <c r="AY7883" s="3"/>
    </row>
    <row r="7884" spans="2:51" x14ac:dyDescent="0.2">
      <c r="B7884" s="3"/>
      <c r="D7884" s="3"/>
      <c r="AW7884" s="3"/>
      <c r="AY7884" s="3"/>
    </row>
    <row r="7885" spans="2:51" x14ac:dyDescent="0.2">
      <c r="B7885" s="3"/>
      <c r="D7885" s="3"/>
      <c r="AW7885" s="3"/>
      <c r="AY7885" s="3"/>
    </row>
    <row r="7886" spans="2:51" x14ac:dyDescent="0.2">
      <c r="B7886" s="3"/>
      <c r="D7886" s="3"/>
      <c r="AW7886" s="3"/>
      <c r="AY7886" s="3"/>
    </row>
    <row r="7887" spans="2:51" x14ac:dyDescent="0.2">
      <c r="B7887" s="3"/>
      <c r="D7887" s="3"/>
      <c r="AW7887" s="3"/>
      <c r="AY7887" s="3"/>
    </row>
    <row r="7888" spans="2:51" x14ac:dyDescent="0.2">
      <c r="B7888" s="3"/>
      <c r="D7888" s="3"/>
      <c r="AW7888" s="3"/>
      <c r="AY7888" s="3"/>
    </row>
    <row r="7889" spans="2:51" x14ac:dyDescent="0.2">
      <c r="B7889" s="3"/>
      <c r="D7889" s="3"/>
      <c r="AW7889" s="3"/>
      <c r="AY7889" s="3"/>
    </row>
    <row r="7890" spans="2:51" x14ac:dyDescent="0.2">
      <c r="B7890" s="3"/>
      <c r="D7890" s="3"/>
      <c r="AW7890" s="3"/>
      <c r="AY7890" s="3"/>
    </row>
    <row r="7891" spans="2:51" x14ac:dyDescent="0.2">
      <c r="B7891" s="3"/>
      <c r="D7891" s="3"/>
      <c r="AW7891" s="3"/>
      <c r="AY7891" s="3"/>
    </row>
    <row r="7892" spans="2:51" x14ac:dyDescent="0.2">
      <c r="B7892" s="3"/>
      <c r="D7892" s="3"/>
      <c r="AW7892" s="3"/>
      <c r="AY7892" s="3"/>
    </row>
    <row r="7893" spans="2:51" x14ac:dyDescent="0.2">
      <c r="B7893" s="3"/>
      <c r="D7893" s="3"/>
      <c r="AW7893" s="3"/>
      <c r="AY7893" s="3"/>
    </row>
    <row r="7894" spans="2:51" x14ac:dyDescent="0.2">
      <c r="B7894" s="3"/>
      <c r="D7894" s="3"/>
      <c r="AW7894" s="3"/>
      <c r="AY7894" s="3"/>
    </row>
    <row r="7895" spans="2:51" x14ac:dyDescent="0.2">
      <c r="B7895" s="3"/>
      <c r="D7895" s="3"/>
      <c r="AW7895" s="3"/>
      <c r="AY7895" s="3"/>
    </row>
    <row r="7896" spans="2:51" x14ac:dyDescent="0.2">
      <c r="B7896" s="3"/>
      <c r="D7896" s="3"/>
      <c r="AW7896" s="3"/>
      <c r="AY7896" s="3"/>
    </row>
    <row r="7897" spans="2:51" x14ac:dyDescent="0.2">
      <c r="B7897" s="3"/>
      <c r="D7897" s="3"/>
      <c r="AW7897" s="3"/>
      <c r="AY7897" s="3"/>
    </row>
    <row r="7898" spans="2:51" x14ac:dyDescent="0.2">
      <c r="B7898" s="3"/>
      <c r="D7898" s="3"/>
      <c r="AW7898" s="3"/>
      <c r="AY7898" s="3"/>
    </row>
    <row r="7899" spans="2:51" x14ac:dyDescent="0.2">
      <c r="B7899" s="3"/>
      <c r="D7899" s="3"/>
      <c r="AW7899" s="3"/>
      <c r="AY7899" s="3"/>
    </row>
    <row r="7900" spans="2:51" x14ac:dyDescent="0.2">
      <c r="B7900" s="3"/>
      <c r="D7900" s="3"/>
      <c r="AW7900" s="3"/>
      <c r="AY7900" s="3"/>
    </row>
    <row r="7901" spans="2:51" x14ac:dyDescent="0.2">
      <c r="B7901" s="3"/>
      <c r="D7901" s="3"/>
      <c r="AW7901" s="3"/>
      <c r="AY7901" s="3"/>
    </row>
    <row r="7902" spans="2:51" x14ac:dyDescent="0.2">
      <c r="B7902" s="3"/>
      <c r="D7902" s="3"/>
      <c r="AW7902" s="3"/>
      <c r="AY7902" s="3"/>
    </row>
    <row r="7903" spans="2:51" x14ac:dyDescent="0.2">
      <c r="B7903" s="3"/>
      <c r="D7903" s="3"/>
      <c r="AW7903" s="3"/>
      <c r="AY7903" s="3"/>
    </row>
    <row r="7904" spans="2:51" x14ac:dyDescent="0.2">
      <c r="B7904" s="3"/>
      <c r="D7904" s="3"/>
      <c r="AW7904" s="3"/>
      <c r="AY7904" s="3"/>
    </row>
    <row r="7905" spans="2:51" x14ac:dyDescent="0.2">
      <c r="B7905" s="3"/>
      <c r="D7905" s="3"/>
      <c r="AW7905" s="3"/>
      <c r="AY7905" s="3"/>
    </row>
    <row r="7906" spans="2:51" x14ac:dyDescent="0.2">
      <c r="B7906" s="3"/>
      <c r="D7906" s="3"/>
      <c r="AW7906" s="3"/>
      <c r="AY7906" s="3"/>
    </row>
    <row r="7907" spans="2:51" x14ac:dyDescent="0.2">
      <c r="B7907" s="3"/>
      <c r="D7907" s="3"/>
      <c r="AW7907" s="3"/>
      <c r="AY7907" s="3"/>
    </row>
    <row r="7908" spans="2:51" x14ac:dyDescent="0.2">
      <c r="B7908" s="3"/>
      <c r="D7908" s="3"/>
      <c r="AW7908" s="3"/>
      <c r="AY7908" s="3"/>
    </row>
    <row r="7909" spans="2:51" x14ac:dyDescent="0.2">
      <c r="B7909" s="3"/>
      <c r="D7909" s="3"/>
      <c r="AW7909" s="3"/>
      <c r="AY7909" s="3"/>
    </row>
    <row r="7910" spans="2:51" x14ac:dyDescent="0.2">
      <c r="B7910" s="3"/>
      <c r="D7910" s="3"/>
      <c r="AW7910" s="3"/>
      <c r="AY7910" s="3"/>
    </row>
    <row r="7911" spans="2:51" x14ac:dyDescent="0.2">
      <c r="B7911" s="3"/>
      <c r="D7911" s="3"/>
      <c r="AW7911" s="3"/>
      <c r="AY7911" s="3"/>
    </row>
    <row r="7912" spans="2:51" x14ac:dyDescent="0.2">
      <c r="B7912" s="3"/>
      <c r="D7912" s="3"/>
      <c r="AW7912" s="3"/>
      <c r="AY7912" s="3"/>
    </row>
    <row r="7913" spans="2:51" x14ac:dyDescent="0.2">
      <c r="B7913" s="3"/>
      <c r="D7913" s="3"/>
      <c r="AW7913" s="3"/>
      <c r="AY7913" s="3"/>
    </row>
    <row r="7914" spans="2:51" x14ac:dyDescent="0.2">
      <c r="B7914" s="3"/>
      <c r="D7914" s="3"/>
      <c r="AW7914" s="3"/>
      <c r="AY7914" s="3"/>
    </row>
    <row r="7915" spans="2:51" x14ac:dyDescent="0.2">
      <c r="B7915" s="3"/>
      <c r="D7915" s="3"/>
      <c r="AW7915" s="3"/>
      <c r="AY7915" s="3"/>
    </row>
    <row r="7916" spans="2:51" x14ac:dyDescent="0.2">
      <c r="B7916" s="3"/>
      <c r="D7916" s="3"/>
      <c r="AW7916" s="3"/>
      <c r="AY7916" s="3"/>
    </row>
    <row r="7917" spans="2:51" x14ac:dyDescent="0.2">
      <c r="B7917" s="3"/>
      <c r="D7917" s="3"/>
      <c r="AW7917" s="3"/>
      <c r="AY7917" s="3"/>
    </row>
    <row r="7918" spans="2:51" x14ac:dyDescent="0.2">
      <c r="B7918" s="3"/>
      <c r="D7918" s="3"/>
      <c r="AW7918" s="3"/>
      <c r="AY7918" s="3"/>
    </row>
    <row r="7919" spans="2:51" x14ac:dyDescent="0.2">
      <c r="B7919" s="3"/>
      <c r="D7919" s="3"/>
      <c r="AW7919" s="3"/>
      <c r="AY7919" s="3"/>
    </row>
    <row r="7920" spans="2:51" x14ac:dyDescent="0.2">
      <c r="B7920" s="3"/>
      <c r="D7920" s="3"/>
      <c r="AW7920" s="3"/>
      <c r="AY7920" s="3"/>
    </row>
    <row r="7921" spans="2:51" x14ac:dyDescent="0.2">
      <c r="B7921" s="3"/>
      <c r="D7921" s="3"/>
      <c r="AW7921" s="3"/>
      <c r="AY7921" s="3"/>
    </row>
    <row r="7922" spans="2:51" x14ac:dyDescent="0.2">
      <c r="B7922" s="3"/>
      <c r="D7922" s="3"/>
      <c r="AW7922" s="3"/>
      <c r="AY7922" s="3"/>
    </row>
    <row r="7923" spans="2:51" x14ac:dyDescent="0.2">
      <c r="B7923" s="3"/>
      <c r="D7923" s="3"/>
      <c r="AW7923" s="3"/>
      <c r="AY7923" s="3"/>
    </row>
    <row r="7924" spans="2:51" x14ac:dyDescent="0.2">
      <c r="B7924" s="3"/>
      <c r="D7924" s="3"/>
      <c r="AW7924" s="3"/>
      <c r="AY7924" s="3"/>
    </row>
    <row r="7925" spans="2:51" x14ac:dyDescent="0.2">
      <c r="B7925" s="3"/>
      <c r="D7925" s="3"/>
      <c r="AW7925" s="3"/>
      <c r="AY7925" s="3"/>
    </row>
    <row r="7926" spans="2:51" x14ac:dyDescent="0.2">
      <c r="B7926" s="3"/>
      <c r="D7926" s="3"/>
      <c r="AW7926" s="3"/>
      <c r="AY7926" s="3"/>
    </row>
    <row r="7927" spans="2:51" x14ac:dyDescent="0.2">
      <c r="B7927" s="3"/>
      <c r="D7927" s="3"/>
      <c r="AW7927" s="3"/>
      <c r="AY7927" s="3"/>
    </row>
    <row r="7928" spans="2:51" x14ac:dyDescent="0.2">
      <c r="B7928" s="3"/>
      <c r="D7928" s="3"/>
      <c r="AW7928" s="3"/>
      <c r="AY7928" s="3"/>
    </row>
    <row r="7929" spans="2:51" x14ac:dyDescent="0.2">
      <c r="B7929" s="3"/>
      <c r="D7929" s="3"/>
      <c r="AW7929" s="3"/>
      <c r="AY7929" s="3"/>
    </row>
    <row r="7930" spans="2:51" x14ac:dyDescent="0.2">
      <c r="B7930" s="3"/>
      <c r="D7930" s="3"/>
      <c r="AW7930" s="3"/>
      <c r="AY7930" s="3"/>
    </row>
    <row r="7931" spans="2:51" x14ac:dyDescent="0.2">
      <c r="B7931" s="3"/>
      <c r="D7931" s="3"/>
      <c r="AW7931" s="3"/>
      <c r="AY7931" s="3"/>
    </row>
    <row r="7932" spans="2:51" x14ac:dyDescent="0.2">
      <c r="B7932" s="3"/>
      <c r="D7932" s="3"/>
      <c r="AW7932" s="3"/>
      <c r="AY7932" s="3"/>
    </row>
    <row r="7933" spans="2:51" x14ac:dyDescent="0.2">
      <c r="B7933" s="3"/>
      <c r="D7933" s="3"/>
      <c r="AW7933" s="3"/>
      <c r="AY7933" s="3"/>
    </row>
    <row r="7934" spans="2:51" x14ac:dyDescent="0.2">
      <c r="B7934" s="3"/>
      <c r="D7934" s="3"/>
      <c r="AW7934" s="3"/>
      <c r="AY7934" s="3"/>
    </row>
    <row r="7935" spans="2:51" x14ac:dyDescent="0.2">
      <c r="B7935" s="3"/>
      <c r="D7935" s="3"/>
      <c r="AW7935" s="3"/>
      <c r="AY7935" s="3"/>
    </row>
    <row r="7936" spans="2:51" x14ac:dyDescent="0.2">
      <c r="B7936" s="3"/>
      <c r="D7936" s="3"/>
      <c r="AW7936" s="3"/>
      <c r="AY7936" s="3"/>
    </row>
    <row r="7937" spans="2:51" x14ac:dyDescent="0.2">
      <c r="B7937" s="3"/>
      <c r="D7937" s="3"/>
      <c r="AW7937" s="3"/>
      <c r="AY7937" s="3"/>
    </row>
    <row r="7938" spans="2:51" x14ac:dyDescent="0.2">
      <c r="B7938" s="3"/>
      <c r="D7938" s="3"/>
      <c r="AW7938" s="3"/>
      <c r="AY7938" s="3"/>
    </row>
    <row r="7939" spans="2:51" x14ac:dyDescent="0.2">
      <c r="B7939" s="3"/>
      <c r="D7939" s="3"/>
      <c r="AW7939" s="3"/>
      <c r="AY7939" s="3"/>
    </row>
    <row r="7940" spans="2:51" x14ac:dyDescent="0.2">
      <c r="B7940" s="3"/>
      <c r="D7940" s="3"/>
      <c r="AW7940" s="3"/>
      <c r="AY7940" s="3"/>
    </row>
    <row r="7941" spans="2:51" x14ac:dyDescent="0.2">
      <c r="B7941" s="3"/>
      <c r="D7941" s="3"/>
      <c r="AW7941" s="3"/>
      <c r="AY7941" s="3"/>
    </row>
    <row r="7942" spans="2:51" x14ac:dyDescent="0.2">
      <c r="B7942" s="3"/>
      <c r="D7942" s="3"/>
      <c r="AW7942" s="3"/>
      <c r="AY7942" s="3"/>
    </row>
    <row r="7943" spans="2:51" x14ac:dyDescent="0.2">
      <c r="B7943" s="3"/>
      <c r="D7943" s="3"/>
      <c r="AW7943" s="3"/>
      <c r="AY7943" s="3"/>
    </row>
    <row r="7944" spans="2:51" x14ac:dyDescent="0.2">
      <c r="B7944" s="3"/>
      <c r="D7944" s="3"/>
      <c r="AW7944" s="3"/>
      <c r="AY7944" s="3"/>
    </row>
    <row r="7945" spans="2:51" x14ac:dyDescent="0.2">
      <c r="B7945" s="3"/>
      <c r="D7945" s="3"/>
      <c r="AW7945" s="3"/>
      <c r="AY7945" s="3"/>
    </row>
    <row r="7946" spans="2:51" x14ac:dyDescent="0.2">
      <c r="B7946" s="3"/>
      <c r="D7946" s="3"/>
      <c r="AW7946" s="3"/>
      <c r="AY7946" s="3"/>
    </row>
    <row r="7947" spans="2:51" x14ac:dyDescent="0.2">
      <c r="B7947" s="3"/>
      <c r="D7947" s="3"/>
      <c r="AW7947" s="3"/>
      <c r="AY7947" s="3"/>
    </row>
    <row r="7948" spans="2:51" x14ac:dyDescent="0.2">
      <c r="B7948" s="3"/>
      <c r="D7948" s="3"/>
      <c r="AW7948" s="3"/>
      <c r="AY7948" s="3"/>
    </row>
    <row r="7949" spans="2:51" x14ac:dyDescent="0.2">
      <c r="B7949" s="3"/>
      <c r="D7949" s="3"/>
      <c r="AW7949" s="3"/>
      <c r="AY7949" s="3"/>
    </row>
    <row r="7950" spans="2:51" x14ac:dyDescent="0.2">
      <c r="B7950" s="3"/>
      <c r="D7950" s="3"/>
      <c r="AW7950" s="3"/>
      <c r="AY7950" s="3"/>
    </row>
    <row r="7951" spans="2:51" x14ac:dyDescent="0.2">
      <c r="B7951" s="3"/>
      <c r="D7951" s="3"/>
      <c r="AW7951" s="3"/>
      <c r="AY7951" s="3"/>
    </row>
    <row r="7952" spans="2:51" x14ac:dyDescent="0.2">
      <c r="B7952" s="3"/>
      <c r="D7952" s="3"/>
      <c r="AW7952" s="3"/>
      <c r="AY7952" s="3"/>
    </row>
    <row r="7953" spans="2:51" x14ac:dyDescent="0.2">
      <c r="B7953" s="3"/>
      <c r="D7953" s="3"/>
      <c r="AW7953" s="3"/>
      <c r="AY7953" s="3"/>
    </row>
    <row r="7954" spans="2:51" x14ac:dyDescent="0.2">
      <c r="B7954" s="3"/>
      <c r="D7954" s="3"/>
      <c r="AW7954" s="3"/>
      <c r="AY7954" s="3"/>
    </row>
    <row r="7955" spans="2:51" x14ac:dyDescent="0.2">
      <c r="B7955" s="3"/>
      <c r="D7955" s="3"/>
      <c r="AW7955" s="3"/>
      <c r="AY7955" s="3"/>
    </row>
    <row r="7956" spans="2:51" x14ac:dyDescent="0.2">
      <c r="B7956" s="3"/>
      <c r="D7956" s="3"/>
      <c r="AW7956" s="3"/>
      <c r="AY7956" s="3"/>
    </row>
    <row r="7957" spans="2:51" x14ac:dyDescent="0.2">
      <c r="B7957" s="3"/>
      <c r="D7957" s="3"/>
      <c r="AW7957" s="3"/>
      <c r="AY7957" s="3"/>
    </row>
    <row r="7958" spans="2:51" x14ac:dyDescent="0.2">
      <c r="B7958" s="3"/>
      <c r="D7958" s="3"/>
      <c r="AW7958" s="3"/>
      <c r="AY7958" s="3"/>
    </row>
    <row r="7959" spans="2:51" x14ac:dyDescent="0.2">
      <c r="B7959" s="3"/>
      <c r="D7959" s="3"/>
      <c r="AW7959" s="3"/>
      <c r="AY7959" s="3"/>
    </row>
    <row r="7960" spans="2:51" x14ac:dyDescent="0.2">
      <c r="B7960" s="3"/>
      <c r="D7960" s="3"/>
      <c r="AW7960" s="3"/>
      <c r="AY7960" s="3"/>
    </row>
    <row r="7961" spans="2:51" x14ac:dyDescent="0.2">
      <c r="B7961" s="3"/>
      <c r="D7961" s="3"/>
      <c r="AW7961" s="3"/>
      <c r="AY7961" s="3"/>
    </row>
    <row r="7962" spans="2:51" x14ac:dyDescent="0.2">
      <c r="B7962" s="3"/>
      <c r="D7962" s="3"/>
      <c r="AW7962" s="3"/>
      <c r="AY7962" s="3"/>
    </row>
    <row r="7963" spans="2:51" x14ac:dyDescent="0.2">
      <c r="B7963" s="3"/>
      <c r="D7963" s="3"/>
      <c r="AW7963" s="3"/>
      <c r="AY7963" s="3"/>
    </row>
    <row r="7964" spans="2:51" x14ac:dyDescent="0.2">
      <c r="B7964" s="3"/>
      <c r="D7964" s="3"/>
      <c r="AW7964" s="3"/>
      <c r="AY7964" s="3"/>
    </row>
    <row r="7965" spans="2:51" x14ac:dyDescent="0.2">
      <c r="B7965" s="3"/>
      <c r="D7965" s="3"/>
      <c r="AW7965" s="3"/>
      <c r="AY7965" s="3"/>
    </row>
    <row r="7966" spans="2:51" x14ac:dyDescent="0.2">
      <c r="B7966" s="3"/>
      <c r="D7966" s="3"/>
      <c r="AW7966" s="3"/>
      <c r="AY7966" s="3"/>
    </row>
    <row r="7967" spans="2:51" x14ac:dyDescent="0.2">
      <c r="B7967" s="3"/>
      <c r="D7967" s="3"/>
      <c r="AW7967" s="3"/>
      <c r="AY7967" s="3"/>
    </row>
    <row r="7968" spans="2:51" x14ac:dyDescent="0.2">
      <c r="B7968" s="3"/>
      <c r="D7968" s="3"/>
      <c r="AW7968" s="3"/>
      <c r="AY7968" s="3"/>
    </row>
    <row r="7969" spans="2:51" x14ac:dyDescent="0.2">
      <c r="B7969" s="3"/>
      <c r="D7969" s="3"/>
      <c r="AW7969" s="3"/>
      <c r="AY7969" s="3"/>
    </row>
    <row r="7970" spans="2:51" x14ac:dyDescent="0.2">
      <c r="B7970" s="3"/>
      <c r="D7970" s="3"/>
      <c r="AW7970" s="3"/>
      <c r="AY7970" s="3"/>
    </row>
    <row r="7971" spans="2:51" x14ac:dyDescent="0.2">
      <c r="B7971" s="3"/>
      <c r="D7971" s="3"/>
      <c r="AW7971" s="3"/>
      <c r="AY7971" s="3"/>
    </row>
    <row r="7972" spans="2:51" x14ac:dyDescent="0.2">
      <c r="B7972" s="3"/>
      <c r="D7972" s="3"/>
      <c r="AW7972" s="3"/>
      <c r="AY7972" s="3"/>
    </row>
    <row r="7973" spans="2:51" x14ac:dyDescent="0.2">
      <c r="B7973" s="3"/>
      <c r="D7973" s="3"/>
      <c r="AW7973" s="3"/>
      <c r="AY7973" s="3"/>
    </row>
    <row r="7974" spans="2:51" x14ac:dyDescent="0.2">
      <c r="B7974" s="3"/>
      <c r="D7974" s="3"/>
      <c r="AW7974" s="3"/>
      <c r="AY7974" s="3"/>
    </row>
    <row r="7975" spans="2:51" x14ac:dyDescent="0.2">
      <c r="B7975" s="3"/>
      <c r="D7975" s="3"/>
      <c r="AW7975" s="3"/>
      <c r="AY7975" s="3"/>
    </row>
    <row r="7976" spans="2:51" x14ac:dyDescent="0.2">
      <c r="B7976" s="3"/>
      <c r="D7976" s="3"/>
      <c r="AW7976" s="3"/>
      <c r="AY7976" s="3"/>
    </row>
    <row r="7977" spans="2:51" x14ac:dyDescent="0.2">
      <c r="B7977" s="3"/>
      <c r="D7977" s="3"/>
      <c r="AW7977" s="3"/>
      <c r="AY7977" s="3"/>
    </row>
    <row r="7978" spans="2:51" x14ac:dyDescent="0.2">
      <c r="B7978" s="3"/>
      <c r="D7978" s="3"/>
      <c r="AW7978" s="3"/>
      <c r="AY7978" s="3"/>
    </row>
    <row r="7979" spans="2:51" x14ac:dyDescent="0.2">
      <c r="B7979" s="3"/>
      <c r="D7979" s="3"/>
      <c r="AW7979" s="3"/>
      <c r="AY7979" s="3"/>
    </row>
    <row r="7980" spans="2:51" x14ac:dyDescent="0.2">
      <c r="B7980" s="3"/>
      <c r="D7980" s="3"/>
      <c r="AW7980" s="3"/>
      <c r="AY7980" s="3"/>
    </row>
    <row r="7981" spans="2:51" x14ac:dyDescent="0.2">
      <c r="B7981" s="3"/>
      <c r="D7981" s="3"/>
      <c r="AW7981" s="3"/>
      <c r="AY7981" s="3"/>
    </row>
    <row r="7982" spans="2:51" x14ac:dyDescent="0.2">
      <c r="B7982" s="3"/>
      <c r="D7982" s="3"/>
      <c r="AW7982" s="3"/>
      <c r="AY7982" s="3"/>
    </row>
    <row r="7983" spans="2:51" x14ac:dyDescent="0.2">
      <c r="B7983" s="3"/>
      <c r="D7983" s="3"/>
      <c r="AW7983" s="3"/>
      <c r="AY7983" s="3"/>
    </row>
    <row r="7984" spans="2:51" x14ac:dyDescent="0.2">
      <c r="B7984" s="3"/>
      <c r="D7984" s="3"/>
      <c r="AW7984" s="3"/>
      <c r="AY7984" s="3"/>
    </row>
    <row r="7985" spans="2:51" x14ac:dyDescent="0.2">
      <c r="B7985" s="3"/>
      <c r="D7985" s="3"/>
      <c r="AW7985" s="3"/>
      <c r="AY7985" s="3"/>
    </row>
    <row r="7986" spans="2:51" x14ac:dyDescent="0.2">
      <c r="B7986" s="3"/>
      <c r="D7986" s="3"/>
      <c r="AW7986" s="3"/>
      <c r="AY7986" s="3"/>
    </row>
    <row r="7987" spans="2:51" x14ac:dyDescent="0.2">
      <c r="B7987" s="3"/>
      <c r="D7987" s="3"/>
      <c r="AW7987" s="3"/>
      <c r="AY7987" s="3"/>
    </row>
    <row r="7988" spans="2:51" x14ac:dyDescent="0.2">
      <c r="B7988" s="3"/>
      <c r="D7988" s="3"/>
      <c r="AW7988" s="3"/>
      <c r="AY7988" s="3"/>
    </row>
    <row r="7989" spans="2:51" x14ac:dyDescent="0.2">
      <c r="B7989" s="3"/>
      <c r="D7989" s="3"/>
      <c r="AW7989" s="3"/>
      <c r="AY7989" s="3"/>
    </row>
    <row r="7990" spans="2:51" x14ac:dyDescent="0.2">
      <c r="B7990" s="3"/>
      <c r="D7990" s="3"/>
      <c r="AW7990" s="3"/>
      <c r="AY7990" s="3"/>
    </row>
    <row r="7991" spans="2:51" x14ac:dyDescent="0.2">
      <c r="B7991" s="3"/>
      <c r="D7991" s="3"/>
      <c r="AW7991" s="3"/>
      <c r="AY7991" s="3"/>
    </row>
    <row r="7992" spans="2:51" x14ac:dyDescent="0.2">
      <c r="B7992" s="3"/>
      <c r="D7992" s="3"/>
      <c r="AW7992" s="3"/>
      <c r="AY7992" s="3"/>
    </row>
    <row r="7993" spans="2:51" x14ac:dyDescent="0.2">
      <c r="B7993" s="3"/>
      <c r="D7993" s="3"/>
      <c r="AW7993" s="3"/>
      <c r="AY7993" s="3"/>
    </row>
    <row r="7994" spans="2:51" x14ac:dyDescent="0.2">
      <c r="B7994" s="3"/>
      <c r="D7994" s="3"/>
      <c r="AW7994" s="3"/>
      <c r="AY7994" s="3"/>
    </row>
    <row r="7995" spans="2:51" x14ac:dyDescent="0.2">
      <c r="B7995" s="3"/>
      <c r="D7995" s="3"/>
      <c r="AW7995" s="3"/>
      <c r="AY7995" s="3"/>
    </row>
    <row r="7996" spans="2:51" x14ac:dyDescent="0.2">
      <c r="B7996" s="3"/>
      <c r="D7996" s="3"/>
      <c r="AW7996" s="3"/>
      <c r="AY7996" s="3"/>
    </row>
    <row r="7997" spans="2:51" x14ac:dyDescent="0.2">
      <c r="B7997" s="3"/>
      <c r="D7997" s="3"/>
      <c r="AW7997" s="3"/>
      <c r="AY7997" s="3"/>
    </row>
    <row r="7998" spans="2:51" x14ac:dyDescent="0.2">
      <c r="B7998" s="3"/>
      <c r="D7998" s="3"/>
      <c r="AW7998" s="3"/>
      <c r="AY7998" s="3"/>
    </row>
    <row r="7999" spans="2:51" x14ac:dyDescent="0.2">
      <c r="B7999" s="3"/>
      <c r="D7999" s="3"/>
      <c r="AW7999" s="3"/>
      <c r="AY7999" s="3"/>
    </row>
    <row r="8000" spans="2:51" x14ac:dyDescent="0.2">
      <c r="B8000" s="3"/>
      <c r="D8000" s="3"/>
      <c r="AW8000" s="3"/>
      <c r="AY8000" s="3"/>
    </row>
    <row r="8001" spans="2:51" x14ac:dyDescent="0.2">
      <c r="B8001" s="3"/>
      <c r="D8001" s="3"/>
      <c r="AW8001" s="3"/>
      <c r="AY8001" s="3"/>
    </row>
    <row r="8002" spans="2:51" x14ac:dyDescent="0.2">
      <c r="B8002" s="3"/>
      <c r="D8002" s="3"/>
      <c r="AW8002" s="3"/>
      <c r="AY8002" s="3"/>
    </row>
    <row r="8003" spans="2:51" x14ac:dyDescent="0.2">
      <c r="B8003" s="3"/>
      <c r="D8003" s="3"/>
      <c r="AW8003" s="3"/>
      <c r="AY8003" s="3"/>
    </row>
    <row r="8004" spans="2:51" x14ac:dyDescent="0.2">
      <c r="B8004" s="3"/>
      <c r="D8004" s="3"/>
      <c r="AW8004" s="3"/>
      <c r="AY8004" s="3"/>
    </row>
    <row r="8005" spans="2:51" x14ac:dyDescent="0.2">
      <c r="B8005" s="3"/>
      <c r="D8005" s="3"/>
      <c r="AW8005" s="3"/>
      <c r="AY8005" s="3"/>
    </row>
    <row r="8006" spans="2:51" x14ac:dyDescent="0.2">
      <c r="B8006" s="3"/>
      <c r="D8006" s="3"/>
      <c r="AW8006" s="3"/>
      <c r="AY8006" s="3"/>
    </row>
    <row r="8007" spans="2:51" x14ac:dyDescent="0.2">
      <c r="B8007" s="3"/>
      <c r="D8007" s="3"/>
      <c r="AW8007" s="3"/>
      <c r="AY8007" s="3"/>
    </row>
    <row r="8008" spans="2:51" x14ac:dyDescent="0.2">
      <c r="B8008" s="3"/>
      <c r="D8008" s="3"/>
      <c r="AW8008" s="3"/>
      <c r="AY8008" s="3"/>
    </row>
    <row r="8009" spans="2:51" x14ac:dyDescent="0.2">
      <c r="B8009" s="3"/>
      <c r="D8009" s="3"/>
      <c r="AW8009" s="3"/>
      <c r="AY8009" s="3"/>
    </row>
    <row r="8010" spans="2:51" x14ac:dyDescent="0.2">
      <c r="B8010" s="3"/>
      <c r="D8010" s="3"/>
      <c r="AW8010" s="3"/>
      <c r="AY8010" s="3"/>
    </row>
    <row r="8011" spans="2:51" x14ac:dyDescent="0.2">
      <c r="B8011" s="3"/>
      <c r="D8011" s="3"/>
      <c r="AW8011" s="3"/>
      <c r="AY8011" s="3"/>
    </row>
    <row r="8012" spans="2:51" x14ac:dyDescent="0.2">
      <c r="B8012" s="3"/>
      <c r="D8012" s="3"/>
      <c r="AW8012" s="3"/>
      <c r="AY8012" s="3"/>
    </row>
    <row r="8013" spans="2:51" x14ac:dyDescent="0.2">
      <c r="B8013" s="3"/>
      <c r="D8013" s="3"/>
      <c r="AW8013" s="3"/>
      <c r="AY8013" s="3"/>
    </row>
    <row r="8014" spans="2:51" x14ac:dyDescent="0.2">
      <c r="B8014" s="3"/>
      <c r="D8014" s="3"/>
      <c r="AW8014" s="3"/>
      <c r="AY8014" s="3"/>
    </row>
    <row r="8015" spans="2:51" x14ac:dyDescent="0.2">
      <c r="B8015" s="3"/>
      <c r="D8015" s="3"/>
      <c r="AW8015" s="3"/>
      <c r="AY8015" s="3"/>
    </row>
    <row r="8016" spans="2:51" x14ac:dyDescent="0.2">
      <c r="B8016" s="3"/>
      <c r="D8016" s="3"/>
      <c r="AW8016" s="3"/>
      <c r="AY8016" s="3"/>
    </row>
    <row r="8017" spans="2:51" x14ac:dyDescent="0.2">
      <c r="B8017" s="3"/>
      <c r="D8017" s="3"/>
      <c r="AW8017" s="3"/>
      <c r="AY8017" s="3"/>
    </row>
    <row r="8018" spans="2:51" x14ac:dyDescent="0.2">
      <c r="B8018" s="3"/>
      <c r="D8018" s="3"/>
      <c r="AW8018" s="3"/>
      <c r="AY8018" s="3"/>
    </row>
    <row r="8019" spans="2:51" x14ac:dyDescent="0.2">
      <c r="B8019" s="3"/>
      <c r="D8019" s="3"/>
      <c r="AW8019" s="3"/>
      <c r="AY8019" s="3"/>
    </row>
    <row r="8020" spans="2:51" x14ac:dyDescent="0.2">
      <c r="B8020" s="3"/>
      <c r="D8020" s="3"/>
      <c r="AW8020" s="3"/>
      <c r="AY8020" s="3"/>
    </row>
    <row r="8021" spans="2:51" x14ac:dyDescent="0.2">
      <c r="B8021" s="3"/>
      <c r="D8021" s="3"/>
      <c r="AW8021" s="3"/>
      <c r="AY8021" s="3"/>
    </row>
    <row r="8022" spans="2:51" x14ac:dyDescent="0.2">
      <c r="B8022" s="3"/>
      <c r="D8022" s="3"/>
      <c r="AW8022" s="3"/>
      <c r="AY8022" s="3"/>
    </row>
    <row r="8023" spans="2:51" x14ac:dyDescent="0.2">
      <c r="B8023" s="3"/>
      <c r="D8023" s="3"/>
      <c r="AW8023" s="3"/>
      <c r="AY8023" s="3"/>
    </row>
    <row r="8024" spans="2:51" x14ac:dyDescent="0.2">
      <c r="B8024" s="3"/>
      <c r="D8024" s="3"/>
      <c r="AW8024" s="3"/>
      <c r="AY8024" s="3"/>
    </row>
    <row r="8025" spans="2:51" x14ac:dyDescent="0.2">
      <c r="B8025" s="3"/>
      <c r="D8025" s="3"/>
      <c r="AW8025" s="3"/>
      <c r="AY8025" s="3"/>
    </row>
    <row r="8026" spans="2:51" x14ac:dyDescent="0.2">
      <c r="B8026" s="3"/>
      <c r="D8026" s="3"/>
      <c r="AW8026" s="3"/>
      <c r="AY8026" s="3"/>
    </row>
    <row r="8027" spans="2:51" x14ac:dyDescent="0.2">
      <c r="B8027" s="3"/>
      <c r="D8027" s="3"/>
      <c r="AW8027" s="3"/>
      <c r="AY8027" s="3"/>
    </row>
    <row r="8028" spans="2:51" x14ac:dyDescent="0.2">
      <c r="B8028" s="3"/>
      <c r="D8028" s="3"/>
      <c r="AW8028" s="3"/>
      <c r="AY8028" s="3"/>
    </row>
    <row r="8029" spans="2:51" x14ac:dyDescent="0.2">
      <c r="B8029" s="3"/>
      <c r="D8029" s="3"/>
      <c r="AW8029" s="3"/>
      <c r="AY8029" s="3"/>
    </row>
    <row r="8030" spans="2:51" x14ac:dyDescent="0.2">
      <c r="B8030" s="3"/>
      <c r="D8030" s="3"/>
      <c r="AW8030" s="3"/>
      <c r="AY8030" s="3"/>
    </row>
    <row r="8031" spans="2:51" x14ac:dyDescent="0.2">
      <c r="B8031" s="3"/>
      <c r="D8031" s="3"/>
      <c r="AW8031" s="3"/>
      <c r="AY8031" s="3"/>
    </row>
    <row r="8032" spans="2:51" x14ac:dyDescent="0.2">
      <c r="B8032" s="3"/>
      <c r="D8032" s="3"/>
      <c r="AW8032" s="3"/>
      <c r="AY8032" s="3"/>
    </row>
    <row r="8033" spans="2:51" x14ac:dyDescent="0.2">
      <c r="B8033" s="3"/>
      <c r="D8033" s="3"/>
      <c r="AW8033" s="3"/>
      <c r="AY8033" s="3"/>
    </row>
    <row r="8034" spans="2:51" x14ac:dyDescent="0.2">
      <c r="B8034" s="3"/>
      <c r="D8034" s="3"/>
      <c r="AW8034" s="3"/>
      <c r="AY8034" s="3"/>
    </row>
    <row r="8035" spans="2:51" x14ac:dyDescent="0.2">
      <c r="B8035" s="3"/>
      <c r="D8035" s="3"/>
      <c r="AW8035" s="3"/>
      <c r="AY8035" s="3"/>
    </row>
    <row r="8036" spans="2:51" x14ac:dyDescent="0.2">
      <c r="B8036" s="3"/>
      <c r="D8036" s="3"/>
      <c r="AW8036" s="3"/>
      <c r="AY8036" s="3"/>
    </row>
    <row r="8037" spans="2:51" x14ac:dyDescent="0.2">
      <c r="B8037" s="3"/>
      <c r="D8037" s="3"/>
      <c r="AW8037" s="3"/>
      <c r="AY8037" s="3"/>
    </row>
    <row r="8038" spans="2:51" x14ac:dyDescent="0.2">
      <c r="B8038" s="3"/>
      <c r="D8038" s="3"/>
      <c r="AW8038" s="3"/>
      <c r="AY8038" s="3"/>
    </row>
    <row r="8039" spans="2:51" x14ac:dyDescent="0.2">
      <c r="B8039" s="3"/>
      <c r="D8039" s="3"/>
      <c r="AW8039" s="3"/>
      <c r="AY8039" s="3"/>
    </row>
    <row r="8040" spans="2:51" x14ac:dyDescent="0.2">
      <c r="B8040" s="3"/>
      <c r="D8040" s="3"/>
      <c r="AW8040" s="3"/>
      <c r="AY8040" s="3"/>
    </row>
    <row r="8041" spans="2:51" x14ac:dyDescent="0.2">
      <c r="B8041" s="3"/>
      <c r="D8041" s="3"/>
      <c r="AW8041" s="3"/>
      <c r="AY8041" s="3"/>
    </row>
    <row r="8042" spans="2:51" x14ac:dyDescent="0.2">
      <c r="B8042" s="3"/>
      <c r="D8042" s="3"/>
      <c r="AW8042" s="3"/>
      <c r="AY8042" s="3"/>
    </row>
    <row r="8043" spans="2:51" x14ac:dyDescent="0.2">
      <c r="B8043" s="3"/>
      <c r="D8043" s="3"/>
      <c r="AW8043" s="3"/>
      <c r="AY8043" s="3"/>
    </row>
    <row r="8044" spans="2:51" x14ac:dyDescent="0.2">
      <c r="B8044" s="3"/>
      <c r="D8044" s="3"/>
      <c r="AW8044" s="3"/>
      <c r="AY8044" s="3"/>
    </row>
    <row r="8045" spans="2:51" x14ac:dyDescent="0.2">
      <c r="B8045" s="3"/>
      <c r="D8045" s="3"/>
      <c r="AW8045" s="3"/>
      <c r="AY8045" s="3"/>
    </row>
    <row r="8046" spans="2:51" x14ac:dyDescent="0.2">
      <c r="B8046" s="3"/>
      <c r="D8046" s="3"/>
      <c r="AW8046" s="3"/>
      <c r="AY8046" s="3"/>
    </row>
    <row r="8047" spans="2:51" x14ac:dyDescent="0.2">
      <c r="B8047" s="3"/>
      <c r="D8047" s="3"/>
      <c r="AW8047" s="3"/>
      <c r="AY8047" s="3"/>
    </row>
    <row r="8048" spans="2:51" x14ac:dyDescent="0.2">
      <c r="B8048" s="3"/>
      <c r="D8048" s="3"/>
      <c r="AW8048" s="3"/>
      <c r="AY8048" s="3"/>
    </row>
    <row r="8049" spans="2:51" x14ac:dyDescent="0.2">
      <c r="B8049" s="3"/>
      <c r="D8049" s="3"/>
      <c r="AW8049" s="3"/>
      <c r="AY8049" s="3"/>
    </row>
    <row r="8050" spans="2:51" x14ac:dyDescent="0.2">
      <c r="B8050" s="3"/>
      <c r="D8050" s="3"/>
      <c r="AW8050" s="3"/>
      <c r="AY8050" s="3"/>
    </row>
    <row r="8051" spans="2:51" x14ac:dyDescent="0.2">
      <c r="B8051" s="3"/>
      <c r="D8051" s="3"/>
      <c r="AW8051" s="3"/>
      <c r="AY8051" s="3"/>
    </row>
    <row r="8052" spans="2:51" x14ac:dyDescent="0.2">
      <c r="B8052" s="3"/>
      <c r="D8052" s="3"/>
      <c r="AW8052" s="3"/>
      <c r="AY8052" s="3"/>
    </row>
    <row r="8053" spans="2:51" x14ac:dyDescent="0.2">
      <c r="B8053" s="3"/>
      <c r="D8053" s="3"/>
      <c r="AW8053" s="3"/>
      <c r="AY8053" s="3"/>
    </row>
    <row r="8054" spans="2:51" x14ac:dyDescent="0.2">
      <c r="B8054" s="3"/>
      <c r="D8054" s="3"/>
      <c r="AW8054" s="3"/>
      <c r="AY8054" s="3"/>
    </row>
    <row r="8055" spans="2:51" x14ac:dyDescent="0.2">
      <c r="B8055" s="3"/>
      <c r="D8055" s="3"/>
      <c r="AW8055" s="3"/>
      <c r="AY8055" s="3"/>
    </row>
    <row r="8056" spans="2:51" x14ac:dyDescent="0.2">
      <c r="B8056" s="3"/>
      <c r="D8056" s="3"/>
      <c r="AW8056" s="3"/>
      <c r="AY8056" s="3"/>
    </row>
    <row r="8057" spans="2:51" x14ac:dyDescent="0.2">
      <c r="B8057" s="3"/>
      <c r="D8057" s="3"/>
      <c r="AW8057" s="3"/>
      <c r="AY8057" s="3"/>
    </row>
    <row r="8058" spans="2:51" x14ac:dyDescent="0.2">
      <c r="B8058" s="3"/>
      <c r="D8058" s="3"/>
      <c r="AW8058" s="3"/>
      <c r="AY8058" s="3"/>
    </row>
    <row r="8059" spans="2:51" x14ac:dyDescent="0.2">
      <c r="B8059" s="3"/>
      <c r="D8059" s="3"/>
      <c r="AW8059" s="3"/>
      <c r="AY8059" s="3"/>
    </row>
    <row r="8060" spans="2:51" x14ac:dyDescent="0.2">
      <c r="B8060" s="3"/>
      <c r="D8060" s="3"/>
      <c r="AW8060" s="3"/>
      <c r="AY8060" s="3"/>
    </row>
    <row r="8061" spans="2:51" x14ac:dyDescent="0.2">
      <c r="B8061" s="3"/>
      <c r="D8061" s="3"/>
      <c r="AW8061" s="3"/>
      <c r="AY8061" s="3"/>
    </row>
    <row r="8062" spans="2:51" x14ac:dyDescent="0.2">
      <c r="B8062" s="3"/>
      <c r="D8062" s="3"/>
      <c r="AW8062" s="3"/>
      <c r="AY8062" s="3"/>
    </row>
    <row r="8063" spans="2:51" x14ac:dyDescent="0.2">
      <c r="B8063" s="3"/>
      <c r="D8063" s="3"/>
      <c r="AW8063" s="3"/>
      <c r="AY8063" s="3"/>
    </row>
    <row r="8064" spans="2:51" x14ac:dyDescent="0.2">
      <c r="B8064" s="3"/>
      <c r="D8064" s="3"/>
      <c r="AW8064" s="3"/>
      <c r="AY8064" s="3"/>
    </row>
    <row r="8065" spans="2:51" x14ac:dyDescent="0.2">
      <c r="B8065" s="3"/>
      <c r="D8065" s="3"/>
      <c r="AW8065" s="3"/>
      <c r="AY8065" s="3"/>
    </row>
    <row r="8066" spans="2:51" x14ac:dyDescent="0.2">
      <c r="B8066" s="3"/>
      <c r="D8066" s="3"/>
      <c r="AW8066" s="3"/>
      <c r="AY8066" s="3"/>
    </row>
    <row r="8067" spans="2:51" x14ac:dyDescent="0.2">
      <c r="B8067" s="3"/>
      <c r="D8067" s="3"/>
      <c r="AW8067" s="3"/>
      <c r="AY8067" s="3"/>
    </row>
    <row r="8068" spans="2:51" x14ac:dyDescent="0.2">
      <c r="B8068" s="3"/>
      <c r="D8068" s="3"/>
      <c r="AW8068" s="3"/>
      <c r="AY8068" s="3"/>
    </row>
    <row r="8069" spans="2:51" x14ac:dyDescent="0.2">
      <c r="B8069" s="3"/>
      <c r="D8069" s="3"/>
      <c r="AW8069" s="3"/>
      <c r="AY8069" s="3"/>
    </row>
    <row r="8070" spans="2:51" x14ac:dyDescent="0.2">
      <c r="B8070" s="3"/>
      <c r="D8070" s="3"/>
      <c r="AW8070" s="3"/>
      <c r="AY8070" s="3"/>
    </row>
    <row r="8071" spans="2:51" x14ac:dyDescent="0.2">
      <c r="B8071" s="3"/>
      <c r="D8071" s="3"/>
      <c r="AW8071" s="3"/>
      <c r="AY8071" s="3"/>
    </row>
    <row r="8072" spans="2:51" x14ac:dyDescent="0.2">
      <c r="B8072" s="3"/>
      <c r="D8072" s="3"/>
      <c r="AW8072" s="3"/>
      <c r="AY8072" s="3"/>
    </row>
    <row r="8073" spans="2:51" x14ac:dyDescent="0.2">
      <c r="B8073" s="3"/>
      <c r="D8073" s="3"/>
      <c r="AW8073" s="3"/>
      <c r="AY8073" s="3"/>
    </row>
    <row r="8074" spans="2:51" x14ac:dyDescent="0.2">
      <c r="B8074" s="3"/>
      <c r="D8074" s="3"/>
      <c r="AW8074" s="3"/>
      <c r="AY8074" s="3"/>
    </row>
    <row r="8075" spans="2:51" x14ac:dyDescent="0.2">
      <c r="B8075" s="3"/>
      <c r="D8075" s="3"/>
      <c r="AW8075" s="3"/>
      <c r="AY8075" s="3"/>
    </row>
    <row r="8076" spans="2:51" x14ac:dyDescent="0.2">
      <c r="B8076" s="3"/>
      <c r="D8076" s="3"/>
      <c r="AW8076" s="3"/>
      <c r="AY8076" s="3"/>
    </row>
    <row r="8077" spans="2:51" x14ac:dyDescent="0.2">
      <c r="B8077" s="3"/>
      <c r="D8077" s="3"/>
      <c r="AW8077" s="3"/>
      <c r="AY8077" s="3"/>
    </row>
    <row r="8078" spans="2:51" x14ac:dyDescent="0.2">
      <c r="B8078" s="3"/>
      <c r="D8078" s="3"/>
      <c r="AW8078" s="3"/>
      <c r="AY8078" s="3"/>
    </row>
    <row r="8079" spans="2:51" x14ac:dyDescent="0.2">
      <c r="B8079" s="3"/>
      <c r="D8079" s="3"/>
      <c r="AW8079" s="3"/>
      <c r="AY8079" s="3"/>
    </row>
    <row r="8080" spans="2:51" x14ac:dyDescent="0.2">
      <c r="B8080" s="3"/>
      <c r="D8080" s="3"/>
      <c r="AW8080" s="3"/>
      <c r="AY8080" s="3"/>
    </row>
    <row r="8081" spans="2:51" x14ac:dyDescent="0.2">
      <c r="B8081" s="3"/>
      <c r="D8081" s="3"/>
      <c r="AW8081" s="3"/>
      <c r="AY8081" s="3"/>
    </row>
    <row r="8082" spans="2:51" x14ac:dyDescent="0.2">
      <c r="B8082" s="3"/>
      <c r="D8082" s="3"/>
      <c r="AW8082" s="3"/>
      <c r="AY8082" s="3"/>
    </row>
    <row r="8083" spans="2:51" x14ac:dyDescent="0.2">
      <c r="B8083" s="3"/>
      <c r="D8083" s="3"/>
      <c r="AW8083" s="3"/>
      <c r="AY8083" s="3"/>
    </row>
    <row r="8084" spans="2:51" x14ac:dyDescent="0.2">
      <c r="B8084" s="3"/>
      <c r="D8084" s="3"/>
      <c r="AW8084" s="3"/>
      <c r="AY8084" s="3"/>
    </row>
    <row r="8085" spans="2:51" x14ac:dyDescent="0.2">
      <c r="B8085" s="3"/>
      <c r="D8085" s="3"/>
      <c r="AW8085" s="3"/>
      <c r="AY8085" s="3"/>
    </row>
    <row r="8086" spans="2:51" x14ac:dyDescent="0.2">
      <c r="B8086" s="3"/>
      <c r="D8086" s="3"/>
      <c r="AW8086" s="3"/>
      <c r="AY8086" s="3"/>
    </row>
    <row r="8087" spans="2:51" x14ac:dyDescent="0.2">
      <c r="B8087" s="3"/>
      <c r="D8087" s="3"/>
      <c r="AW8087" s="3"/>
      <c r="AY8087" s="3"/>
    </row>
    <row r="8088" spans="2:51" x14ac:dyDescent="0.2">
      <c r="B8088" s="3"/>
      <c r="D8088" s="3"/>
      <c r="AW8088" s="3"/>
      <c r="AY8088" s="3"/>
    </row>
    <row r="8089" spans="2:51" x14ac:dyDescent="0.2">
      <c r="B8089" s="3"/>
      <c r="D8089" s="3"/>
      <c r="AW8089" s="3"/>
      <c r="AY8089" s="3"/>
    </row>
    <row r="8090" spans="2:51" x14ac:dyDescent="0.2">
      <c r="B8090" s="3"/>
      <c r="D8090" s="3"/>
      <c r="AW8090" s="3"/>
      <c r="AY8090" s="3"/>
    </row>
    <row r="8091" spans="2:51" x14ac:dyDescent="0.2">
      <c r="B8091" s="3"/>
      <c r="D8091" s="3"/>
      <c r="AW8091" s="3"/>
      <c r="AY8091" s="3"/>
    </row>
    <row r="8092" spans="2:51" x14ac:dyDescent="0.2">
      <c r="B8092" s="3"/>
      <c r="D8092" s="3"/>
      <c r="AW8092" s="3"/>
      <c r="AY8092" s="3"/>
    </row>
    <row r="8093" spans="2:51" x14ac:dyDescent="0.2">
      <c r="B8093" s="3"/>
      <c r="D8093" s="3"/>
      <c r="AW8093" s="3"/>
      <c r="AY8093" s="3"/>
    </row>
    <row r="8094" spans="2:51" x14ac:dyDescent="0.2">
      <c r="B8094" s="3"/>
      <c r="D8094" s="3"/>
      <c r="AW8094" s="3"/>
      <c r="AY8094" s="3"/>
    </row>
    <row r="8095" spans="2:51" x14ac:dyDescent="0.2">
      <c r="B8095" s="3"/>
      <c r="D8095" s="3"/>
      <c r="AW8095" s="3"/>
      <c r="AY8095" s="3"/>
    </row>
    <row r="8096" spans="2:51" x14ac:dyDescent="0.2">
      <c r="B8096" s="3"/>
      <c r="D8096" s="3"/>
      <c r="AW8096" s="3"/>
      <c r="AY8096" s="3"/>
    </row>
    <row r="8097" spans="2:51" x14ac:dyDescent="0.2">
      <c r="B8097" s="3"/>
      <c r="D8097" s="3"/>
      <c r="AW8097" s="3"/>
      <c r="AY8097" s="3"/>
    </row>
    <row r="8098" spans="2:51" x14ac:dyDescent="0.2">
      <c r="B8098" s="3"/>
      <c r="D8098" s="3"/>
      <c r="AW8098" s="3"/>
      <c r="AY8098" s="3"/>
    </row>
    <row r="8099" spans="2:51" x14ac:dyDescent="0.2">
      <c r="B8099" s="3"/>
      <c r="D8099" s="3"/>
      <c r="AW8099" s="3"/>
      <c r="AY8099" s="3"/>
    </row>
    <row r="8100" spans="2:51" x14ac:dyDescent="0.2">
      <c r="B8100" s="3"/>
      <c r="D8100" s="3"/>
      <c r="AW8100" s="3"/>
      <c r="AY8100" s="3"/>
    </row>
    <row r="8101" spans="2:51" x14ac:dyDescent="0.2">
      <c r="B8101" s="3"/>
      <c r="D8101" s="3"/>
      <c r="AW8101" s="3"/>
      <c r="AY8101" s="3"/>
    </row>
    <row r="8102" spans="2:51" x14ac:dyDescent="0.2">
      <c r="B8102" s="3"/>
      <c r="D8102" s="3"/>
      <c r="AW8102" s="3"/>
      <c r="AY8102" s="3"/>
    </row>
    <row r="8103" spans="2:51" x14ac:dyDescent="0.2">
      <c r="B8103" s="3"/>
      <c r="D8103" s="3"/>
      <c r="AW8103" s="3"/>
      <c r="AY8103" s="3"/>
    </row>
    <row r="8104" spans="2:51" x14ac:dyDescent="0.2">
      <c r="B8104" s="3"/>
      <c r="D8104" s="3"/>
      <c r="AW8104" s="3"/>
      <c r="AY8104" s="3"/>
    </row>
    <row r="8105" spans="2:51" x14ac:dyDescent="0.2">
      <c r="B8105" s="3"/>
      <c r="D8105" s="3"/>
      <c r="AW8105" s="3"/>
      <c r="AY8105" s="3"/>
    </row>
    <row r="8106" spans="2:51" x14ac:dyDescent="0.2">
      <c r="B8106" s="3"/>
      <c r="D8106" s="3"/>
      <c r="AW8106" s="3"/>
      <c r="AY8106" s="3"/>
    </row>
    <row r="8107" spans="2:51" x14ac:dyDescent="0.2">
      <c r="B8107" s="3"/>
      <c r="D8107" s="3"/>
      <c r="AW8107" s="3"/>
      <c r="AY8107" s="3"/>
    </row>
    <row r="8108" spans="2:51" x14ac:dyDescent="0.2">
      <c r="B8108" s="3"/>
      <c r="D8108" s="3"/>
      <c r="AW8108" s="3"/>
      <c r="AY8108" s="3"/>
    </row>
    <row r="8109" spans="2:51" x14ac:dyDescent="0.2">
      <c r="B8109" s="3"/>
      <c r="D8109" s="3"/>
      <c r="AW8109" s="3"/>
      <c r="AY8109" s="3"/>
    </row>
    <row r="8110" spans="2:51" x14ac:dyDescent="0.2">
      <c r="B8110" s="3"/>
      <c r="D8110" s="3"/>
      <c r="AW8110" s="3"/>
      <c r="AY8110" s="3"/>
    </row>
    <row r="8111" spans="2:51" x14ac:dyDescent="0.2">
      <c r="B8111" s="3"/>
      <c r="D8111" s="3"/>
      <c r="AW8111" s="3"/>
      <c r="AY8111" s="3"/>
    </row>
    <row r="8112" spans="2:51" x14ac:dyDescent="0.2">
      <c r="B8112" s="3"/>
      <c r="D8112" s="3"/>
      <c r="AW8112" s="3"/>
      <c r="AY8112" s="3"/>
    </row>
    <row r="8113" spans="2:51" x14ac:dyDescent="0.2">
      <c r="B8113" s="3"/>
      <c r="D8113" s="3"/>
      <c r="AW8113" s="3"/>
      <c r="AY8113" s="3"/>
    </row>
    <row r="8114" spans="2:51" x14ac:dyDescent="0.2">
      <c r="B8114" s="3"/>
      <c r="D8114" s="3"/>
      <c r="AW8114" s="3"/>
      <c r="AY8114" s="3"/>
    </row>
    <row r="8115" spans="2:51" x14ac:dyDescent="0.2">
      <c r="B8115" s="3"/>
      <c r="D8115" s="3"/>
      <c r="AW8115" s="3"/>
      <c r="AY8115" s="3"/>
    </row>
    <row r="8116" spans="2:51" x14ac:dyDescent="0.2">
      <c r="B8116" s="3"/>
      <c r="D8116" s="3"/>
      <c r="AW8116" s="3"/>
      <c r="AY8116" s="3"/>
    </row>
    <row r="8117" spans="2:51" x14ac:dyDescent="0.2">
      <c r="B8117" s="3"/>
      <c r="D8117" s="3"/>
      <c r="AW8117" s="3"/>
      <c r="AY8117" s="3"/>
    </row>
    <row r="8118" spans="2:51" x14ac:dyDescent="0.2">
      <c r="B8118" s="3"/>
      <c r="D8118" s="3"/>
      <c r="AW8118" s="3"/>
      <c r="AY8118" s="3"/>
    </row>
    <row r="8119" spans="2:51" x14ac:dyDescent="0.2">
      <c r="B8119" s="3"/>
      <c r="D8119" s="3"/>
      <c r="AW8119" s="3"/>
      <c r="AY8119" s="3"/>
    </row>
    <row r="8120" spans="2:51" x14ac:dyDescent="0.2">
      <c r="B8120" s="3"/>
      <c r="D8120" s="3"/>
      <c r="AW8120" s="3"/>
      <c r="AY8120" s="3"/>
    </row>
    <row r="8121" spans="2:51" x14ac:dyDescent="0.2">
      <c r="B8121" s="3"/>
      <c r="D8121" s="3"/>
      <c r="AW8121" s="3"/>
      <c r="AY8121" s="3"/>
    </row>
    <row r="8122" spans="2:51" x14ac:dyDescent="0.2">
      <c r="B8122" s="3"/>
      <c r="D8122" s="3"/>
      <c r="AW8122" s="3"/>
      <c r="AY8122" s="3"/>
    </row>
    <row r="8123" spans="2:51" x14ac:dyDescent="0.2">
      <c r="B8123" s="3"/>
      <c r="D8123" s="3"/>
      <c r="AW8123" s="3"/>
      <c r="AY8123" s="3"/>
    </row>
    <row r="8124" spans="2:51" x14ac:dyDescent="0.2">
      <c r="B8124" s="3"/>
      <c r="D8124" s="3"/>
      <c r="AW8124" s="3"/>
      <c r="AY8124" s="3"/>
    </row>
    <row r="8125" spans="2:51" x14ac:dyDescent="0.2">
      <c r="B8125" s="3"/>
      <c r="D8125" s="3"/>
      <c r="AW8125" s="3"/>
      <c r="AY8125" s="3"/>
    </row>
    <row r="8126" spans="2:51" x14ac:dyDescent="0.2">
      <c r="B8126" s="3"/>
      <c r="D8126" s="3"/>
      <c r="AW8126" s="3"/>
      <c r="AY8126" s="3"/>
    </row>
    <row r="8127" spans="2:51" x14ac:dyDescent="0.2">
      <c r="B8127" s="3"/>
      <c r="D8127" s="3"/>
      <c r="AW8127" s="3"/>
      <c r="AY8127" s="3"/>
    </row>
    <row r="8128" spans="2:51" x14ac:dyDescent="0.2">
      <c r="B8128" s="3"/>
      <c r="D8128" s="3"/>
      <c r="AW8128" s="3"/>
      <c r="AY8128" s="3"/>
    </row>
    <row r="8129" spans="2:51" x14ac:dyDescent="0.2">
      <c r="B8129" s="3"/>
      <c r="D8129" s="3"/>
      <c r="AW8129" s="3"/>
      <c r="AY8129" s="3"/>
    </row>
    <row r="8130" spans="2:51" x14ac:dyDescent="0.2">
      <c r="B8130" s="3"/>
      <c r="D8130" s="3"/>
      <c r="AW8130" s="3"/>
      <c r="AY8130" s="3"/>
    </row>
    <row r="8131" spans="2:51" x14ac:dyDescent="0.2">
      <c r="B8131" s="3"/>
      <c r="D8131" s="3"/>
      <c r="AW8131" s="3"/>
      <c r="AY8131" s="3"/>
    </row>
    <row r="8132" spans="2:51" x14ac:dyDescent="0.2">
      <c r="B8132" s="3"/>
      <c r="D8132" s="3"/>
      <c r="AW8132" s="3"/>
      <c r="AY8132" s="3"/>
    </row>
    <row r="8133" spans="2:51" x14ac:dyDescent="0.2">
      <c r="B8133" s="3"/>
      <c r="D8133" s="3"/>
      <c r="AW8133" s="3"/>
      <c r="AY8133" s="3"/>
    </row>
    <row r="8134" spans="2:51" x14ac:dyDescent="0.2">
      <c r="B8134" s="3"/>
      <c r="D8134" s="3"/>
      <c r="AW8134" s="3"/>
      <c r="AY8134" s="3"/>
    </row>
    <row r="8135" spans="2:51" x14ac:dyDescent="0.2">
      <c r="B8135" s="3"/>
      <c r="D8135" s="3"/>
      <c r="AW8135" s="3"/>
      <c r="AY8135" s="3"/>
    </row>
    <row r="8136" spans="2:51" x14ac:dyDescent="0.2">
      <c r="B8136" s="3"/>
      <c r="D8136" s="3"/>
      <c r="AW8136" s="3"/>
      <c r="AY8136" s="3"/>
    </row>
    <row r="8137" spans="2:51" x14ac:dyDescent="0.2">
      <c r="B8137" s="3"/>
      <c r="D8137" s="3"/>
      <c r="AW8137" s="3"/>
      <c r="AY8137" s="3"/>
    </row>
    <row r="8138" spans="2:51" x14ac:dyDescent="0.2">
      <c r="B8138" s="3"/>
      <c r="D8138" s="3"/>
      <c r="AW8138" s="3"/>
      <c r="AY8138" s="3"/>
    </row>
    <row r="8139" spans="2:51" x14ac:dyDescent="0.2">
      <c r="B8139" s="3"/>
      <c r="D8139" s="3"/>
      <c r="AW8139" s="3"/>
      <c r="AY8139" s="3"/>
    </row>
    <row r="8140" spans="2:51" x14ac:dyDescent="0.2">
      <c r="B8140" s="3"/>
      <c r="D8140" s="3"/>
      <c r="AW8140" s="3"/>
      <c r="AY8140" s="3"/>
    </row>
    <row r="8141" spans="2:51" x14ac:dyDescent="0.2">
      <c r="B8141" s="3"/>
      <c r="D8141" s="3"/>
      <c r="AW8141" s="3"/>
      <c r="AY8141" s="3"/>
    </row>
    <row r="8142" spans="2:51" x14ac:dyDescent="0.2">
      <c r="B8142" s="3"/>
      <c r="D8142" s="3"/>
      <c r="AW8142" s="3"/>
      <c r="AY8142" s="3"/>
    </row>
    <row r="8143" spans="2:51" x14ac:dyDescent="0.2">
      <c r="B8143" s="3"/>
      <c r="D8143" s="3"/>
      <c r="AW8143" s="3"/>
      <c r="AY8143" s="3"/>
    </row>
    <row r="8144" spans="2:51" x14ac:dyDescent="0.2">
      <c r="B8144" s="3"/>
      <c r="D8144" s="3"/>
      <c r="AW8144" s="3"/>
      <c r="AY8144" s="3"/>
    </row>
    <row r="8145" spans="2:51" x14ac:dyDescent="0.2">
      <c r="B8145" s="3"/>
      <c r="D8145" s="3"/>
      <c r="AW8145" s="3"/>
      <c r="AY8145" s="3"/>
    </row>
    <row r="8146" spans="2:51" x14ac:dyDescent="0.2">
      <c r="B8146" s="3"/>
      <c r="D8146" s="3"/>
      <c r="AW8146" s="3"/>
      <c r="AY8146" s="3"/>
    </row>
    <row r="8147" spans="2:51" x14ac:dyDescent="0.2">
      <c r="B8147" s="3"/>
      <c r="D8147" s="3"/>
      <c r="AW8147" s="3"/>
      <c r="AY8147" s="3"/>
    </row>
    <row r="8148" spans="2:51" x14ac:dyDescent="0.2">
      <c r="B8148" s="3"/>
      <c r="D8148" s="3"/>
      <c r="AW8148" s="3"/>
      <c r="AY8148" s="3"/>
    </row>
    <row r="8149" spans="2:51" x14ac:dyDescent="0.2">
      <c r="B8149" s="3"/>
      <c r="D8149" s="3"/>
      <c r="AW8149" s="3"/>
      <c r="AY8149" s="3"/>
    </row>
    <row r="8150" spans="2:51" x14ac:dyDescent="0.2">
      <c r="B8150" s="3"/>
      <c r="D8150" s="3"/>
      <c r="AW8150" s="3"/>
      <c r="AY8150" s="3"/>
    </row>
    <row r="8151" spans="2:51" x14ac:dyDescent="0.2">
      <c r="B8151" s="3"/>
      <c r="D8151" s="3"/>
      <c r="AW8151" s="3"/>
      <c r="AY8151" s="3"/>
    </row>
    <row r="8152" spans="2:51" x14ac:dyDescent="0.2">
      <c r="B8152" s="3"/>
      <c r="D8152" s="3"/>
      <c r="AW8152" s="3"/>
      <c r="AY8152" s="3"/>
    </row>
    <row r="8153" spans="2:51" x14ac:dyDescent="0.2">
      <c r="B8153" s="3"/>
      <c r="D8153" s="3"/>
      <c r="AW8153" s="3"/>
      <c r="AY8153" s="3"/>
    </row>
    <row r="8154" spans="2:51" x14ac:dyDescent="0.2">
      <c r="B8154" s="3"/>
      <c r="D8154" s="3"/>
      <c r="AW8154" s="3"/>
      <c r="AY8154" s="3"/>
    </row>
    <row r="8155" spans="2:51" x14ac:dyDescent="0.2">
      <c r="B8155" s="3"/>
      <c r="D8155" s="3"/>
      <c r="AW8155" s="3"/>
      <c r="AY8155" s="3"/>
    </row>
    <row r="8156" spans="2:51" x14ac:dyDescent="0.2">
      <c r="B8156" s="3"/>
      <c r="D8156" s="3"/>
      <c r="AW8156" s="3"/>
      <c r="AY8156" s="3"/>
    </row>
    <row r="8157" spans="2:51" x14ac:dyDescent="0.2">
      <c r="B8157" s="3"/>
      <c r="D8157" s="3"/>
      <c r="AW8157" s="3"/>
      <c r="AY8157" s="3"/>
    </row>
    <row r="8158" spans="2:51" x14ac:dyDescent="0.2">
      <c r="B8158" s="3"/>
      <c r="D8158" s="3"/>
      <c r="AW8158" s="3"/>
      <c r="AY8158" s="3"/>
    </row>
    <row r="8159" spans="2:51" x14ac:dyDescent="0.2">
      <c r="B8159" s="3"/>
      <c r="D8159" s="3"/>
      <c r="AW8159" s="3"/>
      <c r="AY8159" s="3"/>
    </row>
    <row r="8160" spans="2:51" x14ac:dyDescent="0.2">
      <c r="B8160" s="3"/>
      <c r="D8160" s="3"/>
      <c r="AW8160" s="3"/>
      <c r="AY8160" s="3"/>
    </row>
    <row r="8161" spans="2:51" x14ac:dyDescent="0.2">
      <c r="B8161" s="3"/>
      <c r="D8161" s="3"/>
      <c r="AW8161" s="3"/>
      <c r="AY8161" s="3"/>
    </row>
    <row r="8162" spans="2:51" x14ac:dyDescent="0.2">
      <c r="B8162" s="3"/>
      <c r="D8162" s="3"/>
      <c r="AW8162" s="3"/>
      <c r="AY8162" s="3"/>
    </row>
    <row r="8163" spans="2:51" x14ac:dyDescent="0.2">
      <c r="B8163" s="3"/>
      <c r="D8163" s="3"/>
      <c r="AW8163" s="3"/>
      <c r="AY8163" s="3"/>
    </row>
    <row r="8164" spans="2:51" x14ac:dyDescent="0.2">
      <c r="B8164" s="3"/>
      <c r="D8164" s="3"/>
      <c r="AW8164" s="3"/>
      <c r="AY8164" s="3"/>
    </row>
    <row r="8165" spans="2:51" x14ac:dyDescent="0.2">
      <c r="B8165" s="3"/>
      <c r="D8165" s="3"/>
      <c r="AW8165" s="3"/>
      <c r="AY8165" s="3"/>
    </row>
    <row r="8166" spans="2:51" x14ac:dyDescent="0.2">
      <c r="B8166" s="3"/>
      <c r="D8166" s="3"/>
      <c r="AW8166" s="3"/>
      <c r="AY8166" s="3"/>
    </row>
    <row r="8167" spans="2:51" x14ac:dyDescent="0.2">
      <c r="B8167" s="3"/>
      <c r="D8167" s="3"/>
      <c r="AW8167" s="3"/>
      <c r="AY8167" s="3"/>
    </row>
    <row r="8168" spans="2:51" x14ac:dyDescent="0.2">
      <c r="B8168" s="3"/>
      <c r="D8168" s="3"/>
      <c r="AW8168" s="3"/>
      <c r="AY8168" s="3"/>
    </row>
    <row r="8169" spans="2:51" x14ac:dyDescent="0.2">
      <c r="B8169" s="3"/>
      <c r="D8169" s="3"/>
      <c r="AW8169" s="3"/>
      <c r="AY8169" s="3"/>
    </row>
    <row r="8170" spans="2:51" x14ac:dyDescent="0.2">
      <c r="B8170" s="3"/>
      <c r="D8170" s="3"/>
      <c r="AW8170" s="3"/>
      <c r="AY8170" s="3"/>
    </row>
    <row r="8171" spans="2:51" x14ac:dyDescent="0.2">
      <c r="B8171" s="3"/>
      <c r="D8171" s="3"/>
      <c r="AW8171" s="3"/>
      <c r="AY8171" s="3"/>
    </row>
    <row r="8172" spans="2:51" x14ac:dyDescent="0.2">
      <c r="B8172" s="3"/>
      <c r="D8172" s="3"/>
      <c r="AW8172" s="3"/>
      <c r="AY8172" s="3"/>
    </row>
    <row r="8173" spans="2:51" x14ac:dyDescent="0.2">
      <c r="B8173" s="3"/>
      <c r="D8173" s="3"/>
      <c r="AW8173" s="3"/>
      <c r="AY8173" s="3"/>
    </row>
    <row r="8174" spans="2:51" x14ac:dyDescent="0.2">
      <c r="B8174" s="3"/>
      <c r="D8174" s="3"/>
      <c r="AW8174" s="3"/>
      <c r="AY8174" s="3"/>
    </row>
    <row r="8175" spans="2:51" x14ac:dyDescent="0.2">
      <c r="B8175" s="3"/>
      <c r="D8175" s="3"/>
      <c r="AW8175" s="3"/>
      <c r="AY8175" s="3"/>
    </row>
    <row r="8176" spans="2:51" x14ac:dyDescent="0.2">
      <c r="B8176" s="3"/>
      <c r="D8176" s="3"/>
      <c r="AW8176" s="3"/>
      <c r="AY8176" s="3"/>
    </row>
    <row r="8177" spans="2:51" x14ac:dyDescent="0.2">
      <c r="B8177" s="3"/>
      <c r="D8177" s="3"/>
      <c r="AW8177" s="3"/>
      <c r="AY8177" s="3"/>
    </row>
    <row r="8178" spans="2:51" x14ac:dyDescent="0.2">
      <c r="B8178" s="3"/>
      <c r="D8178" s="3"/>
      <c r="AW8178" s="3"/>
      <c r="AY8178" s="3"/>
    </row>
    <row r="8179" spans="2:51" x14ac:dyDescent="0.2">
      <c r="B8179" s="3"/>
      <c r="D8179" s="3"/>
      <c r="AW8179" s="3"/>
      <c r="AY8179" s="3"/>
    </row>
    <row r="8180" spans="2:51" x14ac:dyDescent="0.2">
      <c r="B8180" s="3"/>
      <c r="D8180" s="3"/>
      <c r="AW8180" s="3"/>
      <c r="AY8180" s="3"/>
    </row>
    <row r="8181" spans="2:51" x14ac:dyDescent="0.2">
      <c r="B8181" s="3"/>
      <c r="D8181" s="3"/>
      <c r="AW8181" s="3"/>
      <c r="AY8181" s="3"/>
    </row>
    <row r="8182" spans="2:51" x14ac:dyDescent="0.2">
      <c r="B8182" s="3"/>
      <c r="D8182" s="3"/>
      <c r="AW8182" s="3"/>
      <c r="AY8182" s="3"/>
    </row>
    <row r="8183" spans="2:51" x14ac:dyDescent="0.2">
      <c r="B8183" s="3"/>
      <c r="D8183" s="3"/>
      <c r="AW8183" s="3"/>
      <c r="AY8183" s="3"/>
    </row>
    <row r="8184" spans="2:51" x14ac:dyDescent="0.2">
      <c r="B8184" s="3"/>
      <c r="D8184" s="3"/>
      <c r="AW8184" s="3"/>
      <c r="AY8184" s="3"/>
    </row>
    <row r="8185" spans="2:51" x14ac:dyDescent="0.2">
      <c r="B8185" s="3"/>
      <c r="D8185" s="3"/>
      <c r="AW8185" s="3"/>
      <c r="AY8185" s="3"/>
    </row>
    <row r="8186" spans="2:51" x14ac:dyDescent="0.2">
      <c r="B8186" s="3"/>
      <c r="D8186" s="3"/>
      <c r="AW8186" s="3"/>
      <c r="AY8186" s="3"/>
    </row>
    <row r="8187" spans="2:51" x14ac:dyDescent="0.2">
      <c r="B8187" s="3"/>
      <c r="D8187" s="3"/>
      <c r="AW8187" s="3"/>
      <c r="AY8187" s="3"/>
    </row>
    <row r="8188" spans="2:51" x14ac:dyDescent="0.2">
      <c r="B8188" s="3"/>
      <c r="D8188" s="3"/>
      <c r="AW8188" s="3"/>
      <c r="AY8188" s="3"/>
    </row>
    <row r="8189" spans="2:51" x14ac:dyDescent="0.2">
      <c r="B8189" s="3"/>
      <c r="D8189" s="3"/>
      <c r="AW8189" s="3"/>
      <c r="AY8189" s="3"/>
    </row>
    <row r="8190" spans="2:51" x14ac:dyDescent="0.2">
      <c r="B8190" s="3"/>
      <c r="D8190" s="3"/>
      <c r="AW8190" s="3"/>
      <c r="AY8190" s="3"/>
    </row>
    <row r="8191" spans="2:51" x14ac:dyDescent="0.2">
      <c r="B8191" s="3"/>
      <c r="D8191" s="3"/>
      <c r="AW8191" s="3"/>
      <c r="AY8191" s="3"/>
    </row>
    <row r="8192" spans="2:51" x14ac:dyDescent="0.2">
      <c r="B8192" s="3"/>
      <c r="D8192" s="3"/>
      <c r="AW8192" s="3"/>
      <c r="AY8192" s="3"/>
    </row>
    <row r="8193" spans="2:51" x14ac:dyDescent="0.2">
      <c r="B8193" s="3"/>
      <c r="D8193" s="3"/>
      <c r="AW8193" s="3"/>
      <c r="AY8193" s="3"/>
    </row>
    <row r="8194" spans="2:51" x14ac:dyDescent="0.2">
      <c r="B8194" s="3"/>
      <c r="D8194" s="3"/>
      <c r="AW8194" s="3"/>
      <c r="AY8194" s="3"/>
    </row>
    <row r="8195" spans="2:51" x14ac:dyDescent="0.2">
      <c r="B8195" s="3"/>
      <c r="D8195" s="3"/>
      <c r="AW8195" s="3"/>
      <c r="AY8195" s="3"/>
    </row>
    <row r="8196" spans="2:51" x14ac:dyDescent="0.2">
      <c r="B8196" s="3"/>
      <c r="D8196" s="3"/>
      <c r="AW8196" s="3"/>
      <c r="AY8196" s="3"/>
    </row>
    <row r="8197" spans="2:51" x14ac:dyDescent="0.2">
      <c r="B8197" s="3"/>
      <c r="D8197" s="3"/>
      <c r="AW8197" s="3"/>
      <c r="AY8197" s="3"/>
    </row>
    <row r="8198" spans="2:51" x14ac:dyDescent="0.2">
      <c r="B8198" s="3"/>
      <c r="D8198" s="3"/>
      <c r="AW8198" s="3"/>
      <c r="AY8198" s="3"/>
    </row>
    <row r="8199" spans="2:51" x14ac:dyDescent="0.2">
      <c r="B8199" s="3"/>
      <c r="D8199" s="3"/>
      <c r="AW8199" s="3"/>
      <c r="AY8199" s="3"/>
    </row>
    <row r="8200" spans="2:51" x14ac:dyDescent="0.2">
      <c r="B8200" s="3"/>
      <c r="D8200" s="3"/>
      <c r="AW8200" s="3"/>
      <c r="AY8200" s="3"/>
    </row>
    <row r="8201" spans="2:51" x14ac:dyDescent="0.2">
      <c r="B8201" s="3"/>
      <c r="D8201" s="3"/>
      <c r="AW8201" s="3"/>
      <c r="AY8201" s="3"/>
    </row>
    <row r="8202" spans="2:51" x14ac:dyDescent="0.2">
      <c r="B8202" s="3"/>
      <c r="D8202" s="3"/>
      <c r="AW8202" s="3"/>
      <c r="AY8202" s="3"/>
    </row>
    <row r="8203" spans="2:51" x14ac:dyDescent="0.2">
      <c r="B8203" s="3"/>
      <c r="D8203" s="3"/>
      <c r="AW8203" s="3"/>
      <c r="AY8203" s="3"/>
    </row>
    <row r="8204" spans="2:51" x14ac:dyDescent="0.2">
      <c r="B8204" s="3"/>
      <c r="D8204" s="3"/>
      <c r="AW8204" s="3"/>
      <c r="AY8204" s="3"/>
    </row>
    <row r="8205" spans="2:51" x14ac:dyDescent="0.2">
      <c r="B8205" s="3"/>
      <c r="D8205" s="3"/>
      <c r="AW8205" s="3"/>
      <c r="AY8205" s="3"/>
    </row>
    <row r="8206" spans="2:51" x14ac:dyDescent="0.2">
      <c r="B8206" s="3"/>
      <c r="D8206" s="3"/>
      <c r="AW8206" s="3"/>
      <c r="AY8206" s="3"/>
    </row>
    <row r="8207" spans="2:51" x14ac:dyDescent="0.2">
      <c r="B8207" s="3"/>
      <c r="D8207" s="3"/>
      <c r="AW8207" s="3"/>
      <c r="AY8207" s="3"/>
    </row>
    <row r="8208" spans="2:51" x14ac:dyDescent="0.2">
      <c r="B8208" s="3"/>
      <c r="D8208" s="3"/>
      <c r="AW8208" s="3"/>
      <c r="AY8208" s="3"/>
    </row>
    <row r="8209" spans="2:51" x14ac:dyDescent="0.2">
      <c r="B8209" s="3"/>
      <c r="D8209" s="3"/>
      <c r="AW8209" s="3"/>
      <c r="AY8209" s="3"/>
    </row>
    <row r="8210" spans="2:51" x14ac:dyDescent="0.2">
      <c r="B8210" s="3"/>
      <c r="D8210" s="3"/>
      <c r="AW8210" s="3"/>
      <c r="AY8210" s="3"/>
    </row>
    <row r="8211" spans="2:51" x14ac:dyDescent="0.2">
      <c r="B8211" s="3"/>
      <c r="D8211" s="3"/>
      <c r="AW8211" s="3"/>
      <c r="AY8211" s="3"/>
    </row>
    <row r="8212" spans="2:51" x14ac:dyDescent="0.2">
      <c r="B8212" s="3"/>
      <c r="D8212" s="3"/>
      <c r="AW8212" s="3"/>
      <c r="AY8212" s="3"/>
    </row>
    <row r="8213" spans="2:51" x14ac:dyDescent="0.2">
      <c r="B8213" s="3"/>
      <c r="D8213" s="3"/>
      <c r="AW8213" s="3"/>
      <c r="AY8213" s="3"/>
    </row>
    <row r="8214" spans="2:51" x14ac:dyDescent="0.2">
      <c r="B8214" s="3"/>
      <c r="D8214" s="3"/>
      <c r="AW8214" s="3"/>
      <c r="AY8214" s="3"/>
    </row>
    <row r="8215" spans="2:51" x14ac:dyDescent="0.2">
      <c r="B8215" s="3"/>
      <c r="D8215" s="3"/>
      <c r="AW8215" s="3"/>
      <c r="AY8215" s="3"/>
    </row>
    <row r="8216" spans="2:51" x14ac:dyDescent="0.2">
      <c r="B8216" s="3"/>
      <c r="D8216" s="3"/>
      <c r="AW8216" s="3"/>
      <c r="AY8216" s="3"/>
    </row>
    <row r="8217" spans="2:51" x14ac:dyDescent="0.2">
      <c r="B8217" s="3"/>
      <c r="D8217" s="3"/>
      <c r="AW8217" s="3"/>
      <c r="AY8217" s="3"/>
    </row>
    <row r="8218" spans="2:51" x14ac:dyDescent="0.2">
      <c r="B8218" s="3"/>
      <c r="D8218" s="3"/>
      <c r="AW8218" s="3"/>
      <c r="AY8218" s="3"/>
    </row>
    <row r="8219" spans="2:51" x14ac:dyDescent="0.2">
      <c r="B8219" s="3"/>
      <c r="D8219" s="3"/>
      <c r="AW8219" s="3"/>
      <c r="AY8219" s="3"/>
    </row>
    <row r="8220" spans="2:51" x14ac:dyDescent="0.2">
      <c r="B8220" s="3"/>
      <c r="D8220" s="3"/>
      <c r="AW8220" s="3"/>
      <c r="AY8220" s="3"/>
    </row>
    <row r="8221" spans="2:51" x14ac:dyDescent="0.2">
      <c r="B8221" s="3"/>
      <c r="D8221" s="3"/>
      <c r="AW8221" s="3"/>
      <c r="AY8221" s="3"/>
    </row>
    <row r="8222" spans="2:51" x14ac:dyDescent="0.2">
      <c r="B8222" s="3"/>
      <c r="D8222" s="3"/>
      <c r="AW8222" s="3"/>
      <c r="AY8222" s="3"/>
    </row>
    <row r="8223" spans="2:51" x14ac:dyDescent="0.2">
      <c r="B8223" s="3"/>
      <c r="D8223" s="3"/>
      <c r="AW8223" s="3"/>
      <c r="AY8223" s="3"/>
    </row>
    <row r="8224" spans="2:51" x14ac:dyDescent="0.2">
      <c r="B8224" s="3"/>
      <c r="D8224" s="3"/>
      <c r="AW8224" s="3"/>
      <c r="AY8224" s="3"/>
    </row>
    <row r="8225" spans="2:51" x14ac:dyDescent="0.2">
      <c r="B8225" s="3"/>
      <c r="D8225" s="3"/>
      <c r="AW8225" s="3"/>
      <c r="AY8225" s="3"/>
    </row>
    <row r="8226" spans="2:51" x14ac:dyDescent="0.2">
      <c r="B8226" s="3"/>
      <c r="D8226" s="3"/>
      <c r="AW8226" s="3"/>
      <c r="AY8226" s="3"/>
    </row>
    <row r="8227" spans="2:51" x14ac:dyDescent="0.2">
      <c r="B8227" s="3"/>
      <c r="D8227" s="3"/>
      <c r="AW8227" s="3"/>
      <c r="AY8227" s="3"/>
    </row>
    <row r="8228" spans="2:51" x14ac:dyDescent="0.2">
      <c r="B8228" s="3"/>
      <c r="D8228" s="3"/>
      <c r="AW8228" s="3"/>
      <c r="AY8228" s="3"/>
    </row>
    <row r="8229" spans="2:51" x14ac:dyDescent="0.2">
      <c r="B8229" s="3"/>
      <c r="D8229" s="3"/>
      <c r="AW8229" s="3"/>
      <c r="AY8229" s="3"/>
    </row>
    <row r="8230" spans="2:51" x14ac:dyDescent="0.2">
      <c r="B8230" s="3"/>
      <c r="D8230" s="3"/>
      <c r="AW8230" s="3"/>
      <c r="AY8230" s="3"/>
    </row>
    <row r="8231" spans="2:51" x14ac:dyDescent="0.2">
      <c r="B8231" s="3"/>
      <c r="D8231" s="3"/>
      <c r="AW8231" s="3"/>
      <c r="AY8231" s="3"/>
    </row>
    <row r="8232" spans="2:51" x14ac:dyDescent="0.2">
      <c r="B8232" s="3"/>
      <c r="D8232" s="3"/>
      <c r="AW8232" s="3"/>
      <c r="AY8232" s="3"/>
    </row>
    <row r="8233" spans="2:51" x14ac:dyDescent="0.2">
      <c r="B8233" s="3"/>
      <c r="D8233" s="3"/>
      <c r="AW8233" s="3"/>
      <c r="AY8233" s="3"/>
    </row>
    <row r="8234" spans="2:51" x14ac:dyDescent="0.2">
      <c r="B8234" s="3"/>
      <c r="D8234" s="3"/>
      <c r="AW8234" s="3"/>
      <c r="AY8234" s="3"/>
    </row>
    <row r="8235" spans="2:51" x14ac:dyDescent="0.2">
      <c r="B8235" s="3"/>
      <c r="D8235" s="3"/>
      <c r="AW8235" s="3"/>
      <c r="AY8235" s="3"/>
    </row>
    <row r="8236" spans="2:51" x14ac:dyDescent="0.2">
      <c r="B8236" s="3"/>
      <c r="D8236" s="3"/>
      <c r="AW8236" s="3"/>
      <c r="AY8236" s="3"/>
    </row>
    <row r="8237" spans="2:51" x14ac:dyDescent="0.2">
      <c r="B8237" s="3"/>
      <c r="D8237" s="3"/>
      <c r="AW8237" s="3"/>
      <c r="AY8237" s="3"/>
    </row>
    <row r="8238" spans="2:51" x14ac:dyDescent="0.2">
      <c r="B8238" s="3"/>
      <c r="D8238" s="3"/>
      <c r="AW8238" s="3"/>
      <c r="AY8238" s="3"/>
    </row>
    <row r="8239" spans="2:51" x14ac:dyDescent="0.2">
      <c r="B8239" s="3"/>
      <c r="D8239" s="3"/>
      <c r="AW8239" s="3"/>
      <c r="AY8239" s="3"/>
    </row>
    <row r="8240" spans="2:51" x14ac:dyDescent="0.2">
      <c r="B8240" s="3"/>
      <c r="D8240" s="3"/>
      <c r="AW8240" s="3"/>
      <c r="AY8240" s="3"/>
    </row>
    <row r="8241" spans="2:51" x14ac:dyDescent="0.2">
      <c r="B8241" s="3"/>
      <c r="D8241" s="3"/>
      <c r="AW8241" s="3"/>
      <c r="AY8241" s="3"/>
    </row>
    <row r="8242" spans="2:51" x14ac:dyDescent="0.2">
      <c r="B8242" s="3"/>
      <c r="D8242" s="3"/>
      <c r="AW8242" s="3"/>
      <c r="AY8242" s="3"/>
    </row>
    <row r="8243" spans="2:51" x14ac:dyDescent="0.2">
      <c r="B8243" s="3"/>
      <c r="D8243" s="3"/>
      <c r="AW8243" s="3"/>
      <c r="AY8243" s="3"/>
    </row>
    <row r="8244" spans="2:51" x14ac:dyDescent="0.2">
      <c r="B8244" s="3"/>
      <c r="D8244" s="3"/>
      <c r="AW8244" s="3"/>
      <c r="AY8244" s="3"/>
    </row>
    <row r="8245" spans="2:51" x14ac:dyDescent="0.2">
      <c r="B8245" s="3"/>
      <c r="D8245" s="3"/>
      <c r="AW8245" s="3"/>
      <c r="AY8245" s="3"/>
    </row>
    <row r="8246" spans="2:51" x14ac:dyDescent="0.2">
      <c r="B8246" s="3"/>
      <c r="D8246" s="3"/>
      <c r="AW8246" s="3"/>
      <c r="AY8246" s="3"/>
    </row>
    <row r="8247" spans="2:51" x14ac:dyDescent="0.2">
      <c r="B8247" s="3"/>
      <c r="D8247" s="3"/>
      <c r="AW8247" s="3"/>
      <c r="AY8247" s="3"/>
    </row>
    <row r="8248" spans="2:51" x14ac:dyDescent="0.2">
      <c r="B8248" s="3"/>
      <c r="D8248" s="3"/>
      <c r="AW8248" s="3"/>
      <c r="AY8248" s="3"/>
    </row>
    <row r="8249" spans="2:51" x14ac:dyDescent="0.2">
      <c r="B8249" s="3"/>
      <c r="D8249" s="3"/>
      <c r="AW8249" s="3"/>
      <c r="AY8249" s="3"/>
    </row>
    <row r="8250" spans="2:51" x14ac:dyDescent="0.2">
      <c r="B8250" s="3"/>
      <c r="D8250" s="3"/>
      <c r="AW8250" s="3"/>
      <c r="AY8250" s="3"/>
    </row>
    <row r="8251" spans="2:51" x14ac:dyDescent="0.2">
      <c r="B8251" s="3"/>
      <c r="D8251" s="3"/>
      <c r="AW8251" s="3"/>
      <c r="AY8251" s="3"/>
    </row>
    <row r="8252" spans="2:51" x14ac:dyDescent="0.2">
      <c r="B8252" s="3"/>
      <c r="D8252" s="3"/>
      <c r="AW8252" s="3"/>
      <c r="AY8252" s="3"/>
    </row>
    <row r="8253" spans="2:51" x14ac:dyDescent="0.2">
      <c r="B8253" s="3"/>
      <c r="D8253" s="3"/>
      <c r="AW8253" s="3"/>
      <c r="AY8253" s="3"/>
    </row>
    <row r="8254" spans="2:51" x14ac:dyDescent="0.2">
      <c r="B8254" s="3"/>
      <c r="D8254" s="3"/>
      <c r="AW8254" s="3"/>
      <c r="AY8254" s="3"/>
    </row>
    <row r="8255" spans="2:51" x14ac:dyDescent="0.2">
      <c r="B8255" s="3"/>
      <c r="D8255" s="3"/>
      <c r="AW8255" s="3"/>
      <c r="AY8255" s="3"/>
    </row>
    <row r="8256" spans="2:51" x14ac:dyDescent="0.2">
      <c r="B8256" s="3"/>
      <c r="D8256" s="3"/>
      <c r="AW8256" s="3"/>
      <c r="AY8256" s="3"/>
    </row>
    <row r="8257" spans="2:51" x14ac:dyDescent="0.2">
      <c r="B8257" s="3"/>
      <c r="D8257" s="3"/>
      <c r="AW8257" s="3"/>
      <c r="AY8257" s="3"/>
    </row>
    <row r="8258" spans="2:51" x14ac:dyDescent="0.2">
      <c r="B8258" s="3"/>
      <c r="D8258" s="3"/>
      <c r="AW8258" s="3"/>
      <c r="AY8258" s="3"/>
    </row>
    <row r="8259" spans="2:51" x14ac:dyDescent="0.2">
      <c r="B8259" s="3"/>
      <c r="D8259" s="3"/>
      <c r="AW8259" s="3"/>
      <c r="AY8259" s="3"/>
    </row>
    <row r="8260" spans="2:51" x14ac:dyDescent="0.2">
      <c r="B8260" s="3"/>
      <c r="D8260" s="3"/>
      <c r="AW8260" s="3"/>
      <c r="AY8260" s="3"/>
    </row>
    <row r="8261" spans="2:51" x14ac:dyDescent="0.2">
      <c r="B8261" s="3"/>
      <c r="D8261" s="3"/>
      <c r="AW8261" s="3"/>
      <c r="AY8261" s="3"/>
    </row>
    <row r="8262" spans="2:51" x14ac:dyDescent="0.2">
      <c r="B8262" s="3"/>
      <c r="D8262" s="3"/>
      <c r="AW8262" s="3"/>
      <c r="AY8262" s="3"/>
    </row>
    <row r="8263" spans="2:51" x14ac:dyDescent="0.2">
      <c r="B8263" s="3"/>
      <c r="D8263" s="3"/>
      <c r="AW8263" s="3"/>
      <c r="AY8263" s="3"/>
    </row>
    <row r="8264" spans="2:51" x14ac:dyDescent="0.2">
      <c r="B8264" s="3"/>
      <c r="D8264" s="3"/>
      <c r="AW8264" s="3"/>
      <c r="AY8264" s="3"/>
    </row>
    <row r="8265" spans="2:51" x14ac:dyDescent="0.2">
      <c r="B8265" s="3"/>
      <c r="D8265" s="3"/>
      <c r="AW8265" s="3"/>
      <c r="AY8265" s="3"/>
    </row>
    <row r="8266" spans="2:51" x14ac:dyDescent="0.2">
      <c r="B8266" s="3"/>
      <c r="D8266" s="3"/>
      <c r="AW8266" s="3"/>
      <c r="AY8266" s="3"/>
    </row>
    <row r="8267" spans="2:51" x14ac:dyDescent="0.2">
      <c r="B8267" s="3"/>
      <c r="D8267" s="3"/>
      <c r="AW8267" s="3"/>
      <c r="AY8267" s="3"/>
    </row>
    <row r="8268" spans="2:51" x14ac:dyDescent="0.2">
      <c r="B8268" s="3"/>
      <c r="D8268" s="3"/>
      <c r="AW8268" s="3"/>
      <c r="AY8268" s="3"/>
    </row>
    <row r="8269" spans="2:51" x14ac:dyDescent="0.2">
      <c r="B8269" s="3"/>
      <c r="D8269" s="3"/>
      <c r="AW8269" s="3"/>
      <c r="AY8269" s="3"/>
    </row>
    <row r="8270" spans="2:51" x14ac:dyDescent="0.2">
      <c r="B8270" s="3"/>
      <c r="D8270" s="3"/>
      <c r="AW8270" s="3"/>
      <c r="AY8270" s="3"/>
    </row>
    <row r="8271" spans="2:51" x14ac:dyDescent="0.2">
      <c r="B8271" s="3"/>
      <c r="D8271" s="3"/>
      <c r="AW8271" s="3"/>
      <c r="AY8271" s="3"/>
    </row>
    <row r="8272" spans="2:51" x14ac:dyDescent="0.2">
      <c r="B8272" s="3"/>
      <c r="D8272" s="3"/>
      <c r="AW8272" s="3"/>
      <c r="AY8272" s="3"/>
    </row>
    <row r="8273" spans="2:51" x14ac:dyDescent="0.2">
      <c r="B8273" s="3"/>
      <c r="D8273" s="3"/>
      <c r="AW8273" s="3"/>
      <c r="AY8273" s="3"/>
    </row>
    <row r="8274" spans="2:51" x14ac:dyDescent="0.2">
      <c r="B8274" s="3"/>
      <c r="D8274" s="3"/>
      <c r="AW8274" s="3"/>
      <c r="AY8274" s="3"/>
    </row>
    <row r="8275" spans="2:51" x14ac:dyDescent="0.2">
      <c r="B8275" s="3"/>
      <c r="D8275" s="3"/>
      <c r="AW8275" s="3"/>
      <c r="AY8275" s="3"/>
    </row>
    <row r="8276" spans="2:51" x14ac:dyDescent="0.2">
      <c r="B8276" s="3"/>
      <c r="D8276" s="3"/>
      <c r="AW8276" s="3"/>
      <c r="AY8276" s="3"/>
    </row>
    <row r="8277" spans="2:51" x14ac:dyDescent="0.2">
      <c r="B8277" s="3"/>
      <c r="D8277" s="3"/>
      <c r="AW8277" s="3"/>
      <c r="AY8277" s="3"/>
    </row>
    <row r="8278" spans="2:51" x14ac:dyDescent="0.2">
      <c r="B8278" s="3"/>
      <c r="D8278" s="3"/>
      <c r="AW8278" s="3"/>
      <c r="AY8278" s="3"/>
    </row>
    <row r="8279" spans="2:51" x14ac:dyDescent="0.2">
      <c r="B8279" s="3"/>
      <c r="D8279" s="3"/>
      <c r="AW8279" s="3"/>
      <c r="AY8279" s="3"/>
    </row>
    <row r="8280" spans="2:51" x14ac:dyDescent="0.2">
      <c r="B8280" s="3"/>
      <c r="D8280" s="3"/>
      <c r="AW8280" s="3"/>
      <c r="AY8280" s="3"/>
    </row>
    <row r="8281" spans="2:51" x14ac:dyDescent="0.2">
      <c r="B8281" s="3"/>
      <c r="D8281" s="3"/>
      <c r="AW8281" s="3"/>
      <c r="AY8281" s="3"/>
    </row>
    <row r="8282" spans="2:51" x14ac:dyDescent="0.2">
      <c r="B8282" s="3"/>
      <c r="D8282" s="3"/>
      <c r="AW8282" s="3"/>
      <c r="AY8282" s="3"/>
    </row>
    <row r="8283" spans="2:51" x14ac:dyDescent="0.2">
      <c r="B8283" s="3"/>
      <c r="D8283" s="3"/>
      <c r="AW8283" s="3"/>
      <c r="AY8283" s="3"/>
    </row>
    <row r="8284" spans="2:51" x14ac:dyDescent="0.2">
      <c r="B8284" s="3"/>
      <c r="D8284" s="3"/>
      <c r="AW8284" s="3"/>
      <c r="AY8284" s="3"/>
    </row>
    <row r="8285" spans="2:51" x14ac:dyDescent="0.2">
      <c r="B8285" s="3"/>
      <c r="D8285" s="3"/>
      <c r="AW8285" s="3"/>
      <c r="AY8285" s="3"/>
    </row>
    <row r="8286" spans="2:51" x14ac:dyDescent="0.2">
      <c r="B8286" s="3"/>
      <c r="D8286" s="3"/>
      <c r="AW8286" s="3"/>
      <c r="AY8286" s="3"/>
    </row>
    <row r="8287" spans="2:51" x14ac:dyDescent="0.2">
      <c r="B8287" s="3"/>
      <c r="D8287" s="3"/>
      <c r="AW8287" s="3"/>
      <c r="AY8287" s="3"/>
    </row>
    <row r="8288" spans="2:51" x14ac:dyDescent="0.2">
      <c r="B8288" s="3"/>
      <c r="D8288" s="3"/>
      <c r="AW8288" s="3"/>
      <c r="AY8288" s="3"/>
    </row>
    <row r="8289" spans="2:51" x14ac:dyDescent="0.2">
      <c r="B8289" s="3"/>
      <c r="D8289" s="3"/>
      <c r="AW8289" s="3"/>
      <c r="AY8289" s="3"/>
    </row>
    <row r="8290" spans="2:51" x14ac:dyDescent="0.2">
      <c r="B8290" s="3"/>
      <c r="D8290" s="3"/>
      <c r="AW8290" s="3"/>
      <c r="AY8290" s="3"/>
    </row>
    <row r="8291" spans="2:51" x14ac:dyDescent="0.2">
      <c r="B8291" s="3"/>
      <c r="D8291" s="3"/>
      <c r="AW8291" s="3"/>
      <c r="AY8291" s="3"/>
    </row>
    <row r="8292" spans="2:51" x14ac:dyDescent="0.2">
      <c r="B8292" s="3"/>
      <c r="D8292" s="3"/>
      <c r="AW8292" s="3"/>
      <c r="AY8292" s="3"/>
    </row>
    <row r="8293" spans="2:51" x14ac:dyDescent="0.2">
      <c r="B8293" s="3"/>
      <c r="D8293" s="3"/>
      <c r="AW8293" s="3"/>
      <c r="AY8293" s="3"/>
    </row>
    <row r="8294" spans="2:51" x14ac:dyDescent="0.2">
      <c r="B8294" s="3"/>
      <c r="D8294" s="3"/>
      <c r="AW8294" s="3"/>
      <c r="AY8294" s="3"/>
    </row>
    <row r="8295" spans="2:51" x14ac:dyDescent="0.2">
      <c r="B8295" s="3"/>
      <c r="D8295" s="3"/>
      <c r="AW8295" s="3"/>
      <c r="AY8295" s="3"/>
    </row>
    <row r="8296" spans="2:51" x14ac:dyDescent="0.2">
      <c r="B8296" s="3"/>
      <c r="D8296" s="3"/>
      <c r="AW8296" s="3"/>
      <c r="AY8296" s="3"/>
    </row>
    <row r="8297" spans="2:51" x14ac:dyDescent="0.2">
      <c r="B8297" s="3"/>
      <c r="D8297" s="3"/>
      <c r="AW8297" s="3"/>
      <c r="AY8297" s="3"/>
    </row>
    <row r="8298" spans="2:51" x14ac:dyDescent="0.2">
      <c r="B8298" s="3"/>
      <c r="D8298" s="3"/>
      <c r="AW8298" s="3"/>
      <c r="AY8298" s="3"/>
    </row>
    <row r="8299" spans="2:51" x14ac:dyDescent="0.2">
      <c r="B8299" s="3"/>
      <c r="D8299" s="3"/>
      <c r="AW8299" s="3"/>
      <c r="AY8299" s="3"/>
    </row>
    <row r="8300" spans="2:51" x14ac:dyDescent="0.2">
      <c r="B8300" s="3"/>
      <c r="D8300" s="3"/>
      <c r="AW8300" s="3"/>
      <c r="AY8300" s="3"/>
    </row>
    <row r="8301" spans="2:51" x14ac:dyDescent="0.2">
      <c r="B8301" s="3"/>
      <c r="D8301" s="3"/>
      <c r="AW8301" s="3"/>
      <c r="AY8301" s="3"/>
    </row>
    <row r="8302" spans="2:51" x14ac:dyDescent="0.2">
      <c r="B8302" s="3"/>
      <c r="D8302" s="3"/>
      <c r="AW8302" s="3"/>
      <c r="AY8302" s="3"/>
    </row>
    <row r="8303" spans="2:51" x14ac:dyDescent="0.2">
      <c r="B8303" s="3"/>
      <c r="D8303" s="3"/>
      <c r="AW8303" s="3"/>
      <c r="AY8303" s="3"/>
    </row>
    <row r="8304" spans="2:51" x14ac:dyDescent="0.2">
      <c r="B8304" s="3"/>
      <c r="D8304" s="3"/>
      <c r="AW8304" s="3"/>
      <c r="AY8304" s="3"/>
    </row>
    <row r="8305" spans="2:51" x14ac:dyDescent="0.2">
      <c r="B8305" s="3"/>
      <c r="D8305" s="3"/>
      <c r="AW8305" s="3"/>
      <c r="AY8305" s="3"/>
    </row>
    <row r="8306" spans="2:51" x14ac:dyDescent="0.2">
      <c r="B8306" s="3"/>
      <c r="D8306" s="3"/>
      <c r="AW8306" s="3"/>
      <c r="AY8306" s="3"/>
    </row>
    <row r="8307" spans="2:51" x14ac:dyDescent="0.2">
      <c r="B8307" s="3"/>
      <c r="D8307" s="3"/>
      <c r="AW8307" s="3"/>
      <c r="AY8307" s="3"/>
    </row>
    <row r="8308" spans="2:51" x14ac:dyDescent="0.2">
      <c r="B8308" s="3"/>
      <c r="D8308" s="3"/>
      <c r="AW8308" s="3"/>
      <c r="AY8308" s="3"/>
    </row>
    <row r="8309" spans="2:51" x14ac:dyDescent="0.2">
      <c r="B8309" s="3"/>
      <c r="D8309" s="3"/>
      <c r="AW8309" s="3"/>
      <c r="AY8309" s="3"/>
    </row>
    <row r="8310" spans="2:51" x14ac:dyDescent="0.2">
      <c r="B8310" s="3"/>
      <c r="D8310" s="3"/>
      <c r="AW8310" s="3"/>
      <c r="AY8310" s="3"/>
    </row>
    <row r="8311" spans="2:51" x14ac:dyDescent="0.2">
      <c r="B8311" s="3"/>
      <c r="D8311" s="3"/>
      <c r="AW8311" s="3"/>
      <c r="AY8311" s="3"/>
    </row>
    <row r="8312" spans="2:51" x14ac:dyDescent="0.2">
      <c r="B8312" s="3"/>
      <c r="D8312" s="3"/>
      <c r="AW8312" s="3"/>
      <c r="AY8312" s="3"/>
    </row>
    <row r="8313" spans="2:51" x14ac:dyDescent="0.2">
      <c r="B8313" s="3"/>
      <c r="D8313" s="3"/>
      <c r="AW8313" s="3"/>
      <c r="AY8313" s="3"/>
    </row>
    <row r="8314" spans="2:51" x14ac:dyDescent="0.2">
      <c r="B8314" s="3"/>
      <c r="D8314" s="3"/>
      <c r="AW8314" s="3"/>
      <c r="AY8314" s="3"/>
    </row>
    <row r="8315" spans="2:51" x14ac:dyDescent="0.2">
      <c r="B8315" s="3"/>
      <c r="D8315" s="3"/>
      <c r="AW8315" s="3"/>
      <c r="AY8315" s="3"/>
    </row>
    <row r="8316" spans="2:51" x14ac:dyDescent="0.2">
      <c r="B8316" s="3"/>
      <c r="D8316" s="3"/>
      <c r="AW8316" s="3"/>
      <c r="AY8316" s="3"/>
    </row>
    <row r="8317" spans="2:51" x14ac:dyDescent="0.2">
      <c r="B8317" s="3"/>
      <c r="D8317" s="3"/>
      <c r="AW8317" s="3"/>
      <c r="AY8317" s="3"/>
    </row>
    <row r="8318" spans="2:51" x14ac:dyDescent="0.2">
      <c r="B8318" s="3"/>
      <c r="D8318" s="3"/>
      <c r="AW8318" s="3"/>
      <c r="AY8318" s="3"/>
    </row>
    <row r="8319" spans="2:51" x14ac:dyDescent="0.2">
      <c r="B8319" s="3"/>
      <c r="D8319" s="3"/>
      <c r="AW8319" s="3"/>
      <c r="AY8319" s="3"/>
    </row>
    <row r="8320" spans="2:51" x14ac:dyDescent="0.2">
      <c r="B8320" s="3"/>
      <c r="D8320" s="3"/>
      <c r="AW8320" s="3"/>
      <c r="AY8320" s="3"/>
    </row>
    <row r="8321" spans="2:51" x14ac:dyDescent="0.2">
      <c r="B8321" s="3"/>
      <c r="D8321" s="3"/>
      <c r="AW8321" s="3"/>
      <c r="AY8321" s="3"/>
    </row>
    <row r="8322" spans="2:51" x14ac:dyDescent="0.2">
      <c r="B8322" s="3"/>
      <c r="D8322" s="3"/>
      <c r="AW8322" s="3"/>
      <c r="AY8322" s="3"/>
    </row>
    <row r="8323" spans="2:51" x14ac:dyDescent="0.2">
      <c r="B8323" s="3"/>
      <c r="D8323" s="3"/>
      <c r="AW8323" s="3"/>
      <c r="AY8323" s="3"/>
    </row>
    <row r="8324" spans="2:51" x14ac:dyDescent="0.2">
      <c r="B8324" s="3"/>
      <c r="D8324" s="3"/>
      <c r="AW8324" s="3"/>
      <c r="AY8324" s="3"/>
    </row>
    <row r="8325" spans="2:51" x14ac:dyDescent="0.2">
      <c r="B8325" s="3"/>
      <c r="D8325" s="3"/>
      <c r="AW8325" s="3"/>
      <c r="AY8325" s="3"/>
    </row>
    <row r="8326" spans="2:51" x14ac:dyDescent="0.2">
      <c r="B8326" s="3"/>
      <c r="D8326" s="3"/>
      <c r="AW8326" s="3"/>
      <c r="AY8326" s="3"/>
    </row>
    <row r="8327" spans="2:51" x14ac:dyDescent="0.2">
      <c r="B8327" s="3"/>
      <c r="D8327" s="3"/>
      <c r="AW8327" s="3"/>
      <c r="AY8327" s="3"/>
    </row>
    <row r="8328" spans="2:51" x14ac:dyDescent="0.2">
      <c r="B8328" s="3"/>
      <c r="D8328" s="3"/>
      <c r="AW8328" s="3"/>
      <c r="AY8328" s="3"/>
    </row>
    <row r="8329" spans="2:51" x14ac:dyDescent="0.2">
      <c r="B8329" s="3"/>
      <c r="D8329" s="3"/>
      <c r="AW8329" s="3"/>
      <c r="AY8329" s="3"/>
    </row>
    <row r="8330" spans="2:51" x14ac:dyDescent="0.2">
      <c r="B8330" s="3"/>
      <c r="D8330" s="3"/>
      <c r="AW8330" s="3"/>
      <c r="AY8330" s="3"/>
    </row>
    <row r="8331" spans="2:51" x14ac:dyDescent="0.2">
      <c r="B8331" s="3"/>
      <c r="D8331" s="3"/>
      <c r="AW8331" s="3"/>
      <c r="AY8331" s="3"/>
    </row>
    <row r="8332" spans="2:51" x14ac:dyDescent="0.2">
      <c r="B8332" s="3"/>
      <c r="D8332" s="3"/>
      <c r="AW8332" s="3"/>
      <c r="AY8332" s="3"/>
    </row>
    <row r="8333" spans="2:51" x14ac:dyDescent="0.2">
      <c r="B8333" s="3"/>
      <c r="D8333" s="3"/>
      <c r="AW8333" s="3"/>
      <c r="AY8333" s="3"/>
    </row>
    <row r="8334" spans="2:51" x14ac:dyDescent="0.2">
      <c r="B8334" s="3"/>
      <c r="D8334" s="3"/>
      <c r="AW8334" s="3"/>
      <c r="AY8334" s="3"/>
    </row>
    <row r="8335" spans="2:51" x14ac:dyDescent="0.2">
      <c r="B8335" s="3"/>
      <c r="D8335" s="3"/>
      <c r="AW8335" s="3"/>
      <c r="AY8335" s="3"/>
    </row>
    <row r="8336" spans="2:51" x14ac:dyDescent="0.2">
      <c r="B8336" s="3"/>
      <c r="D8336" s="3"/>
      <c r="AW8336" s="3"/>
      <c r="AY8336" s="3"/>
    </row>
    <row r="8337" spans="2:51" x14ac:dyDescent="0.2">
      <c r="B8337" s="3"/>
      <c r="D8337" s="3"/>
      <c r="AW8337" s="3"/>
      <c r="AY8337" s="3"/>
    </row>
    <row r="8338" spans="2:51" x14ac:dyDescent="0.2">
      <c r="B8338" s="3"/>
      <c r="D8338" s="3"/>
      <c r="AW8338" s="3"/>
      <c r="AY8338" s="3"/>
    </row>
    <row r="8339" spans="2:51" x14ac:dyDescent="0.2">
      <c r="B8339" s="3"/>
      <c r="D8339" s="3"/>
      <c r="AW8339" s="3"/>
      <c r="AY8339" s="3"/>
    </row>
    <row r="8340" spans="2:51" x14ac:dyDescent="0.2">
      <c r="B8340" s="3"/>
      <c r="D8340" s="3"/>
      <c r="AW8340" s="3"/>
      <c r="AY8340" s="3"/>
    </row>
    <row r="8341" spans="2:51" x14ac:dyDescent="0.2">
      <c r="B8341" s="3"/>
      <c r="D8341" s="3"/>
      <c r="AW8341" s="3"/>
      <c r="AY8341" s="3"/>
    </row>
    <row r="8342" spans="2:51" x14ac:dyDescent="0.2">
      <c r="B8342" s="3"/>
      <c r="D8342" s="3"/>
      <c r="AW8342" s="3"/>
      <c r="AY8342" s="3"/>
    </row>
    <row r="8343" spans="2:51" x14ac:dyDescent="0.2">
      <c r="B8343" s="3"/>
      <c r="D8343" s="3"/>
      <c r="AW8343" s="3"/>
      <c r="AY8343" s="3"/>
    </row>
    <row r="8344" spans="2:51" x14ac:dyDescent="0.2">
      <c r="B8344" s="3"/>
      <c r="D8344" s="3"/>
      <c r="AW8344" s="3"/>
      <c r="AY8344" s="3"/>
    </row>
    <row r="8345" spans="2:51" x14ac:dyDescent="0.2">
      <c r="B8345" s="3"/>
      <c r="D8345" s="3"/>
      <c r="AW8345" s="3"/>
      <c r="AY8345" s="3"/>
    </row>
    <row r="8346" spans="2:51" x14ac:dyDescent="0.2">
      <c r="B8346" s="3"/>
      <c r="D8346" s="3"/>
      <c r="AW8346" s="3"/>
      <c r="AY8346" s="3"/>
    </row>
    <row r="8347" spans="2:51" x14ac:dyDescent="0.2">
      <c r="B8347" s="3"/>
      <c r="D8347" s="3"/>
      <c r="AW8347" s="3"/>
      <c r="AY8347" s="3"/>
    </row>
    <row r="8348" spans="2:51" x14ac:dyDescent="0.2">
      <c r="B8348" s="3"/>
      <c r="D8348" s="3"/>
      <c r="AW8348" s="3"/>
      <c r="AY8348" s="3"/>
    </row>
    <row r="8349" spans="2:51" x14ac:dyDescent="0.2">
      <c r="B8349" s="3"/>
      <c r="D8349" s="3"/>
      <c r="AW8349" s="3"/>
      <c r="AY8349" s="3"/>
    </row>
    <row r="8350" spans="2:51" x14ac:dyDescent="0.2">
      <c r="B8350" s="3"/>
      <c r="D8350" s="3"/>
      <c r="AW8350" s="3"/>
      <c r="AY8350" s="3"/>
    </row>
    <row r="8351" spans="2:51" x14ac:dyDescent="0.2">
      <c r="B8351" s="3"/>
      <c r="D8351" s="3"/>
      <c r="AW8351" s="3"/>
      <c r="AY8351" s="3"/>
    </row>
    <row r="8352" spans="2:51" x14ac:dyDescent="0.2">
      <c r="B8352" s="3"/>
      <c r="D8352" s="3"/>
      <c r="AW8352" s="3"/>
      <c r="AY8352" s="3"/>
    </row>
    <row r="8353" spans="2:51" x14ac:dyDescent="0.2">
      <c r="B8353" s="3"/>
      <c r="D8353" s="3"/>
      <c r="AW8353" s="3"/>
      <c r="AY8353" s="3"/>
    </row>
    <row r="8354" spans="2:51" x14ac:dyDescent="0.2">
      <c r="B8354" s="3"/>
      <c r="D8354" s="3"/>
      <c r="AW8354" s="3"/>
      <c r="AY8354" s="3"/>
    </row>
    <row r="8355" spans="2:51" x14ac:dyDescent="0.2">
      <c r="B8355" s="3"/>
      <c r="D8355" s="3"/>
      <c r="AW8355" s="3"/>
      <c r="AY8355" s="3"/>
    </row>
    <row r="8356" spans="2:51" x14ac:dyDescent="0.2">
      <c r="B8356" s="3"/>
      <c r="D8356" s="3"/>
      <c r="AW8356" s="3"/>
      <c r="AY8356" s="3"/>
    </row>
    <row r="8357" spans="2:51" x14ac:dyDescent="0.2">
      <c r="B8357" s="3"/>
      <c r="D8357" s="3"/>
      <c r="AW8357" s="3"/>
      <c r="AY8357" s="3"/>
    </row>
    <row r="8358" spans="2:51" x14ac:dyDescent="0.2">
      <c r="B8358" s="3"/>
      <c r="D8358" s="3"/>
      <c r="AW8358" s="3"/>
      <c r="AY8358" s="3"/>
    </row>
    <row r="8359" spans="2:51" x14ac:dyDescent="0.2">
      <c r="B8359" s="3"/>
      <c r="D8359" s="3"/>
      <c r="AW8359" s="3"/>
      <c r="AY8359" s="3"/>
    </row>
    <row r="8360" spans="2:51" x14ac:dyDescent="0.2">
      <c r="B8360" s="3"/>
      <c r="D8360" s="3"/>
      <c r="AW8360" s="3"/>
      <c r="AY8360" s="3"/>
    </row>
    <row r="8361" spans="2:51" x14ac:dyDescent="0.2">
      <c r="B8361" s="3"/>
      <c r="D8361" s="3"/>
      <c r="AW8361" s="3"/>
      <c r="AY8361" s="3"/>
    </row>
    <row r="8362" spans="2:51" x14ac:dyDescent="0.2">
      <c r="B8362" s="3"/>
      <c r="D8362" s="3"/>
      <c r="AW8362" s="3"/>
      <c r="AY8362" s="3"/>
    </row>
    <row r="8363" spans="2:51" x14ac:dyDescent="0.2">
      <c r="B8363" s="3"/>
      <c r="D8363" s="3"/>
      <c r="AW8363" s="3"/>
      <c r="AY8363" s="3"/>
    </row>
    <row r="8364" spans="2:51" x14ac:dyDescent="0.2">
      <c r="B8364" s="3"/>
      <c r="D8364" s="3"/>
      <c r="AW8364" s="3"/>
      <c r="AY8364" s="3"/>
    </row>
    <row r="8365" spans="2:51" x14ac:dyDescent="0.2">
      <c r="B8365" s="3"/>
      <c r="D8365" s="3"/>
      <c r="AW8365" s="3"/>
      <c r="AY8365" s="3"/>
    </row>
    <row r="8366" spans="2:51" x14ac:dyDescent="0.2">
      <c r="B8366" s="3"/>
      <c r="D8366" s="3"/>
      <c r="AW8366" s="3"/>
      <c r="AY8366" s="3"/>
    </row>
    <row r="8367" spans="2:51" x14ac:dyDescent="0.2">
      <c r="B8367" s="3"/>
      <c r="D8367" s="3"/>
      <c r="AW8367" s="3"/>
      <c r="AY8367" s="3"/>
    </row>
    <row r="8368" spans="2:51" x14ac:dyDescent="0.2">
      <c r="B8368" s="3"/>
      <c r="D8368" s="3"/>
      <c r="AW8368" s="3"/>
      <c r="AY8368" s="3"/>
    </row>
    <row r="8369" spans="2:51" x14ac:dyDescent="0.2">
      <c r="B8369" s="3"/>
      <c r="D8369" s="3"/>
      <c r="AW8369" s="3"/>
      <c r="AY8369" s="3"/>
    </row>
    <row r="8370" spans="2:51" x14ac:dyDescent="0.2">
      <c r="B8370" s="3"/>
      <c r="D8370" s="3"/>
      <c r="AW8370" s="3"/>
      <c r="AY8370" s="3"/>
    </row>
    <row r="8371" spans="2:51" x14ac:dyDescent="0.2">
      <c r="B8371" s="3"/>
      <c r="D8371" s="3"/>
      <c r="AW8371" s="3"/>
      <c r="AY8371" s="3"/>
    </row>
    <row r="8372" spans="2:51" x14ac:dyDescent="0.2">
      <c r="B8372" s="3"/>
      <c r="D8372" s="3"/>
      <c r="AW8372" s="3"/>
      <c r="AY8372" s="3"/>
    </row>
    <row r="8373" spans="2:51" x14ac:dyDescent="0.2">
      <c r="B8373" s="3"/>
      <c r="D8373" s="3"/>
      <c r="AW8373" s="3"/>
      <c r="AY8373" s="3"/>
    </row>
    <row r="8374" spans="2:51" x14ac:dyDescent="0.2">
      <c r="B8374" s="3"/>
      <c r="D8374" s="3"/>
      <c r="AW8374" s="3"/>
      <c r="AY8374" s="3"/>
    </row>
    <row r="8375" spans="2:51" x14ac:dyDescent="0.2">
      <c r="B8375" s="3"/>
      <c r="D8375" s="3"/>
      <c r="AW8375" s="3"/>
      <c r="AY8375" s="3"/>
    </row>
    <row r="8376" spans="2:51" x14ac:dyDescent="0.2">
      <c r="B8376" s="3"/>
      <c r="D8376" s="3"/>
      <c r="AW8376" s="3"/>
      <c r="AY8376" s="3"/>
    </row>
    <row r="8377" spans="2:51" x14ac:dyDescent="0.2">
      <c r="B8377" s="3"/>
      <c r="D8377" s="3"/>
      <c r="AW8377" s="3"/>
      <c r="AY8377" s="3"/>
    </row>
    <row r="8378" spans="2:51" x14ac:dyDescent="0.2">
      <c r="B8378" s="3"/>
      <c r="D8378" s="3"/>
      <c r="AW8378" s="3"/>
      <c r="AY8378" s="3"/>
    </row>
    <row r="8379" spans="2:51" x14ac:dyDescent="0.2">
      <c r="B8379" s="3"/>
      <c r="D8379" s="3"/>
      <c r="AW8379" s="3"/>
      <c r="AY8379" s="3"/>
    </row>
    <row r="8380" spans="2:51" x14ac:dyDescent="0.2">
      <c r="B8380" s="3"/>
      <c r="D8380" s="3"/>
      <c r="AW8380" s="3"/>
      <c r="AY8380" s="3"/>
    </row>
    <row r="8381" spans="2:51" x14ac:dyDescent="0.2">
      <c r="B8381" s="3"/>
      <c r="D8381" s="3"/>
      <c r="AW8381" s="3"/>
      <c r="AY8381" s="3"/>
    </row>
    <row r="8382" spans="2:51" x14ac:dyDescent="0.2">
      <c r="B8382" s="3"/>
      <c r="D8382" s="3"/>
      <c r="AW8382" s="3"/>
      <c r="AY8382" s="3"/>
    </row>
    <row r="8383" spans="2:51" x14ac:dyDescent="0.2">
      <c r="B8383" s="3"/>
      <c r="D8383" s="3"/>
      <c r="AW8383" s="3"/>
      <c r="AY8383" s="3"/>
    </row>
    <row r="8384" spans="2:51" x14ac:dyDescent="0.2">
      <c r="B8384" s="3"/>
      <c r="D8384" s="3"/>
      <c r="AW8384" s="3"/>
      <c r="AY8384" s="3"/>
    </row>
    <row r="8385" spans="2:51" x14ac:dyDescent="0.2">
      <c r="B8385" s="3"/>
      <c r="D8385" s="3"/>
      <c r="AW8385" s="3"/>
      <c r="AY8385" s="3"/>
    </row>
    <row r="8386" spans="2:51" x14ac:dyDescent="0.2">
      <c r="B8386" s="3"/>
      <c r="D8386" s="3"/>
      <c r="AW8386" s="3"/>
      <c r="AY8386" s="3"/>
    </row>
    <row r="8387" spans="2:51" x14ac:dyDescent="0.2">
      <c r="B8387" s="3"/>
      <c r="D8387" s="3"/>
      <c r="AW8387" s="3"/>
      <c r="AY8387" s="3"/>
    </row>
    <row r="8388" spans="2:51" x14ac:dyDescent="0.2">
      <c r="B8388" s="3"/>
      <c r="D8388" s="3"/>
      <c r="AW8388" s="3"/>
      <c r="AY8388" s="3"/>
    </row>
    <row r="8389" spans="2:51" x14ac:dyDescent="0.2">
      <c r="B8389" s="3"/>
      <c r="D8389" s="3"/>
      <c r="AW8389" s="3"/>
      <c r="AY8389" s="3"/>
    </row>
    <row r="8390" spans="2:51" x14ac:dyDescent="0.2">
      <c r="B8390" s="3"/>
      <c r="D8390" s="3"/>
      <c r="AW8390" s="3"/>
      <c r="AY8390" s="3"/>
    </row>
    <row r="8391" spans="2:51" x14ac:dyDescent="0.2">
      <c r="B8391" s="3"/>
      <c r="D8391" s="3"/>
      <c r="AW8391" s="3"/>
      <c r="AY8391" s="3"/>
    </row>
    <row r="8392" spans="2:51" x14ac:dyDescent="0.2">
      <c r="B8392" s="3"/>
      <c r="D8392" s="3"/>
      <c r="AW8392" s="3"/>
      <c r="AY8392" s="3"/>
    </row>
    <row r="8393" spans="2:51" x14ac:dyDescent="0.2">
      <c r="B8393" s="3"/>
      <c r="D8393" s="3"/>
      <c r="AW8393" s="3"/>
      <c r="AY8393" s="3"/>
    </row>
    <row r="8394" spans="2:51" x14ac:dyDescent="0.2">
      <c r="B8394" s="3"/>
      <c r="D8394" s="3"/>
      <c r="AW8394" s="3"/>
      <c r="AY8394" s="3"/>
    </row>
    <row r="8395" spans="2:51" x14ac:dyDescent="0.2">
      <c r="B8395" s="3"/>
      <c r="D8395" s="3"/>
      <c r="AW8395" s="3"/>
      <c r="AY8395" s="3"/>
    </row>
    <row r="8396" spans="2:51" x14ac:dyDescent="0.2">
      <c r="B8396" s="3"/>
      <c r="D8396" s="3"/>
      <c r="AW8396" s="3"/>
      <c r="AY8396" s="3"/>
    </row>
    <row r="8397" spans="2:51" x14ac:dyDescent="0.2">
      <c r="B8397" s="3"/>
      <c r="D8397" s="3"/>
      <c r="AW8397" s="3"/>
      <c r="AY8397" s="3"/>
    </row>
    <row r="8398" spans="2:51" x14ac:dyDescent="0.2">
      <c r="B8398" s="3"/>
      <c r="D8398" s="3"/>
      <c r="AW8398" s="3"/>
      <c r="AY8398" s="3"/>
    </row>
    <row r="8399" spans="2:51" x14ac:dyDescent="0.2">
      <c r="B8399" s="3"/>
      <c r="D8399" s="3"/>
      <c r="AW8399" s="3"/>
      <c r="AY8399" s="3"/>
    </row>
    <row r="8400" spans="2:51" x14ac:dyDescent="0.2">
      <c r="B8400" s="3"/>
      <c r="D8400" s="3"/>
      <c r="AW8400" s="3"/>
      <c r="AY8400" s="3"/>
    </row>
    <row r="8401" spans="2:51" x14ac:dyDescent="0.2">
      <c r="B8401" s="3"/>
      <c r="D8401" s="3"/>
      <c r="AW8401" s="3"/>
      <c r="AY8401" s="3"/>
    </row>
    <row r="8402" spans="2:51" x14ac:dyDescent="0.2">
      <c r="B8402" s="3"/>
      <c r="D8402" s="3"/>
      <c r="AW8402" s="3"/>
      <c r="AY8402" s="3"/>
    </row>
    <row r="8403" spans="2:51" x14ac:dyDescent="0.2">
      <c r="B8403" s="3"/>
      <c r="D8403" s="3"/>
      <c r="AW8403" s="3"/>
      <c r="AY8403" s="3"/>
    </row>
    <row r="8404" spans="2:51" x14ac:dyDescent="0.2">
      <c r="B8404" s="3"/>
      <c r="D8404" s="3"/>
      <c r="AW8404" s="3"/>
      <c r="AY8404" s="3"/>
    </row>
    <row r="8405" spans="2:51" x14ac:dyDescent="0.2">
      <c r="B8405" s="3"/>
      <c r="D8405" s="3"/>
      <c r="AW8405" s="3"/>
      <c r="AY8405" s="3"/>
    </row>
    <row r="8406" spans="2:51" x14ac:dyDescent="0.2">
      <c r="B8406" s="3"/>
      <c r="D8406" s="3"/>
      <c r="AW8406" s="3"/>
      <c r="AY8406" s="3"/>
    </row>
    <row r="8407" spans="2:51" x14ac:dyDescent="0.2">
      <c r="B8407" s="3"/>
      <c r="D8407" s="3"/>
      <c r="AW8407" s="3"/>
      <c r="AY8407" s="3"/>
    </row>
    <row r="8408" spans="2:51" x14ac:dyDescent="0.2">
      <c r="B8408" s="3"/>
      <c r="D8408" s="3"/>
      <c r="AW8408" s="3"/>
      <c r="AY8408" s="3"/>
    </row>
    <row r="8409" spans="2:51" x14ac:dyDescent="0.2">
      <c r="B8409" s="3"/>
      <c r="D8409" s="3"/>
      <c r="AW8409" s="3"/>
      <c r="AY8409" s="3"/>
    </row>
    <row r="8410" spans="2:51" x14ac:dyDescent="0.2">
      <c r="B8410" s="3"/>
      <c r="D8410" s="3"/>
      <c r="AW8410" s="3"/>
      <c r="AY8410" s="3"/>
    </row>
    <row r="8411" spans="2:51" x14ac:dyDescent="0.2">
      <c r="B8411" s="3"/>
      <c r="D8411" s="3"/>
      <c r="AW8411" s="3"/>
      <c r="AY8411" s="3"/>
    </row>
    <row r="8412" spans="2:51" x14ac:dyDescent="0.2">
      <c r="B8412" s="3"/>
      <c r="D8412" s="3"/>
      <c r="AW8412" s="3"/>
      <c r="AY8412" s="3"/>
    </row>
    <row r="8413" spans="2:51" x14ac:dyDescent="0.2">
      <c r="B8413" s="3"/>
      <c r="D8413" s="3"/>
      <c r="AW8413" s="3"/>
      <c r="AY8413" s="3"/>
    </row>
    <row r="8414" spans="2:51" x14ac:dyDescent="0.2">
      <c r="B8414" s="3"/>
      <c r="D8414" s="3"/>
      <c r="AW8414" s="3"/>
      <c r="AY8414" s="3"/>
    </row>
    <row r="8415" spans="2:51" x14ac:dyDescent="0.2">
      <c r="B8415" s="3"/>
      <c r="D8415" s="3"/>
      <c r="AW8415" s="3"/>
      <c r="AY8415" s="3"/>
    </row>
    <row r="8416" spans="2:51" x14ac:dyDescent="0.2">
      <c r="B8416" s="3"/>
      <c r="D8416" s="3"/>
      <c r="AW8416" s="3"/>
      <c r="AY8416" s="3"/>
    </row>
    <row r="8417" spans="2:51" x14ac:dyDescent="0.2">
      <c r="B8417" s="3"/>
      <c r="D8417" s="3"/>
      <c r="AW8417" s="3"/>
      <c r="AY8417" s="3"/>
    </row>
    <row r="8418" spans="2:51" x14ac:dyDescent="0.2">
      <c r="B8418" s="3"/>
      <c r="D8418" s="3"/>
      <c r="AW8418" s="3"/>
      <c r="AY8418" s="3"/>
    </row>
    <row r="8419" spans="2:51" x14ac:dyDescent="0.2">
      <c r="B8419" s="3"/>
      <c r="D8419" s="3"/>
      <c r="AW8419" s="3"/>
      <c r="AY8419" s="3"/>
    </row>
    <row r="8420" spans="2:51" x14ac:dyDescent="0.2">
      <c r="B8420" s="3"/>
      <c r="D8420" s="3"/>
      <c r="AW8420" s="3"/>
      <c r="AY8420" s="3"/>
    </row>
    <row r="8421" spans="2:51" x14ac:dyDescent="0.2">
      <c r="B8421" s="3"/>
      <c r="D8421" s="3"/>
      <c r="AW8421" s="3"/>
      <c r="AY8421" s="3"/>
    </row>
    <row r="8422" spans="2:51" x14ac:dyDescent="0.2">
      <c r="B8422" s="3"/>
      <c r="D8422" s="3"/>
      <c r="AW8422" s="3"/>
      <c r="AY8422" s="3"/>
    </row>
    <row r="8423" spans="2:51" x14ac:dyDescent="0.2">
      <c r="B8423" s="3"/>
      <c r="D8423" s="3"/>
      <c r="AW8423" s="3"/>
      <c r="AY8423" s="3"/>
    </row>
    <row r="8424" spans="2:51" x14ac:dyDescent="0.2">
      <c r="B8424" s="3"/>
      <c r="D8424" s="3"/>
      <c r="AW8424" s="3"/>
      <c r="AY8424" s="3"/>
    </row>
    <row r="8425" spans="2:51" x14ac:dyDescent="0.2">
      <c r="B8425" s="3"/>
      <c r="D8425" s="3"/>
      <c r="AW8425" s="3"/>
      <c r="AY8425" s="3"/>
    </row>
    <row r="8426" spans="2:51" x14ac:dyDescent="0.2">
      <c r="B8426" s="3"/>
      <c r="D8426" s="3"/>
      <c r="AW8426" s="3"/>
      <c r="AY8426" s="3"/>
    </row>
    <row r="8427" spans="2:51" x14ac:dyDescent="0.2">
      <c r="B8427" s="3"/>
      <c r="D8427" s="3"/>
      <c r="AW8427" s="3"/>
      <c r="AY8427" s="3"/>
    </row>
    <row r="8428" spans="2:51" x14ac:dyDescent="0.2">
      <c r="B8428" s="3"/>
      <c r="D8428" s="3"/>
      <c r="AW8428" s="3"/>
      <c r="AY8428" s="3"/>
    </row>
    <row r="8429" spans="2:51" x14ac:dyDescent="0.2">
      <c r="B8429" s="3"/>
      <c r="D8429" s="3"/>
      <c r="AW8429" s="3"/>
      <c r="AY8429" s="3"/>
    </row>
    <row r="8430" spans="2:51" x14ac:dyDescent="0.2">
      <c r="B8430" s="3"/>
      <c r="D8430" s="3"/>
      <c r="AW8430" s="3"/>
      <c r="AY8430" s="3"/>
    </row>
    <row r="8431" spans="2:51" x14ac:dyDescent="0.2">
      <c r="B8431" s="3"/>
      <c r="D8431" s="3"/>
      <c r="AW8431" s="3"/>
      <c r="AY8431" s="3"/>
    </row>
    <row r="8432" spans="2:51" x14ac:dyDescent="0.2">
      <c r="B8432" s="3"/>
      <c r="D8432" s="3"/>
      <c r="AW8432" s="3"/>
      <c r="AY8432" s="3"/>
    </row>
    <row r="8433" spans="2:51" x14ac:dyDescent="0.2">
      <c r="B8433" s="3"/>
      <c r="D8433" s="3"/>
      <c r="AW8433" s="3"/>
      <c r="AY8433" s="3"/>
    </row>
    <row r="8434" spans="2:51" x14ac:dyDescent="0.2">
      <c r="B8434" s="3"/>
      <c r="D8434" s="3"/>
      <c r="AW8434" s="3"/>
      <c r="AY8434" s="3"/>
    </row>
    <row r="8435" spans="2:51" x14ac:dyDescent="0.2">
      <c r="B8435" s="3"/>
      <c r="D8435" s="3"/>
      <c r="AW8435" s="3"/>
      <c r="AY8435" s="3"/>
    </row>
    <row r="8436" spans="2:51" x14ac:dyDescent="0.2">
      <c r="B8436" s="3"/>
      <c r="D8436" s="3"/>
      <c r="AW8436" s="3"/>
      <c r="AY8436" s="3"/>
    </row>
    <row r="8437" spans="2:51" x14ac:dyDescent="0.2">
      <c r="B8437" s="3"/>
      <c r="D8437" s="3"/>
      <c r="AW8437" s="3"/>
      <c r="AY8437" s="3"/>
    </row>
    <row r="8438" spans="2:51" x14ac:dyDescent="0.2">
      <c r="B8438" s="3"/>
      <c r="D8438" s="3"/>
      <c r="AW8438" s="3"/>
      <c r="AY8438" s="3"/>
    </row>
    <row r="8439" spans="2:51" x14ac:dyDescent="0.2">
      <c r="B8439" s="3"/>
      <c r="D8439" s="3"/>
      <c r="AW8439" s="3"/>
      <c r="AY8439" s="3"/>
    </row>
    <row r="8440" spans="2:51" x14ac:dyDescent="0.2">
      <c r="B8440" s="3"/>
      <c r="D8440" s="3"/>
      <c r="AW8440" s="3"/>
      <c r="AY8440" s="3"/>
    </row>
    <row r="8441" spans="2:51" x14ac:dyDescent="0.2">
      <c r="B8441" s="3"/>
      <c r="D8441" s="3"/>
      <c r="AW8441" s="3"/>
      <c r="AY8441" s="3"/>
    </row>
    <row r="8442" spans="2:51" x14ac:dyDescent="0.2">
      <c r="B8442" s="3"/>
      <c r="D8442" s="3"/>
      <c r="AW8442" s="3"/>
      <c r="AY8442" s="3"/>
    </row>
    <row r="8443" spans="2:51" x14ac:dyDescent="0.2">
      <c r="B8443" s="3"/>
      <c r="D8443" s="3"/>
      <c r="AW8443" s="3"/>
      <c r="AY8443" s="3"/>
    </row>
    <row r="8444" spans="2:51" x14ac:dyDescent="0.2">
      <c r="B8444" s="3"/>
      <c r="D8444" s="3"/>
      <c r="AW8444" s="3"/>
      <c r="AY8444" s="3"/>
    </row>
    <row r="8445" spans="2:51" x14ac:dyDescent="0.2">
      <c r="B8445" s="3"/>
      <c r="D8445" s="3"/>
      <c r="AW8445" s="3"/>
      <c r="AY8445" s="3"/>
    </row>
    <row r="8446" spans="2:51" x14ac:dyDescent="0.2">
      <c r="B8446" s="3"/>
      <c r="D8446" s="3"/>
      <c r="AW8446" s="3"/>
      <c r="AY8446" s="3"/>
    </row>
    <row r="8447" spans="2:51" x14ac:dyDescent="0.2">
      <c r="B8447" s="3"/>
      <c r="D8447" s="3"/>
      <c r="AW8447" s="3"/>
      <c r="AY8447" s="3"/>
    </row>
    <row r="8448" spans="2:51" x14ac:dyDescent="0.2">
      <c r="B8448" s="3"/>
      <c r="D8448" s="3"/>
      <c r="AW8448" s="3"/>
      <c r="AY8448" s="3"/>
    </row>
    <row r="8449" spans="2:51" x14ac:dyDescent="0.2">
      <c r="B8449" s="3"/>
      <c r="D8449" s="3"/>
      <c r="AW8449" s="3"/>
      <c r="AY8449" s="3"/>
    </row>
    <row r="8450" spans="2:51" x14ac:dyDescent="0.2">
      <c r="B8450" s="3"/>
      <c r="D8450" s="3"/>
      <c r="AW8450" s="3"/>
      <c r="AY8450" s="3"/>
    </row>
    <row r="8451" spans="2:51" x14ac:dyDescent="0.2">
      <c r="B8451" s="3"/>
      <c r="D8451" s="3"/>
      <c r="AW8451" s="3"/>
      <c r="AY8451" s="3"/>
    </row>
    <row r="8452" spans="2:51" x14ac:dyDescent="0.2">
      <c r="B8452" s="3"/>
      <c r="D8452" s="3"/>
      <c r="AW8452" s="3"/>
      <c r="AY8452" s="3"/>
    </row>
    <row r="8453" spans="2:51" x14ac:dyDescent="0.2">
      <c r="B8453" s="3"/>
      <c r="D8453" s="3"/>
      <c r="AW8453" s="3"/>
      <c r="AY8453" s="3"/>
    </row>
    <row r="8454" spans="2:51" x14ac:dyDescent="0.2">
      <c r="B8454" s="3"/>
      <c r="D8454" s="3"/>
      <c r="AW8454" s="3"/>
      <c r="AY8454" s="3"/>
    </row>
    <row r="8455" spans="2:51" x14ac:dyDescent="0.2">
      <c r="B8455" s="3"/>
      <c r="D8455" s="3"/>
      <c r="AW8455" s="3"/>
      <c r="AY8455" s="3"/>
    </row>
    <row r="8456" spans="2:51" x14ac:dyDescent="0.2">
      <c r="B8456" s="3"/>
      <c r="D8456" s="3"/>
      <c r="AW8456" s="3"/>
      <c r="AY8456" s="3"/>
    </row>
    <row r="8457" spans="2:51" x14ac:dyDescent="0.2">
      <c r="B8457" s="3"/>
      <c r="D8457" s="3"/>
      <c r="AW8457" s="3"/>
      <c r="AY8457" s="3"/>
    </row>
    <row r="8458" spans="2:51" x14ac:dyDescent="0.2">
      <c r="B8458" s="3"/>
      <c r="D8458" s="3"/>
      <c r="AW8458" s="3"/>
      <c r="AY8458" s="3"/>
    </row>
    <row r="8459" spans="2:51" x14ac:dyDescent="0.2">
      <c r="B8459" s="3"/>
      <c r="D8459" s="3"/>
      <c r="AW8459" s="3"/>
      <c r="AY8459" s="3"/>
    </row>
    <row r="8460" spans="2:51" x14ac:dyDescent="0.2">
      <c r="B8460" s="3"/>
      <c r="D8460" s="3"/>
      <c r="AW8460" s="3"/>
      <c r="AY8460" s="3"/>
    </row>
    <row r="8461" spans="2:51" x14ac:dyDescent="0.2">
      <c r="B8461" s="3"/>
      <c r="D8461" s="3"/>
      <c r="AW8461" s="3"/>
      <c r="AY8461" s="3"/>
    </row>
    <row r="8462" spans="2:51" x14ac:dyDescent="0.2">
      <c r="B8462" s="3"/>
      <c r="D8462" s="3"/>
      <c r="AW8462" s="3"/>
      <c r="AY8462" s="3"/>
    </row>
    <row r="8463" spans="2:51" x14ac:dyDescent="0.2">
      <c r="B8463" s="3"/>
      <c r="D8463" s="3"/>
      <c r="AW8463" s="3"/>
      <c r="AY8463" s="3"/>
    </row>
    <row r="8464" spans="2:51" x14ac:dyDescent="0.2">
      <c r="B8464" s="3"/>
      <c r="D8464" s="3"/>
      <c r="AW8464" s="3"/>
      <c r="AY8464" s="3"/>
    </row>
    <row r="8465" spans="2:51" x14ac:dyDescent="0.2">
      <c r="B8465" s="3"/>
      <c r="D8465" s="3"/>
      <c r="AW8465" s="3"/>
      <c r="AY8465" s="3"/>
    </row>
    <row r="8466" spans="2:51" x14ac:dyDescent="0.2">
      <c r="B8466" s="3"/>
      <c r="D8466" s="3"/>
      <c r="AW8466" s="3"/>
      <c r="AY8466" s="3"/>
    </row>
    <row r="8467" spans="2:51" x14ac:dyDescent="0.2">
      <c r="B8467" s="3"/>
      <c r="D8467" s="3"/>
      <c r="AW8467" s="3"/>
      <c r="AY8467" s="3"/>
    </row>
    <row r="8468" spans="2:51" x14ac:dyDescent="0.2">
      <c r="B8468" s="3"/>
      <c r="D8468" s="3"/>
      <c r="AW8468" s="3"/>
      <c r="AY8468" s="3"/>
    </row>
    <row r="8469" spans="2:51" x14ac:dyDescent="0.2">
      <c r="B8469" s="3"/>
      <c r="D8469" s="3"/>
      <c r="AW8469" s="3"/>
      <c r="AY8469" s="3"/>
    </row>
    <row r="8470" spans="2:51" x14ac:dyDescent="0.2">
      <c r="B8470" s="3"/>
      <c r="D8470" s="3"/>
      <c r="AW8470" s="3"/>
      <c r="AY8470" s="3"/>
    </row>
    <row r="8471" spans="2:51" x14ac:dyDescent="0.2">
      <c r="B8471" s="3"/>
      <c r="D8471" s="3"/>
      <c r="AW8471" s="3"/>
      <c r="AY8471" s="3"/>
    </row>
    <row r="8472" spans="2:51" x14ac:dyDescent="0.2">
      <c r="B8472" s="3"/>
      <c r="D8472" s="3"/>
      <c r="AW8472" s="3"/>
      <c r="AY8472" s="3"/>
    </row>
    <row r="8473" spans="2:51" x14ac:dyDescent="0.2">
      <c r="B8473" s="3"/>
      <c r="D8473" s="3"/>
      <c r="AW8473" s="3"/>
      <c r="AY8473" s="3"/>
    </row>
    <row r="8474" spans="2:51" x14ac:dyDescent="0.2">
      <c r="B8474" s="3"/>
      <c r="D8474" s="3"/>
      <c r="AW8474" s="3"/>
      <c r="AY8474" s="3"/>
    </row>
    <row r="8475" spans="2:51" x14ac:dyDescent="0.2">
      <c r="B8475" s="3"/>
      <c r="D8475" s="3"/>
      <c r="AW8475" s="3"/>
      <c r="AY8475" s="3"/>
    </row>
    <row r="8476" spans="2:51" x14ac:dyDescent="0.2">
      <c r="B8476" s="3"/>
      <c r="D8476" s="3"/>
      <c r="AW8476" s="3"/>
      <c r="AY8476" s="3"/>
    </row>
    <row r="8477" spans="2:51" x14ac:dyDescent="0.2">
      <c r="B8477" s="3"/>
      <c r="D8477" s="3"/>
      <c r="AW8477" s="3"/>
      <c r="AY8477" s="3"/>
    </row>
    <row r="8478" spans="2:51" x14ac:dyDescent="0.2">
      <c r="B8478" s="3"/>
      <c r="D8478" s="3"/>
      <c r="AW8478" s="3"/>
      <c r="AY8478" s="3"/>
    </row>
    <row r="8479" spans="2:51" x14ac:dyDescent="0.2">
      <c r="B8479" s="3"/>
      <c r="D8479" s="3"/>
      <c r="AW8479" s="3"/>
      <c r="AY8479" s="3"/>
    </row>
    <row r="8480" spans="2:51" x14ac:dyDescent="0.2">
      <c r="B8480" s="3"/>
      <c r="D8480" s="3"/>
      <c r="AW8480" s="3"/>
      <c r="AY8480" s="3"/>
    </row>
    <row r="8481" spans="2:51" x14ac:dyDescent="0.2">
      <c r="B8481" s="3"/>
      <c r="D8481" s="3"/>
      <c r="AW8481" s="3"/>
      <c r="AY8481" s="3"/>
    </row>
    <row r="8482" spans="2:51" x14ac:dyDescent="0.2">
      <c r="B8482" s="3"/>
      <c r="D8482" s="3"/>
      <c r="AW8482" s="3"/>
      <c r="AY8482" s="3"/>
    </row>
    <row r="8483" spans="2:51" x14ac:dyDescent="0.2">
      <c r="B8483" s="3"/>
      <c r="D8483" s="3"/>
      <c r="AW8483" s="3"/>
      <c r="AY8483" s="3"/>
    </row>
    <row r="8484" spans="2:51" x14ac:dyDescent="0.2">
      <c r="B8484" s="3"/>
      <c r="D8484" s="3"/>
      <c r="AW8484" s="3"/>
      <c r="AY8484" s="3"/>
    </row>
    <row r="8485" spans="2:51" x14ac:dyDescent="0.2">
      <c r="B8485" s="3"/>
      <c r="D8485" s="3"/>
      <c r="AW8485" s="3"/>
      <c r="AY8485" s="3"/>
    </row>
    <row r="8486" spans="2:51" x14ac:dyDescent="0.2">
      <c r="B8486" s="3"/>
      <c r="D8486" s="3"/>
      <c r="AW8486" s="3"/>
      <c r="AY8486" s="3"/>
    </row>
    <row r="8487" spans="2:51" x14ac:dyDescent="0.2">
      <c r="B8487" s="3"/>
      <c r="D8487" s="3"/>
      <c r="AW8487" s="3"/>
      <c r="AY8487" s="3"/>
    </row>
    <row r="8488" spans="2:51" x14ac:dyDescent="0.2">
      <c r="B8488" s="3"/>
      <c r="D8488" s="3"/>
      <c r="AW8488" s="3"/>
      <c r="AY8488" s="3"/>
    </row>
    <row r="8489" spans="2:51" x14ac:dyDescent="0.2">
      <c r="B8489" s="3"/>
      <c r="D8489" s="3"/>
      <c r="AW8489" s="3"/>
      <c r="AY8489" s="3"/>
    </row>
    <row r="8490" spans="2:51" x14ac:dyDescent="0.2">
      <c r="B8490" s="3"/>
      <c r="D8490" s="3"/>
      <c r="AW8490" s="3"/>
      <c r="AY8490" s="3"/>
    </row>
    <row r="8491" spans="2:51" x14ac:dyDescent="0.2">
      <c r="B8491" s="3"/>
      <c r="D8491" s="3"/>
      <c r="AW8491" s="3"/>
      <c r="AY8491" s="3"/>
    </row>
    <row r="8492" spans="2:51" x14ac:dyDescent="0.2">
      <c r="B8492" s="3"/>
      <c r="D8492" s="3"/>
      <c r="AW8492" s="3"/>
      <c r="AY8492" s="3"/>
    </row>
    <row r="8493" spans="2:51" x14ac:dyDescent="0.2">
      <c r="B8493" s="3"/>
      <c r="D8493" s="3"/>
      <c r="AW8493" s="3"/>
      <c r="AY8493" s="3"/>
    </row>
    <row r="8494" spans="2:51" x14ac:dyDescent="0.2">
      <c r="B8494" s="3"/>
      <c r="D8494" s="3"/>
      <c r="AW8494" s="3"/>
      <c r="AY8494" s="3"/>
    </row>
    <row r="8495" spans="2:51" x14ac:dyDescent="0.2">
      <c r="B8495" s="3"/>
      <c r="D8495" s="3"/>
      <c r="AW8495" s="3"/>
      <c r="AY8495" s="3"/>
    </row>
    <row r="8496" spans="2:51" x14ac:dyDescent="0.2">
      <c r="B8496" s="3"/>
      <c r="D8496" s="3"/>
      <c r="AW8496" s="3"/>
      <c r="AY8496" s="3"/>
    </row>
    <row r="8497" spans="2:51" x14ac:dyDescent="0.2">
      <c r="B8497" s="3"/>
      <c r="D8497" s="3"/>
      <c r="AW8497" s="3"/>
      <c r="AY8497" s="3"/>
    </row>
    <row r="8498" spans="2:51" x14ac:dyDescent="0.2">
      <c r="B8498" s="3"/>
      <c r="D8498" s="3"/>
      <c r="AW8498" s="3"/>
      <c r="AY8498" s="3"/>
    </row>
    <row r="8499" spans="2:51" x14ac:dyDescent="0.2">
      <c r="B8499" s="3"/>
      <c r="D8499" s="3"/>
      <c r="AW8499" s="3"/>
      <c r="AY8499" s="3"/>
    </row>
    <row r="8500" spans="2:51" x14ac:dyDescent="0.2">
      <c r="B8500" s="3"/>
      <c r="D8500" s="3"/>
      <c r="AW8500" s="3"/>
      <c r="AY8500" s="3"/>
    </row>
    <row r="8501" spans="2:51" x14ac:dyDescent="0.2">
      <c r="B8501" s="3"/>
      <c r="D8501" s="3"/>
      <c r="AW8501" s="3"/>
      <c r="AY8501" s="3"/>
    </row>
    <row r="8502" spans="2:51" x14ac:dyDescent="0.2">
      <c r="B8502" s="3"/>
      <c r="D8502" s="3"/>
      <c r="AW8502" s="3"/>
      <c r="AY8502" s="3"/>
    </row>
    <row r="8503" spans="2:51" x14ac:dyDescent="0.2">
      <c r="B8503" s="3"/>
      <c r="D8503" s="3"/>
      <c r="AW8503" s="3"/>
      <c r="AY8503" s="3"/>
    </row>
    <row r="8504" spans="2:51" x14ac:dyDescent="0.2">
      <c r="B8504" s="3"/>
      <c r="D8504" s="3"/>
      <c r="AW8504" s="3"/>
      <c r="AY8504" s="3"/>
    </row>
    <row r="8505" spans="2:51" x14ac:dyDescent="0.2">
      <c r="B8505" s="3"/>
      <c r="D8505" s="3"/>
      <c r="AW8505" s="3"/>
      <c r="AY8505" s="3"/>
    </row>
    <row r="8506" spans="2:51" x14ac:dyDescent="0.2">
      <c r="B8506" s="3"/>
      <c r="D8506" s="3"/>
      <c r="AW8506" s="3"/>
      <c r="AY8506" s="3"/>
    </row>
    <row r="8507" spans="2:51" x14ac:dyDescent="0.2">
      <c r="B8507" s="3"/>
      <c r="D8507" s="3"/>
      <c r="AW8507" s="3"/>
      <c r="AY8507" s="3"/>
    </row>
    <row r="8508" spans="2:51" x14ac:dyDescent="0.2">
      <c r="B8508" s="3"/>
      <c r="D8508" s="3"/>
      <c r="AW8508" s="3"/>
      <c r="AY8508" s="3"/>
    </row>
    <row r="8509" spans="2:51" x14ac:dyDescent="0.2">
      <c r="B8509" s="3"/>
      <c r="D8509" s="3"/>
      <c r="AW8509" s="3"/>
      <c r="AY8509" s="3"/>
    </row>
    <row r="8510" spans="2:51" x14ac:dyDescent="0.2">
      <c r="B8510" s="3"/>
      <c r="D8510" s="3"/>
      <c r="AW8510" s="3"/>
      <c r="AY8510" s="3"/>
    </row>
    <row r="8511" spans="2:51" x14ac:dyDescent="0.2">
      <c r="B8511" s="3"/>
      <c r="D8511" s="3"/>
      <c r="AW8511" s="3"/>
      <c r="AY8511" s="3"/>
    </row>
    <row r="8512" spans="2:51" x14ac:dyDescent="0.2">
      <c r="B8512" s="3"/>
      <c r="D8512" s="3"/>
      <c r="AW8512" s="3"/>
      <c r="AY8512" s="3"/>
    </row>
    <row r="8513" spans="2:51" x14ac:dyDescent="0.2">
      <c r="B8513" s="3"/>
      <c r="D8513" s="3"/>
      <c r="AW8513" s="3"/>
      <c r="AY8513" s="3"/>
    </row>
    <row r="8514" spans="2:51" x14ac:dyDescent="0.2">
      <c r="B8514" s="3"/>
      <c r="D8514" s="3"/>
      <c r="AW8514" s="3"/>
      <c r="AY8514" s="3"/>
    </row>
    <row r="8515" spans="2:51" x14ac:dyDescent="0.2">
      <c r="B8515" s="3"/>
      <c r="D8515" s="3"/>
      <c r="AW8515" s="3"/>
      <c r="AY8515" s="3"/>
    </row>
    <row r="8516" spans="2:51" x14ac:dyDescent="0.2">
      <c r="B8516" s="3"/>
      <c r="D8516" s="3"/>
      <c r="AW8516" s="3"/>
      <c r="AY8516" s="3"/>
    </row>
    <row r="8517" spans="2:51" x14ac:dyDescent="0.2">
      <c r="B8517" s="3"/>
      <c r="D8517" s="3"/>
      <c r="AW8517" s="3"/>
      <c r="AY8517" s="3"/>
    </row>
    <row r="8518" spans="2:51" x14ac:dyDescent="0.2">
      <c r="B8518" s="3"/>
      <c r="D8518" s="3"/>
      <c r="AW8518" s="3"/>
      <c r="AY8518" s="3"/>
    </row>
    <row r="8519" spans="2:51" x14ac:dyDescent="0.2">
      <c r="B8519" s="3"/>
      <c r="D8519" s="3"/>
      <c r="AW8519" s="3"/>
      <c r="AY8519" s="3"/>
    </row>
    <row r="8520" spans="2:51" x14ac:dyDescent="0.2">
      <c r="B8520" s="3"/>
      <c r="D8520" s="3"/>
      <c r="AW8520" s="3"/>
      <c r="AY8520" s="3"/>
    </row>
    <row r="8521" spans="2:51" x14ac:dyDescent="0.2">
      <c r="B8521" s="3"/>
      <c r="D8521" s="3"/>
      <c r="AW8521" s="3"/>
      <c r="AY8521" s="3"/>
    </row>
    <row r="8522" spans="2:51" x14ac:dyDescent="0.2">
      <c r="B8522" s="3"/>
      <c r="D8522" s="3"/>
      <c r="AW8522" s="3"/>
      <c r="AY8522" s="3"/>
    </row>
    <row r="8523" spans="2:51" x14ac:dyDescent="0.2">
      <c r="B8523" s="3"/>
      <c r="D8523" s="3"/>
      <c r="AW8523" s="3"/>
      <c r="AY8523" s="3"/>
    </row>
    <row r="8524" spans="2:51" x14ac:dyDescent="0.2">
      <c r="B8524" s="3"/>
      <c r="D8524" s="3"/>
      <c r="AW8524" s="3"/>
      <c r="AY8524" s="3"/>
    </row>
    <row r="8525" spans="2:51" x14ac:dyDescent="0.2">
      <c r="B8525" s="3"/>
      <c r="D8525" s="3"/>
      <c r="AW8525" s="3"/>
      <c r="AY8525" s="3"/>
    </row>
    <row r="8526" spans="2:51" x14ac:dyDescent="0.2">
      <c r="B8526" s="3"/>
      <c r="D8526" s="3"/>
      <c r="AW8526" s="3"/>
      <c r="AY8526" s="3"/>
    </row>
    <row r="8527" spans="2:51" x14ac:dyDescent="0.2">
      <c r="B8527" s="3"/>
      <c r="D8527" s="3"/>
      <c r="AW8527" s="3"/>
      <c r="AY8527" s="3"/>
    </row>
    <row r="8528" spans="2:51" x14ac:dyDescent="0.2">
      <c r="B8528" s="3"/>
      <c r="D8528" s="3"/>
      <c r="AW8528" s="3"/>
      <c r="AY8528" s="3"/>
    </row>
    <row r="8529" spans="2:51" x14ac:dyDescent="0.2">
      <c r="B8529" s="3"/>
      <c r="D8529" s="3"/>
      <c r="AW8529" s="3"/>
      <c r="AY8529" s="3"/>
    </row>
    <row r="8530" spans="2:51" x14ac:dyDescent="0.2">
      <c r="B8530" s="3"/>
      <c r="D8530" s="3"/>
      <c r="AW8530" s="3"/>
      <c r="AY8530" s="3"/>
    </row>
    <row r="8531" spans="2:51" x14ac:dyDescent="0.2">
      <c r="B8531" s="3"/>
      <c r="D8531" s="3"/>
      <c r="AW8531" s="3"/>
      <c r="AY8531" s="3"/>
    </row>
    <row r="8532" spans="2:51" x14ac:dyDescent="0.2">
      <c r="B8532" s="3"/>
      <c r="D8532" s="3"/>
      <c r="AW8532" s="3"/>
      <c r="AY8532" s="3"/>
    </row>
    <row r="8533" spans="2:51" x14ac:dyDescent="0.2">
      <c r="B8533" s="3"/>
      <c r="D8533" s="3"/>
      <c r="AW8533" s="3"/>
      <c r="AY8533" s="3"/>
    </row>
    <row r="8534" spans="2:51" x14ac:dyDescent="0.2">
      <c r="B8534" s="3"/>
      <c r="D8534" s="3"/>
      <c r="AW8534" s="3"/>
      <c r="AY8534" s="3"/>
    </row>
    <row r="8535" spans="2:51" x14ac:dyDescent="0.2">
      <c r="B8535" s="3"/>
      <c r="D8535" s="3"/>
      <c r="AW8535" s="3"/>
      <c r="AY8535" s="3"/>
    </row>
    <row r="8536" spans="2:51" x14ac:dyDescent="0.2">
      <c r="B8536" s="3"/>
      <c r="D8536" s="3"/>
      <c r="AW8536" s="3"/>
      <c r="AY8536" s="3"/>
    </row>
    <row r="8537" spans="2:51" x14ac:dyDescent="0.2">
      <c r="B8537" s="3"/>
      <c r="D8537" s="3"/>
      <c r="AW8537" s="3"/>
      <c r="AY8537" s="3"/>
    </row>
    <row r="8538" spans="2:51" x14ac:dyDescent="0.2">
      <c r="B8538" s="3"/>
      <c r="D8538" s="3"/>
      <c r="AW8538" s="3"/>
      <c r="AY8538" s="3"/>
    </row>
    <row r="8539" spans="2:51" x14ac:dyDescent="0.2">
      <c r="B8539" s="3"/>
      <c r="D8539" s="3"/>
      <c r="AW8539" s="3"/>
      <c r="AY8539" s="3"/>
    </row>
    <row r="8540" spans="2:51" x14ac:dyDescent="0.2">
      <c r="B8540" s="3"/>
      <c r="D8540" s="3"/>
      <c r="AW8540" s="3"/>
      <c r="AY8540" s="3"/>
    </row>
    <row r="8541" spans="2:51" x14ac:dyDescent="0.2">
      <c r="B8541" s="3"/>
      <c r="D8541" s="3"/>
      <c r="AW8541" s="3"/>
      <c r="AY8541" s="3"/>
    </row>
    <row r="8542" spans="2:51" x14ac:dyDescent="0.2">
      <c r="B8542" s="3"/>
      <c r="D8542" s="3"/>
      <c r="AW8542" s="3"/>
      <c r="AY8542" s="3"/>
    </row>
    <row r="8543" spans="2:51" x14ac:dyDescent="0.2">
      <c r="B8543" s="3"/>
      <c r="D8543" s="3"/>
      <c r="AW8543" s="3"/>
      <c r="AY8543" s="3"/>
    </row>
    <row r="8544" spans="2:51" x14ac:dyDescent="0.2">
      <c r="B8544" s="3"/>
      <c r="D8544" s="3"/>
      <c r="AW8544" s="3"/>
      <c r="AY8544" s="3"/>
    </row>
    <row r="8545" spans="2:51" x14ac:dyDescent="0.2">
      <c r="B8545" s="3"/>
      <c r="D8545" s="3"/>
      <c r="AW8545" s="3"/>
      <c r="AY8545" s="3"/>
    </row>
    <row r="8546" spans="2:51" x14ac:dyDescent="0.2">
      <c r="B8546" s="3"/>
      <c r="D8546" s="3"/>
      <c r="AW8546" s="3"/>
      <c r="AY8546" s="3"/>
    </row>
    <row r="8547" spans="2:51" x14ac:dyDescent="0.2">
      <c r="B8547" s="3"/>
      <c r="D8547" s="3"/>
      <c r="AW8547" s="3"/>
      <c r="AY8547" s="3"/>
    </row>
    <row r="8548" spans="2:51" x14ac:dyDescent="0.2">
      <c r="B8548" s="3"/>
      <c r="D8548" s="3"/>
      <c r="AW8548" s="3"/>
      <c r="AY8548" s="3"/>
    </row>
    <row r="8549" spans="2:51" x14ac:dyDescent="0.2">
      <c r="B8549" s="3"/>
      <c r="D8549" s="3"/>
      <c r="AW8549" s="3"/>
      <c r="AY8549" s="3"/>
    </row>
    <row r="8550" spans="2:51" x14ac:dyDescent="0.2">
      <c r="B8550" s="3"/>
      <c r="D8550" s="3"/>
      <c r="AW8550" s="3"/>
      <c r="AY8550" s="3"/>
    </row>
    <row r="8551" spans="2:51" x14ac:dyDescent="0.2">
      <c r="B8551" s="3"/>
      <c r="D8551" s="3"/>
      <c r="AW8551" s="3"/>
      <c r="AY8551" s="3"/>
    </row>
    <row r="8552" spans="2:51" x14ac:dyDescent="0.2">
      <c r="B8552" s="3"/>
      <c r="D8552" s="3"/>
      <c r="AW8552" s="3"/>
      <c r="AY8552" s="3"/>
    </row>
    <row r="8553" spans="2:51" x14ac:dyDescent="0.2">
      <c r="B8553" s="3"/>
      <c r="D8553" s="3"/>
      <c r="AW8553" s="3"/>
      <c r="AY8553" s="3"/>
    </row>
    <row r="8554" spans="2:51" x14ac:dyDescent="0.2">
      <c r="B8554" s="3"/>
      <c r="D8554" s="3"/>
      <c r="AW8554" s="3"/>
      <c r="AY8554" s="3"/>
    </row>
    <row r="8555" spans="2:51" x14ac:dyDescent="0.2">
      <c r="B8555" s="3"/>
      <c r="D8555" s="3"/>
      <c r="AW8555" s="3"/>
      <c r="AY8555" s="3"/>
    </row>
    <row r="8556" spans="2:51" x14ac:dyDescent="0.2">
      <c r="B8556" s="3"/>
      <c r="D8556" s="3"/>
      <c r="AW8556" s="3"/>
      <c r="AY8556" s="3"/>
    </row>
    <row r="8557" spans="2:51" x14ac:dyDescent="0.2">
      <c r="B8557" s="3"/>
      <c r="D8557" s="3"/>
      <c r="AW8557" s="3"/>
      <c r="AY8557" s="3"/>
    </row>
    <row r="8558" spans="2:51" x14ac:dyDescent="0.2">
      <c r="B8558" s="3"/>
      <c r="D8558" s="3"/>
      <c r="AW8558" s="3"/>
      <c r="AY8558" s="3"/>
    </row>
    <row r="8559" spans="2:51" x14ac:dyDescent="0.2">
      <c r="B8559" s="3"/>
      <c r="D8559" s="3"/>
      <c r="AW8559" s="3"/>
      <c r="AY8559" s="3"/>
    </row>
    <row r="8560" spans="2:51" x14ac:dyDescent="0.2">
      <c r="B8560" s="3"/>
      <c r="D8560" s="3"/>
      <c r="AW8560" s="3"/>
      <c r="AY8560" s="3"/>
    </row>
    <row r="8561" spans="2:51" x14ac:dyDescent="0.2">
      <c r="B8561" s="3"/>
      <c r="D8561" s="3"/>
      <c r="AW8561" s="3"/>
      <c r="AY8561" s="3"/>
    </row>
    <row r="8562" spans="2:51" x14ac:dyDescent="0.2">
      <c r="B8562" s="3"/>
      <c r="D8562" s="3"/>
      <c r="AW8562" s="3"/>
      <c r="AY8562" s="3"/>
    </row>
    <row r="8563" spans="2:51" x14ac:dyDescent="0.2">
      <c r="B8563" s="3"/>
      <c r="D8563" s="3"/>
      <c r="AW8563" s="3"/>
      <c r="AY8563" s="3"/>
    </row>
    <row r="8564" spans="2:51" x14ac:dyDescent="0.2">
      <c r="B8564" s="3"/>
      <c r="D8564" s="3"/>
      <c r="AW8564" s="3"/>
      <c r="AY8564" s="3"/>
    </row>
    <row r="8565" spans="2:51" x14ac:dyDescent="0.2">
      <c r="B8565" s="3"/>
      <c r="D8565" s="3"/>
      <c r="AW8565" s="3"/>
      <c r="AY8565" s="3"/>
    </row>
    <row r="8566" spans="2:51" x14ac:dyDescent="0.2">
      <c r="B8566" s="3"/>
      <c r="D8566" s="3"/>
      <c r="AW8566" s="3"/>
      <c r="AY8566" s="3"/>
    </row>
    <row r="8567" spans="2:51" x14ac:dyDescent="0.2">
      <c r="B8567" s="3"/>
      <c r="D8567" s="3"/>
      <c r="AW8567" s="3"/>
      <c r="AY8567" s="3"/>
    </row>
    <row r="8568" spans="2:51" x14ac:dyDescent="0.2">
      <c r="B8568" s="3"/>
      <c r="D8568" s="3"/>
      <c r="AW8568" s="3"/>
      <c r="AY8568" s="3"/>
    </row>
    <row r="8569" spans="2:51" x14ac:dyDescent="0.2">
      <c r="B8569" s="3"/>
      <c r="D8569" s="3"/>
      <c r="AW8569" s="3"/>
      <c r="AY8569" s="3"/>
    </row>
    <row r="8570" spans="2:51" x14ac:dyDescent="0.2">
      <c r="B8570" s="3"/>
      <c r="D8570" s="3"/>
      <c r="AW8570" s="3"/>
      <c r="AY8570" s="3"/>
    </row>
    <row r="8571" spans="2:51" x14ac:dyDescent="0.2">
      <c r="B8571" s="3"/>
      <c r="D8571" s="3"/>
      <c r="AW8571" s="3"/>
      <c r="AY8571" s="3"/>
    </row>
    <row r="8572" spans="2:51" x14ac:dyDescent="0.2">
      <c r="B8572" s="3"/>
      <c r="D8572" s="3"/>
      <c r="AW8572" s="3"/>
      <c r="AY8572" s="3"/>
    </row>
    <row r="8573" spans="2:51" x14ac:dyDescent="0.2">
      <c r="B8573" s="3"/>
      <c r="D8573" s="3"/>
      <c r="AW8573" s="3"/>
      <c r="AY8573" s="3"/>
    </row>
    <row r="8574" spans="2:51" x14ac:dyDescent="0.2">
      <c r="B8574" s="3"/>
      <c r="D8574" s="3"/>
      <c r="AW8574" s="3"/>
      <c r="AY8574" s="3"/>
    </row>
    <row r="8575" spans="2:51" x14ac:dyDescent="0.2">
      <c r="B8575" s="3"/>
      <c r="D8575" s="3"/>
      <c r="AW8575" s="3"/>
      <c r="AY8575" s="3"/>
    </row>
    <row r="8576" spans="2:51" x14ac:dyDescent="0.2">
      <c r="B8576" s="3"/>
      <c r="D8576" s="3"/>
      <c r="AW8576" s="3"/>
      <c r="AY8576" s="3"/>
    </row>
    <row r="8577" spans="2:51" x14ac:dyDescent="0.2">
      <c r="B8577" s="3"/>
      <c r="D8577" s="3"/>
      <c r="AW8577" s="3"/>
      <c r="AY8577" s="3"/>
    </row>
    <row r="8578" spans="2:51" x14ac:dyDescent="0.2">
      <c r="B8578" s="3"/>
      <c r="D8578" s="3"/>
      <c r="AW8578" s="3"/>
      <c r="AY8578" s="3"/>
    </row>
    <row r="8579" spans="2:51" x14ac:dyDescent="0.2">
      <c r="B8579" s="3"/>
      <c r="D8579" s="3"/>
      <c r="AW8579" s="3"/>
      <c r="AY8579" s="3"/>
    </row>
    <row r="8580" spans="2:51" x14ac:dyDescent="0.2">
      <c r="B8580" s="3"/>
      <c r="D8580" s="3"/>
      <c r="AW8580" s="3"/>
      <c r="AY8580" s="3"/>
    </row>
    <row r="8581" spans="2:51" x14ac:dyDescent="0.2">
      <c r="B8581" s="3"/>
      <c r="D8581" s="3"/>
      <c r="AW8581" s="3"/>
      <c r="AY8581" s="3"/>
    </row>
    <row r="8582" spans="2:51" x14ac:dyDescent="0.2">
      <c r="B8582" s="3"/>
      <c r="D8582" s="3"/>
      <c r="AW8582" s="3"/>
      <c r="AY8582" s="3"/>
    </row>
    <row r="8583" spans="2:51" x14ac:dyDescent="0.2">
      <c r="B8583" s="3"/>
      <c r="D8583" s="3"/>
      <c r="AW8583" s="3"/>
      <c r="AY8583" s="3"/>
    </row>
    <row r="8584" spans="2:51" x14ac:dyDescent="0.2">
      <c r="B8584" s="3"/>
      <c r="D8584" s="3"/>
      <c r="AW8584" s="3"/>
      <c r="AY8584" s="3"/>
    </row>
    <row r="8585" spans="2:51" x14ac:dyDescent="0.2">
      <c r="B8585" s="3"/>
      <c r="D8585" s="3"/>
      <c r="AW8585" s="3"/>
      <c r="AY8585" s="3"/>
    </row>
    <row r="8586" spans="2:51" x14ac:dyDescent="0.2">
      <c r="B8586" s="3"/>
      <c r="D8586" s="3"/>
      <c r="AW8586" s="3"/>
      <c r="AY8586" s="3"/>
    </row>
    <row r="8587" spans="2:51" x14ac:dyDescent="0.2">
      <c r="B8587" s="3"/>
      <c r="D8587" s="3"/>
      <c r="AW8587" s="3"/>
      <c r="AY8587" s="3"/>
    </row>
    <row r="8588" spans="2:51" x14ac:dyDescent="0.2">
      <c r="B8588" s="3"/>
      <c r="D8588" s="3"/>
      <c r="AW8588" s="3"/>
      <c r="AY8588" s="3"/>
    </row>
    <row r="8589" spans="2:51" x14ac:dyDescent="0.2">
      <c r="B8589" s="3"/>
      <c r="D8589" s="3"/>
      <c r="AW8589" s="3"/>
      <c r="AY8589" s="3"/>
    </row>
    <row r="8590" spans="2:51" x14ac:dyDescent="0.2">
      <c r="B8590" s="3"/>
      <c r="D8590" s="3"/>
      <c r="AW8590" s="3"/>
      <c r="AY8590" s="3"/>
    </row>
    <row r="8591" spans="2:51" x14ac:dyDescent="0.2">
      <c r="B8591" s="3"/>
      <c r="D8591" s="3"/>
      <c r="AW8591" s="3"/>
      <c r="AY8591" s="3"/>
    </row>
    <row r="8592" spans="2:51" x14ac:dyDescent="0.2">
      <c r="B8592" s="3"/>
      <c r="D8592" s="3"/>
      <c r="AW8592" s="3"/>
      <c r="AY8592" s="3"/>
    </row>
    <row r="8593" spans="2:51" x14ac:dyDescent="0.2">
      <c r="B8593" s="3"/>
      <c r="D8593" s="3"/>
      <c r="AW8593" s="3"/>
      <c r="AY8593" s="3"/>
    </row>
    <row r="8594" spans="2:51" x14ac:dyDescent="0.2">
      <c r="B8594" s="3"/>
      <c r="D8594" s="3"/>
      <c r="AW8594" s="3"/>
      <c r="AY8594" s="3"/>
    </row>
    <row r="8595" spans="2:51" x14ac:dyDescent="0.2">
      <c r="B8595" s="3"/>
      <c r="D8595" s="3"/>
      <c r="AW8595" s="3"/>
      <c r="AY8595" s="3"/>
    </row>
    <row r="8596" spans="2:51" x14ac:dyDescent="0.2">
      <c r="B8596" s="3"/>
      <c r="D8596" s="3"/>
      <c r="AW8596" s="3"/>
      <c r="AY8596" s="3"/>
    </row>
    <row r="8597" spans="2:51" x14ac:dyDescent="0.2">
      <c r="B8597" s="3"/>
      <c r="D8597" s="3"/>
      <c r="AW8597" s="3"/>
      <c r="AY8597" s="3"/>
    </row>
    <row r="8598" spans="2:51" x14ac:dyDescent="0.2">
      <c r="B8598" s="3"/>
      <c r="D8598" s="3"/>
      <c r="AW8598" s="3"/>
      <c r="AY8598" s="3"/>
    </row>
    <row r="8599" spans="2:51" x14ac:dyDescent="0.2">
      <c r="B8599" s="3"/>
      <c r="D8599" s="3"/>
      <c r="AW8599" s="3"/>
      <c r="AY8599" s="3"/>
    </row>
    <row r="8600" spans="2:51" x14ac:dyDescent="0.2">
      <c r="B8600" s="3"/>
      <c r="D8600" s="3"/>
      <c r="AW8600" s="3"/>
      <c r="AY8600" s="3"/>
    </row>
    <row r="8601" spans="2:51" x14ac:dyDescent="0.2">
      <c r="B8601" s="3"/>
      <c r="D8601" s="3"/>
      <c r="AW8601" s="3"/>
      <c r="AY8601" s="3"/>
    </row>
    <row r="8602" spans="2:51" x14ac:dyDescent="0.2">
      <c r="B8602" s="3"/>
      <c r="D8602" s="3"/>
      <c r="AW8602" s="3"/>
      <c r="AY8602" s="3"/>
    </row>
    <row r="8603" spans="2:51" x14ac:dyDescent="0.2">
      <c r="B8603" s="3"/>
      <c r="D8603" s="3"/>
      <c r="AW8603" s="3"/>
      <c r="AY8603" s="3"/>
    </row>
    <row r="8604" spans="2:51" x14ac:dyDescent="0.2">
      <c r="B8604" s="3"/>
      <c r="D8604" s="3"/>
      <c r="AW8604" s="3"/>
      <c r="AY8604" s="3"/>
    </row>
    <row r="8605" spans="2:51" x14ac:dyDescent="0.2">
      <c r="B8605" s="3"/>
      <c r="D8605" s="3"/>
      <c r="AW8605" s="3"/>
      <c r="AY8605" s="3"/>
    </row>
    <row r="8606" spans="2:51" x14ac:dyDescent="0.2">
      <c r="B8606" s="3"/>
      <c r="D8606" s="3"/>
      <c r="AW8606" s="3"/>
      <c r="AY8606" s="3"/>
    </row>
    <row r="8607" spans="2:51" x14ac:dyDescent="0.2">
      <c r="B8607" s="3"/>
      <c r="D8607" s="3"/>
      <c r="AW8607" s="3"/>
      <c r="AY8607" s="3"/>
    </row>
    <row r="8608" spans="2:51" x14ac:dyDescent="0.2">
      <c r="B8608" s="3"/>
      <c r="D8608" s="3"/>
      <c r="AW8608" s="3"/>
      <c r="AY8608" s="3"/>
    </row>
    <row r="8609" spans="2:51" x14ac:dyDescent="0.2">
      <c r="B8609" s="3"/>
      <c r="D8609" s="3"/>
      <c r="AW8609" s="3"/>
      <c r="AY8609" s="3"/>
    </row>
    <row r="8610" spans="2:51" x14ac:dyDescent="0.2">
      <c r="B8610" s="3"/>
      <c r="D8610" s="3"/>
      <c r="AW8610" s="3"/>
      <c r="AY8610" s="3"/>
    </row>
    <row r="8611" spans="2:51" x14ac:dyDescent="0.2">
      <c r="B8611" s="3"/>
      <c r="D8611" s="3"/>
      <c r="AW8611" s="3"/>
      <c r="AY8611" s="3"/>
    </row>
    <row r="8612" spans="2:51" x14ac:dyDescent="0.2">
      <c r="B8612" s="3"/>
      <c r="D8612" s="3"/>
      <c r="AW8612" s="3"/>
      <c r="AY8612" s="3"/>
    </row>
    <row r="8613" spans="2:51" x14ac:dyDescent="0.2">
      <c r="B8613" s="3"/>
      <c r="D8613" s="3"/>
      <c r="AW8613" s="3"/>
      <c r="AY8613" s="3"/>
    </row>
    <row r="8614" spans="2:51" x14ac:dyDescent="0.2">
      <c r="B8614" s="3"/>
      <c r="D8614" s="3"/>
      <c r="AW8614" s="3"/>
      <c r="AY8614" s="3"/>
    </row>
    <row r="8615" spans="2:51" x14ac:dyDescent="0.2">
      <c r="B8615" s="3"/>
      <c r="D8615" s="3"/>
      <c r="AW8615" s="3"/>
      <c r="AY8615" s="3"/>
    </row>
    <row r="8616" spans="2:51" x14ac:dyDescent="0.2">
      <c r="B8616" s="3"/>
      <c r="D8616" s="3"/>
      <c r="AW8616" s="3"/>
      <c r="AY8616" s="3"/>
    </row>
    <row r="8617" spans="2:51" x14ac:dyDescent="0.2">
      <c r="B8617" s="3"/>
      <c r="D8617" s="3"/>
      <c r="AW8617" s="3"/>
      <c r="AY8617" s="3"/>
    </row>
    <row r="8618" spans="2:51" x14ac:dyDescent="0.2">
      <c r="B8618" s="3"/>
      <c r="D8618" s="3"/>
      <c r="AW8618" s="3"/>
      <c r="AY8618" s="3"/>
    </row>
    <row r="8619" spans="2:51" x14ac:dyDescent="0.2">
      <c r="B8619" s="3"/>
      <c r="D8619" s="3"/>
      <c r="AW8619" s="3"/>
      <c r="AY8619" s="3"/>
    </row>
    <row r="8620" spans="2:51" x14ac:dyDescent="0.2">
      <c r="B8620" s="3"/>
      <c r="D8620" s="3"/>
      <c r="AW8620" s="3"/>
      <c r="AY8620" s="3"/>
    </row>
    <row r="8621" spans="2:51" x14ac:dyDescent="0.2">
      <c r="B8621" s="3"/>
      <c r="D8621" s="3"/>
      <c r="AW8621" s="3"/>
      <c r="AY8621" s="3"/>
    </row>
    <row r="8622" spans="2:51" x14ac:dyDescent="0.2">
      <c r="B8622" s="3"/>
      <c r="D8622" s="3"/>
      <c r="AW8622" s="3"/>
      <c r="AY8622" s="3"/>
    </row>
    <row r="8623" spans="2:51" x14ac:dyDescent="0.2">
      <c r="B8623" s="3"/>
      <c r="D8623" s="3"/>
      <c r="AW8623" s="3"/>
      <c r="AY8623" s="3"/>
    </row>
    <row r="8624" spans="2:51" x14ac:dyDescent="0.2">
      <c r="B8624" s="3"/>
      <c r="D8624" s="3"/>
      <c r="AW8624" s="3"/>
      <c r="AY8624" s="3"/>
    </row>
    <row r="8625" spans="2:51" x14ac:dyDescent="0.2">
      <c r="B8625" s="3"/>
      <c r="D8625" s="3"/>
      <c r="AW8625" s="3"/>
      <c r="AY8625" s="3"/>
    </row>
    <row r="8626" spans="2:51" x14ac:dyDescent="0.2">
      <c r="B8626" s="3"/>
      <c r="D8626" s="3"/>
      <c r="AW8626" s="3"/>
      <c r="AY8626" s="3"/>
    </row>
    <row r="8627" spans="2:51" x14ac:dyDescent="0.2">
      <c r="B8627" s="3"/>
      <c r="D8627" s="3"/>
      <c r="AW8627" s="3"/>
      <c r="AY8627" s="3"/>
    </row>
    <row r="8628" spans="2:51" x14ac:dyDescent="0.2">
      <c r="B8628" s="3"/>
      <c r="D8628" s="3"/>
      <c r="AW8628" s="3"/>
      <c r="AY8628" s="3"/>
    </row>
    <row r="8629" spans="2:51" x14ac:dyDescent="0.2">
      <c r="B8629" s="3"/>
      <c r="D8629" s="3"/>
      <c r="AW8629" s="3"/>
      <c r="AY8629" s="3"/>
    </row>
    <row r="8630" spans="2:51" x14ac:dyDescent="0.2">
      <c r="B8630" s="3"/>
      <c r="D8630" s="3"/>
      <c r="AW8630" s="3"/>
      <c r="AY8630" s="3"/>
    </row>
    <row r="8631" spans="2:51" x14ac:dyDescent="0.2">
      <c r="B8631" s="3"/>
      <c r="D8631" s="3"/>
      <c r="AW8631" s="3"/>
      <c r="AY8631" s="3"/>
    </row>
    <row r="8632" spans="2:51" x14ac:dyDescent="0.2">
      <c r="B8632" s="3"/>
      <c r="D8632" s="3"/>
      <c r="AW8632" s="3"/>
      <c r="AY8632" s="3"/>
    </row>
    <row r="8633" spans="2:51" x14ac:dyDescent="0.2">
      <c r="B8633" s="3"/>
      <c r="D8633" s="3"/>
      <c r="AW8633" s="3"/>
      <c r="AY8633" s="3"/>
    </row>
    <row r="8634" spans="2:51" x14ac:dyDescent="0.2">
      <c r="B8634" s="3"/>
      <c r="D8634" s="3"/>
      <c r="AW8634" s="3"/>
      <c r="AY8634" s="3"/>
    </row>
    <row r="8635" spans="2:51" x14ac:dyDescent="0.2">
      <c r="B8635" s="3"/>
      <c r="D8635" s="3"/>
      <c r="AW8635" s="3"/>
      <c r="AY8635" s="3"/>
    </row>
    <row r="8636" spans="2:51" x14ac:dyDescent="0.2">
      <c r="B8636" s="3"/>
      <c r="D8636" s="3"/>
      <c r="AW8636" s="3"/>
      <c r="AY8636" s="3"/>
    </row>
    <row r="8637" spans="2:51" x14ac:dyDescent="0.2">
      <c r="B8637" s="3"/>
      <c r="D8637" s="3"/>
      <c r="AW8637" s="3"/>
      <c r="AY8637" s="3"/>
    </row>
    <row r="8638" spans="2:51" x14ac:dyDescent="0.2">
      <c r="B8638" s="3"/>
      <c r="D8638" s="3"/>
      <c r="AW8638" s="3"/>
      <c r="AY8638" s="3"/>
    </row>
    <row r="8639" spans="2:51" x14ac:dyDescent="0.2">
      <c r="B8639" s="3"/>
      <c r="D8639" s="3"/>
      <c r="AW8639" s="3"/>
      <c r="AY8639" s="3"/>
    </row>
    <row r="8640" spans="2:51" x14ac:dyDescent="0.2">
      <c r="B8640" s="3"/>
      <c r="D8640" s="3"/>
      <c r="AW8640" s="3"/>
      <c r="AY8640" s="3"/>
    </row>
    <row r="8641" spans="2:51" x14ac:dyDescent="0.2">
      <c r="B8641" s="3"/>
      <c r="D8641" s="3"/>
      <c r="AW8641" s="3"/>
      <c r="AY8641" s="3"/>
    </row>
    <row r="8642" spans="2:51" x14ac:dyDescent="0.2">
      <c r="B8642" s="3"/>
      <c r="D8642" s="3"/>
      <c r="AW8642" s="3"/>
      <c r="AY8642" s="3"/>
    </row>
    <row r="8643" spans="2:51" x14ac:dyDescent="0.2">
      <c r="B8643" s="3"/>
      <c r="D8643" s="3"/>
      <c r="AW8643" s="3"/>
      <c r="AY8643" s="3"/>
    </row>
    <row r="8644" spans="2:51" x14ac:dyDescent="0.2">
      <c r="B8644" s="3"/>
      <c r="D8644" s="3"/>
      <c r="AW8644" s="3"/>
      <c r="AY8644" s="3"/>
    </row>
    <row r="8645" spans="2:51" x14ac:dyDescent="0.2">
      <c r="B8645" s="3"/>
      <c r="D8645" s="3"/>
      <c r="AW8645" s="3"/>
      <c r="AY8645" s="3"/>
    </row>
    <row r="8646" spans="2:51" x14ac:dyDescent="0.2">
      <c r="B8646" s="3"/>
      <c r="D8646" s="3"/>
      <c r="AW8646" s="3"/>
      <c r="AY8646" s="3"/>
    </row>
    <row r="8647" spans="2:51" x14ac:dyDescent="0.2">
      <c r="B8647" s="3"/>
      <c r="D8647" s="3"/>
      <c r="AW8647" s="3"/>
      <c r="AY8647" s="3"/>
    </row>
    <row r="8648" spans="2:51" x14ac:dyDescent="0.2">
      <c r="B8648" s="3"/>
      <c r="D8648" s="3"/>
      <c r="AW8648" s="3"/>
      <c r="AY8648" s="3"/>
    </row>
    <row r="8649" spans="2:51" x14ac:dyDescent="0.2">
      <c r="B8649" s="3"/>
      <c r="D8649" s="3"/>
      <c r="AW8649" s="3"/>
      <c r="AY8649" s="3"/>
    </row>
    <row r="8650" spans="2:51" x14ac:dyDescent="0.2">
      <c r="B8650" s="3"/>
      <c r="D8650" s="3"/>
      <c r="AW8650" s="3"/>
      <c r="AY8650" s="3"/>
    </row>
    <row r="8651" spans="2:51" x14ac:dyDescent="0.2">
      <c r="B8651" s="3"/>
      <c r="D8651" s="3"/>
      <c r="AW8651" s="3"/>
      <c r="AY8651" s="3"/>
    </row>
    <row r="8652" spans="2:51" x14ac:dyDescent="0.2">
      <c r="B8652" s="3"/>
      <c r="D8652" s="3"/>
      <c r="AW8652" s="3"/>
      <c r="AY8652" s="3"/>
    </row>
    <row r="8653" spans="2:51" x14ac:dyDescent="0.2">
      <c r="B8653" s="3"/>
      <c r="D8653" s="3"/>
      <c r="AW8653" s="3"/>
      <c r="AY8653" s="3"/>
    </row>
    <row r="8654" spans="2:51" x14ac:dyDescent="0.2">
      <c r="B8654" s="3"/>
      <c r="D8654" s="3"/>
      <c r="AW8654" s="3"/>
      <c r="AY8654" s="3"/>
    </row>
    <row r="8655" spans="2:51" x14ac:dyDescent="0.2">
      <c r="B8655" s="3"/>
      <c r="D8655" s="3"/>
      <c r="AW8655" s="3"/>
      <c r="AY8655" s="3"/>
    </row>
    <row r="8656" spans="2:51" x14ac:dyDescent="0.2">
      <c r="B8656" s="3"/>
      <c r="D8656" s="3"/>
      <c r="AW8656" s="3"/>
      <c r="AY8656" s="3"/>
    </row>
    <row r="8657" spans="2:51" x14ac:dyDescent="0.2">
      <c r="B8657" s="3"/>
      <c r="D8657" s="3"/>
      <c r="AW8657" s="3"/>
      <c r="AY8657" s="3"/>
    </row>
    <row r="8658" spans="2:51" x14ac:dyDescent="0.2">
      <c r="B8658" s="3"/>
      <c r="D8658" s="3"/>
      <c r="AW8658" s="3"/>
      <c r="AY8658" s="3"/>
    </row>
    <row r="8659" spans="2:51" x14ac:dyDescent="0.2">
      <c r="B8659" s="3"/>
      <c r="D8659" s="3"/>
      <c r="AW8659" s="3"/>
      <c r="AY8659" s="3"/>
    </row>
    <row r="8660" spans="2:51" x14ac:dyDescent="0.2">
      <c r="B8660" s="3"/>
      <c r="D8660" s="3"/>
      <c r="AW8660" s="3"/>
      <c r="AY8660" s="3"/>
    </row>
    <row r="8661" spans="2:51" x14ac:dyDescent="0.2">
      <c r="B8661" s="3"/>
      <c r="D8661" s="3"/>
      <c r="AW8661" s="3"/>
      <c r="AY8661" s="3"/>
    </row>
    <row r="8662" spans="2:51" x14ac:dyDescent="0.2">
      <c r="B8662" s="3"/>
      <c r="D8662" s="3"/>
      <c r="AW8662" s="3"/>
      <c r="AY8662" s="3"/>
    </row>
    <row r="8663" spans="2:51" x14ac:dyDescent="0.2">
      <c r="B8663" s="3"/>
      <c r="D8663" s="3"/>
      <c r="AW8663" s="3"/>
      <c r="AY8663" s="3"/>
    </row>
    <row r="8664" spans="2:51" x14ac:dyDescent="0.2">
      <c r="B8664" s="3"/>
      <c r="D8664" s="3"/>
      <c r="AW8664" s="3"/>
      <c r="AY8664" s="3"/>
    </row>
    <row r="8665" spans="2:51" x14ac:dyDescent="0.2">
      <c r="B8665" s="3"/>
      <c r="D8665" s="3"/>
      <c r="AW8665" s="3"/>
      <c r="AY8665" s="3"/>
    </row>
    <row r="8666" spans="2:51" x14ac:dyDescent="0.2">
      <c r="B8666" s="3"/>
      <c r="D8666" s="3"/>
      <c r="AW8666" s="3"/>
      <c r="AY8666" s="3"/>
    </row>
    <row r="8667" spans="2:51" x14ac:dyDescent="0.2">
      <c r="B8667" s="3"/>
      <c r="D8667" s="3"/>
      <c r="AW8667" s="3"/>
      <c r="AY8667" s="3"/>
    </row>
    <row r="8668" spans="2:51" x14ac:dyDescent="0.2">
      <c r="B8668" s="3"/>
      <c r="D8668" s="3"/>
      <c r="AW8668" s="3"/>
      <c r="AY8668" s="3"/>
    </row>
    <row r="8669" spans="2:51" x14ac:dyDescent="0.2">
      <c r="B8669" s="3"/>
      <c r="D8669" s="3"/>
      <c r="AW8669" s="3"/>
      <c r="AY8669" s="3"/>
    </row>
    <row r="8670" spans="2:51" x14ac:dyDescent="0.2">
      <c r="B8670" s="3"/>
      <c r="D8670" s="3"/>
      <c r="AW8670" s="3"/>
      <c r="AY8670" s="3"/>
    </row>
    <row r="8671" spans="2:51" x14ac:dyDescent="0.2">
      <c r="B8671" s="3"/>
      <c r="D8671" s="3"/>
      <c r="AW8671" s="3"/>
      <c r="AY8671" s="3"/>
    </row>
    <row r="8672" spans="2:51" x14ac:dyDescent="0.2">
      <c r="B8672" s="3"/>
      <c r="D8672" s="3"/>
      <c r="AW8672" s="3"/>
      <c r="AY8672" s="3"/>
    </row>
    <row r="8673" spans="2:51" x14ac:dyDescent="0.2">
      <c r="B8673" s="3"/>
      <c r="D8673" s="3"/>
      <c r="AW8673" s="3"/>
      <c r="AY8673" s="3"/>
    </row>
    <row r="8674" spans="2:51" x14ac:dyDescent="0.2">
      <c r="B8674" s="3"/>
      <c r="D8674" s="3"/>
      <c r="AW8674" s="3"/>
      <c r="AY8674" s="3"/>
    </row>
    <row r="8675" spans="2:51" x14ac:dyDescent="0.2">
      <c r="B8675" s="3"/>
      <c r="D8675" s="3"/>
      <c r="AW8675" s="3"/>
      <c r="AY8675" s="3"/>
    </row>
    <row r="8676" spans="2:51" x14ac:dyDescent="0.2">
      <c r="B8676" s="3"/>
      <c r="D8676" s="3"/>
      <c r="AW8676" s="3"/>
      <c r="AY8676" s="3"/>
    </row>
    <row r="8677" spans="2:51" x14ac:dyDescent="0.2">
      <c r="B8677" s="3"/>
      <c r="D8677" s="3"/>
      <c r="AW8677" s="3"/>
      <c r="AY8677" s="3"/>
    </row>
    <row r="8678" spans="2:51" x14ac:dyDescent="0.2">
      <c r="B8678" s="3"/>
      <c r="D8678" s="3"/>
      <c r="AW8678" s="3"/>
      <c r="AY8678" s="3"/>
    </row>
    <row r="8679" spans="2:51" x14ac:dyDescent="0.2">
      <c r="B8679" s="3"/>
      <c r="D8679" s="3"/>
      <c r="AW8679" s="3"/>
      <c r="AY8679" s="3"/>
    </row>
    <row r="8680" spans="2:51" x14ac:dyDescent="0.2">
      <c r="B8680" s="3"/>
      <c r="D8680" s="3"/>
      <c r="AW8680" s="3"/>
      <c r="AY8680" s="3"/>
    </row>
    <row r="8681" spans="2:51" x14ac:dyDescent="0.2">
      <c r="B8681" s="3"/>
      <c r="D8681" s="3"/>
      <c r="AW8681" s="3"/>
      <c r="AY8681" s="3"/>
    </row>
    <row r="8682" spans="2:51" x14ac:dyDescent="0.2">
      <c r="B8682" s="3"/>
      <c r="D8682" s="3"/>
      <c r="AW8682" s="3"/>
      <c r="AY8682" s="3"/>
    </row>
    <row r="8683" spans="2:51" x14ac:dyDescent="0.2">
      <c r="B8683" s="3"/>
      <c r="D8683" s="3"/>
      <c r="AW8683" s="3"/>
      <c r="AY8683" s="3"/>
    </row>
    <row r="8684" spans="2:51" x14ac:dyDescent="0.2">
      <c r="B8684" s="3"/>
      <c r="D8684" s="3"/>
      <c r="AW8684" s="3"/>
      <c r="AY8684" s="3"/>
    </row>
    <row r="8685" spans="2:51" x14ac:dyDescent="0.2">
      <c r="B8685" s="3"/>
      <c r="D8685" s="3"/>
      <c r="AW8685" s="3"/>
      <c r="AY8685" s="3"/>
    </row>
    <row r="8686" spans="2:51" x14ac:dyDescent="0.2">
      <c r="B8686" s="3"/>
      <c r="D8686" s="3"/>
      <c r="AW8686" s="3"/>
      <c r="AY8686" s="3"/>
    </row>
    <row r="8687" spans="2:51" x14ac:dyDescent="0.2">
      <c r="B8687" s="3"/>
      <c r="D8687" s="3"/>
      <c r="AW8687" s="3"/>
      <c r="AY8687" s="3"/>
    </row>
    <row r="8688" spans="2:51" x14ac:dyDescent="0.2">
      <c r="B8688" s="3"/>
      <c r="D8688" s="3"/>
      <c r="AW8688" s="3"/>
      <c r="AY8688" s="3"/>
    </row>
    <row r="8689" spans="2:51" x14ac:dyDescent="0.2">
      <c r="B8689" s="3"/>
      <c r="D8689" s="3"/>
      <c r="AW8689" s="3"/>
      <c r="AY8689" s="3"/>
    </row>
    <row r="8690" spans="2:51" x14ac:dyDescent="0.2">
      <c r="B8690" s="3"/>
      <c r="D8690" s="3"/>
      <c r="AW8690" s="3"/>
      <c r="AY8690" s="3"/>
    </row>
    <row r="8691" spans="2:51" x14ac:dyDescent="0.2">
      <c r="B8691" s="3"/>
      <c r="D8691" s="3"/>
      <c r="AW8691" s="3"/>
      <c r="AY8691" s="3"/>
    </row>
    <row r="8692" spans="2:51" x14ac:dyDescent="0.2">
      <c r="B8692" s="3"/>
      <c r="D8692" s="3"/>
      <c r="AW8692" s="3"/>
      <c r="AY8692" s="3"/>
    </row>
    <row r="8693" spans="2:51" x14ac:dyDescent="0.2">
      <c r="B8693" s="3"/>
      <c r="D8693" s="3"/>
      <c r="AW8693" s="3"/>
      <c r="AY8693" s="3"/>
    </row>
    <row r="8694" spans="2:51" x14ac:dyDescent="0.2">
      <c r="B8694" s="3"/>
      <c r="D8694" s="3"/>
      <c r="AW8694" s="3"/>
      <c r="AY8694" s="3"/>
    </row>
    <row r="8695" spans="2:51" x14ac:dyDescent="0.2">
      <c r="B8695" s="3"/>
      <c r="D8695" s="3"/>
      <c r="AW8695" s="3"/>
      <c r="AY8695" s="3"/>
    </row>
    <row r="8696" spans="2:51" x14ac:dyDescent="0.2">
      <c r="B8696" s="3"/>
      <c r="D8696" s="3"/>
      <c r="AW8696" s="3"/>
      <c r="AY8696" s="3"/>
    </row>
    <row r="8697" spans="2:51" x14ac:dyDescent="0.2">
      <c r="B8697" s="3"/>
      <c r="D8697" s="3"/>
      <c r="AW8697" s="3"/>
      <c r="AY8697" s="3"/>
    </row>
    <row r="8698" spans="2:51" x14ac:dyDescent="0.2">
      <c r="B8698" s="3"/>
      <c r="D8698" s="3"/>
      <c r="AW8698" s="3"/>
      <c r="AY8698" s="3"/>
    </row>
    <row r="8699" spans="2:51" x14ac:dyDescent="0.2">
      <c r="B8699" s="3"/>
      <c r="D8699" s="3"/>
      <c r="AW8699" s="3"/>
      <c r="AY8699" s="3"/>
    </row>
    <row r="8700" spans="2:51" x14ac:dyDescent="0.2">
      <c r="B8700" s="3"/>
      <c r="D8700" s="3"/>
      <c r="AW8700" s="3"/>
      <c r="AY8700" s="3"/>
    </row>
    <row r="8701" spans="2:51" x14ac:dyDescent="0.2">
      <c r="B8701" s="3"/>
      <c r="D8701" s="3"/>
      <c r="AW8701" s="3"/>
      <c r="AY8701" s="3"/>
    </row>
    <row r="8702" spans="2:51" x14ac:dyDescent="0.2">
      <c r="B8702" s="3"/>
      <c r="D8702" s="3"/>
      <c r="AW8702" s="3"/>
      <c r="AY8702" s="3"/>
    </row>
    <row r="8703" spans="2:51" x14ac:dyDescent="0.2">
      <c r="B8703" s="3"/>
      <c r="D8703" s="3"/>
      <c r="AW8703" s="3"/>
      <c r="AY8703" s="3"/>
    </row>
    <row r="8704" spans="2:51" x14ac:dyDescent="0.2">
      <c r="B8704" s="3"/>
      <c r="D8704" s="3"/>
      <c r="AW8704" s="3"/>
      <c r="AY8704" s="3"/>
    </row>
    <row r="8705" spans="2:51" x14ac:dyDescent="0.2">
      <c r="B8705" s="3"/>
      <c r="D8705" s="3"/>
      <c r="AW8705" s="3"/>
      <c r="AY8705" s="3"/>
    </row>
    <row r="8706" spans="2:51" x14ac:dyDescent="0.2">
      <c r="B8706" s="3"/>
      <c r="D8706" s="3"/>
      <c r="AW8706" s="3"/>
      <c r="AY8706" s="3"/>
    </row>
    <row r="8707" spans="2:51" x14ac:dyDescent="0.2">
      <c r="B8707" s="3"/>
      <c r="D8707" s="3"/>
      <c r="AW8707" s="3"/>
      <c r="AY8707" s="3"/>
    </row>
    <row r="8708" spans="2:51" x14ac:dyDescent="0.2">
      <c r="B8708" s="3"/>
      <c r="D8708" s="3"/>
      <c r="AW8708" s="3"/>
      <c r="AY8708" s="3"/>
    </row>
    <row r="8709" spans="2:51" x14ac:dyDescent="0.2">
      <c r="B8709" s="3"/>
      <c r="D8709" s="3"/>
      <c r="AW8709" s="3"/>
      <c r="AY8709" s="3"/>
    </row>
    <row r="8710" spans="2:51" x14ac:dyDescent="0.2">
      <c r="B8710" s="3"/>
      <c r="D8710" s="3"/>
      <c r="AW8710" s="3"/>
      <c r="AY8710" s="3"/>
    </row>
    <row r="8711" spans="2:51" x14ac:dyDescent="0.2">
      <c r="B8711" s="3"/>
      <c r="D8711" s="3"/>
      <c r="AW8711" s="3"/>
      <c r="AY8711" s="3"/>
    </row>
    <row r="8712" spans="2:51" x14ac:dyDescent="0.2">
      <c r="B8712" s="3"/>
      <c r="D8712" s="3"/>
      <c r="AW8712" s="3"/>
      <c r="AY8712" s="3"/>
    </row>
    <row r="8713" spans="2:51" x14ac:dyDescent="0.2">
      <c r="B8713" s="3"/>
      <c r="D8713" s="3"/>
      <c r="AW8713" s="3"/>
      <c r="AY8713" s="3"/>
    </row>
    <row r="8714" spans="2:51" x14ac:dyDescent="0.2">
      <c r="B8714" s="3"/>
      <c r="D8714" s="3"/>
      <c r="AW8714" s="3"/>
      <c r="AY8714" s="3"/>
    </row>
    <row r="8715" spans="2:51" x14ac:dyDescent="0.2">
      <c r="B8715" s="3"/>
      <c r="D8715" s="3"/>
      <c r="AW8715" s="3"/>
      <c r="AY8715" s="3"/>
    </row>
    <row r="8716" spans="2:51" x14ac:dyDescent="0.2">
      <c r="B8716" s="3"/>
      <c r="D8716" s="3"/>
      <c r="AW8716" s="3"/>
      <c r="AY8716" s="3"/>
    </row>
    <row r="8717" spans="2:51" x14ac:dyDescent="0.2">
      <c r="B8717" s="3"/>
      <c r="D8717" s="3"/>
      <c r="AW8717" s="3"/>
      <c r="AY8717" s="3"/>
    </row>
    <row r="8718" spans="2:51" x14ac:dyDescent="0.2">
      <c r="B8718" s="3"/>
      <c r="D8718" s="3"/>
      <c r="AW8718" s="3"/>
      <c r="AY8718" s="3"/>
    </row>
    <row r="8719" spans="2:51" x14ac:dyDescent="0.2">
      <c r="B8719" s="3"/>
      <c r="D8719" s="3"/>
      <c r="AW8719" s="3"/>
      <c r="AY8719" s="3"/>
    </row>
    <row r="8720" spans="2:51" x14ac:dyDescent="0.2">
      <c r="B8720" s="3"/>
      <c r="D8720" s="3"/>
      <c r="AW8720" s="3"/>
      <c r="AY8720" s="3"/>
    </row>
    <row r="8721" spans="2:51" x14ac:dyDescent="0.2">
      <c r="B8721" s="3"/>
      <c r="D8721" s="3"/>
      <c r="AW8721" s="3"/>
      <c r="AY8721" s="3"/>
    </row>
    <row r="8722" spans="2:51" x14ac:dyDescent="0.2">
      <c r="B8722" s="3"/>
      <c r="D8722" s="3"/>
      <c r="AW8722" s="3"/>
      <c r="AY8722" s="3"/>
    </row>
    <row r="8723" spans="2:51" x14ac:dyDescent="0.2">
      <c r="B8723" s="3"/>
      <c r="D8723" s="3"/>
      <c r="AW8723" s="3"/>
      <c r="AY8723" s="3"/>
    </row>
    <row r="8724" spans="2:51" x14ac:dyDescent="0.2">
      <c r="B8724" s="3"/>
      <c r="D8724" s="3"/>
      <c r="AW8724" s="3"/>
      <c r="AY8724" s="3"/>
    </row>
    <row r="8725" spans="2:51" x14ac:dyDescent="0.2">
      <c r="B8725" s="3"/>
      <c r="D8725" s="3"/>
      <c r="AW8725" s="3"/>
      <c r="AY8725" s="3"/>
    </row>
    <row r="8726" spans="2:51" x14ac:dyDescent="0.2">
      <c r="B8726" s="3"/>
      <c r="D8726" s="3"/>
      <c r="AW8726" s="3"/>
      <c r="AY8726" s="3"/>
    </row>
    <row r="8727" spans="2:51" x14ac:dyDescent="0.2">
      <c r="B8727" s="3"/>
      <c r="D8727" s="3"/>
      <c r="AW8727" s="3"/>
      <c r="AY8727" s="3"/>
    </row>
    <row r="8728" spans="2:51" x14ac:dyDescent="0.2">
      <c r="B8728" s="3"/>
      <c r="D8728" s="3"/>
      <c r="AW8728" s="3"/>
      <c r="AY8728" s="3"/>
    </row>
    <row r="8729" spans="2:51" x14ac:dyDescent="0.2">
      <c r="B8729" s="3"/>
      <c r="D8729" s="3"/>
      <c r="AW8729" s="3"/>
      <c r="AY8729" s="3"/>
    </row>
    <row r="8730" spans="2:51" x14ac:dyDescent="0.2">
      <c r="B8730" s="3"/>
      <c r="D8730" s="3"/>
      <c r="AW8730" s="3"/>
      <c r="AY8730" s="3"/>
    </row>
    <row r="8731" spans="2:51" x14ac:dyDescent="0.2">
      <c r="B8731" s="3"/>
      <c r="D8731" s="3"/>
      <c r="AW8731" s="3"/>
      <c r="AY8731" s="3"/>
    </row>
    <row r="8732" spans="2:51" x14ac:dyDescent="0.2">
      <c r="B8732" s="3"/>
      <c r="D8732" s="3"/>
      <c r="AW8732" s="3"/>
      <c r="AY8732" s="3"/>
    </row>
    <row r="8733" spans="2:51" x14ac:dyDescent="0.2">
      <c r="B8733" s="3"/>
      <c r="D8733" s="3"/>
      <c r="AW8733" s="3"/>
      <c r="AY8733" s="3"/>
    </row>
    <row r="8734" spans="2:51" x14ac:dyDescent="0.2">
      <c r="B8734" s="3"/>
      <c r="D8734" s="3"/>
      <c r="AW8734" s="3"/>
      <c r="AY8734" s="3"/>
    </row>
    <row r="8735" spans="2:51" x14ac:dyDescent="0.2">
      <c r="B8735" s="3"/>
      <c r="D8735" s="3"/>
      <c r="AW8735" s="3"/>
      <c r="AY8735" s="3"/>
    </row>
    <row r="8736" spans="2:51" x14ac:dyDescent="0.2">
      <c r="B8736" s="3"/>
      <c r="D8736" s="3"/>
      <c r="AW8736" s="3"/>
      <c r="AY8736" s="3"/>
    </row>
    <row r="8737" spans="2:51" x14ac:dyDescent="0.2">
      <c r="B8737" s="3"/>
      <c r="D8737" s="3"/>
      <c r="AW8737" s="3"/>
      <c r="AY8737" s="3"/>
    </row>
    <row r="8738" spans="2:51" x14ac:dyDescent="0.2">
      <c r="B8738" s="3"/>
      <c r="D8738" s="3"/>
      <c r="AW8738" s="3"/>
      <c r="AY8738" s="3"/>
    </row>
    <row r="8739" spans="2:51" x14ac:dyDescent="0.2">
      <c r="B8739" s="3"/>
      <c r="D8739" s="3"/>
      <c r="AW8739" s="3"/>
      <c r="AY8739" s="3"/>
    </row>
    <row r="8740" spans="2:51" x14ac:dyDescent="0.2">
      <c r="B8740" s="3"/>
      <c r="D8740" s="3"/>
      <c r="AW8740" s="3"/>
      <c r="AY8740" s="3"/>
    </row>
    <row r="8741" spans="2:51" x14ac:dyDescent="0.2">
      <c r="B8741" s="3"/>
      <c r="D8741" s="3"/>
      <c r="AW8741" s="3"/>
      <c r="AY8741" s="3"/>
    </row>
    <row r="8742" spans="2:51" x14ac:dyDescent="0.2">
      <c r="B8742" s="3"/>
      <c r="D8742" s="3"/>
      <c r="AW8742" s="3"/>
      <c r="AY8742" s="3"/>
    </row>
    <row r="8743" spans="2:51" x14ac:dyDescent="0.2">
      <c r="B8743" s="3"/>
      <c r="D8743" s="3"/>
      <c r="AW8743" s="3"/>
      <c r="AY8743" s="3"/>
    </row>
    <row r="8744" spans="2:51" x14ac:dyDescent="0.2">
      <c r="B8744" s="3"/>
      <c r="D8744" s="3"/>
      <c r="AW8744" s="3"/>
      <c r="AY8744" s="3"/>
    </row>
    <row r="8745" spans="2:51" x14ac:dyDescent="0.2">
      <c r="B8745" s="3"/>
      <c r="D8745" s="3"/>
      <c r="AW8745" s="3"/>
      <c r="AY8745" s="3"/>
    </row>
    <row r="8746" spans="2:51" x14ac:dyDescent="0.2">
      <c r="B8746" s="3"/>
      <c r="D8746" s="3"/>
      <c r="AW8746" s="3"/>
      <c r="AY8746" s="3"/>
    </row>
    <row r="8747" spans="2:51" x14ac:dyDescent="0.2">
      <c r="B8747" s="3"/>
      <c r="D8747" s="3"/>
      <c r="AW8747" s="3"/>
      <c r="AY8747" s="3"/>
    </row>
    <row r="8748" spans="2:51" x14ac:dyDescent="0.2">
      <c r="B8748" s="3"/>
      <c r="D8748" s="3"/>
      <c r="AW8748" s="3"/>
      <c r="AY8748" s="3"/>
    </row>
    <row r="8749" spans="2:51" x14ac:dyDescent="0.2">
      <c r="B8749" s="3"/>
      <c r="D8749" s="3"/>
      <c r="AW8749" s="3"/>
      <c r="AY8749" s="3"/>
    </row>
    <row r="8750" spans="2:51" x14ac:dyDescent="0.2">
      <c r="B8750" s="3"/>
      <c r="D8750" s="3"/>
      <c r="AW8750" s="3"/>
      <c r="AY8750" s="3"/>
    </row>
    <row r="8751" spans="2:51" x14ac:dyDescent="0.2">
      <c r="B8751" s="3"/>
      <c r="D8751" s="3"/>
      <c r="AW8751" s="3"/>
      <c r="AY8751" s="3"/>
    </row>
    <row r="8752" spans="2:51" x14ac:dyDescent="0.2">
      <c r="B8752" s="3"/>
      <c r="D8752" s="3"/>
      <c r="AW8752" s="3"/>
      <c r="AY8752" s="3"/>
    </row>
    <row r="8753" spans="2:51" x14ac:dyDescent="0.2">
      <c r="B8753" s="3"/>
      <c r="D8753" s="3"/>
      <c r="AW8753" s="3"/>
      <c r="AY8753" s="3"/>
    </row>
    <row r="8754" spans="2:51" x14ac:dyDescent="0.2">
      <c r="B8754" s="3"/>
      <c r="D8754" s="3"/>
      <c r="AW8754" s="3"/>
      <c r="AY8754" s="3"/>
    </row>
    <row r="8755" spans="2:51" x14ac:dyDescent="0.2">
      <c r="B8755" s="3"/>
      <c r="D8755" s="3"/>
      <c r="AW8755" s="3"/>
      <c r="AY8755" s="3"/>
    </row>
    <row r="8756" spans="2:51" x14ac:dyDescent="0.2">
      <c r="B8756" s="3"/>
      <c r="D8756" s="3"/>
      <c r="AW8756" s="3"/>
      <c r="AY8756" s="3"/>
    </row>
    <row r="8757" spans="2:51" x14ac:dyDescent="0.2">
      <c r="B8757" s="3"/>
      <c r="D8757" s="3"/>
      <c r="AW8757" s="3"/>
      <c r="AY8757" s="3"/>
    </row>
    <row r="8758" spans="2:51" x14ac:dyDescent="0.2">
      <c r="B8758" s="3"/>
      <c r="D8758" s="3"/>
      <c r="AW8758" s="3"/>
      <c r="AY8758" s="3"/>
    </row>
    <row r="8759" spans="2:51" x14ac:dyDescent="0.2">
      <c r="B8759" s="3"/>
      <c r="D8759" s="3"/>
      <c r="AW8759" s="3"/>
      <c r="AY8759" s="3"/>
    </row>
    <row r="8760" spans="2:51" x14ac:dyDescent="0.2">
      <c r="B8760" s="3"/>
      <c r="D8760" s="3"/>
      <c r="AW8760" s="3"/>
      <c r="AY8760" s="3"/>
    </row>
    <row r="8761" spans="2:51" x14ac:dyDescent="0.2">
      <c r="B8761" s="3"/>
      <c r="D8761" s="3"/>
      <c r="AW8761" s="3"/>
      <c r="AY8761" s="3"/>
    </row>
    <row r="8762" spans="2:51" x14ac:dyDescent="0.2">
      <c r="B8762" s="3"/>
      <c r="D8762" s="3"/>
      <c r="AW8762" s="3"/>
      <c r="AY8762" s="3"/>
    </row>
    <row r="8763" spans="2:51" x14ac:dyDescent="0.2">
      <c r="B8763" s="3"/>
      <c r="D8763" s="3"/>
      <c r="AW8763" s="3"/>
      <c r="AY8763" s="3"/>
    </row>
    <row r="8764" spans="2:51" x14ac:dyDescent="0.2">
      <c r="B8764" s="3"/>
      <c r="D8764" s="3"/>
      <c r="AW8764" s="3"/>
      <c r="AY8764" s="3"/>
    </row>
    <row r="8765" spans="2:51" x14ac:dyDescent="0.2">
      <c r="B8765" s="3"/>
      <c r="D8765" s="3"/>
      <c r="AW8765" s="3"/>
      <c r="AY8765" s="3"/>
    </row>
    <row r="8766" spans="2:51" x14ac:dyDescent="0.2">
      <c r="B8766" s="3"/>
      <c r="D8766" s="3"/>
      <c r="AW8766" s="3"/>
      <c r="AY8766" s="3"/>
    </row>
    <row r="8767" spans="2:51" x14ac:dyDescent="0.2">
      <c r="B8767" s="3"/>
      <c r="D8767" s="3"/>
      <c r="AW8767" s="3"/>
      <c r="AY8767" s="3"/>
    </row>
    <row r="8768" spans="2:51" x14ac:dyDescent="0.2">
      <c r="B8768" s="3"/>
      <c r="D8768" s="3"/>
      <c r="AW8768" s="3"/>
      <c r="AY8768" s="3"/>
    </row>
    <row r="8769" spans="2:51" x14ac:dyDescent="0.2">
      <c r="B8769" s="3"/>
      <c r="D8769" s="3"/>
      <c r="AW8769" s="3"/>
      <c r="AY8769" s="3"/>
    </row>
    <row r="8770" spans="2:51" x14ac:dyDescent="0.2">
      <c r="B8770" s="3"/>
      <c r="D8770" s="3"/>
      <c r="AW8770" s="3"/>
      <c r="AY8770" s="3"/>
    </row>
    <row r="8771" spans="2:51" x14ac:dyDescent="0.2">
      <c r="B8771" s="3"/>
      <c r="D8771" s="3"/>
      <c r="AW8771" s="3"/>
      <c r="AY8771" s="3"/>
    </row>
    <row r="8772" spans="2:51" x14ac:dyDescent="0.2">
      <c r="B8772" s="3"/>
      <c r="D8772" s="3"/>
      <c r="AW8772" s="3"/>
      <c r="AY8772" s="3"/>
    </row>
    <row r="8773" spans="2:51" x14ac:dyDescent="0.2">
      <c r="B8773" s="3"/>
      <c r="D8773" s="3"/>
      <c r="AW8773" s="3"/>
      <c r="AY8773" s="3"/>
    </row>
    <row r="8774" spans="2:51" x14ac:dyDescent="0.2">
      <c r="B8774" s="3"/>
      <c r="D8774" s="3"/>
      <c r="AW8774" s="3"/>
      <c r="AY8774" s="3"/>
    </row>
    <row r="8775" spans="2:51" x14ac:dyDescent="0.2">
      <c r="B8775" s="3"/>
      <c r="D8775" s="3"/>
      <c r="AW8775" s="3"/>
      <c r="AY8775" s="3"/>
    </row>
    <row r="8776" spans="2:51" x14ac:dyDescent="0.2">
      <c r="B8776" s="3"/>
      <c r="D8776" s="3"/>
      <c r="AW8776" s="3"/>
      <c r="AY8776" s="3"/>
    </row>
    <row r="8777" spans="2:51" x14ac:dyDescent="0.2">
      <c r="B8777" s="3"/>
      <c r="D8777" s="3"/>
      <c r="AW8777" s="3"/>
      <c r="AY8777" s="3"/>
    </row>
    <row r="8778" spans="2:51" x14ac:dyDescent="0.2">
      <c r="B8778" s="3"/>
      <c r="D8778" s="3"/>
      <c r="AW8778" s="3"/>
      <c r="AY8778" s="3"/>
    </row>
    <row r="8779" spans="2:51" x14ac:dyDescent="0.2">
      <c r="B8779" s="3"/>
      <c r="D8779" s="3"/>
      <c r="AW8779" s="3"/>
      <c r="AY8779" s="3"/>
    </row>
    <row r="8780" spans="2:51" x14ac:dyDescent="0.2">
      <c r="B8780" s="3"/>
      <c r="D8780" s="3"/>
      <c r="AW8780" s="3"/>
      <c r="AY8780" s="3"/>
    </row>
    <row r="8781" spans="2:51" x14ac:dyDescent="0.2">
      <c r="B8781" s="3"/>
      <c r="D8781" s="3"/>
      <c r="AW8781" s="3"/>
      <c r="AY8781" s="3"/>
    </row>
    <row r="8782" spans="2:51" x14ac:dyDescent="0.2">
      <c r="B8782" s="3"/>
      <c r="D8782" s="3"/>
      <c r="AW8782" s="3"/>
      <c r="AY8782" s="3"/>
    </row>
    <row r="8783" spans="2:51" x14ac:dyDescent="0.2">
      <c r="B8783" s="3"/>
      <c r="D8783" s="3"/>
      <c r="AW8783" s="3"/>
      <c r="AY8783" s="3"/>
    </row>
    <row r="8784" spans="2:51" x14ac:dyDescent="0.2">
      <c r="B8784" s="3"/>
      <c r="D8784" s="3"/>
      <c r="AW8784" s="3"/>
      <c r="AY8784" s="3"/>
    </row>
    <row r="8785" spans="2:51" x14ac:dyDescent="0.2">
      <c r="B8785" s="3"/>
      <c r="D8785" s="3"/>
      <c r="AW8785" s="3"/>
      <c r="AY8785" s="3"/>
    </row>
    <row r="8786" spans="2:51" x14ac:dyDescent="0.2">
      <c r="B8786" s="3"/>
      <c r="D8786" s="3"/>
      <c r="AW8786" s="3"/>
      <c r="AY8786" s="3"/>
    </row>
    <row r="8787" spans="2:51" x14ac:dyDescent="0.2">
      <c r="B8787" s="3"/>
      <c r="D8787" s="3"/>
      <c r="AW8787" s="3"/>
      <c r="AY8787" s="3"/>
    </row>
    <row r="8788" spans="2:51" x14ac:dyDescent="0.2">
      <c r="B8788" s="3"/>
      <c r="D8788" s="3"/>
      <c r="AW8788" s="3"/>
      <c r="AY8788" s="3"/>
    </row>
    <row r="8789" spans="2:51" x14ac:dyDescent="0.2">
      <c r="B8789" s="3"/>
      <c r="D8789" s="3"/>
      <c r="AW8789" s="3"/>
      <c r="AY8789" s="3"/>
    </row>
    <row r="8790" spans="2:51" x14ac:dyDescent="0.2">
      <c r="B8790" s="3"/>
      <c r="D8790" s="3"/>
      <c r="AW8790" s="3"/>
      <c r="AY8790" s="3"/>
    </row>
    <row r="8791" spans="2:51" x14ac:dyDescent="0.2">
      <c r="B8791" s="3"/>
      <c r="D8791" s="3"/>
      <c r="AW8791" s="3"/>
      <c r="AY8791" s="3"/>
    </row>
    <row r="8792" spans="2:51" x14ac:dyDescent="0.2">
      <c r="B8792" s="3"/>
      <c r="D8792" s="3"/>
      <c r="AW8792" s="3"/>
      <c r="AY8792" s="3"/>
    </row>
    <row r="8793" spans="2:51" x14ac:dyDescent="0.2">
      <c r="B8793" s="3"/>
      <c r="D8793" s="3"/>
      <c r="AW8793" s="3"/>
      <c r="AY8793" s="3"/>
    </row>
    <row r="8794" spans="2:51" x14ac:dyDescent="0.2">
      <c r="B8794" s="3"/>
      <c r="D8794" s="3"/>
      <c r="AW8794" s="3"/>
      <c r="AY8794" s="3"/>
    </row>
    <row r="8795" spans="2:51" x14ac:dyDescent="0.2">
      <c r="B8795" s="3"/>
      <c r="D8795" s="3"/>
      <c r="AW8795" s="3"/>
      <c r="AY8795" s="3"/>
    </row>
    <row r="8796" spans="2:51" x14ac:dyDescent="0.2">
      <c r="B8796" s="3"/>
      <c r="D8796" s="3"/>
      <c r="AW8796" s="3"/>
      <c r="AY8796" s="3"/>
    </row>
    <row r="8797" spans="2:51" x14ac:dyDescent="0.2">
      <c r="B8797" s="3"/>
      <c r="D8797" s="3"/>
      <c r="AW8797" s="3"/>
      <c r="AY8797" s="3"/>
    </row>
    <row r="8798" spans="2:51" x14ac:dyDescent="0.2">
      <c r="B8798" s="3"/>
      <c r="D8798" s="3"/>
      <c r="AW8798" s="3"/>
      <c r="AY8798" s="3"/>
    </row>
    <row r="8799" spans="2:51" x14ac:dyDescent="0.2">
      <c r="B8799" s="3"/>
      <c r="D8799" s="3"/>
      <c r="AW8799" s="3"/>
      <c r="AY8799" s="3"/>
    </row>
    <row r="8800" spans="2:51" x14ac:dyDescent="0.2">
      <c r="B8800" s="3"/>
      <c r="D8800" s="3"/>
      <c r="AW8800" s="3"/>
      <c r="AY8800" s="3"/>
    </row>
    <row r="8801" spans="2:51" x14ac:dyDescent="0.2">
      <c r="B8801" s="3"/>
      <c r="D8801" s="3"/>
      <c r="AW8801" s="3"/>
      <c r="AY8801" s="3"/>
    </row>
    <row r="8802" spans="2:51" x14ac:dyDescent="0.2">
      <c r="B8802" s="3"/>
      <c r="D8802" s="3"/>
      <c r="AW8802" s="3"/>
      <c r="AY8802" s="3"/>
    </row>
    <row r="8803" spans="2:51" x14ac:dyDescent="0.2">
      <c r="B8803" s="3"/>
      <c r="D8803" s="3"/>
      <c r="AW8803" s="3"/>
      <c r="AY8803" s="3"/>
    </row>
    <row r="8804" spans="2:51" x14ac:dyDescent="0.2">
      <c r="B8804" s="3"/>
      <c r="D8804" s="3"/>
      <c r="AW8804" s="3"/>
      <c r="AY8804" s="3"/>
    </row>
    <row r="8805" spans="2:51" x14ac:dyDescent="0.2">
      <c r="B8805" s="3"/>
      <c r="D8805" s="3"/>
      <c r="AW8805" s="3"/>
      <c r="AY8805" s="3"/>
    </row>
    <row r="8806" spans="2:51" x14ac:dyDescent="0.2">
      <c r="B8806" s="3"/>
      <c r="D8806" s="3"/>
      <c r="AW8806" s="3"/>
      <c r="AY8806" s="3"/>
    </row>
    <row r="8807" spans="2:51" x14ac:dyDescent="0.2">
      <c r="B8807" s="3"/>
      <c r="D8807" s="3"/>
      <c r="AW8807" s="3"/>
      <c r="AY8807" s="3"/>
    </row>
    <row r="8808" spans="2:51" x14ac:dyDescent="0.2">
      <c r="B8808" s="3"/>
      <c r="D8808" s="3"/>
      <c r="AW8808" s="3"/>
      <c r="AY8808" s="3"/>
    </row>
    <row r="8809" spans="2:51" x14ac:dyDescent="0.2">
      <c r="B8809" s="3"/>
      <c r="D8809" s="3"/>
      <c r="AW8809" s="3"/>
      <c r="AY8809" s="3"/>
    </row>
    <row r="8810" spans="2:51" x14ac:dyDescent="0.2">
      <c r="B8810" s="3"/>
      <c r="D8810" s="3"/>
      <c r="AW8810" s="3"/>
      <c r="AY8810" s="3"/>
    </row>
    <row r="8811" spans="2:51" x14ac:dyDescent="0.2">
      <c r="B8811" s="3"/>
      <c r="D8811" s="3"/>
      <c r="AW8811" s="3"/>
      <c r="AY8811" s="3"/>
    </row>
    <row r="8812" spans="2:51" x14ac:dyDescent="0.2">
      <c r="B8812" s="3"/>
      <c r="D8812" s="3"/>
      <c r="AW8812" s="3"/>
      <c r="AY8812" s="3"/>
    </row>
    <row r="8813" spans="2:51" x14ac:dyDescent="0.2">
      <c r="B8813" s="3"/>
      <c r="D8813" s="3"/>
      <c r="AW8813" s="3"/>
      <c r="AY8813" s="3"/>
    </row>
    <row r="8814" spans="2:51" x14ac:dyDescent="0.2">
      <c r="B8814" s="3"/>
      <c r="D8814" s="3"/>
      <c r="AW8814" s="3"/>
      <c r="AY8814" s="3"/>
    </row>
    <row r="8815" spans="2:51" x14ac:dyDescent="0.2">
      <c r="B8815" s="3"/>
      <c r="D8815" s="3"/>
      <c r="AW8815" s="3"/>
      <c r="AY8815" s="3"/>
    </row>
    <row r="8816" spans="2:51" x14ac:dyDescent="0.2">
      <c r="B8816" s="3"/>
      <c r="D8816" s="3"/>
      <c r="AW8816" s="3"/>
      <c r="AY8816" s="3"/>
    </row>
    <row r="8817" spans="2:51" x14ac:dyDescent="0.2">
      <c r="B8817" s="3"/>
      <c r="D8817" s="3"/>
      <c r="AW8817" s="3"/>
      <c r="AY8817" s="3"/>
    </row>
    <row r="8818" spans="2:51" x14ac:dyDescent="0.2">
      <c r="B8818" s="3"/>
      <c r="D8818" s="3"/>
      <c r="AW8818" s="3"/>
      <c r="AY8818" s="3"/>
    </row>
    <row r="8819" spans="2:51" x14ac:dyDescent="0.2">
      <c r="B8819" s="3"/>
      <c r="D8819" s="3"/>
      <c r="AW8819" s="3"/>
      <c r="AY8819" s="3"/>
    </row>
    <row r="8820" spans="2:51" x14ac:dyDescent="0.2">
      <c r="B8820" s="3"/>
      <c r="D8820" s="3"/>
      <c r="AW8820" s="3"/>
      <c r="AY8820" s="3"/>
    </row>
    <row r="8821" spans="2:51" x14ac:dyDescent="0.2">
      <c r="B8821" s="3"/>
      <c r="D8821" s="3"/>
      <c r="AW8821" s="3"/>
      <c r="AY8821" s="3"/>
    </row>
    <row r="8822" spans="2:51" x14ac:dyDescent="0.2">
      <c r="B8822" s="3"/>
      <c r="D8822" s="3"/>
      <c r="AW8822" s="3"/>
      <c r="AY8822" s="3"/>
    </row>
    <row r="8823" spans="2:51" x14ac:dyDescent="0.2">
      <c r="B8823" s="3"/>
      <c r="D8823" s="3"/>
      <c r="AW8823" s="3"/>
      <c r="AY8823" s="3"/>
    </row>
    <row r="8824" spans="2:51" x14ac:dyDescent="0.2">
      <c r="B8824" s="3"/>
      <c r="D8824" s="3"/>
      <c r="AW8824" s="3"/>
      <c r="AY8824" s="3"/>
    </row>
    <row r="8825" spans="2:51" x14ac:dyDescent="0.2">
      <c r="B8825" s="3"/>
      <c r="D8825" s="3"/>
      <c r="AW8825" s="3"/>
      <c r="AY8825" s="3"/>
    </row>
    <row r="8826" spans="2:51" x14ac:dyDescent="0.2">
      <c r="B8826" s="3"/>
      <c r="D8826" s="3"/>
      <c r="AW8826" s="3"/>
      <c r="AY8826" s="3"/>
    </row>
    <row r="8827" spans="2:51" x14ac:dyDescent="0.2">
      <c r="B8827" s="3"/>
      <c r="D8827" s="3"/>
      <c r="AW8827" s="3"/>
      <c r="AY8827" s="3"/>
    </row>
    <row r="8828" spans="2:51" x14ac:dyDescent="0.2">
      <c r="B8828" s="3"/>
      <c r="D8828" s="3"/>
      <c r="AW8828" s="3"/>
      <c r="AY8828" s="3"/>
    </row>
    <row r="8829" spans="2:51" x14ac:dyDescent="0.2">
      <c r="B8829" s="3"/>
      <c r="D8829" s="3"/>
      <c r="AW8829" s="3"/>
      <c r="AY8829" s="3"/>
    </row>
    <row r="8830" spans="2:51" x14ac:dyDescent="0.2">
      <c r="B8830" s="3"/>
      <c r="D8830" s="3"/>
      <c r="AW8830" s="3"/>
      <c r="AY8830" s="3"/>
    </row>
    <row r="8831" spans="2:51" x14ac:dyDescent="0.2">
      <c r="B8831" s="3"/>
      <c r="D8831" s="3"/>
      <c r="AW8831" s="3"/>
      <c r="AY8831" s="3"/>
    </row>
    <row r="8832" spans="2:51" x14ac:dyDescent="0.2">
      <c r="B8832" s="3"/>
      <c r="D8832" s="3"/>
      <c r="AW8832" s="3"/>
      <c r="AY8832" s="3"/>
    </row>
    <row r="8833" spans="2:51" x14ac:dyDescent="0.2">
      <c r="B8833" s="3"/>
      <c r="D8833" s="3"/>
      <c r="AW8833" s="3"/>
      <c r="AY8833" s="3"/>
    </row>
    <row r="8834" spans="2:51" x14ac:dyDescent="0.2">
      <c r="B8834" s="3"/>
      <c r="D8834" s="3"/>
      <c r="AW8834" s="3"/>
      <c r="AY8834" s="3"/>
    </row>
    <row r="8835" spans="2:51" x14ac:dyDescent="0.2">
      <c r="B8835" s="3"/>
      <c r="D8835" s="3"/>
      <c r="AW8835" s="3"/>
      <c r="AY8835" s="3"/>
    </row>
    <row r="8836" spans="2:51" x14ac:dyDescent="0.2">
      <c r="B8836" s="3"/>
      <c r="D8836" s="3"/>
      <c r="AW8836" s="3"/>
      <c r="AY8836" s="3"/>
    </row>
    <row r="8837" spans="2:51" x14ac:dyDescent="0.2">
      <c r="B8837" s="3"/>
      <c r="D8837" s="3"/>
      <c r="AW8837" s="3"/>
      <c r="AY8837" s="3"/>
    </row>
    <row r="8838" spans="2:51" x14ac:dyDescent="0.2">
      <c r="B8838" s="3"/>
      <c r="D8838" s="3"/>
      <c r="AW8838" s="3"/>
      <c r="AY8838" s="3"/>
    </row>
    <row r="8839" spans="2:51" x14ac:dyDescent="0.2">
      <c r="B8839" s="3"/>
      <c r="D8839" s="3"/>
      <c r="AW8839" s="3"/>
      <c r="AY8839" s="3"/>
    </row>
    <row r="8840" spans="2:51" x14ac:dyDescent="0.2">
      <c r="B8840" s="3"/>
      <c r="D8840" s="3"/>
      <c r="AW8840" s="3"/>
      <c r="AY8840" s="3"/>
    </row>
    <row r="8841" spans="2:51" x14ac:dyDescent="0.2">
      <c r="B8841" s="3"/>
      <c r="D8841" s="3"/>
      <c r="AW8841" s="3"/>
      <c r="AY8841" s="3"/>
    </row>
    <row r="8842" spans="2:51" x14ac:dyDescent="0.2">
      <c r="B8842" s="3"/>
      <c r="D8842" s="3"/>
      <c r="AW8842" s="3"/>
      <c r="AY8842" s="3"/>
    </row>
    <row r="8843" spans="2:51" x14ac:dyDescent="0.2">
      <c r="B8843" s="3"/>
      <c r="D8843" s="3"/>
      <c r="AW8843" s="3"/>
      <c r="AY8843" s="3"/>
    </row>
    <row r="8844" spans="2:51" x14ac:dyDescent="0.2">
      <c r="B8844" s="3"/>
      <c r="D8844" s="3"/>
      <c r="AW8844" s="3"/>
      <c r="AY8844" s="3"/>
    </row>
    <row r="8845" spans="2:51" x14ac:dyDescent="0.2">
      <c r="B8845" s="3"/>
      <c r="D8845" s="3"/>
      <c r="AW8845" s="3"/>
      <c r="AY8845" s="3"/>
    </row>
    <row r="8846" spans="2:51" x14ac:dyDescent="0.2">
      <c r="B8846" s="3"/>
      <c r="D8846" s="3"/>
      <c r="AW8846" s="3"/>
      <c r="AY8846" s="3"/>
    </row>
    <row r="8847" spans="2:51" x14ac:dyDescent="0.2">
      <c r="B8847" s="3"/>
      <c r="D8847" s="3"/>
      <c r="AW8847" s="3"/>
      <c r="AY8847" s="3"/>
    </row>
    <row r="8848" spans="2:51" x14ac:dyDescent="0.2">
      <c r="B8848" s="3"/>
      <c r="D8848" s="3"/>
      <c r="AW8848" s="3"/>
      <c r="AY8848" s="3"/>
    </row>
    <row r="8849" spans="2:51" x14ac:dyDescent="0.2">
      <c r="B8849" s="3"/>
      <c r="D8849" s="3"/>
      <c r="AW8849" s="3"/>
      <c r="AY8849" s="3"/>
    </row>
    <row r="8850" spans="2:51" x14ac:dyDescent="0.2">
      <c r="B8850" s="3"/>
      <c r="D8850" s="3"/>
      <c r="AW8850" s="3"/>
      <c r="AY8850" s="3"/>
    </row>
    <row r="8851" spans="2:51" x14ac:dyDescent="0.2">
      <c r="B8851" s="3"/>
      <c r="D8851" s="3"/>
      <c r="AW8851" s="3"/>
      <c r="AY8851" s="3"/>
    </row>
    <row r="8852" spans="2:51" x14ac:dyDescent="0.2">
      <c r="B8852" s="3"/>
      <c r="D8852" s="3"/>
      <c r="AW8852" s="3"/>
      <c r="AY8852" s="3"/>
    </row>
    <row r="8853" spans="2:51" x14ac:dyDescent="0.2">
      <c r="B8853" s="3"/>
      <c r="D8853" s="3"/>
      <c r="AW8853" s="3"/>
      <c r="AY8853" s="3"/>
    </row>
    <row r="8854" spans="2:51" x14ac:dyDescent="0.2">
      <c r="B8854" s="3"/>
      <c r="D8854" s="3"/>
      <c r="AW8854" s="3"/>
      <c r="AY8854" s="3"/>
    </row>
    <row r="8855" spans="2:51" x14ac:dyDescent="0.2">
      <c r="B8855" s="3"/>
      <c r="D8855" s="3"/>
      <c r="AW8855" s="3"/>
      <c r="AY8855" s="3"/>
    </row>
    <row r="8856" spans="2:51" x14ac:dyDescent="0.2">
      <c r="B8856" s="3"/>
      <c r="D8856" s="3"/>
      <c r="AW8856" s="3"/>
      <c r="AY8856" s="3"/>
    </row>
    <row r="8857" spans="2:51" x14ac:dyDescent="0.2">
      <c r="B8857" s="3"/>
      <c r="D8857" s="3"/>
      <c r="AW8857" s="3"/>
      <c r="AY8857" s="3"/>
    </row>
    <row r="8858" spans="2:51" x14ac:dyDescent="0.2">
      <c r="B8858" s="3"/>
      <c r="D8858" s="3"/>
      <c r="AW8858" s="3"/>
      <c r="AY8858" s="3"/>
    </row>
    <row r="8859" spans="2:51" x14ac:dyDescent="0.2">
      <c r="B8859" s="3"/>
      <c r="D8859" s="3"/>
      <c r="AW8859" s="3"/>
      <c r="AY8859" s="3"/>
    </row>
    <row r="8860" spans="2:51" x14ac:dyDescent="0.2">
      <c r="B8860" s="3"/>
      <c r="D8860" s="3"/>
      <c r="AW8860" s="3"/>
      <c r="AY8860" s="3"/>
    </row>
    <row r="8861" spans="2:51" x14ac:dyDescent="0.2">
      <c r="B8861" s="3"/>
      <c r="D8861" s="3"/>
      <c r="AW8861" s="3"/>
      <c r="AY8861" s="3"/>
    </row>
    <row r="8862" spans="2:51" x14ac:dyDescent="0.2">
      <c r="B8862" s="3"/>
      <c r="D8862" s="3"/>
      <c r="AW8862" s="3"/>
      <c r="AY8862" s="3"/>
    </row>
    <row r="8863" spans="2:51" x14ac:dyDescent="0.2">
      <c r="B8863" s="3"/>
      <c r="D8863" s="3"/>
      <c r="AW8863" s="3"/>
      <c r="AY8863" s="3"/>
    </row>
    <row r="8864" spans="2:51" x14ac:dyDescent="0.2">
      <c r="B8864" s="3"/>
      <c r="D8864" s="3"/>
      <c r="AW8864" s="3"/>
      <c r="AY8864" s="3"/>
    </row>
    <row r="8865" spans="2:51" x14ac:dyDescent="0.2">
      <c r="B8865" s="3"/>
      <c r="D8865" s="3"/>
      <c r="AW8865" s="3"/>
      <c r="AY8865" s="3"/>
    </row>
    <row r="8866" spans="2:51" x14ac:dyDescent="0.2">
      <c r="B8866" s="3"/>
      <c r="D8866" s="3"/>
      <c r="AW8866" s="3"/>
      <c r="AY8866" s="3"/>
    </row>
    <row r="8867" spans="2:51" x14ac:dyDescent="0.2">
      <c r="B8867" s="3"/>
      <c r="D8867" s="3"/>
      <c r="AW8867" s="3"/>
      <c r="AY8867" s="3"/>
    </row>
    <row r="8868" spans="2:51" x14ac:dyDescent="0.2">
      <c r="B8868" s="3"/>
      <c r="D8868" s="3"/>
      <c r="AW8868" s="3"/>
      <c r="AY8868" s="3"/>
    </row>
    <row r="8869" spans="2:51" x14ac:dyDescent="0.2">
      <c r="B8869" s="3"/>
      <c r="D8869" s="3"/>
      <c r="AW8869" s="3"/>
      <c r="AY8869" s="3"/>
    </row>
    <row r="8870" spans="2:51" x14ac:dyDescent="0.2">
      <c r="B8870" s="3"/>
      <c r="D8870" s="3"/>
      <c r="AW8870" s="3"/>
      <c r="AY8870" s="3"/>
    </row>
    <row r="8871" spans="2:51" x14ac:dyDescent="0.2">
      <c r="B8871" s="3"/>
      <c r="D8871" s="3"/>
      <c r="AW8871" s="3"/>
      <c r="AY8871" s="3"/>
    </row>
    <row r="8872" spans="2:51" x14ac:dyDescent="0.2">
      <c r="B8872" s="3"/>
      <c r="D8872" s="3"/>
      <c r="AW8872" s="3"/>
      <c r="AY8872" s="3"/>
    </row>
    <row r="8873" spans="2:51" x14ac:dyDescent="0.2">
      <c r="B8873" s="3"/>
      <c r="D8873" s="3"/>
      <c r="AW8873" s="3"/>
      <c r="AY8873" s="3"/>
    </row>
    <row r="8874" spans="2:51" x14ac:dyDescent="0.2">
      <c r="B8874" s="3"/>
      <c r="D8874" s="3"/>
      <c r="AW8874" s="3"/>
      <c r="AY8874" s="3"/>
    </row>
    <row r="8875" spans="2:51" x14ac:dyDescent="0.2">
      <c r="B8875" s="3"/>
      <c r="D8875" s="3"/>
      <c r="AW8875" s="3"/>
      <c r="AY8875" s="3"/>
    </row>
    <row r="8876" spans="2:51" x14ac:dyDescent="0.2">
      <c r="B8876" s="3"/>
      <c r="D8876" s="3"/>
      <c r="AW8876" s="3"/>
      <c r="AY8876" s="3"/>
    </row>
    <row r="8877" spans="2:51" x14ac:dyDescent="0.2">
      <c r="B8877" s="3"/>
      <c r="D8877" s="3"/>
      <c r="AW8877" s="3"/>
      <c r="AY8877" s="3"/>
    </row>
    <row r="8878" spans="2:51" x14ac:dyDescent="0.2">
      <c r="B8878" s="3"/>
      <c r="D8878" s="3"/>
      <c r="AW8878" s="3"/>
      <c r="AY8878" s="3"/>
    </row>
    <row r="8879" spans="2:51" x14ac:dyDescent="0.2">
      <c r="B8879" s="3"/>
      <c r="D8879" s="3"/>
      <c r="AW8879" s="3"/>
      <c r="AY8879" s="3"/>
    </row>
    <row r="8880" spans="2:51" x14ac:dyDescent="0.2">
      <c r="B8880" s="3"/>
      <c r="D8880" s="3"/>
      <c r="AW8880" s="3"/>
      <c r="AY8880" s="3"/>
    </row>
    <row r="8881" spans="2:51" x14ac:dyDescent="0.2">
      <c r="B8881" s="3"/>
      <c r="D8881" s="3"/>
      <c r="AW8881" s="3"/>
      <c r="AY8881" s="3"/>
    </row>
    <row r="8882" spans="2:51" x14ac:dyDescent="0.2">
      <c r="B8882" s="3"/>
      <c r="D8882" s="3"/>
      <c r="AW8882" s="3"/>
      <c r="AY8882" s="3"/>
    </row>
    <row r="8883" spans="2:51" x14ac:dyDescent="0.2">
      <c r="B8883" s="3"/>
      <c r="D8883" s="3"/>
      <c r="AW8883" s="3"/>
      <c r="AY8883" s="3"/>
    </row>
    <row r="8884" spans="2:51" x14ac:dyDescent="0.2">
      <c r="B8884" s="3"/>
      <c r="D8884" s="3"/>
      <c r="AW8884" s="3"/>
      <c r="AY8884" s="3"/>
    </row>
    <row r="8885" spans="2:51" x14ac:dyDescent="0.2">
      <c r="B8885" s="3"/>
      <c r="D8885" s="3"/>
      <c r="AW8885" s="3"/>
      <c r="AY8885" s="3"/>
    </row>
    <row r="8886" spans="2:51" x14ac:dyDescent="0.2">
      <c r="B8886" s="3"/>
      <c r="D8886" s="3"/>
      <c r="AW8886" s="3"/>
      <c r="AY8886" s="3"/>
    </row>
    <row r="8887" spans="2:51" x14ac:dyDescent="0.2">
      <c r="B8887" s="3"/>
      <c r="D8887" s="3"/>
      <c r="AW8887" s="3"/>
      <c r="AY8887" s="3"/>
    </row>
    <row r="8888" spans="2:51" x14ac:dyDescent="0.2">
      <c r="B8888" s="3"/>
      <c r="D8888" s="3"/>
      <c r="AW8888" s="3"/>
      <c r="AY8888" s="3"/>
    </row>
    <row r="8889" spans="2:51" x14ac:dyDescent="0.2">
      <c r="B8889" s="3"/>
      <c r="D8889" s="3"/>
      <c r="AW8889" s="3"/>
      <c r="AY8889" s="3"/>
    </row>
    <row r="8890" spans="2:51" x14ac:dyDescent="0.2">
      <c r="B8890" s="3"/>
      <c r="D8890" s="3"/>
      <c r="AW8890" s="3"/>
      <c r="AY8890" s="3"/>
    </row>
    <row r="8891" spans="2:51" x14ac:dyDescent="0.2">
      <c r="B8891" s="3"/>
      <c r="D8891" s="3"/>
      <c r="AW8891" s="3"/>
      <c r="AY8891" s="3"/>
    </row>
    <row r="8892" spans="2:51" x14ac:dyDescent="0.2">
      <c r="B8892" s="3"/>
      <c r="D8892" s="3"/>
      <c r="AW8892" s="3"/>
      <c r="AY8892" s="3"/>
    </row>
    <row r="8893" spans="2:51" x14ac:dyDescent="0.2">
      <c r="B8893" s="3"/>
      <c r="D8893" s="3"/>
      <c r="AW8893" s="3"/>
      <c r="AY8893" s="3"/>
    </row>
    <row r="8894" spans="2:51" x14ac:dyDescent="0.2">
      <c r="B8894" s="3"/>
      <c r="D8894" s="3"/>
      <c r="AW8894" s="3"/>
      <c r="AY8894" s="3"/>
    </row>
    <row r="8895" spans="2:51" x14ac:dyDescent="0.2">
      <c r="B8895" s="3"/>
      <c r="D8895" s="3"/>
      <c r="AW8895" s="3"/>
      <c r="AY8895" s="3"/>
    </row>
    <row r="8896" spans="2:51" x14ac:dyDescent="0.2">
      <c r="B8896" s="3"/>
      <c r="D8896" s="3"/>
      <c r="AW8896" s="3"/>
      <c r="AY8896" s="3"/>
    </row>
    <row r="8897" spans="2:51" x14ac:dyDescent="0.2">
      <c r="B8897" s="3"/>
      <c r="D8897" s="3"/>
      <c r="AW8897" s="3"/>
      <c r="AY8897" s="3"/>
    </row>
    <row r="8898" spans="2:51" x14ac:dyDescent="0.2">
      <c r="B8898" s="3"/>
      <c r="D8898" s="3"/>
      <c r="AW8898" s="3"/>
      <c r="AY8898" s="3"/>
    </row>
    <row r="8899" spans="2:51" x14ac:dyDescent="0.2">
      <c r="B8899" s="3"/>
      <c r="D8899" s="3"/>
      <c r="AW8899" s="3"/>
      <c r="AY8899" s="3"/>
    </row>
    <row r="8900" spans="2:51" x14ac:dyDescent="0.2">
      <c r="B8900" s="3"/>
      <c r="D8900" s="3"/>
      <c r="AW8900" s="3"/>
      <c r="AY8900" s="3"/>
    </row>
    <row r="8901" spans="2:51" x14ac:dyDescent="0.2">
      <c r="B8901" s="3"/>
      <c r="D8901" s="3"/>
      <c r="AW8901" s="3"/>
      <c r="AY8901" s="3"/>
    </row>
    <row r="8902" spans="2:51" x14ac:dyDescent="0.2">
      <c r="B8902" s="3"/>
      <c r="D8902" s="3"/>
      <c r="AW8902" s="3"/>
      <c r="AY8902" s="3"/>
    </row>
    <row r="8903" spans="2:51" x14ac:dyDescent="0.2">
      <c r="B8903" s="3"/>
      <c r="D8903" s="3"/>
      <c r="AW8903" s="3"/>
      <c r="AY8903" s="3"/>
    </row>
    <row r="8904" spans="2:51" x14ac:dyDescent="0.2">
      <c r="B8904" s="3"/>
      <c r="D8904" s="3"/>
      <c r="AW8904" s="3"/>
      <c r="AY8904" s="3"/>
    </row>
    <row r="8905" spans="2:51" x14ac:dyDescent="0.2">
      <c r="B8905" s="3"/>
      <c r="D8905" s="3"/>
      <c r="AW8905" s="3"/>
      <c r="AY8905" s="3"/>
    </row>
    <row r="8906" spans="2:51" x14ac:dyDescent="0.2">
      <c r="B8906" s="3"/>
      <c r="D8906" s="3"/>
      <c r="AW8906" s="3"/>
      <c r="AY8906" s="3"/>
    </row>
    <row r="8907" spans="2:51" x14ac:dyDescent="0.2">
      <c r="B8907" s="3"/>
      <c r="D8907" s="3"/>
      <c r="AW8907" s="3"/>
      <c r="AY8907" s="3"/>
    </row>
    <row r="8908" spans="2:51" x14ac:dyDescent="0.2">
      <c r="B8908" s="3"/>
      <c r="D8908" s="3"/>
      <c r="AW8908" s="3"/>
      <c r="AY8908" s="3"/>
    </row>
    <row r="8909" spans="2:51" x14ac:dyDescent="0.2">
      <c r="B8909" s="3"/>
      <c r="D8909" s="3"/>
      <c r="AW8909" s="3"/>
      <c r="AY8909" s="3"/>
    </row>
    <row r="8910" spans="2:51" x14ac:dyDescent="0.2">
      <c r="B8910" s="3"/>
      <c r="D8910" s="3"/>
      <c r="AW8910" s="3"/>
      <c r="AY8910" s="3"/>
    </row>
    <row r="8911" spans="2:51" x14ac:dyDescent="0.2">
      <c r="B8911" s="3"/>
      <c r="D8911" s="3"/>
      <c r="AW8911" s="3"/>
      <c r="AY8911" s="3"/>
    </row>
    <row r="8912" spans="2:51" x14ac:dyDescent="0.2">
      <c r="B8912" s="3"/>
      <c r="D8912" s="3"/>
      <c r="AW8912" s="3"/>
      <c r="AY8912" s="3"/>
    </row>
    <row r="8913" spans="2:51" x14ac:dyDescent="0.2">
      <c r="B8913" s="3"/>
      <c r="D8913" s="3"/>
      <c r="AW8913" s="3"/>
      <c r="AY8913" s="3"/>
    </row>
    <row r="8914" spans="2:51" x14ac:dyDescent="0.2">
      <c r="B8914" s="3"/>
      <c r="D8914" s="3"/>
      <c r="AW8914" s="3"/>
      <c r="AY8914" s="3"/>
    </row>
    <row r="8915" spans="2:51" x14ac:dyDescent="0.2">
      <c r="B8915" s="3"/>
      <c r="D8915" s="3"/>
      <c r="AW8915" s="3"/>
      <c r="AY8915" s="3"/>
    </row>
    <row r="8916" spans="2:51" x14ac:dyDescent="0.2">
      <c r="B8916" s="3"/>
      <c r="D8916" s="3"/>
      <c r="AW8916" s="3"/>
      <c r="AY8916" s="3"/>
    </row>
    <row r="8917" spans="2:51" x14ac:dyDescent="0.2">
      <c r="B8917" s="3"/>
      <c r="D8917" s="3"/>
      <c r="AW8917" s="3"/>
      <c r="AY8917" s="3"/>
    </row>
    <row r="8918" spans="2:51" x14ac:dyDescent="0.2">
      <c r="B8918" s="3"/>
      <c r="D8918" s="3"/>
      <c r="AW8918" s="3"/>
      <c r="AY8918" s="3"/>
    </row>
    <row r="8919" spans="2:51" x14ac:dyDescent="0.2">
      <c r="B8919" s="3"/>
      <c r="D8919" s="3"/>
      <c r="AW8919" s="3"/>
      <c r="AY8919" s="3"/>
    </row>
    <row r="8920" spans="2:51" x14ac:dyDescent="0.2">
      <c r="B8920" s="3"/>
      <c r="D8920" s="3"/>
      <c r="AW8920" s="3"/>
      <c r="AY8920" s="3"/>
    </row>
    <row r="8921" spans="2:51" x14ac:dyDescent="0.2">
      <c r="B8921" s="3"/>
      <c r="D8921" s="3"/>
      <c r="AW8921" s="3"/>
      <c r="AY8921" s="3"/>
    </row>
    <row r="8922" spans="2:51" x14ac:dyDescent="0.2">
      <c r="B8922" s="3"/>
      <c r="D8922" s="3"/>
      <c r="AW8922" s="3"/>
      <c r="AY8922" s="3"/>
    </row>
    <row r="8923" spans="2:51" x14ac:dyDescent="0.2">
      <c r="B8923" s="3"/>
      <c r="D8923" s="3"/>
      <c r="AW8923" s="3"/>
      <c r="AY8923" s="3"/>
    </row>
    <row r="8924" spans="2:51" x14ac:dyDescent="0.2">
      <c r="B8924" s="3"/>
      <c r="D8924" s="3"/>
      <c r="AW8924" s="3"/>
      <c r="AY8924" s="3"/>
    </row>
    <row r="8925" spans="2:51" x14ac:dyDescent="0.2">
      <c r="B8925" s="3"/>
      <c r="D8925" s="3"/>
      <c r="AW8925" s="3"/>
      <c r="AY8925" s="3"/>
    </row>
    <row r="8926" spans="2:51" x14ac:dyDescent="0.2">
      <c r="B8926" s="3"/>
      <c r="D8926" s="3"/>
      <c r="AW8926" s="3"/>
      <c r="AY8926" s="3"/>
    </row>
    <row r="8927" spans="2:51" x14ac:dyDescent="0.2">
      <c r="B8927" s="3"/>
      <c r="D8927" s="3"/>
      <c r="AW8927" s="3"/>
      <c r="AY8927" s="3"/>
    </row>
    <row r="8928" spans="2:51" x14ac:dyDescent="0.2">
      <c r="B8928" s="3"/>
      <c r="D8928" s="3"/>
      <c r="AW8928" s="3"/>
      <c r="AY8928" s="3"/>
    </row>
    <row r="8929" spans="2:51" x14ac:dyDescent="0.2">
      <c r="B8929" s="3"/>
      <c r="D8929" s="3"/>
      <c r="AW8929" s="3"/>
      <c r="AY8929" s="3"/>
    </row>
    <row r="8930" spans="2:51" x14ac:dyDescent="0.2">
      <c r="B8930" s="3"/>
      <c r="D8930" s="3"/>
      <c r="AW8930" s="3"/>
      <c r="AY8930" s="3"/>
    </row>
    <row r="8931" spans="2:51" x14ac:dyDescent="0.2">
      <c r="B8931" s="3"/>
      <c r="D8931" s="3"/>
      <c r="AW8931" s="3"/>
      <c r="AY8931" s="3"/>
    </row>
    <row r="8932" spans="2:51" x14ac:dyDescent="0.2">
      <c r="B8932" s="3"/>
      <c r="D8932" s="3"/>
      <c r="AW8932" s="3"/>
      <c r="AY8932" s="3"/>
    </row>
    <row r="8933" spans="2:51" x14ac:dyDescent="0.2">
      <c r="B8933" s="3"/>
      <c r="D8933" s="3"/>
      <c r="AW8933" s="3"/>
      <c r="AY8933" s="3"/>
    </row>
    <row r="8934" spans="2:51" x14ac:dyDescent="0.2">
      <c r="B8934" s="3"/>
      <c r="D8934" s="3"/>
      <c r="AW8934" s="3"/>
      <c r="AY8934" s="3"/>
    </row>
    <row r="8935" spans="2:51" x14ac:dyDescent="0.2">
      <c r="B8935" s="3"/>
      <c r="D8935" s="3"/>
      <c r="AW8935" s="3"/>
      <c r="AY8935" s="3"/>
    </row>
    <row r="8936" spans="2:51" x14ac:dyDescent="0.2">
      <c r="B8936" s="3"/>
      <c r="D8936" s="3"/>
      <c r="AW8936" s="3"/>
      <c r="AY8936" s="3"/>
    </row>
    <row r="8937" spans="2:51" x14ac:dyDescent="0.2">
      <c r="B8937" s="3"/>
      <c r="D8937" s="3"/>
      <c r="AW8937" s="3"/>
      <c r="AY8937" s="3"/>
    </row>
    <row r="8938" spans="2:51" x14ac:dyDescent="0.2">
      <c r="B8938" s="3"/>
      <c r="D8938" s="3"/>
      <c r="AW8938" s="3"/>
      <c r="AY8938" s="3"/>
    </row>
    <row r="8939" spans="2:51" x14ac:dyDescent="0.2">
      <c r="B8939" s="3"/>
      <c r="D8939" s="3"/>
      <c r="AW8939" s="3"/>
      <c r="AY8939" s="3"/>
    </row>
    <row r="8940" spans="2:51" x14ac:dyDescent="0.2">
      <c r="B8940" s="3"/>
      <c r="D8940" s="3"/>
      <c r="AW8940" s="3"/>
      <c r="AY8940" s="3"/>
    </row>
    <row r="8941" spans="2:51" x14ac:dyDescent="0.2">
      <c r="B8941" s="3"/>
      <c r="D8941" s="3"/>
      <c r="AW8941" s="3"/>
      <c r="AY8941" s="3"/>
    </row>
    <row r="8942" spans="2:51" x14ac:dyDescent="0.2">
      <c r="B8942" s="3"/>
      <c r="D8942" s="3"/>
      <c r="AW8942" s="3"/>
      <c r="AY8942" s="3"/>
    </row>
    <row r="8943" spans="2:51" x14ac:dyDescent="0.2">
      <c r="B8943" s="3"/>
      <c r="D8943" s="3"/>
      <c r="AW8943" s="3"/>
      <c r="AY8943" s="3"/>
    </row>
    <row r="8944" spans="2:51" x14ac:dyDescent="0.2">
      <c r="B8944" s="3"/>
      <c r="D8944" s="3"/>
      <c r="AW8944" s="3"/>
      <c r="AY8944" s="3"/>
    </row>
    <row r="8945" spans="2:51" x14ac:dyDescent="0.2">
      <c r="B8945" s="3"/>
      <c r="D8945" s="3"/>
      <c r="AW8945" s="3"/>
      <c r="AY8945" s="3"/>
    </row>
    <row r="8946" spans="2:51" x14ac:dyDescent="0.2">
      <c r="B8946" s="3"/>
      <c r="D8946" s="3"/>
      <c r="AW8946" s="3"/>
      <c r="AY8946" s="3"/>
    </row>
    <row r="8947" spans="2:51" x14ac:dyDescent="0.2">
      <c r="B8947" s="3"/>
      <c r="D8947" s="3"/>
      <c r="AW8947" s="3"/>
      <c r="AY8947" s="3"/>
    </row>
    <row r="8948" spans="2:51" x14ac:dyDescent="0.2">
      <c r="B8948" s="3"/>
      <c r="D8948" s="3"/>
      <c r="AW8948" s="3"/>
      <c r="AY8948" s="3"/>
    </row>
    <row r="8949" spans="2:51" x14ac:dyDescent="0.2">
      <c r="B8949" s="3"/>
      <c r="D8949" s="3"/>
      <c r="AW8949" s="3"/>
      <c r="AY8949" s="3"/>
    </row>
    <row r="8950" spans="2:51" x14ac:dyDescent="0.2">
      <c r="B8950" s="3"/>
      <c r="D8950" s="3"/>
      <c r="AW8950" s="3"/>
      <c r="AY8950" s="3"/>
    </row>
    <row r="8951" spans="2:51" x14ac:dyDescent="0.2">
      <c r="B8951" s="3"/>
      <c r="D8951" s="3"/>
      <c r="AW8951" s="3"/>
      <c r="AY8951" s="3"/>
    </row>
    <row r="8952" spans="2:51" x14ac:dyDescent="0.2">
      <c r="B8952" s="3"/>
      <c r="D8952" s="3"/>
      <c r="AW8952" s="3"/>
      <c r="AY8952" s="3"/>
    </row>
    <row r="8953" spans="2:51" x14ac:dyDescent="0.2">
      <c r="B8953" s="3"/>
      <c r="D8953" s="3"/>
      <c r="AW8953" s="3"/>
      <c r="AY8953" s="3"/>
    </row>
    <row r="8954" spans="2:51" x14ac:dyDescent="0.2">
      <c r="B8954" s="3"/>
      <c r="D8954" s="3"/>
      <c r="AW8954" s="3"/>
      <c r="AY8954" s="3"/>
    </row>
    <row r="8955" spans="2:51" x14ac:dyDescent="0.2">
      <c r="B8955" s="3"/>
      <c r="D8955" s="3"/>
      <c r="AW8955" s="3"/>
      <c r="AY8955" s="3"/>
    </row>
    <row r="8956" spans="2:51" x14ac:dyDescent="0.2">
      <c r="B8956" s="3"/>
      <c r="D8956" s="3"/>
      <c r="AW8956" s="3"/>
      <c r="AY8956" s="3"/>
    </row>
    <row r="8957" spans="2:51" x14ac:dyDescent="0.2">
      <c r="B8957" s="3"/>
      <c r="D8957" s="3"/>
      <c r="AW8957" s="3"/>
      <c r="AY8957" s="3"/>
    </row>
    <row r="8958" spans="2:51" x14ac:dyDescent="0.2">
      <c r="B8958" s="3"/>
      <c r="D8958" s="3"/>
      <c r="AW8958" s="3"/>
      <c r="AY8958" s="3"/>
    </row>
    <row r="8959" spans="2:51" x14ac:dyDescent="0.2">
      <c r="B8959" s="3"/>
      <c r="D8959" s="3"/>
      <c r="AW8959" s="3"/>
      <c r="AY8959" s="3"/>
    </row>
    <row r="8960" spans="2:51" x14ac:dyDescent="0.2">
      <c r="B8960" s="3"/>
      <c r="D8960" s="3"/>
      <c r="AW8960" s="3"/>
      <c r="AY8960" s="3"/>
    </row>
    <row r="8961" spans="2:51" x14ac:dyDescent="0.2">
      <c r="B8961" s="3"/>
      <c r="D8961" s="3"/>
      <c r="AW8961" s="3"/>
      <c r="AY8961" s="3"/>
    </row>
    <row r="8962" spans="2:51" x14ac:dyDescent="0.2">
      <c r="B8962" s="3"/>
      <c r="D8962" s="3"/>
      <c r="AW8962" s="3"/>
      <c r="AY8962" s="3"/>
    </row>
    <row r="8963" spans="2:51" x14ac:dyDescent="0.2">
      <c r="B8963" s="3"/>
      <c r="D8963" s="3"/>
      <c r="AW8963" s="3"/>
      <c r="AY8963" s="3"/>
    </row>
    <row r="8964" spans="2:51" x14ac:dyDescent="0.2">
      <c r="B8964" s="3"/>
      <c r="D8964" s="3"/>
      <c r="AW8964" s="3"/>
      <c r="AY8964" s="3"/>
    </row>
    <row r="8965" spans="2:51" x14ac:dyDescent="0.2">
      <c r="B8965" s="3"/>
      <c r="D8965" s="3"/>
      <c r="AW8965" s="3"/>
      <c r="AY8965" s="3"/>
    </row>
    <row r="8966" spans="2:51" x14ac:dyDescent="0.2">
      <c r="B8966" s="3"/>
      <c r="D8966" s="3"/>
      <c r="AW8966" s="3"/>
      <c r="AY8966" s="3"/>
    </row>
    <row r="8967" spans="2:51" x14ac:dyDescent="0.2">
      <c r="B8967" s="3"/>
      <c r="D8967" s="3"/>
      <c r="AW8967" s="3"/>
      <c r="AY8967" s="3"/>
    </row>
    <row r="8968" spans="2:51" x14ac:dyDescent="0.2">
      <c r="B8968" s="3"/>
      <c r="D8968" s="3"/>
      <c r="AW8968" s="3"/>
      <c r="AY8968" s="3"/>
    </row>
    <row r="8969" spans="2:51" x14ac:dyDescent="0.2">
      <c r="B8969" s="3"/>
      <c r="D8969" s="3"/>
      <c r="AW8969" s="3"/>
      <c r="AY8969" s="3"/>
    </row>
    <row r="8970" spans="2:51" x14ac:dyDescent="0.2">
      <c r="B8970" s="3"/>
      <c r="D8970" s="3"/>
      <c r="AW8970" s="3"/>
      <c r="AY8970" s="3"/>
    </row>
    <row r="8971" spans="2:51" x14ac:dyDescent="0.2">
      <c r="B8971" s="3"/>
      <c r="D8971" s="3"/>
      <c r="AW8971" s="3"/>
      <c r="AY8971" s="3"/>
    </row>
    <row r="8972" spans="2:51" x14ac:dyDescent="0.2">
      <c r="B8972" s="3"/>
      <c r="D8972" s="3"/>
      <c r="AW8972" s="3"/>
      <c r="AY8972" s="3"/>
    </row>
    <row r="8973" spans="2:51" x14ac:dyDescent="0.2">
      <c r="B8973" s="3"/>
      <c r="D8973" s="3"/>
      <c r="AW8973" s="3"/>
      <c r="AY8973" s="3"/>
    </row>
    <row r="8974" spans="2:51" x14ac:dyDescent="0.2">
      <c r="B8974" s="3"/>
      <c r="D8974" s="3"/>
      <c r="AW8974" s="3"/>
      <c r="AY8974" s="3"/>
    </row>
    <row r="8975" spans="2:51" x14ac:dyDescent="0.2">
      <c r="B8975" s="3"/>
      <c r="D8975" s="3"/>
      <c r="AW8975" s="3"/>
      <c r="AY8975" s="3"/>
    </row>
    <row r="8976" spans="2:51" x14ac:dyDescent="0.2">
      <c r="B8976" s="3"/>
      <c r="D8976" s="3"/>
      <c r="AW8976" s="3"/>
      <c r="AY8976" s="3"/>
    </row>
    <row r="8977" spans="2:51" x14ac:dyDescent="0.2">
      <c r="B8977" s="3"/>
      <c r="D8977" s="3"/>
      <c r="AW8977" s="3"/>
      <c r="AY8977" s="3"/>
    </row>
    <row r="8978" spans="2:51" x14ac:dyDescent="0.2">
      <c r="B8978" s="3"/>
      <c r="D8978" s="3"/>
      <c r="AW8978" s="3"/>
      <c r="AY8978" s="3"/>
    </row>
    <row r="8979" spans="2:51" x14ac:dyDescent="0.2">
      <c r="B8979" s="3"/>
      <c r="D8979" s="3"/>
      <c r="AW8979" s="3"/>
      <c r="AY8979" s="3"/>
    </row>
    <row r="8980" spans="2:51" x14ac:dyDescent="0.2">
      <c r="B8980" s="3"/>
      <c r="D8980" s="3"/>
      <c r="AW8980" s="3"/>
      <c r="AY8980" s="3"/>
    </row>
    <row r="8981" spans="2:51" x14ac:dyDescent="0.2">
      <c r="B8981" s="3"/>
      <c r="D8981" s="3"/>
      <c r="AW8981" s="3"/>
      <c r="AY8981" s="3"/>
    </row>
    <row r="8982" spans="2:51" x14ac:dyDescent="0.2">
      <c r="B8982" s="3"/>
      <c r="D8982" s="3"/>
      <c r="AW8982" s="3"/>
      <c r="AY8982" s="3"/>
    </row>
    <row r="8983" spans="2:51" x14ac:dyDescent="0.2">
      <c r="B8983" s="3"/>
      <c r="D8983" s="3"/>
      <c r="AW8983" s="3"/>
      <c r="AY8983" s="3"/>
    </row>
    <row r="8984" spans="2:51" x14ac:dyDescent="0.2">
      <c r="B8984" s="3"/>
      <c r="D8984" s="3"/>
      <c r="AW8984" s="3"/>
      <c r="AY8984" s="3"/>
    </row>
    <row r="8985" spans="2:51" x14ac:dyDescent="0.2">
      <c r="B8985" s="3"/>
      <c r="D8985" s="3"/>
      <c r="AW8985" s="3"/>
      <c r="AY8985" s="3"/>
    </row>
    <row r="8986" spans="2:51" x14ac:dyDescent="0.2">
      <c r="B8986" s="3"/>
      <c r="D8986" s="3"/>
      <c r="AW8986" s="3"/>
      <c r="AY8986" s="3"/>
    </row>
    <row r="8987" spans="2:51" x14ac:dyDescent="0.2">
      <c r="B8987" s="3"/>
      <c r="D8987" s="3"/>
      <c r="AW8987" s="3"/>
      <c r="AY8987" s="3"/>
    </row>
    <row r="8988" spans="2:51" x14ac:dyDescent="0.2">
      <c r="B8988" s="3"/>
      <c r="D8988" s="3"/>
      <c r="AW8988" s="3"/>
      <c r="AY8988" s="3"/>
    </row>
    <row r="8989" spans="2:51" x14ac:dyDescent="0.2">
      <c r="B8989" s="3"/>
      <c r="D8989" s="3"/>
      <c r="AW8989" s="3"/>
      <c r="AY8989" s="3"/>
    </row>
    <row r="8990" spans="2:51" x14ac:dyDescent="0.2">
      <c r="B8990" s="3"/>
      <c r="D8990" s="3"/>
      <c r="AW8990" s="3"/>
      <c r="AY8990" s="3"/>
    </row>
    <row r="8991" spans="2:51" x14ac:dyDescent="0.2">
      <c r="B8991" s="3"/>
      <c r="D8991" s="3"/>
      <c r="AW8991" s="3"/>
      <c r="AY8991" s="3"/>
    </row>
    <row r="8992" spans="2:51" x14ac:dyDescent="0.2">
      <c r="B8992" s="3"/>
      <c r="D8992" s="3"/>
      <c r="AW8992" s="3"/>
      <c r="AY8992" s="3"/>
    </row>
    <row r="8993" spans="2:51" x14ac:dyDescent="0.2">
      <c r="B8993" s="3"/>
      <c r="D8993" s="3"/>
      <c r="AW8993" s="3"/>
      <c r="AY8993" s="3"/>
    </row>
    <row r="8994" spans="2:51" x14ac:dyDescent="0.2">
      <c r="B8994" s="3"/>
      <c r="D8994" s="3"/>
      <c r="AW8994" s="3"/>
      <c r="AY8994" s="3"/>
    </row>
    <row r="8995" spans="2:51" x14ac:dyDescent="0.2">
      <c r="B8995" s="3"/>
      <c r="D8995" s="3"/>
      <c r="AW8995" s="3"/>
      <c r="AY8995" s="3"/>
    </row>
    <row r="8996" spans="2:51" x14ac:dyDescent="0.2">
      <c r="B8996" s="3"/>
      <c r="D8996" s="3"/>
      <c r="AW8996" s="3"/>
      <c r="AY8996" s="3"/>
    </row>
    <row r="8997" spans="2:51" x14ac:dyDescent="0.2">
      <c r="B8997" s="3"/>
      <c r="D8997" s="3"/>
      <c r="AW8997" s="3"/>
      <c r="AY8997" s="3"/>
    </row>
    <row r="8998" spans="2:51" x14ac:dyDescent="0.2">
      <c r="B8998" s="3"/>
      <c r="D8998" s="3"/>
      <c r="AW8998" s="3"/>
      <c r="AY8998" s="3"/>
    </row>
    <row r="8999" spans="2:51" x14ac:dyDescent="0.2">
      <c r="B8999" s="3"/>
      <c r="D8999" s="3"/>
      <c r="AW8999" s="3"/>
      <c r="AY8999" s="3"/>
    </row>
    <row r="9000" spans="2:51" x14ac:dyDescent="0.2">
      <c r="B9000" s="3"/>
      <c r="D9000" s="3"/>
      <c r="AW9000" s="3"/>
      <c r="AY9000" s="3"/>
    </row>
    <row r="9001" spans="2:51" x14ac:dyDescent="0.2">
      <c r="B9001" s="3"/>
      <c r="D9001" s="3"/>
      <c r="AW9001" s="3"/>
      <c r="AY9001" s="3"/>
    </row>
    <row r="9002" spans="2:51" x14ac:dyDescent="0.2">
      <c r="B9002" s="3"/>
      <c r="D9002" s="3"/>
      <c r="AW9002" s="3"/>
      <c r="AY9002" s="3"/>
    </row>
    <row r="9003" spans="2:51" x14ac:dyDescent="0.2">
      <c r="B9003" s="3"/>
      <c r="D9003" s="3"/>
      <c r="AW9003" s="3"/>
      <c r="AY9003" s="3"/>
    </row>
    <row r="9004" spans="2:51" x14ac:dyDescent="0.2">
      <c r="B9004" s="3"/>
      <c r="D9004" s="3"/>
      <c r="AW9004" s="3"/>
      <c r="AY9004" s="3"/>
    </row>
    <row r="9005" spans="2:51" x14ac:dyDescent="0.2">
      <c r="B9005" s="3"/>
      <c r="D9005" s="3"/>
      <c r="AW9005" s="3"/>
      <c r="AY9005" s="3"/>
    </row>
    <row r="9006" spans="2:51" x14ac:dyDescent="0.2">
      <c r="B9006" s="3"/>
      <c r="D9006" s="3"/>
      <c r="AW9006" s="3"/>
      <c r="AY9006" s="3"/>
    </row>
    <row r="9007" spans="2:51" x14ac:dyDescent="0.2">
      <c r="B9007" s="3"/>
      <c r="D9007" s="3"/>
      <c r="AW9007" s="3"/>
      <c r="AY9007" s="3"/>
    </row>
    <row r="9008" spans="2:51" x14ac:dyDescent="0.2">
      <c r="B9008" s="3"/>
      <c r="D9008" s="3"/>
      <c r="AW9008" s="3"/>
      <c r="AY9008" s="3"/>
    </row>
    <row r="9009" spans="2:51" x14ac:dyDescent="0.2">
      <c r="B9009" s="3"/>
      <c r="D9009" s="3"/>
      <c r="AW9009" s="3"/>
      <c r="AY9009" s="3"/>
    </row>
    <row r="9010" spans="2:51" x14ac:dyDescent="0.2">
      <c r="B9010" s="3"/>
      <c r="D9010" s="3"/>
      <c r="AW9010" s="3"/>
      <c r="AY9010" s="3"/>
    </row>
    <row r="9011" spans="2:51" x14ac:dyDescent="0.2">
      <c r="B9011" s="3"/>
      <c r="D9011" s="3"/>
      <c r="AW9011" s="3"/>
      <c r="AY9011" s="3"/>
    </row>
    <row r="9012" spans="2:51" x14ac:dyDescent="0.2">
      <c r="B9012" s="3"/>
      <c r="D9012" s="3"/>
      <c r="AW9012" s="3"/>
      <c r="AY9012" s="3"/>
    </row>
    <row r="9013" spans="2:51" x14ac:dyDescent="0.2">
      <c r="B9013" s="3"/>
      <c r="D9013" s="3"/>
      <c r="AW9013" s="3"/>
      <c r="AY9013" s="3"/>
    </row>
    <row r="9014" spans="2:51" x14ac:dyDescent="0.2">
      <c r="B9014" s="3"/>
      <c r="D9014" s="3"/>
      <c r="AW9014" s="3"/>
      <c r="AY9014" s="3"/>
    </row>
    <row r="9015" spans="2:51" x14ac:dyDescent="0.2">
      <c r="B9015" s="3"/>
      <c r="D9015" s="3"/>
      <c r="AW9015" s="3"/>
      <c r="AY9015" s="3"/>
    </row>
    <row r="9016" spans="2:51" x14ac:dyDescent="0.2">
      <c r="B9016" s="3"/>
      <c r="D9016" s="3"/>
      <c r="AW9016" s="3"/>
      <c r="AY9016" s="3"/>
    </row>
    <row r="9017" spans="2:51" x14ac:dyDescent="0.2">
      <c r="B9017" s="3"/>
      <c r="D9017" s="3"/>
      <c r="AW9017" s="3"/>
      <c r="AY9017" s="3"/>
    </row>
    <row r="9018" spans="2:51" x14ac:dyDescent="0.2">
      <c r="B9018" s="3"/>
      <c r="D9018" s="3"/>
      <c r="AW9018" s="3"/>
      <c r="AY9018" s="3"/>
    </row>
    <row r="9019" spans="2:51" x14ac:dyDescent="0.2">
      <c r="B9019" s="3"/>
      <c r="D9019" s="3"/>
      <c r="AW9019" s="3"/>
      <c r="AY9019" s="3"/>
    </row>
    <row r="9020" spans="2:51" x14ac:dyDescent="0.2">
      <c r="B9020" s="3"/>
      <c r="D9020" s="3"/>
      <c r="AW9020" s="3"/>
      <c r="AY9020" s="3"/>
    </row>
    <row r="9021" spans="2:51" x14ac:dyDescent="0.2">
      <c r="B9021" s="3"/>
      <c r="D9021" s="3"/>
      <c r="AW9021" s="3"/>
      <c r="AY9021" s="3"/>
    </row>
    <row r="9022" spans="2:51" x14ac:dyDescent="0.2">
      <c r="B9022" s="3"/>
      <c r="D9022" s="3"/>
      <c r="AW9022" s="3"/>
      <c r="AY9022" s="3"/>
    </row>
    <row r="9023" spans="2:51" x14ac:dyDescent="0.2">
      <c r="B9023" s="3"/>
      <c r="D9023" s="3"/>
      <c r="AW9023" s="3"/>
      <c r="AY9023" s="3"/>
    </row>
    <row r="9024" spans="2:51" x14ac:dyDescent="0.2">
      <c r="B9024" s="3"/>
      <c r="D9024" s="3"/>
      <c r="AW9024" s="3"/>
      <c r="AY9024" s="3"/>
    </row>
    <row r="9025" spans="2:51" x14ac:dyDescent="0.2">
      <c r="B9025" s="3"/>
      <c r="D9025" s="3"/>
      <c r="AW9025" s="3"/>
      <c r="AY9025" s="3"/>
    </row>
    <row r="9026" spans="2:51" x14ac:dyDescent="0.2">
      <c r="B9026" s="3"/>
      <c r="D9026" s="3"/>
      <c r="AW9026" s="3"/>
      <c r="AY9026" s="3"/>
    </row>
    <row r="9027" spans="2:51" x14ac:dyDescent="0.2">
      <c r="B9027" s="3"/>
      <c r="D9027" s="3"/>
      <c r="AW9027" s="3"/>
      <c r="AY9027" s="3"/>
    </row>
    <row r="9028" spans="2:51" x14ac:dyDescent="0.2">
      <c r="B9028" s="3"/>
      <c r="D9028" s="3"/>
      <c r="AW9028" s="3"/>
      <c r="AY9028" s="3"/>
    </row>
    <row r="9029" spans="2:51" x14ac:dyDescent="0.2">
      <c r="B9029" s="3"/>
      <c r="D9029" s="3"/>
      <c r="AW9029" s="3"/>
      <c r="AY9029" s="3"/>
    </row>
    <row r="9030" spans="2:51" x14ac:dyDescent="0.2">
      <c r="B9030" s="3"/>
      <c r="D9030" s="3"/>
      <c r="AW9030" s="3"/>
      <c r="AY9030" s="3"/>
    </row>
    <row r="9031" spans="2:51" x14ac:dyDescent="0.2">
      <c r="B9031" s="3"/>
      <c r="D9031" s="3"/>
      <c r="AW9031" s="3"/>
      <c r="AY9031" s="3"/>
    </row>
    <row r="9032" spans="2:51" x14ac:dyDescent="0.2">
      <c r="B9032" s="3"/>
      <c r="D9032" s="3"/>
      <c r="AW9032" s="3"/>
      <c r="AY9032" s="3"/>
    </row>
    <row r="9033" spans="2:51" x14ac:dyDescent="0.2">
      <c r="B9033" s="3"/>
      <c r="D9033" s="3"/>
      <c r="AW9033" s="3"/>
      <c r="AY9033" s="3"/>
    </row>
    <row r="9034" spans="2:51" x14ac:dyDescent="0.2">
      <c r="B9034" s="3"/>
      <c r="D9034" s="3"/>
      <c r="AW9034" s="3"/>
      <c r="AY9034" s="3"/>
    </row>
    <row r="9035" spans="2:51" x14ac:dyDescent="0.2">
      <c r="B9035" s="3"/>
      <c r="D9035" s="3"/>
      <c r="AW9035" s="3"/>
      <c r="AY9035" s="3"/>
    </row>
    <row r="9036" spans="2:51" x14ac:dyDescent="0.2">
      <c r="B9036" s="3"/>
      <c r="D9036" s="3"/>
      <c r="AW9036" s="3"/>
      <c r="AY9036" s="3"/>
    </row>
    <row r="9037" spans="2:51" x14ac:dyDescent="0.2">
      <c r="B9037" s="3"/>
      <c r="D9037" s="3"/>
      <c r="AW9037" s="3"/>
      <c r="AY9037" s="3"/>
    </row>
    <row r="9038" spans="2:51" x14ac:dyDescent="0.2">
      <c r="B9038" s="3"/>
      <c r="D9038" s="3"/>
      <c r="AW9038" s="3"/>
      <c r="AY9038" s="3"/>
    </row>
    <row r="9039" spans="2:51" x14ac:dyDescent="0.2">
      <c r="B9039" s="3"/>
      <c r="D9039" s="3"/>
      <c r="AW9039" s="3"/>
      <c r="AY9039" s="3"/>
    </row>
    <row r="9040" spans="2:51" x14ac:dyDescent="0.2">
      <c r="B9040" s="3"/>
      <c r="D9040" s="3"/>
      <c r="AW9040" s="3"/>
      <c r="AY9040" s="3"/>
    </row>
    <row r="9041" spans="2:51" x14ac:dyDescent="0.2">
      <c r="B9041" s="3"/>
      <c r="D9041" s="3"/>
      <c r="AW9041" s="3"/>
      <c r="AY9041" s="3"/>
    </row>
    <row r="9042" spans="2:51" x14ac:dyDescent="0.2">
      <c r="B9042" s="3"/>
      <c r="D9042" s="3"/>
      <c r="AW9042" s="3"/>
      <c r="AY9042" s="3"/>
    </row>
    <row r="9043" spans="2:51" x14ac:dyDescent="0.2">
      <c r="B9043" s="3"/>
      <c r="D9043" s="3"/>
      <c r="AW9043" s="3"/>
      <c r="AY9043" s="3"/>
    </row>
    <row r="9044" spans="2:51" x14ac:dyDescent="0.2">
      <c r="B9044" s="3"/>
      <c r="D9044" s="3"/>
      <c r="AW9044" s="3"/>
      <c r="AY9044" s="3"/>
    </row>
    <row r="9045" spans="2:51" x14ac:dyDescent="0.2">
      <c r="B9045" s="3"/>
      <c r="D9045" s="3"/>
      <c r="AW9045" s="3"/>
      <c r="AY9045" s="3"/>
    </row>
    <row r="9046" spans="2:51" x14ac:dyDescent="0.2">
      <c r="B9046" s="3"/>
      <c r="D9046" s="3"/>
      <c r="AW9046" s="3"/>
      <c r="AY9046" s="3"/>
    </row>
    <row r="9047" spans="2:51" x14ac:dyDescent="0.2">
      <c r="B9047" s="3"/>
      <c r="D9047" s="3"/>
      <c r="AW9047" s="3"/>
      <c r="AY9047" s="3"/>
    </row>
    <row r="9048" spans="2:51" x14ac:dyDescent="0.2">
      <c r="B9048" s="3"/>
      <c r="D9048" s="3"/>
      <c r="AW9048" s="3"/>
      <c r="AY9048" s="3"/>
    </row>
    <row r="9049" spans="2:51" x14ac:dyDescent="0.2">
      <c r="B9049" s="3"/>
      <c r="D9049" s="3"/>
      <c r="AW9049" s="3"/>
      <c r="AY9049" s="3"/>
    </row>
    <row r="9050" spans="2:51" x14ac:dyDescent="0.2">
      <c r="B9050" s="3"/>
      <c r="D9050" s="3"/>
      <c r="AW9050" s="3"/>
      <c r="AY9050" s="3"/>
    </row>
    <row r="9051" spans="2:51" x14ac:dyDescent="0.2">
      <c r="B9051" s="3"/>
      <c r="D9051" s="3"/>
      <c r="AW9051" s="3"/>
      <c r="AY9051" s="3"/>
    </row>
    <row r="9052" spans="2:51" x14ac:dyDescent="0.2">
      <c r="B9052" s="3"/>
      <c r="D9052" s="3"/>
      <c r="AW9052" s="3"/>
      <c r="AY9052" s="3"/>
    </row>
    <row r="9053" spans="2:51" x14ac:dyDescent="0.2">
      <c r="B9053" s="3"/>
      <c r="D9053" s="3"/>
      <c r="AW9053" s="3"/>
      <c r="AY9053" s="3"/>
    </row>
    <row r="9054" spans="2:51" x14ac:dyDescent="0.2">
      <c r="B9054" s="3"/>
      <c r="D9054" s="3"/>
      <c r="AW9054" s="3"/>
      <c r="AY9054" s="3"/>
    </row>
    <row r="9055" spans="2:51" x14ac:dyDescent="0.2">
      <c r="B9055" s="3"/>
      <c r="D9055" s="3"/>
      <c r="AW9055" s="3"/>
      <c r="AY9055" s="3"/>
    </row>
    <row r="9056" spans="2:51" x14ac:dyDescent="0.2">
      <c r="B9056" s="3"/>
      <c r="D9056" s="3"/>
      <c r="AW9056" s="3"/>
      <c r="AY9056" s="3"/>
    </row>
    <row r="9057" spans="2:51" x14ac:dyDescent="0.2">
      <c r="B9057" s="3"/>
      <c r="D9057" s="3"/>
      <c r="AW9057" s="3"/>
      <c r="AY9057" s="3"/>
    </row>
    <row r="9058" spans="2:51" x14ac:dyDescent="0.2">
      <c r="B9058" s="3"/>
      <c r="D9058" s="3"/>
      <c r="AW9058" s="3"/>
      <c r="AY9058" s="3"/>
    </row>
    <row r="9059" spans="2:51" x14ac:dyDescent="0.2">
      <c r="B9059" s="3"/>
      <c r="D9059" s="3"/>
      <c r="AW9059" s="3"/>
      <c r="AY9059" s="3"/>
    </row>
    <row r="9060" spans="2:51" x14ac:dyDescent="0.2">
      <c r="B9060" s="3"/>
      <c r="D9060" s="3"/>
      <c r="AW9060" s="3"/>
      <c r="AY9060" s="3"/>
    </row>
    <row r="9061" spans="2:51" x14ac:dyDescent="0.2">
      <c r="B9061" s="3"/>
      <c r="D9061" s="3"/>
      <c r="AW9061" s="3"/>
      <c r="AY9061" s="3"/>
    </row>
    <row r="9062" spans="2:51" x14ac:dyDescent="0.2">
      <c r="B9062" s="3"/>
      <c r="D9062" s="3"/>
      <c r="AW9062" s="3"/>
      <c r="AY9062" s="3"/>
    </row>
    <row r="9063" spans="2:51" x14ac:dyDescent="0.2">
      <c r="B9063" s="3"/>
      <c r="D9063" s="3"/>
      <c r="AW9063" s="3"/>
      <c r="AY9063" s="3"/>
    </row>
    <row r="9064" spans="2:51" x14ac:dyDescent="0.2">
      <c r="B9064" s="3"/>
      <c r="D9064" s="3"/>
      <c r="AW9064" s="3"/>
      <c r="AY9064" s="3"/>
    </row>
    <row r="9065" spans="2:51" x14ac:dyDescent="0.2">
      <c r="B9065" s="3"/>
      <c r="D9065" s="3"/>
      <c r="AW9065" s="3"/>
      <c r="AY9065" s="3"/>
    </row>
    <row r="9066" spans="2:51" x14ac:dyDescent="0.2">
      <c r="B9066" s="3"/>
      <c r="D9066" s="3"/>
      <c r="AW9066" s="3"/>
      <c r="AY9066" s="3"/>
    </row>
    <row r="9067" spans="2:51" x14ac:dyDescent="0.2">
      <c r="B9067" s="3"/>
      <c r="D9067" s="3"/>
      <c r="AW9067" s="3"/>
      <c r="AY9067" s="3"/>
    </row>
    <row r="9068" spans="2:51" x14ac:dyDescent="0.2">
      <c r="B9068" s="3"/>
      <c r="D9068" s="3"/>
      <c r="AW9068" s="3"/>
      <c r="AY9068" s="3"/>
    </row>
    <row r="9069" spans="2:51" x14ac:dyDescent="0.2">
      <c r="B9069" s="3"/>
      <c r="D9069" s="3"/>
      <c r="AW9069" s="3"/>
      <c r="AY9069" s="3"/>
    </row>
    <row r="9070" spans="2:51" x14ac:dyDescent="0.2">
      <c r="B9070" s="3"/>
      <c r="D9070" s="3"/>
      <c r="AW9070" s="3"/>
      <c r="AY9070" s="3"/>
    </row>
    <row r="9071" spans="2:51" x14ac:dyDescent="0.2">
      <c r="B9071" s="3"/>
      <c r="D9071" s="3"/>
      <c r="AW9071" s="3"/>
      <c r="AY9071" s="3"/>
    </row>
    <row r="9072" spans="2:51" x14ac:dyDescent="0.2">
      <c r="B9072" s="3"/>
      <c r="D9072" s="3"/>
      <c r="AW9072" s="3"/>
      <c r="AY9072" s="3"/>
    </row>
    <row r="9073" spans="2:51" x14ac:dyDescent="0.2">
      <c r="B9073" s="3"/>
      <c r="D9073" s="3"/>
      <c r="AW9073" s="3"/>
      <c r="AY9073" s="3"/>
    </row>
    <row r="9074" spans="2:51" x14ac:dyDescent="0.2">
      <c r="B9074" s="3"/>
      <c r="D9074" s="3"/>
      <c r="AW9074" s="3"/>
      <c r="AY9074" s="3"/>
    </row>
    <row r="9075" spans="2:51" x14ac:dyDescent="0.2">
      <c r="B9075" s="3"/>
      <c r="D9075" s="3"/>
      <c r="AW9075" s="3"/>
      <c r="AY9075" s="3"/>
    </row>
    <row r="9076" spans="2:51" x14ac:dyDescent="0.2">
      <c r="B9076" s="3"/>
      <c r="D9076" s="3"/>
      <c r="AW9076" s="3"/>
      <c r="AY9076" s="3"/>
    </row>
    <row r="9077" spans="2:51" x14ac:dyDescent="0.2">
      <c r="B9077" s="3"/>
      <c r="D9077" s="3"/>
      <c r="AW9077" s="3"/>
      <c r="AY9077" s="3"/>
    </row>
    <row r="9078" spans="2:51" x14ac:dyDescent="0.2">
      <c r="B9078" s="3"/>
      <c r="D9078" s="3"/>
      <c r="AW9078" s="3"/>
      <c r="AY9078" s="3"/>
    </row>
    <row r="9079" spans="2:51" x14ac:dyDescent="0.2">
      <c r="B9079" s="3"/>
      <c r="D9079" s="3"/>
      <c r="AW9079" s="3"/>
      <c r="AY9079" s="3"/>
    </row>
    <row r="9080" spans="2:51" x14ac:dyDescent="0.2">
      <c r="B9080" s="3"/>
      <c r="D9080" s="3"/>
      <c r="AW9080" s="3"/>
      <c r="AY9080" s="3"/>
    </row>
    <row r="9081" spans="2:51" x14ac:dyDescent="0.2">
      <c r="B9081" s="3"/>
      <c r="D9081" s="3"/>
      <c r="AW9081" s="3"/>
      <c r="AY9081" s="3"/>
    </row>
    <row r="9082" spans="2:51" x14ac:dyDescent="0.2">
      <c r="B9082" s="3"/>
      <c r="D9082" s="3"/>
      <c r="AW9082" s="3"/>
      <c r="AY9082" s="3"/>
    </row>
    <row r="9083" spans="2:51" x14ac:dyDescent="0.2">
      <c r="B9083" s="3"/>
      <c r="D9083" s="3"/>
      <c r="AW9083" s="3"/>
      <c r="AY9083" s="3"/>
    </row>
    <row r="9084" spans="2:51" x14ac:dyDescent="0.2">
      <c r="B9084" s="3"/>
      <c r="D9084" s="3"/>
      <c r="AW9084" s="3"/>
      <c r="AY9084" s="3"/>
    </row>
    <row r="9085" spans="2:51" x14ac:dyDescent="0.2">
      <c r="B9085" s="3"/>
      <c r="D9085" s="3"/>
      <c r="AW9085" s="3"/>
      <c r="AY9085" s="3"/>
    </row>
    <row r="9086" spans="2:51" x14ac:dyDescent="0.2">
      <c r="B9086" s="3"/>
      <c r="D9086" s="3"/>
      <c r="AW9086" s="3"/>
      <c r="AY9086" s="3"/>
    </row>
    <row r="9087" spans="2:51" x14ac:dyDescent="0.2">
      <c r="B9087" s="3"/>
      <c r="D9087" s="3"/>
      <c r="AW9087" s="3"/>
      <c r="AY9087" s="3"/>
    </row>
    <row r="9088" spans="2:51" x14ac:dyDescent="0.2">
      <c r="B9088" s="3"/>
      <c r="D9088" s="3"/>
      <c r="AW9088" s="3"/>
      <c r="AY9088" s="3"/>
    </row>
    <row r="9089" spans="2:51" x14ac:dyDescent="0.2">
      <c r="B9089" s="3"/>
      <c r="D9089" s="3"/>
      <c r="AW9089" s="3"/>
      <c r="AY9089" s="3"/>
    </row>
    <row r="9090" spans="2:51" x14ac:dyDescent="0.2">
      <c r="B9090" s="3"/>
      <c r="D9090" s="3"/>
      <c r="AW9090" s="3"/>
      <c r="AY9090" s="3"/>
    </row>
    <row r="9091" spans="2:51" x14ac:dyDescent="0.2">
      <c r="B9091" s="3"/>
      <c r="D9091" s="3"/>
      <c r="AW9091" s="3"/>
      <c r="AY9091" s="3"/>
    </row>
    <row r="9092" spans="2:51" x14ac:dyDescent="0.2">
      <c r="B9092" s="3"/>
      <c r="D9092" s="3"/>
      <c r="AW9092" s="3"/>
      <c r="AY9092" s="3"/>
    </row>
    <row r="9093" spans="2:51" x14ac:dyDescent="0.2">
      <c r="B9093" s="3"/>
      <c r="D9093" s="3"/>
      <c r="AW9093" s="3"/>
      <c r="AY9093" s="3"/>
    </row>
    <row r="9094" spans="2:51" x14ac:dyDescent="0.2">
      <c r="B9094" s="3"/>
      <c r="D9094" s="3"/>
      <c r="AW9094" s="3"/>
      <c r="AY9094" s="3"/>
    </row>
    <row r="9095" spans="2:51" x14ac:dyDescent="0.2">
      <c r="B9095" s="3"/>
      <c r="D9095" s="3"/>
      <c r="AW9095" s="3"/>
      <c r="AY9095" s="3"/>
    </row>
    <row r="9096" spans="2:51" x14ac:dyDescent="0.2">
      <c r="B9096" s="3"/>
      <c r="D9096" s="3"/>
      <c r="AW9096" s="3"/>
      <c r="AY9096" s="3"/>
    </row>
    <row r="9097" spans="2:51" x14ac:dyDescent="0.2">
      <c r="B9097" s="3"/>
      <c r="D9097" s="3"/>
      <c r="AW9097" s="3"/>
      <c r="AY9097" s="3"/>
    </row>
    <row r="9098" spans="2:51" x14ac:dyDescent="0.2">
      <c r="B9098" s="3"/>
      <c r="D9098" s="3"/>
      <c r="AW9098" s="3"/>
      <c r="AY9098" s="3"/>
    </row>
    <row r="9099" spans="2:51" x14ac:dyDescent="0.2">
      <c r="B9099" s="3"/>
      <c r="D9099" s="3"/>
      <c r="AW9099" s="3"/>
      <c r="AY9099" s="3"/>
    </row>
    <row r="9100" spans="2:51" x14ac:dyDescent="0.2">
      <c r="B9100" s="3"/>
      <c r="D9100" s="3"/>
      <c r="AW9100" s="3"/>
      <c r="AY9100" s="3"/>
    </row>
    <row r="9101" spans="2:51" x14ac:dyDescent="0.2">
      <c r="B9101" s="3"/>
      <c r="D9101" s="3"/>
      <c r="AW9101" s="3"/>
      <c r="AY9101" s="3"/>
    </row>
    <row r="9102" spans="2:51" x14ac:dyDescent="0.2">
      <c r="B9102" s="3"/>
      <c r="D9102" s="3"/>
      <c r="AW9102" s="3"/>
      <c r="AY9102" s="3"/>
    </row>
    <row r="9103" spans="2:51" x14ac:dyDescent="0.2">
      <c r="B9103" s="3"/>
      <c r="D9103" s="3"/>
      <c r="AW9103" s="3"/>
      <c r="AY9103" s="3"/>
    </row>
    <row r="9104" spans="2:51" x14ac:dyDescent="0.2">
      <c r="B9104" s="3"/>
      <c r="D9104" s="3"/>
      <c r="AW9104" s="3"/>
      <c r="AY9104" s="3"/>
    </row>
    <row r="9105" spans="2:51" x14ac:dyDescent="0.2">
      <c r="B9105" s="3"/>
      <c r="D9105" s="3"/>
      <c r="AW9105" s="3"/>
      <c r="AY9105" s="3"/>
    </row>
    <row r="9106" spans="2:51" x14ac:dyDescent="0.2">
      <c r="B9106" s="3"/>
      <c r="D9106" s="3"/>
      <c r="AW9106" s="3"/>
      <c r="AY9106" s="3"/>
    </row>
    <row r="9107" spans="2:51" x14ac:dyDescent="0.2">
      <c r="B9107" s="3"/>
      <c r="D9107" s="3"/>
      <c r="AW9107" s="3"/>
      <c r="AY9107" s="3"/>
    </row>
    <row r="9108" spans="2:51" x14ac:dyDescent="0.2">
      <c r="B9108" s="3"/>
      <c r="D9108" s="3"/>
      <c r="AW9108" s="3"/>
      <c r="AY9108" s="3"/>
    </row>
    <row r="9109" spans="2:51" x14ac:dyDescent="0.2">
      <c r="B9109" s="3"/>
      <c r="D9109" s="3"/>
      <c r="AW9109" s="3"/>
      <c r="AY9109" s="3"/>
    </row>
    <row r="9110" spans="2:51" x14ac:dyDescent="0.2">
      <c r="B9110" s="3"/>
      <c r="D9110" s="3"/>
      <c r="AW9110" s="3"/>
      <c r="AY9110" s="3"/>
    </row>
    <row r="9111" spans="2:51" x14ac:dyDescent="0.2">
      <c r="B9111" s="3"/>
      <c r="D9111" s="3"/>
      <c r="AW9111" s="3"/>
      <c r="AY9111" s="3"/>
    </row>
    <row r="9112" spans="2:51" x14ac:dyDescent="0.2">
      <c r="B9112" s="3"/>
      <c r="D9112" s="3"/>
      <c r="AW9112" s="3"/>
      <c r="AY9112" s="3"/>
    </row>
    <row r="9113" spans="2:51" x14ac:dyDescent="0.2">
      <c r="B9113" s="3"/>
      <c r="D9113" s="3"/>
      <c r="AW9113" s="3"/>
      <c r="AY9113" s="3"/>
    </row>
    <row r="9114" spans="2:51" x14ac:dyDescent="0.2">
      <c r="B9114" s="3"/>
      <c r="D9114" s="3"/>
      <c r="AW9114" s="3"/>
      <c r="AY9114" s="3"/>
    </row>
    <row r="9115" spans="2:51" x14ac:dyDescent="0.2">
      <c r="B9115" s="3"/>
      <c r="D9115" s="3"/>
      <c r="AW9115" s="3"/>
      <c r="AY9115" s="3"/>
    </row>
    <row r="9116" spans="2:51" x14ac:dyDescent="0.2">
      <c r="B9116" s="3"/>
      <c r="D9116" s="3"/>
      <c r="AW9116" s="3"/>
      <c r="AY9116" s="3"/>
    </row>
    <row r="9117" spans="2:51" x14ac:dyDescent="0.2">
      <c r="B9117" s="3"/>
      <c r="D9117" s="3"/>
      <c r="AW9117" s="3"/>
      <c r="AY9117" s="3"/>
    </row>
    <row r="9118" spans="2:51" x14ac:dyDescent="0.2">
      <c r="B9118" s="3"/>
      <c r="D9118" s="3"/>
      <c r="AW9118" s="3"/>
      <c r="AY9118" s="3"/>
    </row>
    <row r="9119" spans="2:51" x14ac:dyDescent="0.2">
      <c r="B9119" s="3"/>
      <c r="D9119" s="3"/>
      <c r="AW9119" s="3"/>
      <c r="AY9119" s="3"/>
    </row>
    <row r="9120" spans="2:51" x14ac:dyDescent="0.2">
      <c r="B9120" s="3"/>
      <c r="D9120" s="3"/>
      <c r="AW9120" s="3"/>
      <c r="AY9120" s="3"/>
    </row>
    <row r="9121" spans="2:51" x14ac:dyDescent="0.2">
      <c r="B9121" s="3"/>
      <c r="D9121" s="3"/>
      <c r="AW9121" s="3"/>
      <c r="AY9121" s="3"/>
    </row>
    <row r="9122" spans="2:51" x14ac:dyDescent="0.2">
      <c r="B9122" s="3"/>
      <c r="D9122" s="3"/>
      <c r="AW9122" s="3"/>
      <c r="AY9122" s="3"/>
    </row>
    <row r="9123" spans="2:51" x14ac:dyDescent="0.2">
      <c r="B9123" s="3"/>
      <c r="D9123" s="3"/>
      <c r="AW9123" s="3"/>
      <c r="AY9123" s="3"/>
    </row>
    <row r="9124" spans="2:51" x14ac:dyDescent="0.2">
      <c r="B9124" s="3"/>
      <c r="D9124" s="3"/>
      <c r="AW9124" s="3"/>
      <c r="AY9124" s="3"/>
    </row>
    <row r="9125" spans="2:51" x14ac:dyDescent="0.2">
      <c r="B9125" s="3"/>
      <c r="D9125" s="3"/>
      <c r="AW9125" s="3"/>
      <c r="AY9125" s="3"/>
    </row>
    <row r="9126" spans="2:51" x14ac:dyDescent="0.2">
      <c r="B9126" s="3"/>
      <c r="D9126" s="3"/>
      <c r="AW9126" s="3"/>
      <c r="AY9126" s="3"/>
    </row>
    <row r="9127" spans="2:51" x14ac:dyDescent="0.2">
      <c r="B9127" s="3"/>
      <c r="D9127" s="3"/>
      <c r="AW9127" s="3"/>
      <c r="AY9127" s="3"/>
    </row>
    <row r="9128" spans="2:51" x14ac:dyDescent="0.2">
      <c r="B9128" s="3"/>
      <c r="D9128" s="3"/>
      <c r="AW9128" s="3"/>
      <c r="AY9128" s="3"/>
    </row>
    <row r="9129" spans="2:51" x14ac:dyDescent="0.2">
      <c r="B9129" s="3"/>
      <c r="D9129" s="3"/>
      <c r="AW9129" s="3"/>
      <c r="AY9129" s="3"/>
    </row>
    <row r="9130" spans="2:51" x14ac:dyDescent="0.2">
      <c r="B9130" s="3"/>
      <c r="D9130" s="3"/>
      <c r="AW9130" s="3"/>
      <c r="AY9130" s="3"/>
    </row>
    <row r="9131" spans="2:51" x14ac:dyDescent="0.2">
      <c r="B9131" s="3"/>
      <c r="D9131" s="3"/>
      <c r="AW9131" s="3"/>
      <c r="AY9131" s="3"/>
    </row>
    <row r="9132" spans="2:51" x14ac:dyDescent="0.2">
      <c r="B9132" s="3"/>
      <c r="D9132" s="3"/>
      <c r="AW9132" s="3"/>
      <c r="AY9132" s="3"/>
    </row>
    <row r="9133" spans="2:51" x14ac:dyDescent="0.2">
      <c r="B9133" s="3"/>
      <c r="D9133" s="3"/>
      <c r="AW9133" s="3"/>
      <c r="AY9133" s="3"/>
    </row>
    <row r="9134" spans="2:51" x14ac:dyDescent="0.2">
      <c r="B9134" s="3"/>
      <c r="D9134" s="3"/>
      <c r="AW9134" s="3"/>
      <c r="AY9134" s="3"/>
    </row>
    <row r="9135" spans="2:51" x14ac:dyDescent="0.2">
      <c r="B9135" s="3"/>
      <c r="D9135" s="3"/>
      <c r="AW9135" s="3"/>
      <c r="AY9135" s="3"/>
    </row>
    <row r="9136" spans="2:51" x14ac:dyDescent="0.2">
      <c r="B9136" s="3"/>
      <c r="D9136" s="3"/>
      <c r="AW9136" s="3"/>
      <c r="AY9136" s="3"/>
    </row>
    <row r="9137" spans="2:51" x14ac:dyDescent="0.2">
      <c r="B9137" s="3"/>
      <c r="D9137" s="3"/>
      <c r="AW9137" s="3"/>
      <c r="AY9137" s="3"/>
    </row>
    <row r="9138" spans="2:51" x14ac:dyDescent="0.2">
      <c r="B9138" s="3"/>
      <c r="D9138" s="3"/>
      <c r="AW9138" s="3"/>
      <c r="AY9138" s="3"/>
    </row>
    <row r="9139" spans="2:51" x14ac:dyDescent="0.2">
      <c r="B9139" s="3"/>
      <c r="D9139" s="3"/>
      <c r="AW9139" s="3"/>
      <c r="AY9139" s="3"/>
    </row>
    <row r="9140" spans="2:51" x14ac:dyDescent="0.2">
      <c r="B9140" s="3"/>
      <c r="D9140" s="3"/>
      <c r="AW9140" s="3"/>
      <c r="AY9140" s="3"/>
    </row>
    <row r="9141" spans="2:51" x14ac:dyDescent="0.2">
      <c r="B9141" s="3"/>
      <c r="D9141" s="3"/>
      <c r="AW9141" s="3"/>
      <c r="AY9141" s="3"/>
    </row>
    <row r="9142" spans="2:51" x14ac:dyDescent="0.2">
      <c r="B9142" s="3"/>
      <c r="D9142" s="3"/>
      <c r="AW9142" s="3"/>
      <c r="AY9142" s="3"/>
    </row>
    <row r="9143" spans="2:51" x14ac:dyDescent="0.2">
      <c r="B9143" s="3"/>
      <c r="D9143" s="3"/>
      <c r="AW9143" s="3"/>
      <c r="AY9143" s="3"/>
    </row>
    <row r="9144" spans="2:51" x14ac:dyDescent="0.2">
      <c r="B9144" s="3"/>
      <c r="D9144" s="3"/>
      <c r="AW9144" s="3"/>
      <c r="AY9144" s="3"/>
    </row>
    <row r="9145" spans="2:51" x14ac:dyDescent="0.2">
      <c r="B9145" s="3"/>
      <c r="D9145" s="3"/>
      <c r="AW9145" s="3"/>
      <c r="AY9145" s="3"/>
    </row>
    <row r="9146" spans="2:51" x14ac:dyDescent="0.2">
      <c r="B9146" s="3"/>
      <c r="D9146" s="3"/>
      <c r="AW9146" s="3"/>
      <c r="AY9146" s="3"/>
    </row>
    <row r="9147" spans="2:51" x14ac:dyDescent="0.2">
      <c r="B9147" s="3"/>
      <c r="D9147" s="3"/>
      <c r="AW9147" s="3"/>
      <c r="AY9147" s="3"/>
    </row>
    <row r="9148" spans="2:51" x14ac:dyDescent="0.2">
      <c r="B9148" s="3"/>
      <c r="D9148" s="3"/>
      <c r="AW9148" s="3"/>
      <c r="AY9148" s="3"/>
    </row>
    <row r="9149" spans="2:51" x14ac:dyDescent="0.2">
      <c r="B9149" s="3"/>
      <c r="D9149" s="3"/>
      <c r="AW9149" s="3"/>
      <c r="AY9149" s="3"/>
    </row>
    <row r="9150" spans="2:51" x14ac:dyDescent="0.2">
      <c r="B9150" s="3"/>
      <c r="D9150" s="3"/>
      <c r="AW9150" s="3"/>
      <c r="AY9150" s="3"/>
    </row>
    <row r="9151" spans="2:51" x14ac:dyDescent="0.2">
      <c r="B9151" s="3"/>
      <c r="D9151" s="3"/>
      <c r="AW9151" s="3"/>
      <c r="AY9151" s="3"/>
    </row>
    <row r="9152" spans="2:51" x14ac:dyDescent="0.2">
      <c r="B9152" s="3"/>
      <c r="D9152" s="3"/>
      <c r="AW9152" s="3"/>
      <c r="AY9152" s="3"/>
    </row>
    <row r="9153" spans="2:51" x14ac:dyDescent="0.2">
      <c r="B9153" s="3"/>
      <c r="D9153" s="3"/>
      <c r="AW9153" s="3"/>
      <c r="AY9153" s="3"/>
    </row>
    <row r="9154" spans="2:51" x14ac:dyDescent="0.2">
      <c r="B9154" s="3"/>
      <c r="D9154" s="3"/>
      <c r="AW9154" s="3"/>
      <c r="AY9154" s="3"/>
    </row>
    <row r="9155" spans="2:51" x14ac:dyDescent="0.2">
      <c r="B9155" s="3"/>
      <c r="D9155" s="3"/>
      <c r="AW9155" s="3"/>
      <c r="AY9155" s="3"/>
    </row>
    <row r="9156" spans="2:51" x14ac:dyDescent="0.2">
      <c r="B9156" s="3"/>
      <c r="D9156" s="3"/>
      <c r="AW9156" s="3"/>
      <c r="AY9156" s="3"/>
    </row>
    <row r="9157" spans="2:51" x14ac:dyDescent="0.2">
      <c r="B9157" s="3"/>
      <c r="D9157" s="3"/>
      <c r="AW9157" s="3"/>
      <c r="AY9157" s="3"/>
    </row>
    <row r="9158" spans="2:51" x14ac:dyDescent="0.2">
      <c r="B9158" s="3"/>
      <c r="D9158" s="3"/>
      <c r="AW9158" s="3"/>
      <c r="AY9158" s="3"/>
    </row>
    <row r="9159" spans="2:51" x14ac:dyDescent="0.2">
      <c r="B9159" s="3"/>
      <c r="D9159" s="3"/>
      <c r="AW9159" s="3"/>
      <c r="AY9159" s="3"/>
    </row>
    <row r="9160" spans="2:51" x14ac:dyDescent="0.2">
      <c r="B9160" s="3"/>
      <c r="D9160" s="3"/>
      <c r="AW9160" s="3"/>
      <c r="AY9160" s="3"/>
    </row>
    <row r="9161" spans="2:51" x14ac:dyDescent="0.2">
      <c r="B9161" s="3"/>
      <c r="D9161" s="3"/>
      <c r="AW9161" s="3"/>
      <c r="AY9161" s="3"/>
    </row>
    <row r="9162" spans="2:51" x14ac:dyDescent="0.2">
      <c r="B9162" s="3"/>
      <c r="D9162" s="3"/>
      <c r="AW9162" s="3"/>
      <c r="AY9162" s="3"/>
    </row>
    <row r="9163" spans="2:51" x14ac:dyDescent="0.2">
      <c r="B9163" s="3"/>
      <c r="D9163" s="3"/>
      <c r="AW9163" s="3"/>
      <c r="AY9163" s="3"/>
    </row>
    <row r="9164" spans="2:51" x14ac:dyDescent="0.2">
      <c r="B9164" s="3"/>
      <c r="D9164" s="3"/>
      <c r="AW9164" s="3"/>
      <c r="AY9164" s="3"/>
    </row>
    <row r="9165" spans="2:51" x14ac:dyDescent="0.2">
      <c r="B9165" s="3"/>
      <c r="D9165" s="3"/>
      <c r="AW9165" s="3"/>
      <c r="AY9165" s="3"/>
    </row>
    <row r="9166" spans="2:51" x14ac:dyDescent="0.2">
      <c r="B9166" s="3"/>
      <c r="D9166" s="3"/>
      <c r="AW9166" s="3"/>
      <c r="AY9166" s="3"/>
    </row>
    <row r="9167" spans="2:51" x14ac:dyDescent="0.2">
      <c r="B9167" s="3"/>
      <c r="D9167" s="3"/>
      <c r="AW9167" s="3"/>
      <c r="AY9167" s="3"/>
    </row>
    <row r="9168" spans="2:51" x14ac:dyDescent="0.2">
      <c r="B9168" s="3"/>
      <c r="D9168" s="3"/>
      <c r="AW9168" s="3"/>
      <c r="AY9168" s="3"/>
    </row>
    <row r="9169" spans="2:51" x14ac:dyDescent="0.2">
      <c r="B9169" s="3"/>
      <c r="D9169" s="3"/>
      <c r="AW9169" s="3"/>
      <c r="AY9169" s="3"/>
    </row>
    <row r="9170" spans="2:51" x14ac:dyDescent="0.2">
      <c r="B9170" s="3"/>
      <c r="D9170" s="3"/>
      <c r="AW9170" s="3"/>
      <c r="AY9170" s="3"/>
    </row>
    <row r="9171" spans="2:51" x14ac:dyDescent="0.2">
      <c r="B9171" s="3"/>
      <c r="D9171" s="3"/>
      <c r="AW9171" s="3"/>
      <c r="AY9171" s="3"/>
    </row>
    <row r="9172" spans="2:51" x14ac:dyDescent="0.2">
      <c r="B9172" s="3"/>
      <c r="D9172" s="3"/>
      <c r="AW9172" s="3"/>
      <c r="AY9172" s="3"/>
    </row>
    <row r="9173" spans="2:51" x14ac:dyDescent="0.2">
      <c r="B9173" s="3"/>
      <c r="D9173" s="3"/>
      <c r="AW9173" s="3"/>
      <c r="AY9173" s="3"/>
    </row>
    <row r="9174" spans="2:51" x14ac:dyDescent="0.2">
      <c r="B9174" s="3"/>
      <c r="D9174" s="3"/>
      <c r="AW9174" s="3"/>
      <c r="AY9174" s="3"/>
    </row>
    <row r="9175" spans="2:51" x14ac:dyDescent="0.2">
      <c r="B9175" s="3"/>
      <c r="D9175" s="3"/>
      <c r="AW9175" s="3"/>
      <c r="AY9175" s="3"/>
    </row>
    <row r="9176" spans="2:51" x14ac:dyDescent="0.2">
      <c r="B9176" s="3"/>
      <c r="D9176" s="3"/>
      <c r="AW9176" s="3"/>
      <c r="AY9176" s="3"/>
    </row>
    <row r="9177" spans="2:51" x14ac:dyDescent="0.2">
      <c r="B9177" s="3"/>
      <c r="D9177" s="3"/>
      <c r="AW9177" s="3"/>
      <c r="AY9177" s="3"/>
    </row>
    <row r="9178" spans="2:51" x14ac:dyDescent="0.2">
      <c r="B9178" s="3"/>
      <c r="D9178" s="3"/>
      <c r="AW9178" s="3"/>
      <c r="AY9178" s="3"/>
    </row>
    <row r="9179" spans="2:51" x14ac:dyDescent="0.2">
      <c r="B9179" s="3"/>
      <c r="D9179" s="3"/>
      <c r="AW9179" s="3"/>
      <c r="AY9179" s="3"/>
    </row>
    <row r="9180" spans="2:51" x14ac:dyDescent="0.2">
      <c r="B9180" s="3"/>
      <c r="D9180" s="3"/>
      <c r="AW9180" s="3"/>
      <c r="AY9180" s="3"/>
    </row>
    <row r="9181" spans="2:51" x14ac:dyDescent="0.2">
      <c r="B9181" s="3"/>
      <c r="D9181" s="3"/>
      <c r="AW9181" s="3"/>
      <c r="AY9181" s="3"/>
    </row>
    <row r="9182" spans="2:51" x14ac:dyDescent="0.2">
      <c r="B9182" s="3"/>
      <c r="D9182" s="3"/>
      <c r="AW9182" s="3"/>
      <c r="AY9182" s="3"/>
    </row>
    <row r="9183" spans="2:51" x14ac:dyDescent="0.2">
      <c r="B9183" s="3"/>
      <c r="D9183" s="3"/>
      <c r="AW9183" s="3"/>
      <c r="AY9183" s="3"/>
    </row>
    <row r="9184" spans="2:51" x14ac:dyDescent="0.2">
      <c r="B9184" s="3"/>
      <c r="D9184" s="3"/>
      <c r="AW9184" s="3"/>
      <c r="AY9184" s="3"/>
    </row>
    <row r="9185" spans="2:51" x14ac:dyDescent="0.2">
      <c r="B9185" s="3"/>
      <c r="D9185" s="3"/>
      <c r="AW9185" s="3"/>
      <c r="AY9185" s="3"/>
    </row>
    <row r="9186" spans="2:51" x14ac:dyDescent="0.2">
      <c r="B9186" s="3"/>
      <c r="D9186" s="3"/>
      <c r="AW9186" s="3"/>
      <c r="AY9186" s="3"/>
    </row>
    <row r="9187" spans="2:51" x14ac:dyDescent="0.2">
      <c r="B9187" s="3"/>
      <c r="D9187" s="3"/>
      <c r="AW9187" s="3"/>
      <c r="AY9187" s="3"/>
    </row>
    <row r="9188" spans="2:51" x14ac:dyDescent="0.2">
      <c r="B9188" s="3"/>
      <c r="D9188" s="3"/>
      <c r="AW9188" s="3"/>
      <c r="AY9188" s="3"/>
    </row>
    <row r="9189" spans="2:51" x14ac:dyDescent="0.2">
      <c r="B9189" s="3"/>
      <c r="D9189" s="3"/>
      <c r="AW9189" s="3"/>
      <c r="AY9189" s="3"/>
    </row>
    <row r="9190" spans="2:51" x14ac:dyDescent="0.2">
      <c r="B9190" s="3"/>
      <c r="D9190" s="3"/>
      <c r="AW9190" s="3"/>
      <c r="AY9190" s="3"/>
    </row>
    <row r="9191" spans="2:51" x14ac:dyDescent="0.2">
      <c r="B9191" s="3"/>
      <c r="D9191" s="3"/>
      <c r="AW9191" s="3"/>
      <c r="AY9191" s="3"/>
    </row>
    <row r="9192" spans="2:51" x14ac:dyDescent="0.2">
      <c r="B9192" s="3"/>
      <c r="D9192" s="3"/>
      <c r="AW9192" s="3"/>
      <c r="AY9192" s="3"/>
    </row>
    <row r="9193" spans="2:51" x14ac:dyDescent="0.2">
      <c r="B9193" s="3"/>
      <c r="D9193" s="3"/>
      <c r="AW9193" s="3"/>
      <c r="AY9193" s="3"/>
    </row>
    <row r="9194" spans="2:51" x14ac:dyDescent="0.2">
      <c r="B9194" s="3"/>
      <c r="D9194" s="3"/>
      <c r="AW9194" s="3"/>
      <c r="AY9194" s="3"/>
    </row>
    <row r="9195" spans="2:51" x14ac:dyDescent="0.2">
      <c r="B9195" s="3"/>
      <c r="D9195" s="3"/>
      <c r="AW9195" s="3"/>
      <c r="AY9195" s="3"/>
    </row>
    <row r="9196" spans="2:51" x14ac:dyDescent="0.2">
      <c r="B9196" s="3"/>
      <c r="D9196" s="3"/>
      <c r="AW9196" s="3"/>
      <c r="AY9196" s="3"/>
    </row>
    <row r="9197" spans="2:51" x14ac:dyDescent="0.2">
      <c r="B9197" s="3"/>
      <c r="D9197" s="3"/>
      <c r="AW9197" s="3"/>
      <c r="AY9197" s="3"/>
    </row>
    <row r="9198" spans="2:51" x14ac:dyDescent="0.2">
      <c r="B9198" s="3"/>
      <c r="D9198" s="3"/>
      <c r="AW9198" s="3"/>
      <c r="AY9198" s="3"/>
    </row>
    <row r="9199" spans="2:51" x14ac:dyDescent="0.2">
      <c r="B9199" s="3"/>
      <c r="D9199" s="3"/>
      <c r="AW9199" s="3"/>
      <c r="AY9199" s="3"/>
    </row>
    <row r="9200" spans="2:51" x14ac:dyDescent="0.2">
      <c r="B9200" s="3"/>
      <c r="D9200" s="3"/>
      <c r="AW9200" s="3"/>
      <c r="AY9200" s="3"/>
    </row>
    <row r="9201" spans="2:51" x14ac:dyDescent="0.2">
      <c r="B9201" s="3"/>
      <c r="D9201" s="3"/>
      <c r="AW9201" s="3"/>
      <c r="AY9201" s="3"/>
    </row>
    <row r="9202" spans="2:51" x14ac:dyDescent="0.2">
      <c r="B9202" s="3"/>
      <c r="D9202" s="3"/>
      <c r="AW9202" s="3"/>
      <c r="AY9202" s="3"/>
    </row>
    <row r="9203" spans="2:51" x14ac:dyDescent="0.2">
      <c r="B9203" s="3"/>
      <c r="D9203" s="3"/>
      <c r="AW9203" s="3"/>
      <c r="AY9203" s="3"/>
    </row>
    <row r="9204" spans="2:51" x14ac:dyDescent="0.2">
      <c r="B9204" s="3"/>
      <c r="D9204" s="3"/>
      <c r="AW9204" s="3"/>
      <c r="AY9204" s="3"/>
    </row>
    <row r="9205" spans="2:51" x14ac:dyDescent="0.2">
      <c r="B9205" s="3"/>
      <c r="D9205" s="3"/>
      <c r="AW9205" s="3"/>
      <c r="AY9205" s="3"/>
    </row>
    <row r="9206" spans="2:51" x14ac:dyDescent="0.2">
      <c r="B9206" s="3"/>
      <c r="D9206" s="3"/>
      <c r="AW9206" s="3"/>
      <c r="AY9206" s="3"/>
    </row>
    <row r="9207" spans="2:51" x14ac:dyDescent="0.2">
      <c r="B9207" s="3"/>
      <c r="D9207" s="3"/>
      <c r="AW9207" s="3"/>
      <c r="AY9207" s="3"/>
    </row>
    <row r="9208" spans="2:51" x14ac:dyDescent="0.2">
      <c r="B9208" s="3"/>
      <c r="D9208" s="3"/>
      <c r="AW9208" s="3"/>
      <c r="AY9208" s="3"/>
    </row>
    <row r="9209" spans="2:51" x14ac:dyDescent="0.2">
      <c r="B9209" s="3"/>
      <c r="D9209" s="3"/>
      <c r="AW9209" s="3"/>
      <c r="AY9209" s="3"/>
    </row>
    <row r="9210" spans="2:51" x14ac:dyDescent="0.2">
      <c r="B9210" s="3"/>
      <c r="D9210" s="3"/>
      <c r="AW9210" s="3"/>
      <c r="AY9210" s="3"/>
    </row>
    <row r="9211" spans="2:51" x14ac:dyDescent="0.2">
      <c r="B9211" s="3"/>
      <c r="D9211" s="3"/>
      <c r="AW9211" s="3"/>
      <c r="AY9211" s="3"/>
    </row>
    <row r="9212" spans="2:51" x14ac:dyDescent="0.2">
      <c r="B9212" s="3"/>
      <c r="D9212" s="3"/>
      <c r="AW9212" s="3"/>
      <c r="AY9212" s="3"/>
    </row>
    <row r="9213" spans="2:51" x14ac:dyDescent="0.2">
      <c r="B9213" s="3"/>
      <c r="D9213" s="3"/>
      <c r="AW9213" s="3"/>
      <c r="AY9213" s="3"/>
    </row>
    <row r="9214" spans="2:51" x14ac:dyDescent="0.2">
      <c r="B9214" s="3"/>
      <c r="D9214" s="3"/>
      <c r="AW9214" s="3"/>
      <c r="AY9214" s="3"/>
    </row>
    <row r="9215" spans="2:51" x14ac:dyDescent="0.2">
      <c r="B9215" s="3"/>
      <c r="D9215" s="3"/>
      <c r="AW9215" s="3"/>
      <c r="AY9215" s="3"/>
    </row>
    <row r="9216" spans="2:51" x14ac:dyDescent="0.2">
      <c r="B9216" s="3"/>
      <c r="D9216" s="3"/>
      <c r="AW9216" s="3"/>
      <c r="AY9216" s="3"/>
    </row>
    <row r="9217" spans="2:51" x14ac:dyDescent="0.2">
      <c r="B9217" s="3"/>
      <c r="D9217" s="3"/>
      <c r="AW9217" s="3"/>
      <c r="AY9217" s="3"/>
    </row>
    <row r="9218" spans="2:51" x14ac:dyDescent="0.2">
      <c r="B9218" s="3"/>
      <c r="D9218" s="3"/>
      <c r="AW9218" s="3"/>
      <c r="AY9218" s="3"/>
    </row>
    <row r="9219" spans="2:51" x14ac:dyDescent="0.2">
      <c r="B9219" s="3"/>
      <c r="D9219" s="3"/>
      <c r="AW9219" s="3"/>
      <c r="AY9219" s="3"/>
    </row>
    <row r="9220" spans="2:51" x14ac:dyDescent="0.2">
      <c r="B9220" s="3"/>
      <c r="D9220" s="3"/>
      <c r="AW9220" s="3"/>
      <c r="AY9220" s="3"/>
    </row>
    <row r="9221" spans="2:51" x14ac:dyDescent="0.2">
      <c r="B9221" s="3"/>
      <c r="D9221" s="3"/>
      <c r="AW9221" s="3"/>
      <c r="AY9221" s="3"/>
    </row>
    <row r="9222" spans="2:51" x14ac:dyDescent="0.2">
      <c r="B9222" s="3"/>
      <c r="D9222" s="3"/>
      <c r="AW9222" s="3"/>
      <c r="AY9222" s="3"/>
    </row>
    <row r="9223" spans="2:51" x14ac:dyDescent="0.2">
      <c r="B9223" s="3"/>
      <c r="D9223" s="3"/>
      <c r="AW9223" s="3"/>
      <c r="AY9223" s="3"/>
    </row>
    <row r="9224" spans="2:51" x14ac:dyDescent="0.2">
      <c r="B9224" s="3"/>
      <c r="D9224" s="3"/>
      <c r="AW9224" s="3"/>
      <c r="AY9224" s="3"/>
    </row>
    <row r="9225" spans="2:51" x14ac:dyDescent="0.2">
      <c r="B9225" s="3"/>
      <c r="D9225" s="3"/>
      <c r="AW9225" s="3"/>
      <c r="AY9225" s="3"/>
    </row>
    <row r="9226" spans="2:51" x14ac:dyDescent="0.2">
      <c r="B9226" s="3"/>
      <c r="D9226" s="3"/>
      <c r="AW9226" s="3"/>
      <c r="AY9226" s="3"/>
    </row>
    <row r="9227" spans="2:51" x14ac:dyDescent="0.2">
      <c r="B9227" s="3"/>
      <c r="D9227" s="3"/>
      <c r="AW9227" s="3"/>
      <c r="AY9227" s="3"/>
    </row>
    <row r="9228" spans="2:51" x14ac:dyDescent="0.2">
      <c r="B9228" s="3"/>
      <c r="D9228" s="3"/>
      <c r="AW9228" s="3"/>
      <c r="AY9228" s="3"/>
    </row>
    <row r="9229" spans="2:51" x14ac:dyDescent="0.2">
      <c r="B9229" s="3"/>
      <c r="D9229" s="3"/>
      <c r="AW9229" s="3"/>
      <c r="AY9229" s="3"/>
    </row>
    <row r="9230" spans="2:51" x14ac:dyDescent="0.2">
      <c r="B9230" s="3"/>
      <c r="D9230" s="3"/>
      <c r="AW9230" s="3"/>
      <c r="AY9230" s="3"/>
    </row>
    <row r="9231" spans="2:51" x14ac:dyDescent="0.2">
      <c r="B9231" s="3"/>
      <c r="D9231" s="3"/>
      <c r="AW9231" s="3"/>
      <c r="AY9231" s="3"/>
    </row>
    <row r="9232" spans="2:51" x14ac:dyDescent="0.2">
      <c r="B9232" s="3"/>
      <c r="D9232" s="3"/>
      <c r="AW9232" s="3"/>
      <c r="AY9232" s="3"/>
    </row>
    <row r="9233" spans="2:51" x14ac:dyDescent="0.2">
      <c r="B9233" s="3"/>
      <c r="D9233" s="3"/>
      <c r="AW9233" s="3"/>
      <c r="AY9233" s="3"/>
    </row>
    <row r="9234" spans="2:51" x14ac:dyDescent="0.2">
      <c r="B9234" s="3"/>
      <c r="D9234" s="3"/>
      <c r="AW9234" s="3"/>
      <c r="AY9234" s="3"/>
    </row>
    <row r="9235" spans="2:51" x14ac:dyDescent="0.2">
      <c r="B9235" s="3"/>
      <c r="D9235" s="3"/>
      <c r="AW9235" s="3"/>
      <c r="AY9235" s="3"/>
    </row>
    <row r="9236" spans="2:51" x14ac:dyDescent="0.2">
      <c r="B9236" s="3"/>
      <c r="D9236" s="3"/>
      <c r="AW9236" s="3"/>
      <c r="AY9236" s="3"/>
    </row>
    <row r="9237" spans="2:51" x14ac:dyDescent="0.2">
      <c r="B9237" s="3"/>
      <c r="D9237" s="3"/>
      <c r="AW9237" s="3"/>
      <c r="AY9237" s="3"/>
    </row>
    <row r="9238" spans="2:51" x14ac:dyDescent="0.2">
      <c r="B9238" s="3"/>
      <c r="D9238" s="3"/>
      <c r="AW9238" s="3"/>
      <c r="AY9238" s="3"/>
    </row>
    <row r="9239" spans="2:51" x14ac:dyDescent="0.2">
      <c r="B9239" s="3"/>
      <c r="D9239" s="3"/>
      <c r="AW9239" s="3"/>
      <c r="AY9239" s="3"/>
    </row>
    <row r="9240" spans="2:51" x14ac:dyDescent="0.2">
      <c r="B9240" s="3"/>
      <c r="D9240" s="3"/>
      <c r="AW9240" s="3"/>
      <c r="AY9240" s="3"/>
    </row>
    <row r="9241" spans="2:51" x14ac:dyDescent="0.2">
      <c r="B9241" s="3"/>
      <c r="D9241" s="3"/>
      <c r="AW9241" s="3"/>
      <c r="AY9241" s="3"/>
    </row>
    <row r="9242" spans="2:51" x14ac:dyDescent="0.2">
      <c r="B9242" s="3"/>
      <c r="D9242" s="3"/>
      <c r="AW9242" s="3"/>
      <c r="AY9242" s="3"/>
    </row>
    <row r="9243" spans="2:51" x14ac:dyDescent="0.2">
      <c r="B9243" s="3"/>
      <c r="D9243" s="3"/>
      <c r="AW9243" s="3"/>
      <c r="AY9243" s="3"/>
    </row>
    <row r="9244" spans="2:51" x14ac:dyDescent="0.2">
      <c r="B9244" s="3"/>
      <c r="D9244" s="3"/>
      <c r="AW9244" s="3"/>
      <c r="AY9244" s="3"/>
    </row>
    <row r="9245" spans="2:51" x14ac:dyDescent="0.2">
      <c r="B9245" s="3"/>
      <c r="D9245" s="3"/>
      <c r="AW9245" s="3"/>
      <c r="AY9245" s="3"/>
    </row>
    <row r="9246" spans="2:51" x14ac:dyDescent="0.2">
      <c r="B9246" s="3"/>
      <c r="D9246" s="3"/>
      <c r="AW9246" s="3"/>
      <c r="AY9246" s="3"/>
    </row>
    <row r="9247" spans="2:51" x14ac:dyDescent="0.2">
      <c r="B9247" s="3"/>
      <c r="D9247" s="3"/>
      <c r="AW9247" s="3"/>
      <c r="AY9247" s="3"/>
    </row>
    <row r="9248" spans="2:51" x14ac:dyDescent="0.2">
      <c r="B9248" s="3"/>
      <c r="D9248" s="3"/>
      <c r="AW9248" s="3"/>
      <c r="AY9248" s="3"/>
    </row>
    <row r="9249" spans="2:51" x14ac:dyDescent="0.2">
      <c r="B9249" s="3"/>
      <c r="D9249" s="3"/>
      <c r="AW9249" s="3"/>
      <c r="AY9249" s="3"/>
    </row>
    <row r="9250" spans="2:51" x14ac:dyDescent="0.2">
      <c r="B9250" s="3"/>
      <c r="D9250" s="3"/>
      <c r="AW9250" s="3"/>
      <c r="AY9250" s="3"/>
    </row>
    <row r="9251" spans="2:51" x14ac:dyDescent="0.2">
      <c r="B9251" s="3"/>
      <c r="D9251" s="3"/>
      <c r="AW9251" s="3"/>
      <c r="AY9251" s="3"/>
    </row>
    <row r="9252" spans="2:51" x14ac:dyDescent="0.2">
      <c r="B9252" s="3"/>
      <c r="D9252" s="3"/>
      <c r="AW9252" s="3"/>
      <c r="AY9252" s="3"/>
    </row>
    <row r="9253" spans="2:51" x14ac:dyDescent="0.2">
      <c r="B9253" s="3"/>
      <c r="D9253" s="3"/>
      <c r="AW9253" s="3"/>
      <c r="AY9253" s="3"/>
    </row>
    <row r="9254" spans="2:51" x14ac:dyDescent="0.2">
      <c r="B9254" s="3"/>
      <c r="D9254" s="3"/>
      <c r="AW9254" s="3"/>
      <c r="AY9254" s="3"/>
    </row>
    <row r="9255" spans="2:51" x14ac:dyDescent="0.2">
      <c r="B9255" s="3"/>
      <c r="D9255" s="3"/>
      <c r="AW9255" s="3"/>
      <c r="AY9255" s="3"/>
    </row>
    <row r="9256" spans="2:51" x14ac:dyDescent="0.2">
      <c r="B9256" s="3"/>
      <c r="D9256" s="3"/>
      <c r="AW9256" s="3"/>
      <c r="AY9256" s="3"/>
    </row>
    <row r="9257" spans="2:51" x14ac:dyDescent="0.2">
      <c r="B9257" s="3"/>
      <c r="D9257" s="3"/>
      <c r="AW9257" s="3"/>
      <c r="AY9257" s="3"/>
    </row>
    <row r="9258" spans="2:51" x14ac:dyDescent="0.2">
      <c r="B9258" s="3"/>
      <c r="D9258" s="3"/>
      <c r="AW9258" s="3"/>
      <c r="AY9258" s="3"/>
    </row>
    <row r="9259" spans="2:51" x14ac:dyDescent="0.2">
      <c r="B9259" s="3"/>
      <c r="D9259" s="3"/>
      <c r="AW9259" s="3"/>
      <c r="AY9259" s="3"/>
    </row>
    <row r="9260" spans="2:51" x14ac:dyDescent="0.2">
      <c r="B9260" s="3"/>
      <c r="D9260" s="3"/>
      <c r="AW9260" s="3"/>
      <c r="AY9260" s="3"/>
    </row>
    <row r="9261" spans="2:51" x14ac:dyDescent="0.2">
      <c r="B9261" s="3"/>
      <c r="D9261" s="3"/>
      <c r="AW9261" s="3"/>
      <c r="AY9261" s="3"/>
    </row>
    <row r="9262" spans="2:51" x14ac:dyDescent="0.2">
      <c r="B9262" s="3"/>
      <c r="D9262" s="3"/>
      <c r="AW9262" s="3"/>
      <c r="AY9262" s="3"/>
    </row>
    <row r="9263" spans="2:51" x14ac:dyDescent="0.2">
      <c r="B9263" s="3"/>
      <c r="D9263" s="3"/>
      <c r="AW9263" s="3"/>
      <c r="AY9263" s="3"/>
    </row>
    <row r="9264" spans="2:51" x14ac:dyDescent="0.2">
      <c r="B9264" s="3"/>
      <c r="D9264" s="3"/>
      <c r="AW9264" s="3"/>
      <c r="AY9264" s="3"/>
    </row>
    <row r="9265" spans="2:51" x14ac:dyDescent="0.2">
      <c r="B9265" s="3"/>
      <c r="D9265" s="3"/>
      <c r="AW9265" s="3"/>
      <c r="AY9265" s="3"/>
    </row>
    <row r="9266" spans="2:51" x14ac:dyDescent="0.2">
      <c r="B9266" s="3"/>
      <c r="D9266" s="3"/>
      <c r="AW9266" s="3"/>
      <c r="AY9266" s="3"/>
    </row>
    <row r="9267" spans="2:51" x14ac:dyDescent="0.2">
      <c r="B9267" s="3"/>
      <c r="D9267" s="3"/>
      <c r="AW9267" s="3"/>
      <c r="AY9267" s="3"/>
    </row>
    <row r="9268" spans="2:51" x14ac:dyDescent="0.2">
      <c r="B9268" s="3"/>
      <c r="D9268" s="3"/>
      <c r="AW9268" s="3"/>
      <c r="AY9268" s="3"/>
    </row>
    <row r="9269" spans="2:51" x14ac:dyDescent="0.2">
      <c r="B9269" s="3"/>
      <c r="D9269" s="3"/>
      <c r="AW9269" s="3"/>
      <c r="AY9269" s="3"/>
    </row>
    <row r="9270" spans="2:51" x14ac:dyDescent="0.2">
      <c r="B9270" s="3"/>
      <c r="D9270" s="3"/>
      <c r="AW9270" s="3"/>
      <c r="AY9270" s="3"/>
    </row>
    <row r="9271" spans="2:51" x14ac:dyDescent="0.2">
      <c r="B9271" s="3"/>
      <c r="D9271" s="3"/>
      <c r="AW9271" s="3"/>
      <c r="AY9271" s="3"/>
    </row>
    <row r="9272" spans="2:51" x14ac:dyDescent="0.2">
      <c r="B9272" s="3"/>
      <c r="D9272" s="3"/>
      <c r="AW9272" s="3"/>
      <c r="AY9272" s="3"/>
    </row>
    <row r="9273" spans="2:51" x14ac:dyDescent="0.2">
      <c r="B9273" s="3"/>
      <c r="D9273" s="3"/>
      <c r="AW9273" s="3"/>
      <c r="AY9273" s="3"/>
    </row>
    <row r="9274" spans="2:51" x14ac:dyDescent="0.2">
      <c r="B9274" s="3"/>
      <c r="D9274" s="3"/>
      <c r="AW9274" s="3"/>
      <c r="AY9274" s="3"/>
    </row>
    <row r="9275" spans="2:51" x14ac:dyDescent="0.2">
      <c r="B9275" s="3"/>
      <c r="D9275" s="3"/>
      <c r="AW9275" s="3"/>
      <c r="AY9275" s="3"/>
    </row>
    <row r="9276" spans="2:51" x14ac:dyDescent="0.2">
      <c r="B9276" s="3"/>
      <c r="D9276" s="3"/>
      <c r="AW9276" s="3"/>
      <c r="AY9276" s="3"/>
    </row>
    <row r="9277" spans="2:51" x14ac:dyDescent="0.2">
      <c r="B9277" s="3"/>
      <c r="D9277" s="3"/>
      <c r="AW9277" s="3"/>
      <c r="AY9277" s="3"/>
    </row>
    <row r="9278" spans="2:51" x14ac:dyDescent="0.2">
      <c r="B9278" s="3"/>
      <c r="D9278" s="3"/>
      <c r="AW9278" s="3"/>
      <c r="AY9278" s="3"/>
    </row>
    <row r="9279" spans="2:51" x14ac:dyDescent="0.2">
      <c r="B9279" s="3"/>
      <c r="D9279" s="3"/>
      <c r="AW9279" s="3"/>
      <c r="AY9279" s="3"/>
    </row>
    <row r="9280" spans="2:51" x14ac:dyDescent="0.2">
      <c r="B9280" s="3"/>
      <c r="D9280" s="3"/>
      <c r="AW9280" s="3"/>
      <c r="AY9280" s="3"/>
    </row>
    <row r="9281" spans="2:51" x14ac:dyDescent="0.2">
      <c r="B9281" s="3"/>
      <c r="D9281" s="3"/>
      <c r="AW9281" s="3"/>
      <c r="AY9281" s="3"/>
    </row>
    <row r="9282" spans="2:51" x14ac:dyDescent="0.2">
      <c r="B9282" s="3"/>
      <c r="D9282" s="3"/>
      <c r="AW9282" s="3"/>
      <c r="AY9282" s="3"/>
    </row>
    <row r="9283" spans="2:51" x14ac:dyDescent="0.2">
      <c r="B9283" s="3"/>
      <c r="D9283" s="3"/>
      <c r="AW9283" s="3"/>
      <c r="AY9283" s="3"/>
    </row>
    <row r="9284" spans="2:51" x14ac:dyDescent="0.2">
      <c r="B9284" s="3"/>
      <c r="D9284" s="3"/>
      <c r="AW9284" s="3"/>
      <c r="AY9284" s="3"/>
    </row>
    <row r="9285" spans="2:51" x14ac:dyDescent="0.2">
      <c r="B9285" s="3"/>
      <c r="D9285" s="3"/>
      <c r="AW9285" s="3"/>
      <c r="AY9285" s="3"/>
    </row>
    <row r="9286" spans="2:51" x14ac:dyDescent="0.2">
      <c r="B9286" s="3"/>
      <c r="D9286" s="3"/>
      <c r="AW9286" s="3"/>
      <c r="AY9286" s="3"/>
    </row>
    <row r="9287" spans="2:51" x14ac:dyDescent="0.2">
      <c r="B9287" s="3"/>
      <c r="D9287" s="3"/>
      <c r="AW9287" s="3"/>
      <c r="AY9287" s="3"/>
    </row>
    <row r="9288" spans="2:51" x14ac:dyDescent="0.2">
      <c r="B9288" s="3"/>
      <c r="D9288" s="3"/>
      <c r="AW9288" s="3"/>
      <c r="AY9288" s="3"/>
    </row>
    <row r="9289" spans="2:51" x14ac:dyDescent="0.2">
      <c r="B9289" s="3"/>
      <c r="D9289" s="3"/>
      <c r="AW9289" s="3"/>
      <c r="AY9289" s="3"/>
    </row>
    <row r="9290" spans="2:51" x14ac:dyDescent="0.2">
      <c r="B9290" s="3"/>
      <c r="D9290" s="3"/>
      <c r="AW9290" s="3"/>
      <c r="AY9290" s="3"/>
    </row>
    <row r="9291" spans="2:51" x14ac:dyDescent="0.2">
      <c r="B9291" s="3"/>
      <c r="D9291" s="3"/>
      <c r="AW9291" s="3"/>
      <c r="AY9291" s="3"/>
    </row>
    <row r="9292" spans="2:51" x14ac:dyDescent="0.2">
      <c r="B9292" s="3"/>
      <c r="D9292" s="3"/>
      <c r="AW9292" s="3"/>
      <c r="AY9292" s="3"/>
    </row>
    <row r="9293" spans="2:51" x14ac:dyDescent="0.2">
      <c r="B9293" s="3"/>
      <c r="D9293" s="3"/>
      <c r="AW9293" s="3"/>
      <c r="AY9293" s="3"/>
    </row>
    <row r="9294" spans="2:51" x14ac:dyDescent="0.2">
      <c r="B9294" s="3"/>
      <c r="D9294" s="3"/>
      <c r="AW9294" s="3"/>
      <c r="AY9294" s="3"/>
    </row>
    <row r="9295" spans="2:51" x14ac:dyDescent="0.2">
      <c r="B9295" s="3"/>
      <c r="D9295" s="3"/>
      <c r="AW9295" s="3"/>
      <c r="AY9295" s="3"/>
    </row>
    <row r="9296" spans="2:51" x14ac:dyDescent="0.2">
      <c r="B9296" s="3"/>
      <c r="D9296" s="3"/>
      <c r="AW9296" s="3"/>
      <c r="AY9296" s="3"/>
    </row>
    <row r="9297" spans="2:51" x14ac:dyDescent="0.2">
      <c r="B9297" s="3"/>
      <c r="D9297" s="3"/>
      <c r="AW9297" s="3"/>
      <c r="AY9297" s="3"/>
    </row>
    <row r="9298" spans="2:51" x14ac:dyDescent="0.2">
      <c r="B9298" s="3"/>
      <c r="D9298" s="3"/>
      <c r="AW9298" s="3"/>
      <c r="AY9298" s="3"/>
    </row>
    <row r="9299" spans="2:51" x14ac:dyDescent="0.2">
      <c r="B9299" s="3"/>
      <c r="D9299" s="3"/>
      <c r="AW9299" s="3"/>
      <c r="AY9299" s="3"/>
    </row>
    <row r="9300" spans="2:51" x14ac:dyDescent="0.2">
      <c r="B9300" s="3"/>
      <c r="D9300" s="3"/>
      <c r="AW9300" s="3"/>
      <c r="AY9300" s="3"/>
    </row>
    <row r="9301" spans="2:51" x14ac:dyDescent="0.2">
      <c r="B9301" s="3"/>
      <c r="D9301" s="3"/>
      <c r="AW9301" s="3"/>
      <c r="AY9301" s="3"/>
    </row>
    <row r="9302" spans="2:51" x14ac:dyDescent="0.2">
      <c r="B9302" s="3"/>
      <c r="D9302" s="3"/>
      <c r="AW9302" s="3"/>
      <c r="AY9302" s="3"/>
    </row>
    <row r="9303" spans="2:51" x14ac:dyDescent="0.2">
      <c r="B9303" s="3"/>
      <c r="D9303" s="3"/>
      <c r="AW9303" s="3"/>
      <c r="AY9303" s="3"/>
    </row>
    <row r="9304" spans="2:51" x14ac:dyDescent="0.2">
      <c r="B9304" s="3"/>
      <c r="D9304" s="3"/>
      <c r="AW9304" s="3"/>
      <c r="AY9304" s="3"/>
    </row>
    <row r="9305" spans="2:51" x14ac:dyDescent="0.2">
      <c r="B9305" s="3"/>
      <c r="D9305" s="3"/>
      <c r="AW9305" s="3"/>
      <c r="AY9305" s="3"/>
    </row>
    <row r="9306" spans="2:51" x14ac:dyDescent="0.2">
      <c r="B9306" s="3"/>
      <c r="D9306" s="3"/>
      <c r="AW9306" s="3"/>
      <c r="AY9306" s="3"/>
    </row>
    <row r="9307" spans="2:51" x14ac:dyDescent="0.2">
      <c r="B9307" s="3"/>
      <c r="D9307" s="3"/>
      <c r="AW9307" s="3"/>
      <c r="AY9307" s="3"/>
    </row>
    <row r="9308" spans="2:51" x14ac:dyDescent="0.2">
      <c r="B9308" s="3"/>
      <c r="D9308" s="3"/>
      <c r="AW9308" s="3"/>
      <c r="AY9308" s="3"/>
    </row>
    <row r="9309" spans="2:51" x14ac:dyDescent="0.2">
      <c r="B9309" s="3"/>
      <c r="D9309" s="3"/>
      <c r="AW9309" s="3"/>
      <c r="AY9309" s="3"/>
    </row>
    <row r="9310" spans="2:51" x14ac:dyDescent="0.2">
      <c r="B9310" s="3"/>
      <c r="D9310" s="3"/>
      <c r="AW9310" s="3"/>
      <c r="AY9310" s="3"/>
    </row>
    <row r="9311" spans="2:51" x14ac:dyDescent="0.2">
      <c r="B9311" s="3"/>
      <c r="D9311" s="3"/>
      <c r="AW9311" s="3"/>
      <c r="AY9311" s="3"/>
    </row>
    <row r="9312" spans="2:51" x14ac:dyDescent="0.2">
      <c r="B9312" s="3"/>
      <c r="D9312" s="3"/>
      <c r="AW9312" s="3"/>
      <c r="AY9312" s="3"/>
    </row>
    <row r="9313" spans="2:51" x14ac:dyDescent="0.2">
      <c r="B9313" s="3"/>
      <c r="D9313" s="3"/>
      <c r="AW9313" s="3"/>
      <c r="AY9313" s="3"/>
    </row>
    <row r="9314" spans="2:51" x14ac:dyDescent="0.2">
      <c r="B9314" s="3"/>
      <c r="D9314" s="3"/>
      <c r="AW9314" s="3"/>
      <c r="AY9314" s="3"/>
    </row>
    <row r="9315" spans="2:51" x14ac:dyDescent="0.2">
      <c r="B9315" s="3"/>
      <c r="D9315" s="3"/>
      <c r="AW9315" s="3"/>
      <c r="AY9315" s="3"/>
    </row>
    <row r="9316" spans="2:51" x14ac:dyDescent="0.2">
      <c r="B9316" s="3"/>
      <c r="D9316" s="3"/>
      <c r="AW9316" s="3"/>
      <c r="AY9316" s="3"/>
    </row>
    <row r="9317" spans="2:51" x14ac:dyDescent="0.2">
      <c r="B9317" s="3"/>
      <c r="D9317" s="3"/>
      <c r="AW9317" s="3"/>
      <c r="AY9317" s="3"/>
    </row>
    <row r="9318" spans="2:51" x14ac:dyDescent="0.2">
      <c r="B9318" s="3"/>
      <c r="D9318" s="3"/>
      <c r="AW9318" s="3"/>
      <c r="AY9318" s="3"/>
    </row>
    <row r="9319" spans="2:51" x14ac:dyDescent="0.2">
      <c r="B9319" s="3"/>
      <c r="D9319" s="3"/>
      <c r="AW9319" s="3"/>
      <c r="AY9319" s="3"/>
    </row>
    <row r="9320" spans="2:51" x14ac:dyDescent="0.2">
      <c r="B9320" s="3"/>
      <c r="D9320" s="3"/>
      <c r="AW9320" s="3"/>
      <c r="AY9320" s="3"/>
    </row>
    <row r="9321" spans="2:51" x14ac:dyDescent="0.2">
      <c r="B9321" s="3"/>
      <c r="D9321" s="3"/>
      <c r="AW9321" s="3"/>
      <c r="AY9321" s="3"/>
    </row>
    <row r="9322" spans="2:51" x14ac:dyDescent="0.2">
      <c r="B9322" s="3"/>
      <c r="D9322" s="3"/>
      <c r="AW9322" s="3"/>
      <c r="AY9322" s="3"/>
    </row>
    <row r="9323" spans="2:51" x14ac:dyDescent="0.2">
      <c r="B9323" s="3"/>
      <c r="D9323" s="3"/>
      <c r="AW9323" s="3"/>
      <c r="AY9323" s="3"/>
    </row>
    <row r="9324" spans="2:51" x14ac:dyDescent="0.2">
      <c r="B9324" s="3"/>
      <c r="D9324" s="3"/>
      <c r="AW9324" s="3"/>
      <c r="AY9324" s="3"/>
    </row>
    <row r="9325" spans="2:51" x14ac:dyDescent="0.2">
      <c r="B9325" s="3"/>
      <c r="D9325" s="3"/>
      <c r="AW9325" s="3"/>
      <c r="AY9325" s="3"/>
    </row>
    <row r="9326" spans="2:51" x14ac:dyDescent="0.2">
      <c r="B9326" s="3"/>
      <c r="D9326" s="3"/>
      <c r="AW9326" s="3"/>
      <c r="AY9326" s="3"/>
    </row>
    <row r="9327" spans="2:51" x14ac:dyDescent="0.2">
      <c r="B9327" s="3"/>
      <c r="D9327" s="3"/>
      <c r="AW9327" s="3"/>
      <c r="AY9327" s="3"/>
    </row>
    <row r="9328" spans="2:51" x14ac:dyDescent="0.2">
      <c r="B9328" s="3"/>
      <c r="D9328" s="3"/>
      <c r="AW9328" s="3"/>
      <c r="AY9328" s="3"/>
    </row>
    <row r="9329" spans="2:51" x14ac:dyDescent="0.2">
      <c r="B9329" s="3"/>
      <c r="D9329" s="3"/>
      <c r="AW9329" s="3"/>
      <c r="AY9329" s="3"/>
    </row>
    <row r="9330" spans="2:51" x14ac:dyDescent="0.2">
      <c r="B9330" s="3"/>
      <c r="D9330" s="3"/>
      <c r="AW9330" s="3"/>
      <c r="AY9330" s="3"/>
    </row>
    <row r="9331" spans="2:51" x14ac:dyDescent="0.2">
      <c r="B9331" s="3"/>
      <c r="D9331" s="3"/>
      <c r="AW9331" s="3"/>
      <c r="AY9331" s="3"/>
    </row>
    <row r="9332" spans="2:51" x14ac:dyDescent="0.2">
      <c r="B9332" s="3"/>
      <c r="D9332" s="3"/>
      <c r="AW9332" s="3"/>
      <c r="AY9332" s="3"/>
    </row>
    <row r="9333" spans="2:51" x14ac:dyDescent="0.2">
      <c r="B9333" s="3"/>
      <c r="D9333" s="3"/>
      <c r="AW9333" s="3"/>
      <c r="AY9333" s="3"/>
    </row>
    <row r="9334" spans="2:51" x14ac:dyDescent="0.2">
      <c r="B9334" s="3"/>
      <c r="D9334" s="3"/>
      <c r="AW9334" s="3"/>
      <c r="AY9334" s="3"/>
    </row>
    <row r="9335" spans="2:51" x14ac:dyDescent="0.2">
      <c r="B9335" s="3"/>
      <c r="D9335" s="3"/>
      <c r="AW9335" s="3"/>
      <c r="AY9335" s="3"/>
    </row>
    <row r="9336" spans="2:51" x14ac:dyDescent="0.2">
      <c r="B9336" s="3"/>
      <c r="D9336" s="3"/>
      <c r="AW9336" s="3"/>
      <c r="AY9336" s="3"/>
    </row>
    <row r="9337" spans="2:51" x14ac:dyDescent="0.2">
      <c r="B9337" s="3"/>
      <c r="D9337" s="3"/>
      <c r="AW9337" s="3"/>
      <c r="AY9337" s="3"/>
    </row>
    <row r="9338" spans="2:51" x14ac:dyDescent="0.2">
      <c r="B9338" s="3"/>
      <c r="D9338" s="3"/>
      <c r="AW9338" s="3"/>
      <c r="AY9338" s="3"/>
    </row>
    <row r="9339" spans="2:51" x14ac:dyDescent="0.2">
      <c r="B9339" s="3"/>
      <c r="D9339" s="3"/>
      <c r="AW9339" s="3"/>
      <c r="AY9339" s="3"/>
    </row>
    <row r="9340" spans="2:51" x14ac:dyDescent="0.2">
      <c r="B9340" s="3"/>
      <c r="D9340" s="3"/>
      <c r="AW9340" s="3"/>
      <c r="AY9340" s="3"/>
    </row>
    <row r="9341" spans="2:51" x14ac:dyDescent="0.2">
      <c r="B9341" s="3"/>
      <c r="D9341" s="3"/>
      <c r="AW9341" s="3"/>
      <c r="AY9341" s="3"/>
    </row>
    <row r="9342" spans="2:51" x14ac:dyDescent="0.2">
      <c r="B9342" s="3"/>
      <c r="D9342" s="3"/>
      <c r="AW9342" s="3"/>
      <c r="AY9342" s="3"/>
    </row>
    <row r="9343" spans="2:51" x14ac:dyDescent="0.2">
      <c r="B9343" s="3"/>
      <c r="D9343" s="3"/>
      <c r="AW9343" s="3"/>
      <c r="AY9343" s="3"/>
    </row>
    <row r="9344" spans="2:51" x14ac:dyDescent="0.2">
      <c r="B9344" s="3"/>
      <c r="D9344" s="3"/>
      <c r="AW9344" s="3"/>
      <c r="AY9344" s="3"/>
    </row>
    <row r="9345" spans="2:51" x14ac:dyDescent="0.2">
      <c r="B9345" s="3"/>
      <c r="D9345" s="3"/>
      <c r="AW9345" s="3"/>
      <c r="AY9345" s="3"/>
    </row>
    <row r="9346" spans="2:51" x14ac:dyDescent="0.2">
      <c r="B9346" s="3"/>
      <c r="D9346" s="3"/>
      <c r="AW9346" s="3"/>
      <c r="AY9346" s="3"/>
    </row>
    <row r="9347" spans="2:51" x14ac:dyDescent="0.2">
      <c r="B9347" s="3"/>
      <c r="D9347" s="3"/>
      <c r="AW9347" s="3"/>
      <c r="AY9347" s="3"/>
    </row>
    <row r="9348" spans="2:51" x14ac:dyDescent="0.2">
      <c r="B9348" s="3"/>
      <c r="D9348" s="3"/>
      <c r="AW9348" s="3"/>
      <c r="AY9348" s="3"/>
    </row>
    <row r="9349" spans="2:51" x14ac:dyDescent="0.2">
      <c r="B9349" s="3"/>
      <c r="D9349" s="3"/>
      <c r="AW9349" s="3"/>
      <c r="AY9349" s="3"/>
    </row>
    <row r="9350" spans="2:51" x14ac:dyDescent="0.2">
      <c r="B9350" s="3"/>
      <c r="D9350" s="3"/>
      <c r="AW9350" s="3"/>
      <c r="AY9350" s="3"/>
    </row>
    <row r="9351" spans="2:51" x14ac:dyDescent="0.2">
      <c r="B9351" s="3"/>
      <c r="D9351" s="3"/>
      <c r="AW9351" s="3"/>
      <c r="AY9351" s="3"/>
    </row>
    <row r="9352" spans="2:51" x14ac:dyDescent="0.2">
      <c r="B9352" s="3"/>
      <c r="D9352" s="3"/>
      <c r="AW9352" s="3"/>
      <c r="AY9352" s="3"/>
    </row>
    <row r="9353" spans="2:51" x14ac:dyDescent="0.2">
      <c r="B9353" s="3"/>
      <c r="D9353" s="3"/>
      <c r="AW9353" s="3"/>
      <c r="AY9353" s="3"/>
    </row>
    <row r="9354" spans="2:51" x14ac:dyDescent="0.2">
      <c r="B9354" s="3"/>
      <c r="D9354" s="3"/>
      <c r="AW9354" s="3"/>
      <c r="AY9354" s="3"/>
    </row>
    <row r="9355" spans="2:51" x14ac:dyDescent="0.2">
      <c r="B9355" s="3"/>
      <c r="D9355" s="3"/>
      <c r="AW9355" s="3"/>
      <c r="AY9355" s="3"/>
    </row>
    <row r="9356" spans="2:51" x14ac:dyDescent="0.2">
      <c r="B9356" s="3"/>
      <c r="D9356" s="3"/>
      <c r="AW9356" s="3"/>
      <c r="AY9356" s="3"/>
    </row>
    <row r="9357" spans="2:51" x14ac:dyDescent="0.2">
      <c r="B9357" s="3"/>
      <c r="D9357" s="3"/>
      <c r="AW9357" s="3"/>
      <c r="AY9357" s="3"/>
    </row>
    <row r="9358" spans="2:51" x14ac:dyDescent="0.2">
      <c r="B9358" s="3"/>
      <c r="D9358" s="3"/>
      <c r="AW9358" s="3"/>
      <c r="AY9358" s="3"/>
    </row>
    <row r="9359" spans="2:51" x14ac:dyDescent="0.2">
      <c r="B9359" s="3"/>
      <c r="D9359" s="3"/>
      <c r="AW9359" s="3"/>
      <c r="AY9359" s="3"/>
    </row>
    <row r="9360" spans="2:51" x14ac:dyDescent="0.2">
      <c r="B9360" s="3"/>
      <c r="D9360" s="3"/>
      <c r="AW9360" s="3"/>
      <c r="AY9360" s="3"/>
    </row>
    <row r="9361" spans="2:51" x14ac:dyDescent="0.2">
      <c r="B9361" s="3"/>
      <c r="D9361" s="3"/>
      <c r="AW9361" s="3"/>
      <c r="AY9361" s="3"/>
    </row>
    <row r="9362" spans="2:51" x14ac:dyDescent="0.2">
      <c r="B9362" s="3"/>
      <c r="D9362" s="3"/>
      <c r="AW9362" s="3"/>
      <c r="AY9362" s="3"/>
    </row>
    <row r="9363" spans="2:51" x14ac:dyDescent="0.2">
      <c r="B9363" s="3"/>
      <c r="D9363" s="3"/>
      <c r="AW9363" s="3"/>
      <c r="AY9363" s="3"/>
    </row>
    <row r="9364" spans="2:51" x14ac:dyDescent="0.2">
      <c r="B9364" s="3"/>
      <c r="D9364" s="3"/>
      <c r="AW9364" s="3"/>
      <c r="AY9364" s="3"/>
    </row>
    <row r="9365" spans="2:51" x14ac:dyDescent="0.2">
      <c r="B9365" s="3"/>
      <c r="D9365" s="3"/>
      <c r="AW9365" s="3"/>
      <c r="AY9365" s="3"/>
    </row>
    <row r="9366" spans="2:51" x14ac:dyDescent="0.2">
      <c r="B9366" s="3"/>
      <c r="D9366" s="3"/>
      <c r="AW9366" s="3"/>
      <c r="AY9366" s="3"/>
    </row>
    <row r="9367" spans="2:51" x14ac:dyDescent="0.2">
      <c r="B9367" s="3"/>
      <c r="D9367" s="3"/>
      <c r="AW9367" s="3"/>
      <c r="AY9367" s="3"/>
    </row>
    <row r="9368" spans="2:51" x14ac:dyDescent="0.2">
      <c r="B9368" s="3"/>
      <c r="D9368" s="3"/>
      <c r="AW9368" s="3"/>
      <c r="AY9368" s="3"/>
    </row>
    <row r="9369" spans="2:51" x14ac:dyDescent="0.2">
      <c r="B9369" s="3"/>
      <c r="D9369" s="3"/>
      <c r="AW9369" s="3"/>
      <c r="AY9369" s="3"/>
    </row>
    <row r="9370" spans="2:51" x14ac:dyDescent="0.2">
      <c r="B9370" s="3"/>
      <c r="D9370" s="3"/>
      <c r="AW9370" s="3"/>
      <c r="AY9370" s="3"/>
    </row>
    <row r="9371" spans="2:51" x14ac:dyDescent="0.2">
      <c r="B9371" s="3"/>
      <c r="D9371" s="3"/>
      <c r="AW9371" s="3"/>
      <c r="AY9371" s="3"/>
    </row>
    <row r="9372" spans="2:51" x14ac:dyDescent="0.2">
      <c r="B9372" s="3"/>
      <c r="D9372" s="3"/>
      <c r="AW9372" s="3"/>
      <c r="AY9372" s="3"/>
    </row>
    <row r="9373" spans="2:51" x14ac:dyDescent="0.2">
      <c r="B9373" s="3"/>
      <c r="D9373" s="3"/>
      <c r="AW9373" s="3"/>
      <c r="AY9373" s="3"/>
    </row>
    <row r="9374" spans="2:51" x14ac:dyDescent="0.2">
      <c r="B9374" s="3"/>
      <c r="D9374" s="3"/>
      <c r="AW9374" s="3"/>
      <c r="AY9374" s="3"/>
    </row>
    <row r="9375" spans="2:51" x14ac:dyDescent="0.2">
      <c r="B9375" s="3"/>
      <c r="D9375" s="3"/>
      <c r="AW9375" s="3"/>
      <c r="AY9375" s="3"/>
    </row>
    <row r="9376" spans="2:51" x14ac:dyDescent="0.2">
      <c r="B9376" s="3"/>
      <c r="D9376" s="3"/>
      <c r="AW9376" s="3"/>
      <c r="AY9376" s="3"/>
    </row>
    <row r="9377" spans="2:51" x14ac:dyDescent="0.2">
      <c r="B9377" s="3"/>
      <c r="D9377" s="3"/>
      <c r="AW9377" s="3"/>
      <c r="AY9377" s="3"/>
    </row>
    <row r="9378" spans="2:51" x14ac:dyDescent="0.2">
      <c r="B9378" s="3"/>
      <c r="D9378" s="3"/>
      <c r="AW9378" s="3"/>
      <c r="AY9378" s="3"/>
    </row>
    <row r="9379" spans="2:51" x14ac:dyDescent="0.2">
      <c r="B9379" s="3"/>
      <c r="D9379" s="3"/>
      <c r="AW9379" s="3"/>
      <c r="AY9379" s="3"/>
    </row>
    <row r="9380" spans="2:51" x14ac:dyDescent="0.2">
      <c r="B9380" s="3"/>
      <c r="D9380" s="3"/>
      <c r="AW9380" s="3"/>
      <c r="AY9380" s="3"/>
    </row>
    <row r="9381" spans="2:51" x14ac:dyDescent="0.2">
      <c r="B9381" s="3"/>
      <c r="D9381" s="3"/>
      <c r="AW9381" s="3"/>
      <c r="AY9381" s="3"/>
    </row>
    <row r="9382" spans="2:51" x14ac:dyDescent="0.2">
      <c r="B9382" s="3"/>
      <c r="D9382" s="3"/>
      <c r="AW9382" s="3"/>
      <c r="AY9382" s="3"/>
    </row>
    <row r="9383" spans="2:51" x14ac:dyDescent="0.2">
      <c r="B9383" s="3"/>
      <c r="D9383" s="3"/>
      <c r="AW9383" s="3"/>
      <c r="AY9383" s="3"/>
    </row>
    <row r="9384" spans="2:51" x14ac:dyDescent="0.2">
      <c r="B9384" s="3"/>
      <c r="D9384" s="3"/>
      <c r="AW9384" s="3"/>
      <c r="AY9384" s="3"/>
    </row>
    <row r="9385" spans="2:51" x14ac:dyDescent="0.2">
      <c r="B9385" s="3"/>
      <c r="D9385" s="3"/>
      <c r="AW9385" s="3"/>
      <c r="AY9385" s="3"/>
    </row>
    <row r="9386" spans="2:51" x14ac:dyDescent="0.2">
      <c r="B9386" s="3"/>
      <c r="D9386" s="3"/>
      <c r="AW9386" s="3"/>
      <c r="AY9386" s="3"/>
    </row>
    <row r="9387" spans="2:51" x14ac:dyDescent="0.2">
      <c r="B9387" s="3"/>
      <c r="D9387" s="3"/>
      <c r="AW9387" s="3"/>
      <c r="AY9387" s="3"/>
    </row>
    <row r="9388" spans="2:51" x14ac:dyDescent="0.2">
      <c r="B9388" s="3"/>
      <c r="D9388" s="3"/>
      <c r="AW9388" s="3"/>
      <c r="AY9388" s="3"/>
    </row>
    <row r="9389" spans="2:51" x14ac:dyDescent="0.2">
      <c r="B9389" s="3"/>
      <c r="D9389" s="3"/>
      <c r="AW9389" s="3"/>
      <c r="AY9389" s="3"/>
    </row>
    <row r="9390" spans="2:51" x14ac:dyDescent="0.2">
      <c r="B9390" s="3"/>
      <c r="D9390" s="3"/>
      <c r="AW9390" s="3"/>
      <c r="AY9390" s="3"/>
    </row>
    <row r="9391" spans="2:51" x14ac:dyDescent="0.2">
      <c r="B9391" s="3"/>
      <c r="D9391" s="3"/>
      <c r="AW9391" s="3"/>
      <c r="AY9391" s="3"/>
    </row>
    <row r="9392" spans="2:51" x14ac:dyDescent="0.2">
      <c r="B9392" s="3"/>
      <c r="D9392" s="3"/>
      <c r="AW9392" s="3"/>
      <c r="AY9392" s="3"/>
    </row>
    <row r="9393" spans="2:51" x14ac:dyDescent="0.2">
      <c r="B9393" s="3"/>
      <c r="D9393" s="3"/>
      <c r="AW9393" s="3"/>
      <c r="AY9393" s="3"/>
    </row>
    <row r="9394" spans="2:51" x14ac:dyDescent="0.2">
      <c r="B9394" s="3"/>
      <c r="D9394" s="3"/>
      <c r="AW9394" s="3"/>
      <c r="AY9394" s="3"/>
    </row>
    <row r="9395" spans="2:51" x14ac:dyDescent="0.2">
      <c r="B9395" s="3"/>
      <c r="D9395" s="3"/>
      <c r="AW9395" s="3"/>
      <c r="AY9395" s="3"/>
    </row>
    <row r="9396" spans="2:51" x14ac:dyDescent="0.2">
      <c r="B9396" s="3"/>
      <c r="D9396" s="3"/>
      <c r="AW9396" s="3"/>
      <c r="AY9396" s="3"/>
    </row>
    <row r="9397" spans="2:51" x14ac:dyDescent="0.2">
      <c r="B9397" s="3"/>
      <c r="D9397" s="3"/>
      <c r="AW9397" s="3"/>
      <c r="AY9397" s="3"/>
    </row>
    <row r="9398" spans="2:51" x14ac:dyDescent="0.2">
      <c r="B9398" s="3"/>
      <c r="D9398" s="3"/>
      <c r="AW9398" s="3"/>
      <c r="AY9398" s="3"/>
    </row>
    <row r="9399" spans="2:51" x14ac:dyDescent="0.2">
      <c r="B9399" s="3"/>
      <c r="D9399" s="3"/>
      <c r="AW9399" s="3"/>
      <c r="AY9399" s="3"/>
    </row>
    <row r="9400" spans="2:51" x14ac:dyDescent="0.2">
      <c r="B9400" s="3"/>
      <c r="D9400" s="3"/>
      <c r="AW9400" s="3"/>
      <c r="AY9400" s="3"/>
    </row>
    <row r="9401" spans="2:51" x14ac:dyDescent="0.2">
      <c r="B9401" s="3"/>
      <c r="D9401" s="3"/>
      <c r="AW9401" s="3"/>
      <c r="AY9401" s="3"/>
    </row>
    <row r="9402" spans="2:51" x14ac:dyDescent="0.2">
      <c r="B9402" s="3"/>
      <c r="D9402" s="3"/>
      <c r="AW9402" s="3"/>
      <c r="AY9402" s="3"/>
    </row>
    <row r="9403" spans="2:51" x14ac:dyDescent="0.2">
      <c r="B9403" s="3"/>
      <c r="D9403" s="3"/>
      <c r="AW9403" s="3"/>
      <c r="AY9403" s="3"/>
    </row>
    <row r="9404" spans="2:51" x14ac:dyDescent="0.2">
      <c r="B9404" s="3"/>
      <c r="D9404" s="3"/>
      <c r="AW9404" s="3"/>
      <c r="AY9404" s="3"/>
    </row>
    <row r="9405" spans="2:51" x14ac:dyDescent="0.2">
      <c r="B9405" s="3"/>
      <c r="D9405" s="3"/>
      <c r="AW9405" s="3"/>
      <c r="AY9405" s="3"/>
    </row>
    <row r="9406" spans="2:51" x14ac:dyDescent="0.2">
      <c r="B9406" s="3"/>
      <c r="D9406" s="3"/>
      <c r="AW9406" s="3"/>
      <c r="AY9406" s="3"/>
    </row>
    <row r="9407" spans="2:51" x14ac:dyDescent="0.2">
      <c r="B9407" s="3"/>
      <c r="D9407" s="3"/>
      <c r="AW9407" s="3"/>
      <c r="AY9407" s="3"/>
    </row>
    <row r="9408" spans="2:51" x14ac:dyDescent="0.2">
      <c r="B9408" s="3"/>
      <c r="D9408" s="3"/>
      <c r="AW9408" s="3"/>
      <c r="AY9408" s="3"/>
    </row>
    <row r="9409" spans="2:51" x14ac:dyDescent="0.2">
      <c r="B9409" s="3"/>
      <c r="D9409" s="3"/>
      <c r="AW9409" s="3"/>
      <c r="AY9409" s="3"/>
    </row>
    <row r="9410" spans="2:51" x14ac:dyDescent="0.2">
      <c r="B9410" s="3"/>
      <c r="D9410" s="3"/>
      <c r="AW9410" s="3"/>
      <c r="AY9410" s="3"/>
    </row>
    <row r="9411" spans="2:51" x14ac:dyDescent="0.2">
      <c r="B9411" s="3"/>
      <c r="D9411" s="3"/>
      <c r="AW9411" s="3"/>
      <c r="AY9411" s="3"/>
    </row>
    <row r="9412" spans="2:51" x14ac:dyDescent="0.2">
      <c r="B9412" s="3"/>
      <c r="D9412" s="3"/>
      <c r="AW9412" s="3"/>
      <c r="AY9412" s="3"/>
    </row>
    <row r="9413" spans="2:51" x14ac:dyDescent="0.2">
      <c r="B9413" s="3"/>
      <c r="D9413" s="3"/>
      <c r="AW9413" s="3"/>
      <c r="AY9413" s="3"/>
    </row>
    <row r="9414" spans="2:51" x14ac:dyDescent="0.2">
      <c r="B9414" s="3"/>
      <c r="D9414" s="3"/>
      <c r="AW9414" s="3"/>
      <c r="AY9414" s="3"/>
    </row>
    <row r="9415" spans="2:51" x14ac:dyDescent="0.2">
      <c r="B9415" s="3"/>
      <c r="D9415" s="3"/>
      <c r="AW9415" s="3"/>
      <c r="AY9415" s="3"/>
    </row>
    <row r="9416" spans="2:51" x14ac:dyDescent="0.2">
      <c r="B9416" s="3"/>
      <c r="D9416" s="3"/>
      <c r="AW9416" s="3"/>
      <c r="AY9416" s="3"/>
    </row>
    <row r="9417" spans="2:51" x14ac:dyDescent="0.2">
      <c r="B9417" s="3"/>
      <c r="D9417" s="3"/>
      <c r="AW9417" s="3"/>
      <c r="AY9417" s="3"/>
    </row>
    <row r="9418" spans="2:51" x14ac:dyDescent="0.2">
      <c r="B9418" s="3"/>
      <c r="D9418" s="3"/>
      <c r="AW9418" s="3"/>
      <c r="AY9418" s="3"/>
    </row>
    <row r="9419" spans="2:51" x14ac:dyDescent="0.2">
      <c r="B9419" s="3"/>
      <c r="D9419" s="3"/>
      <c r="AW9419" s="3"/>
      <c r="AY9419" s="3"/>
    </row>
    <row r="9420" spans="2:51" x14ac:dyDescent="0.2">
      <c r="B9420" s="3"/>
      <c r="D9420" s="3"/>
      <c r="AW9420" s="3"/>
      <c r="AY9420" s="3"/>
    </row>
    <row r="9421" spans="2:51" x14ac:dyDescent="0.2">
      <c r="B9421" s="3"/>
      <c r="D9421" s="3"/>
      <c r="AW9421" s="3"/>
      <c r="AY9421" s="3"/>
    </row>
    <row r="9422" spans="2:51" x14ac:dyDescent="0.2">
      <c r="B9422" s="3"/>
      <c r="D9422" s="3"/>
      <c r="AW9422" s="3"/>
      <c r="AY9422" s="3"/>
    </row>
    <row r="9423" spans="2:51" x14ac:dyDescent="0.2">
      <c r="B9423" s="3"/>
      <c r="D9423" s="3"/>
      <c r="AW9423" s="3"/>
      <c r="AY9423" s="3"/>
    </row>
    <row r="9424" spans="2:51" x14ac:dyDescent="0.2">
      <c r="B9424" s="3"/>
      <c r="D9424" s="3"/>
      <c r="AW9424" s="3"/>
      <c r="AY9424" s="3"/>
    </row>
    <row r="9425" spans="2:51" x14ac:dyDescent="0.2">
      <c r="B9425" s="3"/>
      <c r="D9425" s="3"/>
      <c r="AW9425" s="3"/>
      <c r="AY9425" s="3"/>
    </row>
    <row r="9426" spans="2:51" x14ac:dyDescent="0.2">
      <c r="B9426" s="3"/>
      <c r="D9426" s="3"/>
      <c r="AW9426" s="3"/>
      <c r="AY9426" s="3"/>
    </row>
    <row r="9427" spans="2:51" x14ac:dyDescent="0.2">
      <c r="B9427" s="3"/>
      <c r="D9427" s="3"/>
      <c r="AW9427" s="3"/>
      <c r="AY9427" s="3"/>
    </row>
    <row r="9428" spans="2:51" x14ac:dyDescent="0.2">
      <c r="B9428" s="3"/>
      <c r="D9428" s="3"/>
      <c r="AW9428" s="3"/>
      <c r="AY9428" s="3"/>
    </row>
    <row r="9429" spans="2:51" x14ac:dyDescent="0.2">
      <c r="B9429" s="3"/>
      <c r="D9429" s="3"/>
      <c r="AW9429" s="3"/>
      <c r="AY9429" s="3"/>
    </row>
    <row r="9430" spans="2:51" x14ac:dyDescent="0.2">
      <c r="B9430" s="3"/>
      <c r="D9430" s="3"/>
      <c r="AW9430" s="3"/>
      <c r="AY9430" s="3"/>
    </row>
    <row r="9431" spans="2:51" x14ac:dyDescent="0.2">
      <c r="B9431" s="3"/>
      <c r="D9431" s="3"/>
      <c r="AW9431" s="3"/>
      <c r="AY9431" s="3"/>
    </row>
    <row r="9432" spans="2:51" x14ac:dyDescent="0.2">
      <c r="B9432" s="3"/>
      <c r="D9432" s="3"/>
      <c r="AW9432" s="3"/>
      <c r="AY9432" s="3"/>
    </row>
    <row r="9433" spans="2:51" x14ac:dyDescent="0.2">
      <c r="B9433" s="3"/>
      <c r="D9433" s="3"/>
      <c r="AW9433" s="3"/>
      <c r="AY9433" s="3"/>
    </row>
    <row r="9434" spans="2:51" x14ac:dyDescent="0.2">
      <c r="B9434" s="3"/>
      <c r="D9434" s="3"/>
      <c r="AW9434" s="3"/>
      <c r="AY9434" s="3"/>
    </row>
    <row r="9435" spans="2:51" x14ac:dyDescent="0.2">
      <c r="B9435" s="3"/>
      <c r="D9435" s="3"/>
      <c r="AW9435" s="3"/>
      <c r="AY9435" s="3"/>
    </row>
    <row r="9436" spans="2:51" x14ac:dyDescent="0.2">
      <c r="B9436" s="3"/>
      <c r="D9436" s="3"/>
      <c r="AW9436" s="3"/>
      <c r="AY9436" s="3"/>
    </row>
    <row r="9437" spans="2:51" x14ac:dyDescent="0.2">
      <c r="B9437" s="3"/>
      <c r="D9437" s="3"/>
      <c r="AW9437" s="3"/>
      <c r="AY9437" s="3"/>
    </row>
    <row r="9438" spans="2:51" x14ac:dyDescent="0.2">
      <c r="B9438" s="3"/>
      <c r="D9438" s="3"/>
      <c r="AW9438" s="3"/>
      <c r="AY9438" s="3"/>
    </row>
    <row r="9439" spans="2:51" x14ac:dyDescent="0.2">
      <c r="B9439" s="3"/>
      <c r="D9439" s="3"/>
      <c r="AW9439" s="3"/>
      <c r="AY9439" s="3"/>
    </row>
    <row r="9440" spans="2:51" x14ac:dyDescent="0.2">
      <c r="B9440" s="3"/>
      <c r="D9440" s="3"/>
      <c r="AW9440" s="3"/>
      <c r="AY9440" s="3"/>
    </row>
    <row r="9441" spans="2:51" x14ac:dyDescent="0.2">
      <c r="B9441" s="3"/>
      <c r="D9441" s="3"/>
      <c r="AW9441" s="3"/>
      <c r="AY9441" s="3"/>
    </row>
    <row r="9442" spans="2:51" x14ac:dyDescent="0.2">
      <c r="B9442" s="3"/>
      <c r="D9442" s="3"/>
      <c r="AW9442" s="3"/>
      <c r="AY9442" s="3"/>
    </row>
    <row r="9443" spans="2:51" x14ac:dyDescent="0.2">
      <c r="B9443" s="3"/>
      <c r="D9443" s="3"/>
      <c r="AW9443" s="3"/>
      <c r="AY9443" s="3"/>
    </row>
    <row r="9444" spans="2:51" x14ac:dyDescent="0.2">
      <c r="B9444" s="3"/>
      <c r="D9444" s="3"/>
      <c r="AW9444" s="3"/>
      <c r="AY9444" s="3"/>
    </row>
    <row r="9445" spans="2:51" x14ac:dyDescent="0.2">
      <c r="B9445" s="3"/>
      <c r="D9445" s="3"/>
      <c r="AW9445" s="3"/>
      <c r="AY9445" s="3"/>
    </row>
    <row r="9446" spans="2:51" x14ac:dyDescent="0.2">
      <c r="B9446" s="3"/>
      <c r="D9446" s="3"/>
      <c r="AW9446" s="3"/>
      <c r="AY9446" s="3"/>
    </row>
    <row r="9447" spans="2:51" x14ac:dyDescent="0.2">
      <c r="B9447" s="3"/>
      <c r="D9447" s="3"/>
      <c r="AW9447" s="3"/>
      <c r="AY9447" s="3"/>
    </row>
    <row r="9448" spans="2:51" x14ac:dyDescent="0.2">
      <c r="B9448" s="3"/>
      <c r="D9448" s="3"/>
      <c r="AW9448" s="3"/>
      <c r="AY9448" s="3"/>
    </row>
    <row r="9449" spans="2:51" x14ac:dyDescent="0.2">
      <c r="B9449" s="3"/>
      <c r="D9449" s="3"/>
      <c r="AW9449" s="3"/>
      <c r="AY9449" s="3"/>
    </row>
    <row r="9450" spans="2:51" x14ac:dyDescent="0.2">
      <c r="B9450" s="3"/>
      <c r="D9450" s="3"/>
      <c r="AW9450" s="3"/>
      <c r="AY9450" s="3"/>
    </row>
    <row r="9451" spans="2:51" x14ac:dyDescent="0.2">
      <c r="B9451" s="3"/>
      <c r="D9451" s="3"/>
      <c r="AW9451" s="3"/>
      <c r="AY9451" s="3"/>
    </row>
    <row r="9452" spans="2:51" x14ac:dyDescent="0.2">
      <c r="B9452" s="3"/>
      <c r="D9452" s="3"/>
      <c r="AW9452" s="3"/>
      <c r="AY9452" s="3"/>
    </row>
    <row r="9453" spans="2:51" x14ac:dyDescent="0.2">
      <c r="B9453" s="3"/>
      <c r="D9453" s="3"/>
      <c r="AW9453" s="3"/>
      <c r="AY9453" s="3"/>
    </row>
    <row r="9454" spans="2:51" x14ac:dyDescent="0.2">
      <c r="B9454" s="3"/>
      <c r="D9454" s="3"/>
      <c r="AW9454" s="3"/>
      <c r="AY9454" s="3"/>
    </row>
    <row r="9455" spans="2:51" x14ac:dyDescent="0.2">
      <c r="B9455" s="3"/>
      <c r="D9455" s="3"/>
      <c r="AW9455" s="3"/>
      <c r="AY9455" s="3"/>
    </row>
    <row r="9456" spans="2:51" x14ac:dyDescent="0.2">
      <c r="B9456" s="3"/>
      <c r="D9456" s="3"/>
      <c r="AW9456" s="3"/>
      <c r="AY9456" s="3"/>
    </row>
    <row r="9457" spans="2:51" x14ac:dyDescent="0.2">
      <c r="B9457" s="3"/>
      <c r="D9457" s="3"/>
      <c r="AW9457" s="3"/>
      <c r="AY9457" s="3"/>
    </row>
    <row r="9458" spans="2:51" x14ac:dyDescent="0.2">
      <c r="B9458" s="3"/>
      <c r="D9458" s="3"/>
      <c r="AW9458" s="3"/>
      <c r="AY9458" s="3"/>
    </row>
    <row r="9459" spans="2:51" x14ac:dyDescent="0.2">
      <c r="B9459" s="3"/>
      <c r="D9459" s="3"/>
      <c r="AW9459" s="3"/>
      <c r="AY9459" s="3"/>
    </row>
    <row r="9460" spans="2:51" x14ac:dyDescent="0.2">
      <c r="B9460" s="3"/>
      <c r="D9460" s="3"/>
      <c r="AW9460" s="3"/>
      <c r="AY9460" s="3"/>
    </row>
    <row r="9461" spans="2:51" x14ac:dyDescent="0.2">
      <c r="B9461" s="3"/>
      <c r="D9461" s="3"/>
      <c r="AW9461" s="3"/>
      <c r="AY9461" s="3"/>
    </row>
    <row r="9462" spans="2:51" x14ac:dyDescent="0.2">
      <c r="B9462" s="3"/>
      <c r="D9462" s="3"/>
      <c r="AW9462" s="3"/>
      <c r="AY9462" s="3"/>
    </row>
    <row r="9463" spans="2:51" x14ac:dyDescent="0.2">
      <c r="B9463" s="3"/>
      <c r="D9463" s="3"/>
      <c r="AW9463" s="3"/>
      <c r="AY9463" s="3"/>
    </row>
    <row r="9464" spans="2:51" x14ac:dyDescent="0.2">
      <c r="B9464" s="3"/>
      <c r="D9464" s="3"/>
      <c r="AW9464" s="3"/>
      <c r="AY9464" s="3"/>
    </row>
    <row r="9465" spans="2:51" x14ac:dyDescent="0.2">
      <c r="B9465" s="3"/>
      <c r="D9465" s="3"/>
      <c r="AW9465" s="3"/>
      <c r="AY9465" s="3"/>
    </row>
    <row r="9466" spans="2:51" x14ac:dyDescent="0.2">
      <c r="B9466" s="3"/>
      <c r="D9466" s="3"/>
      <c r="AW9466" s="3"/>
      <c r="AY9466" s="3"/>
    </row>
    <row r="9467" spans="2:51" x14ac:dyDescent="0.2">
      <c r="B9467" s="3"/>
      <c r="D9467" s="3"/>
      <c r="AW9467" s="3"/>
      <c r="AY9467" s="3"/>
    </row>
    <row r="9468" spans="2:51" x14ac:dyDescent="0.2">
      <c r="B9468" s="3"/>
      <c r="D9468" s="3"/>
      <c r="AW9468" s="3"/>
      <c r="AY9468" s="3"/>
    </row>
    <row r="9469" spans="2:51" x14ac:dyDescent="0.2">
      <c r="B9469" s="3"/>
      <c r="D9469" s="3"/>
      <c r="AW9469" s="3"/>
      <c r="AY9469" s="3"/>
    </row>
    <row r="9470" spans="2:51" x14ac:dyDescent="0.2">
      <c r="B9470" s="3"/>
      <c r="D9470" s="3"/>
      <c r="AW9470" s="3"/>
      <c r="AY9470" s="3"/>
    </row>
    <row r="9471" spans="2:51" x14ac:dyDescent="0.2">
      <c r="B9471" s="3"/>
      <c r="D9471" s="3"/>
      <c r="AW9471" s="3"/>
      <c r="AY9471" s="3"/>
    </row>
    <row r="9472" spans="2:51" x14ac:dyDescent="0.2">
      <c r="B9472" s="3"/>
      <c r="D9472" s="3"/>
      <c r="AW9472" s="3"/>
      <c r="AY9472" s="3"/>
    </row>
    <row r="9473" spans="2:51" x14ac:dyDescent="0.2">
      <c r="B9473" s="3"/>
      <c r="D9473" s="3"/>
      <c r="AW9473" s="3"/>
      <c r="AY9473" s="3"/>
    </row>
    <row r="9474" spans="2:51" x14ac:dyDescent="0.2">
      <c r="B9474" s="3"/>
      <c r="D9474" s="3"/>
      <c r="AW9474" s="3"/>
      <c r="AY9474" s="3"/>
    </row>
    <row r="9475" spans="2:51" x14ac:dyDescent="0.2">
      <c r="B9475" s="3"/>
      <c r="D9475" s="3"/>
      <c r="AW9475" s="3"/>
      <c r="AY9475" s="3"/>
    </row>
    <row r="9476" spans="2:51" x14ac:dyDescent="0.2">
      <c r="B9476" s="3"/>
      <c r="D9476" s="3"/>
      <c r="AW9476" s="3"/>
      <c r="AY9476" s="3"/>
    </row>
    <row r="9477" spans="2:51" x14ac:dyDescent="0.2">
      <c r="B9477" s="3"/>
      <c r="D9477" s="3"/>
      <c r="AW9477" s="3"/>
      <c r="AY9477" s="3"/>
    </row>
    <row r="9478" spans="2:51" x14ac:dyDescent="0.2">
      <c r="B9478" s="3"/>
      <c r="D9478" s="3"/>
      <c r="AW9478" s="3"/>
      <c r="AY9478" s="3"/>
    </row>
    <row r="9479" spans="2:51" x14ac:dyDescent="0.2">
      <c r="B9479" s="3"/>
      <c r="D9479" s="3"/>
      <c r="AW9479" s="3"/>
      <c r="AY9479" s="3"/>
    </row>
    <row r="9480" spans="2:51" x14ac:dyDescent="0.2">
      <c r="B9480" s="3"/>
      <c r="D9480" s="3"/>
      <c r="AW9480" s="3"/>
      <c r="AY9480" s="3"/>
    </row>
    <row r="9481" spans="2:51" x14ac:dyDescent="0.2">
      <c r="B9481" s="3"/>
      <c r="D9481" s="3"/>
      <c r="AW9481" s="3"/>
      <c r="AY9481" s="3"/>
    </row>
    <row r="9482" spans="2:51" x14ac:dyDescent="0.2">
      <c r="B9482" s="3"/>
      <c r="D9482" s="3"/>
      <c r="AW9482" s="3"/>
      <c r="AY9482" s="3"/>
    </row>
    <row r="9483" spans="2:51" x14ac:dyDescent="0.2">
      <c r="B9483" s="3"/>
      <c r="D9483" s="3"/>
      <c r="AW9483" s="3"/>
      <c r="AY9483" s="3"/>
    </row>
    <row r="9484" spans="2:51" x14ac:dyDescent="0.2">
      <c r="B9484" s="3"/>
      <c r="D9484" s="3"/>
      <c r="AW9484" s="3"/>
      <c r="AY9484" s="3"/>
    </row>
    <row r="9485" spans="2:51" x14ac:dyDescent="0.2">
      <c r="B9485" s="3"/>
      <c r="D9485" s="3"/>
      <c r="AW9485" s="3"/>
      <c r="AY9485" s="3"/>
    </row>
    <row r="9486" spans="2:51" x14ac:dyDescent="0.2">
      <c r="B9486" s="3"/>
      <c r="D9486" s="3"/>
      <c r="AW9486" s="3"/>
      <c r="AY9486" s="3"/>
    </row>
    <row r="9487" spans="2:51" x14ac:dyDescent="0.2">
      <c r="B9487" s="3"/>
      <c r="D9487" s="3"/>
      <c r="AW9487" s="3"/>
      <c r="AY9487" s="3"/>
    </row>
    <row r="9488" spans="2:51" x14ac:dyDescent="0.2">
      <c r="B9488" s="3"/>
      <c r="D9488" s="3"/>
      <c r="AW9488" s="3"/>
      <c r="AY9488" s="3"/>
    </row>
    <row r="9489" spans="2:51" x14ac:dyDescent="0.2">
      <c r="B9489" s="3"/>
      <c r="D9489" s="3"/>
      <c r="AW9489" s="3"/>
      <c r="AY9489" s="3"/>
    </row>
    <row r="9490" spans="2:51" x14ac:dyDescent="0.2">
      <c r="B9490" s="3"/>
      <c r="D9490" s="3"/>
      <c r="AW9490" s="3"/>
      <c r="AY9490" s="3"/>
    </row>
    <row r="9491" spans="2:51" x14ac:dyDescent="0.2">
      <c r="B9491" s="3"/>
      <c r="D9491" s="3"/>
      <c r="AW9491" s="3"/>
      <c r="AY9491" s="3"/>
    </row>
    <row r="9492" spans="2:51" x14ac:dyDescent="0.2">
      <c r="B9492" s="3"/>
      <c r="D9492" s="3"/>
      <c r="AW9492" s="3"/>
      <c r="AY9492" s="3"/>
    </row>
    <row r="9493" spans="2:51" x14ac:dyDescent="0.2">
      <c r="B9493" s="3"/>
      <c r="D9493" s="3"/>
      <c r="AW9493" s="3"/>
      <c r="AY9493" s="3"/>
    </row>
    <row r="9494" spans="2:51" x14ac:dyDescent="0.2">
      <c r="B9494" s="3"/>
      <c r="D9494" s="3"/>
      <c r="AW9494" s="3"/>
      <c r="AY9494" s="3"/>
    </row>
    <row r="9495" spans="2:51" x14ac:dyDescent="0.2">
      <c r="B9495" s="3"/>
      <c r="D9495" s="3"/>
      <c r="AW9495" s="3"/>
      <c r="AY9495" s="3"/>
    </row>
    <row r="9496" spans="2:51" x14ac:dyDescent="0.2">
      <c r="B9496" s="3"/>
      <c r="D9496" s="3"/>
      <c r="AW9496" s="3"/>
      <c r="AY9496" s="3"/>
    </row>
    <row r="9497" spans="2:51" x14ac:dyDescent="0.2">
      <c r="B9497" s="3"/>
      <c r="D9497" s="3"/>
      <c r="AW9497" s="3"/>
      <c r="AY9497" s="3"/>
    </row>
    <row r="9498" spans="2:51" x14ac:dyDescent="0.2">
      <c r="B9498" s="3"/>
      <c r="D9498" s="3"/>
      <c r="AW9498" s="3"/>
      <c r="AY9498" s="3"/>
    </row>
    <row r="9499" spans="2:51" x14ac:dyDescent="0.2">
      <c r="B9499" s="3"/>
      <c r="D9499" s="3"/>
      <c r="AW9499" s="3"/>
      <c r="AY9499" s="3"/>
    </row>
    <row r="9500" spans="2:51" x14ac:dyDescent="0.2">
      <c r="B9500" s="3"/>
      <c r="D9500" s="3"/>
      <c r="AW9500" s="3"/>
      <c r="AY9500" s="3"/>
    </row>
    <row r="9501" spans="2:51" x14ac:dyDescent="0.2">
      <c r="B9501" s="3"/>
      <c r="D9501" s="3"/>
      <c r="AW9501" s="3"/>
      <c r="AY9501" s="3"/>
    </row>
    <row r="9502" spans="2:51" x14ac:dyDescent="0.2">
      <c r="B9502" s="3"/>
      <c r="D9502" s="3"/>
      <c r="AW9502" s="3"/>
      <c r="AY9502" s="3"/>
    </row>
    <row r="9503" spans="2:51" x14ac:dyDescent="0.2">
      <c r="B9503" s="3"/>
      <c r="D9503" s="3"/>
      <c r="AW9503" s="3"/>
      <c r="AY9503" s="3"/>
    </row>
    <row r="9504" spans="2:51" x14ac:dyDescent="0.2">
      <c r="B9504" s="3"/>
      <c r="D9504" s="3"/>
      <c r="AW9504" s="3"/>
      <c r="AY9504" s="3"/>
    </row>
    <row r="9505" spans="2:51" x14ac:dyDescent="0.2">
      <c r="B9505" s="3"/>
      <c r="D9505" s="3"/>
      <c r="AW9505" s="3"/>
      <c r="AY9505" s="3"/>
    </row>
    <row r="9506" spans="2:51" x14ac:dyDescent="0.2">
      <c r="B9506" s="3"/>
      <c r="D9506" s="3"/>
      <c r="AW9506" s="3"/>
      <c r="AY9506" s="3"/>
    </row>
    <row r="9507" spans="2:51" x14ac:dyDescent="0.2">
      <c r="B9507" s="3"/>
      <c r="D9507" s="3"/>
      <c r="AW9507" s="3"/>
      <c r="AY9507" s="3"/>
    </row>
    <row r="9508" spans="2:51" x14ac:dyDescent="0.2">
      <c r="B9508" s="3"/>
      <c r="D9508" s="3"/>
      <c r="AW9508" s="3"/>
      <c r="AY9508" s="3"/>
    </row>
    <row r="9509" spans="2:51" x14ac:dyDescent="0.2">
      <c r="B9509" s="3"/>
      <c r="D9509" s="3"/>
      <c r="AW9509" s="3"/>
      <c r="AY9509" s="3"/>
    </row>
    <row r="9510" spans="2:51" x14ac:dyDescent="0.2">
      <c r="B9510" s="3"/>
      <c r="D9510" s="3"/>
      <c r="AW9510" s="3"/>
      <c r="AY9510" s="3"/>
    </row>
    <row r="9511" spans="2:51" x14ac:dyDescent="0.2">
      <c r="B9511" s="3"/>
      <c r="D9511" s="3"/>
      <c r="AW9511" s="3"/>
      <c r="AY9511" s="3"/>
    </row>
    <row r="9512" spans="2:51" x14ac:dyDescent="0.2">
      <c r="B9512" s="3"/>
      <c r="D9512" s="3"/>
      <c r="AW9512" s="3"/>
      <c r="AY9512" s="3"/>
    </row>
    <row r="9513" spans="2:51" x14ac:dyDescent="0.2">
      <c r="B9513" s="3"/>
      <c r="D9513" s="3"/>
      <c r="AW9513" s="3"/>
      <c r="AY9513" s="3"/>
    </row>
    <row r="9514" spans="2:51" x14ac:dyDescent="0.2">
      <c r="B9514" s="3"/>
      <c r="D9514" s="3"/>
      <c r="AW9514" s="3"/>
      <c r="AY9514" s="3"/>
    </row>
    <row r="9515" spans="2:51" x14ac:dyDescent="0.2">
      <c r="B9515" s="3"/>
      <c r="D9515" s="3"/>
      <c r="AW9515" s="3"/>
      <c r="AY9515" s="3"/>
    </row>
    <row r="9516" spans="2:51" x14ac:dyDescent="0.2">
      <c r="B9516" s="3"/>
      <c r="D9516" s="3"/>
      <c r="AW9516" s="3"/>
      <c r="AY9516" s="3"/>
    </row>
    <row r="9517" spans="2:51" x14ac:dyDescent="0.2">
      <c r="B9517" s="3"/>
      <c r="D9517" s="3"/>
      <c r="AW9517" s="3"/>
      <c r="AY9517" s="3"/>
    </row>
    <row r="9518" spans="2:51" x14ac:dyDescent="0.2">
      <c r="B9518" s="3"/>
      <c r="D9518" s="3"/>
      <c r="AW9518" s="3"/>
      <c r="AY9518" s="3"/>
    </row>
    <row r="9519" spans="2:51" x14ac:dyDescent="0.2">
      <c r="B9519" s="3"/>
      <c r="D9519" s="3"/>
      <c r="AW9519" s="3"/>
      <c r="AY9519" s="3"/>
    </row>
    <row r="9520" spans="2:51" x14ac:dyDescent="0.2">
      <c r="B9520" s="3"/>
      <c r="D9520" s="3"/>
      <c r="AW9520" s="3"/>
      <c r="AY9520" s="3"/>
    </row>
    <row r="9521" spans="2:51" x14ac:dyDescent="0.2">
      <c r="B9521" s="3"/>
      <c r="D9521" s="3"/>
      <c r="AW9521" s="3"/>
      <c r="AY9521" s="3"/>
    </row>
    <row r="9522" spans="2:51" x14ac:dyDescent="0.2">
      <c r="B9522" s="3"/>
      <c r="D9522" s="3"/>
      <c r="AW9522" s="3"/>
      <c r="AY9522" s="3"/>
    </row>
    <row r="9523" spans="2:51" x14ac:dyDescent="0.2">
      <c r="B9523" s="3"/>
      <c r="D9523" s="3"/>
      <c r="AW9523" s="3"/>
      <c r="AY9523" s="3"/>
    </row>
    <row r="9524" spans="2:51" x14ac:dyDescent="0.2">
      <c r="B9524" s="3"/>
      <c r="D9524" s="3"/>
      <c r="AW9524" s="3"/>
      <c r="AY9524" s="3"/>
    </row>
    <row r="9525" spans="2:51" x14ac:dyDescent="0.2">
      <c r="B9525" s="3"/>
      <c r="D9525" s="3"/>
      <c r="AW9525" s="3"/>
      <c r="AY9525" s="3"/>
    </row>
    <row r="9526" spans="2:51" x14ac:dyDescent="0.2">
      <c r="B9526" s="3"/>
      <c r="D9526" s="3"/>
      <c r="AW9526" s="3"/>
      <c r="AY9526" s="3"/>
    </row>
    <row r="9527" spans="2:51" x14ac:dyDescent="0.2">
      <c r="B9527" s="3"/>
      <c r="D9527" s="3"/>
      <c r="AW9527" s="3"/>
      <c r="AY9527" s="3"/>
    </row>
    <row r="9528" spans="2:51" x14ac:dyDescent="0.2">
      <c r="B9528" s="3"/>
      <c r="D9528" s="3"/>
      <c r="AW9528" s="3"/>
      <c r="AY9528" s="3"/>
    </row>
    <row r="9529" spans="2:51" x14ac:dyDescent="0.2">
      <c r="B9529" s="3"/>
      <c r="D9529" s="3"/>
      <c r="AW9529" s="3"/>
      <c r="AY9529" s="3"/>
    </row>
    <row r="9530" spans="2:51" x14ac:dyDescent="0.2">
      <c r="B9530" s="3"/>
      <c r="D9530" s="3"/>
      <c r="AW9530" s="3"/>
      <c r="AY9530" s="3"/>
    </row>
    <row r="9531" spans="2:51" x14ac:dyDescent="0.2">
      <c r="B9531" s="3"/>
      <c r="D9531" s="3"/>
      <c r="AW9531" s="3"/>
      <c r="AY9531" s="3"/>
    </row>
    <row r="9532" spans="2:51" x14ac:dyDescent="0.2">
      <c r="B9532" s="3"/>
      <c r="D9532" s="3"/>
      <c r="AW9532" s="3"/>
      <c r="AY9532" s="3"/>
    </row>
    <row r="9533" spans="2:51" x14ac:dyDescent="0.2">
      <c r="B9533" s="3"/>
      <c r="D9533" s="3"/>
      <c r="AW9533" s="3"/>
      <c r="AY9533" s="3"/>
    </row>
    <row r="9534" spans="2:51" x14ac:dyDescent="0.2">
      <c r="B9534" s="3"/>
      <c r="D9534" s="3"/>
      <c r="AW9534" s="3"/>
      <c r="AY9534" s="3"/>
    </row>
    <row r="9535" spans="2:51" x14ac:dyDescent="0.2">
      <c r="B9535" s="3"/>
      <c r="D9535" s="3"/>
      <c r="AW9535" s="3"/>
      <c r="AY9535" s="3"/>
    </row>
    <row r="9536" spans="2:51" x14ac:dyDescent="0.2">
      <c r="B9536" s="3"/>
      <c r="D9536" s="3"/>
      <c r="AW9536" s="3"/>
      <c r="AY9536" s="3"/>
    </row>
    <row r="9537" spans="2:51" x14ac:dyDescent="0.2">
      <c r="B9537" s="3"/>
      <c r="D9537" s="3"/>
      <c r="AW9537" s="3"/>
      <c r="AY9537" s="3"/>
    </row>
    <row r="9538" spans="2:51" x14ac:dyDescent="0.2">
      <c r="B9538" s="3"/>
      <c r="D9538" s="3"/>
      <c r="AW9538" s="3"/>
      <c r="AY9538" s="3"/>
    </row>
    <row r="9539" spans="2:51" x14ac:dyDescent="0.2">
      <c r="B9539" s="3"/>
      <c r="D9539" s="3"/>
      <c r="AW9539" s="3"/>
      <c r="AY9539" s="3"/>
    </row>
    <row r="9540" spans="2:51" x14ac:dyDescent="0.2">
      <c r="B9540" s="3"/>
      <c r="D9540" s="3"/>
      <c r="AW9540" s="3"/>
      <c r="AY9540" s="3"/>
    </row>
    <row r="9541" spans="2:51" x14ac:dyDescent="0.2">
      <c r="B9541" s="3"/>
      <c r="D9541" s="3"/>
      <c r="AW9541" s="3"/>
      <c r="AY9541" s="3"/>
    </row>
    <row r="9542" spans="2:51" x14ac:dyDescent="0.2">
      <c r="B9542" s="3"/>
      <c r="D9542" s="3"/>
      <c r="AW9542" s="3"/>
      <c r="AY9542" s="3"/>
    </row>
    <row r="9543" spans="2:51" x14ac:dyDescent="0.2">
      <c r="B9543" s="3"/>
      <c r="D9543" s="3"/>
      <c r="AW9543" s="3"/>
      <c r="AY9543" s="3"/>
    </row>
    <row r="9544" spans="2:51" x14ac:dyDescent="0.2">
      <c r="B9544" s="3"/>
      <c r="D9544" s="3"/>
      <c r="AW9544" s="3"/>
      <c r="AY9544" s="3"/>
    </row>
    <row r="9545" spans="2:51" x14ac:dyDescent="0.2">
      <c r="B9545" s="3"/>
      <c r="D9545" s="3"/>
      <c r="AW9545" s="3"/>
      <c r="AY9545" s="3"/>
    </row>
    <row r="9546" spans="2:51" x14ac:dyDescent="0.2">
      <c r="B9546" s="3"/>
      <c r="D9546" s="3"/>
      <c r="AW9546" s="3"/>
      <c r="AY9546" s="3"/>
    </row>
    <row r="9547" spans="2:51" x14ac:dyDescent="0.2">
      <c r="B9547" s="3"/>
      <c r="D9547" s="3"/>
      <c r="AW9547" s="3"/>
      <c r="AY9547" s="3"/>
    </row>
    <row r="9548" spans="2:51" x14ac:dyDescent="0.2">
      <c r="B9548" s="3"/>
      <c r="D9548" s="3"/>
      <c r="AW9548" s="3"/>
      <c r="AY9548" s="3"/>
    </row>
    <row r="9549" spans="2:51" x14ac:dyDescent="0.2">
      <c r="B9549" s="3"/>
      <c r="D9549" s="3"/>
      <c r="AW9549" s="3"/>
      <c r="AY9549" s="3"/>
    </row>
    <row r="9550" spans="2:51" x14ac:dyDescent="0.2">
      <c r="B9550" s="3"/>
      <c r="D9550" s="3"/>
      <c r="AW9550" s="3"/>
      <c r="AY9550" s="3"/>
    </row>
    <row r="9551" spans="2:51" x14ac:dyDescent="0.2">
      <c r="B9551" s="3"/>
      <c r="D9551" s="3"/>
      <c r="AW9551" s="3"/>
      <c r="AY9551" s="3"/>
    </row>
    <row r="9552" spans="2:51" x14ac:dyDescent="0.2">
      <c r="B9552" s="3"/>
      <c r="D9552" s="3"/>
      <c r="AW9552" s="3"/>
      <c r="AY9552" s="3"/>
    </row>
    <row r="9553" spans="2:51" x14ac:dyDescent="0.2">
      <c r="B9553" s="3"/>
      <c r="D9553" s="3"/>
      <c r="AW9553" s="3"/>
      <c r="AY9553" s="3"/>
    </row>
    <row r="9554" spans="2:51" x14ac:dyDescent="0.2">
      <c r="B9554" s="3"/>
      <c r="D9554" s="3"/>
      <c r="AW9554" s="3"/>
      <c r="AY9554" s="3"/>
    </row>
    <row r="9555" spans="2:51" x14ac:dyDescent="0.2">
      <c r="B9555" s="3"/>
      <c r="D9555" s="3"/>
      <c r="AW9555" s="3"/>
      <c r="AY9555" s="3"/>
    </row>
    <row r="9556" spans="2:51" x14ac:dyDescent="0.2">
      <c r="B9556" s="3"/>
      <c r="D9556" s="3"/>
      <c r="AW9556" s="3"/>
      <c r="AY9556" s="3"/>
    </row>
    <row r="9557" spans="2:51" x14ac:dyDescent="0.2">
      <c r="B9557" s="3"/>
      <c r="D9557" s="3"/>
      <c r="AW9557" s="3"/>
      <c r="AY9557" s="3"/>
    </row>
    <row r="9558" spans="2:51" x14ac:dyDescent="0.2">
      <c r="B9558" s="3"/>
      <c r="D9558" s="3"/>
      <c r="AW9558" s="3"/>
      <c r="AY9558" s="3"/>
    </row>
    <row r="9559" spans="2:51" x14ac:dyDescent="0.2">
      <c r="B9559" s="3"/>
      <c r="D9559" s="3"/>
      <c r="AW9559" s="3"/>
      <c r="AY9559" s="3"/>
    </row>
    <row r="9560" spans="2:51" x14ac:dyDescent="0.2">
      <c r="B9560" s="3"/>
      <c r="D9560" s="3"/>
      <c r="AW9560" s="3"/>
      <c r="AY9560" s="3"/>
    </row>
    <row r="9561" spans="2:51" x14ac:dyDescent="0.2">
      <c r="B9561" s="3"/>
      <c r="D9561" s="3"/>
      <c r="AW9561" s="3"/>
      <c r="AY9561" s="3"/>
    </row>
    <row r="9562" spans="2:51" x14ac:dyDescent="0.2">
      <c r="B9562" s="3"/>
      <c r="D9562" s="3"/>
      <c r="AW9562" s="3"/>
      <c r="AY9562" s="3"/>
    </row>
    <row r="9563" spans="2:51" x14ac:dyDescent="0.2">
      <c r="B9563" s="3"/>
      <c r="D9563" s="3"/>
      <c r="AW9563" s="3"/>
      <c r="AY9563" s="3"/>
    </row>
    <row r="9564" spans="2:51" x14ac:dyDescent="0.2">
      <c r="B9564" s="3"/>
      <c r="D9564" s="3"/>
      <c r="AW9564" s="3"/>
      <c r="AY9564" s="3"/>
    </row>
    <row r="9565" spans="2:51" x14ac:dyDescent="0.2">
      <c r="B9565" s="3"/>
      <c r="D9565" s="3"/>
      <c r="AW9565" s="3"/>
      <c r="AY9565" s="3"/>
    </row>
    <row r="9566" spans="2:51" x14ac:dyDescent="0.2">
      <c r="B9566" s="3"/>
      <c r="D9566" s="3"/>
      <c r="AW9566" s="3"/>
      <c r="AY9566" s="3"/>
    </row>
    <row r="9567" spans="2:51" x14ac:dyDescent="0.2">
      <c r="B9567" s="3"/>
      <c r="D9567" s="3"/>
      <c r="AW9567" s="3"/>
      <c r="AY9567" s="3"/>
    </row>
    <row r="9568" spans="2:51" x14ac:dyDescent="0.2">
      <c r="B9568" s="3"/>
      <c r="D9568" s="3"/>
      <c r="AW9568" s="3"/>
      <c r="AY9568" s="3"/>
    </row>
    <row r="9569" spans="2:51" x14ac:dyDescent="0.2">
      <c r="B9569" s="3"/>
      <c r="D9569" s="3"/>
      <c r="AW9569" s="3"/>
      <c r="AY9569" s="3"/>
    </row>
    <row r="9570" spans="2:51" x14ac:dyDescent="0.2">
      <c r="B9570" s="3"/>
      <c r="D9570" s="3"/>
      <c r="AW9570" s="3"/>
      <c r="AY9570" s="3"/>
    </row>
    <row r="9571" spans="2:51" x14ac:dyDescent="0.2">
      <c r="B9571" s="3"/>
      <c r="D9571" s="3"/>
      <c r="AW9571" s="3"/>
      <c r="AY9571" s="3"/>
    </row>
    <row r="9572" spans="2:51" x14ac:dyDescent="0.2">
      <c r="B9572" s="3"/>
      <c r="D9572" s="3"/>
      <c r="AW9572" s="3"/>
      <c r="AY9572" s="3"/>
    </row>
    <row r="9573" spans="2:51" x14ac:dyDescent="0.2">
      <c r="B9573" s="3"/>
      <c r="D9573" s="3"/>
      <c r="AW9573" s="3"/>
      <c r="AY9573" s="3"/>
    </row>
    <row r="9574" spans="2:51" x14ac:dyDescent="0.2">
      <c r="B9574" s="3"/>
      <c r="D9574" s="3"/>
      <c r="AW9574" s="3"/>
      <c r="AY9574" s="3"/>
    </row>
    <row r="9575" spans="2:51" x14ac:dyDescent="0.2">
      <c r="B9575" s="3"/>
      <c r="D9575" s="3"/>
      <c r="AW9575" s="3"/>
      <c r="AY9575" s="3"/>
    </row>
    <row r="9576" spans="2:51" x14ac:dyDescent="0.2">
      <c r="B9576" s="3"/>
      <c r="D9576" s="3"/>
      <c r="AW9576" s="3"/>
      <c r="AY9576" s="3"/>
    </row>
    <row r="9577" spans="2:51" x14ac:dyDescent="0.2">
      <c r="B9577" s="3"/>
      <c r="D9577" s="3"/>
      <c r="AW9577" s="3"/>
      <c r="AY9577" s="3"/>
    </row>
    <row r="9578" spans="2:51" x14ac:dyDescent="0.2">
      <c r="B9578" s="3"/>
      <c r="D9578" s="3"/>
      <c r="AW9578" s="3"/>
      <c r="AY9578" s="3"/>
    </row>
    <row r="9579" spans="2:51" x14ac:dyDescent="0.2">
      <c r="B9579" s="3"/>
      <c r="D9579" s="3"/>
      <c r="AW9579" s="3"/>
      <c r="AY9579" s="3"/>
    </row>
    <row r="9580" spans="2:51" x14ac:dyDescent="0.2">
      <c r="B9580" s="3"/>
      <c r="D9580" s="3"/>
      <c r="AW9580" s="3"/>
      <c r="AY9580" s="3"/>
    </row>
    <row r="9581" spans="2:51" x14ac:dyDescent="0.2">
      <c r="B9581" s="3"/>
      <c r="D9581" s="3"/>
      <c r="AW9581" s="3"/>
      <c r="AY9581" s="3"/>
    </row>
    <row r="9582" spans="2:51" x14ac:dyDescent="0.2">
      <c r="B9582" s="3"/>
      <c r="D9582" s="3"/>
      <c r="AW9582" s="3"/>
      <c r="AY9582" s="3"/>
    </row>
    <row r="9583" spans="2:51" x14ac:dyDescent="0.2">
      <c r="B9583" s="3"/>
      <c r="D9583" s="3"/>
      <c r="AW9583" s="3"/>
      <c r="AY9583" s="3"/>
    </row>
    <row r="9584" spans="2:51" x14ac:dyDescent="0.2">
      <c r="B9584" s="3"/>
      <c r="D9584" s="3"/>
      <c r="AW9584" s="3"/>
      <c r="AY9584" s="3"/>
    </row>
    <row r="9585" spans="2:51" x14ac:dyDescent="0.2">
      <c r="B9585" s="3"/>
      <c r="D9585" s="3"/>
      <c r="AW9585" s="3"/>
      <c r="AY9585" s="3"/>
    </row>
    <row r="9586" spans="2:51" x14ac:dyDescent="0.2">
      <c r="B9586" s="3"/>
      <c r="D9586" s="3"/>
      <c r="AW9586" s="3"/>
      <c r="AY9586" s="3"/>
    </row>
    <row r="9587" spans="2:51" x14ac:dyDescent="0.2">
      <c r="B9587" s="3"/>
      <c r="D9587" s="3"/>
      <c r="AW9587" s="3"/>
      <c r="AY9587" s="3"/>
    </row>
    <row r="9588" spans="2:51" x14ac:dyDescent="0.2">
      <c r="B9588" s="3"/>
      <c r="D9588" s="3"/>
      <c r="AW9588" s="3"/>
      <c r="AY9588" s="3"/>
    </row>
    <row r="9589" spans="2:51" x14ac:dyDescent="0.2">
      <c r="B9589" s="3"/>
      <c r="D9589" s="3"/>
      <c r="AW9589" s="3"/>
      <c r="AY9589" s="3"/>
    </row>
    <row r="9590" spans="2:51" x14ac:dyDescent="0.2">
      <c r="B9590" s="3"/>
      <c r="D9590" s="3"/>
      <c r="AW9590" s="3"/>
      <c r="AY9590" s="3"/>
    </row>
    <row r="9591" spans="2:51" x14ac:dyDescent="0.2">
      <c r="B9591" s="3"/>
      <c r="D9591" s="3"/>
      <c r="AW9591" s="3"/>
      <c r="AY9591" s="3"/>
    </row>
    <row r="9592" spans="2:51" x14ac:dyDescent="0.2">
      <c r="B9592" s="3"/>
      <c r="D9592" s="3"/>
      <c r="AW9592" s="3"/>
      <c r="AY9592" s="3"/>
    </row>
    <row r="9593" spans="2:51" x14ac:dyDescent="0.2">
      <c r="B9593" s="3"/>
      <c r="D9593" s="3"/>
      <c r="AW9593" s="3"/>
      <c r="AY9593" s="3"/>
    </row>
    <row r="9594" spans="2:51" x14ac:dyDescent="0.2">
      <c r="B9594" s="3"/>
      <c r="D9594" s="3"/>
      <c r="AW9594" s="3"/>
      <c r="AY9594" s="3"/>
    </row>
    <row r="9595" spans="2:51" x14ac:dyDescent="0.2">
      <c r="B9595" s="3"/>
      <c r="D9595" s="3"/>
      <c r="AW9595" s="3"/>
      <c r="AY9595" s="3"/>
    </row>
    <row r="9596" spans="2:51" x14ac:dyDescent="0.2">
      <c r="B9596" s="3"/>
      <c r="D9596" s="3"/>
      <c r="AW9596" s="3"/>
      <c r="AY9596" s="3"/>
    </row>
    <row r="9597" spans="2:51" x14ac:dyDescent="0.2">
      <c r="B9597" s="3"/>
      <c r="D9597" s="3"/>
      <c r="AW9597" s="3"/>
      <c r="AY9597" s="3"/>
    </row>
    <row r="9598" spans="2:51" x14ac:dyDescent="0.2">
      <c r="B9598" s="3"/>
      <c r="D9598" s="3"/>
      <c r="AW9598" s="3"/>
      <c r="AY9598" s="3"/>
    </row>
    <row r="9599" spans="2:51" x14ac:dyDescent="0.2">
      <c r="B9599" s="3"/>
      <c r="D9599" s="3"/>
      <c r="AW9599" s="3"/>
      <c r="AY9599" s="3"/>
    </row>
    <row r="9600" spans="2:51" x14ac:dyDescent="0.2">
      <c r="B9600" s="3"/>
      <c r="D9600" s="3"/>
      <c r="AW9600" s="3"/>
      <c r="AY9600" s="3"/>
    </row>
    <row r="9601" spans="2:51" x14ac:dyDescent="0.2">
      <c r="B9601" s="3"/>
      <c r="D9601" s="3"/>
      <c r="AW9601" s="3"/>
      <c r="AY9601" s="3"/>
    </row>
    <row r="9602" spans="2:51" x14ac:dyDescent="0.2">
      <c r="B9602" s="3"/>
      <c r="D9602" s="3"/>
      <c r="AW9602" s="3"/>
      <c r="AY9602" s="3"/>
    </row>
    <row r="9603" spans="2:51" x14ac:dyDescent="0.2">
      <c r="B9603" s="3"/>
      <c r="D9603" s="3"/>
      <c r="AW9603" s="3"/>
      <c r="AY9603" s="3"/>
    </row>
    <row r="9604" spans="2:51" x14ac:dyDescent="0.2">
      <c r="B9604" s="3"/>
      <c r="D9604" s="3"/>
      <c r="AW9604" s="3"/>
      <c r="AY9604" s="3"/>
    </row>
    <row r="9605" spans="2:51" x14ac:dyDescent="0.2">
      <c r="B9605" s="3"/>
      <c r="D9605" s="3"/>
      <c r="AW9605" s="3"/>
      <c r="AY9605" s="3"/>
    </row>
    <row r="9606" spans="2:51" x14ac:dyDescent="0.2">
      <c r="B9606" s="3"/>
      <c r="D9606" s="3"/>
      <c r="AW9606" s="3"/>
      <c r="AY9606" s="3"/>
    </row>
    <row r="9607" spans="2:51" x14ac:dyDescent="0.2">
      <c r="B9607" s="3"/>
      <c r="D9607" s="3"/>
      <c r="AW9607" s="3"/>
      <c r="AY9607" s="3"/>
    </row>
    <row r="9608" spans="2:51" x14ac:dyDescent="0.2">
      <c r="B9608" s="3"/>
      <c r="D9608" s="3"/>
      <c r="AW9608" s="3"/>
      <c r="AY9608" s="3"/>
    </row>
    <row r="9609" spans="2:51" x14ac:dyDescent="0.2">
      <c r="B9609" s="3"/>
      <c r="D9609" s="3"/>
      <c r="AW9609" s="3"/>
      <c r="AY9609" s="3"/>
    </row>
    <row r="9610" spans="2:51" x14ac:dyDescent="0.2">
      <c r="B9610" s="3"/>
      <c r="D9610" s="3"/>
      <c r="AW9610" s="3"/>
      <c r="AY9610" s="3"/>
    </row>
    <row r="9611" spans="2:51" x14ac:dyDescent="0.2">
      <c r="B9611" s="3"/>
      <c r="D9611" s="3"/>
      <c r="AW9611" s="3"/>
      <c r="AY9611" s="3"/>
    </row>
    <row r="9612" spans="2:51" x14ac:dyDescent="0.2">
      <c r="B9612" s="3"/>
      <c r="D9612" s="3"/>
      <c r="AW9612" s="3"/>
      <c r="AY9612" s="3"/>
    </row>
    <row r="9613" spans="2:51" x14ac:dyDescent="0.2">
      <c r="B9613" s="3"/>
      <c r="D9613" s="3"/>
      <c r="AW9613" s="3"/>
      <c r="AY9613" s="3"/>
    </row>
    <row r="9614" spans="2:51" x14ac:dyDescent="0.2">
      <c r="B9614" s="3"/>
      <c r="D9614" s="3"/>
      <c r="AW9614" s="3"/>
      <c r="AY9614" s="3"/>
    </row>
    <row r="9615" spans="2:51" x14ac:dyDescent="0.2">
      <c r="B9615" s="3"/>
      <c r="D9615" s="3"/>
      <c r="AW9615" s="3"/>
      <c r="AY9615" s="3"/>
    </row>
    <row r="9616" spans="2:51" x14ac:dyDescent="0.2">
      <c r="B9616" s="3"/>
      <c r="D9616" s="3"/>
      <c r="AW9616" s="3"/>
      <c r="AY9616" s="3"/>
    </row>
    <row r="9617" spans="2:51" x14ac:dyDescent="0.2">
      <c r="B9617" s="3"/>
      <c r="D9617" s="3"/>
      <c r="AW9617" s="3"/>
      <c r="AY9617" s="3"/>
    </row>
    <row r="9618" spans="2:51" x14ac:dyDescent="0.2">
      <c r="B9618" s="3"/>
      <c r="D9618" s="3"/>
      <c r="AW9618" s="3"/>
      <c r="AY9618" s="3"/>
    </row>
    <row r="9619" spans="2:51" x14ac:dyDescent="0.2">
      <c r="B9619" s="3"/>
      <c r="D9619" s="3"/>
      <c r="AW9619" s="3"/>
      <c r="AY9619" s="3"/>
    </row>
    <row r="9620" spans="2:51" x14ac:dyDescent="0.2">
      <c r="B9620" s="3"/>
      <c r="D9620" s="3"/>
      <c r="AW9620" s="3"/>
      <c r="AY9620" s="3"/>
    </row>
    <row r="9621" spans="2:51" x14ac:dyDescent="0.2">
      <c r="B9621" s="3"/>
      <c r="D9621" s="3"/>
      <c r="AW9621" s="3"/>
      <c r="AY9621" s="3"/>
    </row>
    <row r="9622" spans="2:51" x14ac:dyDescent="0.2">
      <c r="B9622" s="3"/>
      <c r="D9622" s="3"/>
      <c r="AW9622" s="3"/>
      <c r="AY9622" s="3"/>
    </row>
    <row r="9623" spans="2:51" x14ac:dyDescent="0.2">
      <c r="B9623" s="3"/>
      <c r="D9623" s="3"/>
      <c r="AW9623" s="3"/>
      <c r="AY9623" s="3"/>
    </row>
    <row r="9624" spans="2:51" x14ac:dyDescent="0.2">
      <c r="B9624" s="3"/>
      <c r="D9624" s="3"/>
      <c r="AW9624" s="3"/>
      <c r="AY9624" s="3"/>
    </row>
    <row r="9625" spans="2:51" x14ac:dyDescent="0.2">
      <c r="B9625" s="3"/>
      <c r="D9625" s="3"/>
      <c r="AW9625" s="3"/>
      <c r="AY9625" s="3"/>
    </row>
    <row r="9626" spans="2:51" x14ac:dyDescent="0.2">
      <c r="B9626" s="3"/>
      <c r="D9626" s="3"/>
      <c r="AW9626" s="3"/>
      <c r="AY9626" s="3"/>
    </row>
    <row r="9627" spans="2:51" x14ac:dyDescent="0.2">
      <c r="B9627" s="3"/>
      <c r="D9627" s="3"/>
      <c r="AW9627" s="3"/>
      <c r="AY9627" s="3"/>
    </row>
    <row r="9628" spans="2:51" x14ac:dyDescent="0.2">
      <c r="B9628" s="3"/>
      <c r="D9628" s="3"/>
      <c r="AW9628" s="3"/>
      <c r="AY9628" s="3"/>
    </row>
    <row r="9629" spans="2:51" x14ac:dyDescent="0.2">
      <c r="B9629" s="3"/>
      <c r="D9629" s="3"/>
      <c r="AW9629" s="3"/>
      <c r="AY9629" s="3"/>
    </row>
    <row r="9630" spans="2:51" x14ac:dyDescent="0.2">
      <c r="B9630" s="3"/>
      <c r="D9630" s="3"/>
      <c r="AW9630" s="3"/>
      <c r="AY9630" s="3"/>
    </row>
    <row r="9631" spans="2:51" x14ac:dyDescent="0.2">
      <c r="B9631" s="3"/>
      <c r="D9631" s="3"/>
      <c r="AW9631" s="3"/>
      <c r="AY9631" s="3"/>
    </row>
    <row r="9632" spans="2:51" x14ac:dyDescent="0.2">
      <c r="B9632" s="3"/>
      <c r="D9632" s="3"/>
      <c r="AW9632" s="3"/>
      <c r="AY9632" s="3"/>
    </row>
    <row r="9633" spans="2:51" x14ac:dyDescent="0.2">
      <c r="B9633" s="3"/>
      <c r="D9633" s="3"/>
      <c r="AW9633" s="3"/>
      <c r="AY9633" s="3"/>
    </row>
    <row r="9634" spans="2:51" x14ac:dyDescent="0.2">
      <c r="B9634" s="3"/>
      <c r="D9634" s="3"/>
      <c r="AW9634" s="3"/>
      <c r="AY9634" s="3"/>
    </row>
    <row r="9635" spans="2:51" x14ac:dyDescent="0.2">
      <c r="B9635" s="3"/>
      <c r="D9635" s="3"/>
      <c r="AW9635" s="3"/>
      <c r="AY9635" s="3"/>
    </row>
    <row r="9636" spans="2:51" x14ac:dyDescent="0.2">
      <c r="B9636" s="3"/>
      <c r="D9636" s="3"/>
      <c r="AW9636" s="3"/>
      <c r="AY9636" s="3"/>
    </row>
    <row r="9637" spans="2:51" x14ac:dyDescent="0.2">
      <c r="B9637" s="3"/>
      <c r="D9637" s="3"/>
      <c r="AW9637" s="3"/>
      <c r="AY9637" s="3"/>
    </row>
    <row r="9638" spans="2:51" x14ac:dyDescent="0.2">
      <c r="B9638" s="3"/>
      <c r="D9638" s="3"/>
      <c r="AW9638" s="3"/>
      <c r="AY9638" s="3"/>
    </row>
    <row r="9639" spans="2:51" x14ac:dyDescent="0.2">
      <c r="B9639" s="3"/>
      <c r="D9639" s="3"/>
      <c r="AW9639" s="3"/>
      <c r="AY9639" s="3"/>
    </row>
    <row r="9640" spans="2:51" x14ac:dyDescent="0.2">
      <c r="B9640" s="3"/>
      <c r="D9640" s="3"/>
      <c r="AW9640" s="3"/>
      <c r="AY9640" s="3"/>
    </row>
    <row r="9641" spans="2:51" x14ac:dyDescent="0.2">
      <c r="B9641" s="3"/>
      <c r="D9641" s="3"/>
      <c r="AW9641" s="3"/>
      <c r="AY9641" s="3"/>
    </row>
    <row r="9642" spans="2:51" x14ac:dyDescent="0.2">
      <c r="B9642" s="3"/>
      <c r="D9642" s="3"/>
      <c r="AW9642" s="3"/>
      <c r="AY9642" s="3"/>
    </row>
    <row r="9643" spans="2:51" x14ac:dyDescent="0.2">
      <c r="B9643" s="3"/>
      <c r="D9643" s="3"/>
      <c r="AW9643" s="3"/>
      <c r="AY9643" s="3"/>
    </row>
    <row r="9644" spans="2:51" x14ac:dyDescent="0.2">
      <c r="B9644" s="3"/>
      <c r="D9644" s="3"/>
      <c r="AW9644" s="3"/>
      <c r="AY9644" s="3"/>
    </row>
    <row r="9645" spans="2:51" x14ac:dyDescent="0.2">
      <c r="B9645" s="3"/>
      <c r="D9645" s="3"/>
      <c r="AW9645" s="3"/>
      <c r="AY9645" s="3"/>
    </row>
    <row r="9646" spans="2:51" x14ac:dyDescent="0.2">
      <c r="B9646" s="3"/>
      <c r="D9646" s="3"/>
      <c r="AW9646" s="3"/>
      <c r="AY9646" s="3"/>
    </row>
    <row r="9647" spans="2:51" x14ac:dyDescent="0.2">
      <c r="B9647" s="3"/>
      <c r="D9647" s="3"/>
      <c r="AW9647" s="3"/>
      <c r="AY9647" s="3"/>
    </row>
    <row r="9648" spans="2:51" x14ac:dyDescent="0.2">
      <c r="B9648" s="3"/>
      <c r="D9648" s="3"/>
      <c r="AW9648" s="3"/>
      <c r="AY9648" s="3"/>
    </row>
    <row r="9649" spans="2:51" x14ac:dyDescent="0.2">
      <c r="B9649" s="3"/>
      <c r="D9649" s="3"/>
      <c r="AW9649" s="3"/>
      <c r="AY9649" s="3"/>
    </row>
    <row r="9650" spans="2:51" x14ac:dyDescent="0.2">
      <c r="B9650" s="3"/>
      <c r="D9650" s="3"/>
      <c r="AW9650" s="3"/>
      <c r="AY9650" s="3"/>
    </row>
    <row r="9651" spans="2:51" x14ac:dyDescent="0.2">
      <c r="B9651" s="3"/>
      <c r="D9651" s="3"/>
      <c r="AW9651" s="3"/>
      <c r="AY9651" s="3"/>
    </row>
    <row r="9652" spans="2:51" x14ac:dyDescent="0.2">
      <c r="B9652" s="3"/>
      <c r="D9652" s="3"/>
      <c r="AW9652" s="3"/>
      <c r="AY9652" s="3"/>
    </row>
    <row r="9653" spans="2:51" x14ac:dyDescent="0.2">
      <c r="B9653" s="3"/>
      <c r="D9653" s="3"/>
      <c r="AW9653" s="3"/>
      <c r="AY9653" s="3"/>
    </row>
    <row r="9654" spans="2:51" x14ac:dyDescent="0.2">
      <c r="B9654" s="3"/>
      <c r="D9654" s="3"/>
      <c r="AW9654" s="3"/>
      <c r="AY9654" s="3"/>
    </row>
    <row r="9655" spans="2:51" x14ac:dyDescent="0.2">
      <c r="B9655" s="3"/>
      <c r="D9655" s="3"/>
      <c r="AW9655" s="3"/>
      <c r="AY9655" s="3"/>
    </row>
    <row r="9656" spans="2:51" x14ac:dyDescent="0.2">
      <c r="B9656" s="3"/>
      <c r="D9656" s="3"/>
      <c r="AW9656" s="3"/>
      <c r="AY9656" s="3"/>
    </row>
    <row r="9657" spans="2:51" x14ac:dyDescent="0.2">
      <c r="B9657" s="3"/>
      <c r="D9657" s="3"/>
      <c r="AW9657" s="3"/>
      <c r="AY9657" s="3"/>
    </row>
    <row r="9658" spans="2:51" x14ac:dyDescent="0.2">
      <c r="B9658" s="3"/>
      <c r="D9658" s="3"/>
      <c r="AW9658" s="3"/>
      <c r="AY9658" s="3"/>
    </row>
    <row r="9659" spans="2:51" x14ac:dyDescent="0.2">
      <c r="B9659" s="3"/>
      <c r="D9659" s="3"/>
      <c r="AW9659" s="3"/>
      <c r="AY9659" s="3"/>
    </row>
    <row r="9660" spans="2:51" x14ac:dyDescent="0.2">
      <c r="B9660" s="3"/>
      <c r="D9660" s="3"/>
      <c r="AW9660" s="3"/>
      <c r="AY9660" s="3"/>
    </row>
    <row r="9661" spans="2:51" x14ac:dyDescent="0.2">
      <c r="B9661" s="3"/>
      <c r="D9661" s="3"/>
      <c r="AW9661" s="3"/>
      <c r="AY9661" s="3"/>
    </row>
    <row r="9662" spans="2:51" x14ac:dyDescent="0.2">
      <c r="B9662" s="3"/>
      <c r="D9662" s="3"/>
      <c r="AW9662" s="3"/>
      <c r="AY9662" s="3"/>
    </row>
    <row r="9663" spans="2:51" x14ac:dyDescent="0.2">
      <c r="B9663" s="3"/>
      <c r="D9663" s="3"/>
      <c r="AW9663" s="3"/>
      <c r="AY9663" s="3"/>
    </row>
    <row r="9664" spans="2:51" x14ac:dyDescent="0.2">
      <c r="B9664" s="3"/>
      <c r="D9664" s="3"/>
      <c r="AW9664" s="3"/>
      <c r="AY9664" s="3"/>
    </row>
    <row r="9665" spans="2:51" x14ac:dyDescent="0.2">
      <c r="B9665" s="3"/>
      <c r="D9665" s="3"/>
      <c r="AW9665" s="3"/>
      <c r="AY9665" s="3"/>
    </row>
    <row r="9666" spans="2:51" x14ac:dyDescent="0.2">
      <c r="B9666" s="3"/>
      <c r="D9666" s="3"/>
      <c r="AW9666" s="3"/>
      <c r="AY9666" s="3"/>
    </row>
    <row r="9667" spans="2:51" x14ac:dyDescent="0.2">
      <c r="B9667" s="3"/>
      <c r="D9667" s="3"/>
      <c r="AW9667" s="3"/>
      <c r="AY9667" s="3"/>
    </row>
    <row r="9668" spans="2:51" x14ac:dyDescent="0.2">
      <c r="B9668" s="3"/>
      <c r="D9668" s="3"/>
      <c r="AW9668" s="3"/>
      <c r="AY9668" s="3"/>
    </row>
    <row r="9669" spans="2:51" x14ac:dyDescent="0.2">
      <c r="B9669" s="3"/>
      <c r="D9669" s="3"/>
      <c r="AW9669" s="3"/>
      <c r="AY9669" s="3"/>
    </row>
    <row r="9670" spans="2:51" x14ac:dyDescent="0.2">
      <c r="B9670" s="3"/>
      <c r="D9670" s="3"/>
      <c r="AW9670" s="3"/>
      <c r="AY9670" s="3"/>
    </row>
    <row r="9671" spans="2:51" x14ac:dyDescent="0.2">
      <c r="B9671" s="3"/>
      <c r="D9671" s="3"/>
      <c r="AW9671" s="3"/>
      <c r="AY9671" s="3"/>
    </row>
    <row r="9672" spans="2:51" x14ac:dyDescent="0.2">
      <c r="B9672" s="3"/>
      <c r="D9672" s="3"/>
      <c r="AW9672" s="3"/>
      <c r="AY9672" s="3"/>
    </row>
    <row r="9673" spans="2:51" x14ac:dyDescent="0.2">
      <c r="B9673" s="3"/>
      <c r="D9673" s="3"/>
      <c r="AW9673" s="3"/>
      <c r="AY9673" s="3"/>
    </row>
    <row r="9674" spans="2:51" x14ac:dyDescent="0.2">
      <c r="B9674" s="3"/>
      <c r="D9674" s="3"/>
      <c r="AW9674" s="3"/>
      <c r="AY9674" s="3"/>
    </row>
    <row r="9675" spans="2:51" x14ac:dyDescent="0.2">
      <c r="B9675" s="3"/>
      <c r="D9675" s="3"/>
      <c r="AW9675" s="3"/>
      <c r="AY9675" s="3"/>
    </row>
    <row r="9676" spans="2:51" x14ac:dyDescent="0.2">
      <c r="B9676" s="3"/>
      <c r="D9676" s="3"/>
      <c r="AW9676" s="3"/>
      <c r="AY9676" s="3"/>
    </row>
    <row r="9677" spans="2:51" x14ac:dyDescent="0.2">
      <c r="B9677" s="3"/>
      <c r="D9677" s="3"/>
      <c r="AW9677" s="3"/>
      <c r="AY9677" s="3"/>
    </row>
    <row r="9678" spans="2:51" x14ac:dyDescent="0.2">
      <c r="B9678" s="3"/>
      <c r="D9678" s="3"/>
      <c r="AW9678" s="3"/>
      <c r="AY9678" s="3"/>
    </row>
    <row r="9679" spans="2:51" x14ac:dyDescent="0.2">
      <c r="B9679" s="3"/>
      <c r="D9679" s="3"/>
      <c r="AW9679" s="3"/>
      <c r="AY9679" s="3"/>
    </row>
    <row r="9680" spans="2:51" x14ac:dyDescent="0.2">
      <c r="B9680" s="3"/>
      <c r="D9680" s="3"/>
      <c r="AW9680" s="3"/>
      <c r="AY9680" s="3"/>
    </row>
    <row r="9681" spans="2:51" x14ac:dyDescent="0.2">
      <c r="B9681" s="3"/>
      <c r="D9681" s="3"/>
      <c r="AW9681" s="3"/>
      <c r="AY9681" s="3"/>
    </row>
    <row r="9682" spans="2:51" x14ac:dyDescent="0.2">
      <c r="B9682" s="3"/>
      <c r="D9682" s="3"/>
      <c r="AW9682" s="3"/>
      <c r="AY9682" s="3"/>
    </row>
    <row r="9683" spans="2:51" x14ac:dyDescent="0.2">
      <c r="B9683" s="3"/>
      <c r="D9683" s="3"/>
      <c r="AW9683" s="3"/>
      <c r="AY9683" s="3"/>
    </row>
    <row r="9684" spans="2:51" x14ac:dyDescent="0.2">
      <c r="B9684" s="3"/>
      <c r="D9684" s="3"/>
      <c r="AW9684" s="3"/>
      <c r="AY9684" s="3"/>
    </row>
    <row r="9685" spans="2:51" x14ac:dyDescent="0.2">
      <c r="B9685" s="3"/>
      <c r="D9685" s="3"/>
      <c r="AW9685" s="3"/>
      <c r="AY9685" s="3"/>
    </row>
    <row r="9686" spans="2:51" x14ac:dyDescent="0.2">
      <c r="B9686" s="3"/>
      <c r="D9686" s="3"/>
      <c r="AW9686" s="3"/>
      <c r="AY9686" s="3"/>
    </row>
    <row r="9687" spans="2:51" x14ac:dyDescent="0.2">
      <c r="B9687" s="3"/>
      <c r="D9687" s="3"/>
      <c r="AW9687" s="3"/>
      <c r="AY9687" s="3"/>
    </row>
    <row r="9688" spans="2:51" x14ac:dyDescent="0.2">
      <c r="B9688" s="3"/>
      <c r="D9688" s="3"/>
      <c r="AW9688" s="3"/>
      <c r="AY9688" s="3"/>
    </row>
    <row r="9689" spans="2:51" x14ac:dyDescent="0.2">
      <c r="B9689" s="3"/>
      <c r="D9689" s="3"/>
      <c r="AW9689" s="3"/>
      <c r="AY9689" s="3"/>
    </row>
    <row r="9690" spans="2:51" x14ac:dyDescent="0.2">
      <c r="B9690" s="3"/>
      <c r="D9690" s="3"/>
      <c r="AW9690" s="3"/>
      <c r="AY9690" s="3"/>
    </row>
    <row r="9691" spans="2:51" x14ac:dyDescent="0.2">
      <c r="B9691" s="3"/>
      <c r="D9691" s="3"/>
      <c r="AW9691" s="3"/>
      <c r="AY9691" s="3"/>
    </row>
    <row r="9692" spans="2:51" x14ac:dyDescent="0.2">
      <c r="B9692" s="3"/>
      <c r="D9692" s="3"/>
      <c r="AW9692" s="3"/>
      <c r="AY9692" s="3"/>
    </row>
    <row r="9693" spans="2:51" x14ac:dyDescent="0.2">
      <c r="B9693" s="3"/>
      <c r="D9693" s="3"/>
      <c r="AW9693" s="3"/>
      <c r="AY9693" s="3"/>
    </row>
    <row r="9694" spans="2:51" x14ac:dyDescent="0.2">
      <c r="B9694" s="3"/>
      <c r="D9694" s="3"/>
      <c r="AW9694" s="3"/>
      <c r="AY9694" s="3"/>
    </row>
    <row r="9695" spans="2:51" x14ac:dyDescent="0.2">
      <c r="B9695" s="3"/>
      <c r="D9695" s="3"/>
      <c r="AW9695" s="3"/>
      <c r="AY9695" s="3"/>
    </row>
    <row r="9696" spans="2:51" x14ac:dyDescent="0.2">
      <c r="B9696" s="3"/>
      <c r="D9696" s="3"/>
      <c r="AW9696" s="3"/>
      <c r="AY9696" s="3"/>
    </row>
    <row r="9697" spans="2:51" x14ac:dyDescent="0.2">
      <c r="B9697" s="3"/>
      <c r="D9697" s="3"/>
      <c r="AW9697" s="3"/>
      <c r="AY9697" s="3"/>
    </row>
    <row r="9698" spans="2:51" x14ac:dyDescent="0.2">
      <c r="B9698" s="3"/>
      <c r="D9698" s="3"/>
      <c r="AW9698" s="3"/>
      <c r="AY9698" s="3"/>
    </row>
    <row r="9699" spans="2:51" x14ac:dyDescent="0.2">
      <c r="B9699" s="3"/>
      <c r="D9699" s="3"/>
      <c r="AW9699" s="3"/>
      <c r="AY9699" s="3"/>
    </row>
    <row r="9700" spans="2:51" x14ac:dyDescent="0.2">
      <c r="B9700" s="3"/>
      <c r="D9700" s="3"/>
      <c r="AW9700" s="3"/>
      <c r="AY9700" s="3"/>
    </row>
    <row r="9701" spans="2:51" x14ac:dyDescent="0.2">
      <c r="B9701" s="3"/>
      <c r="D9701" s="3"/>
      <c r="AW9701" s="3"/>
      <c r="AY9701" s="3"/>
    </row>
    <row r="9702" spans="2:51" x14ac:dyDescent="0.2">
      <c r="B9702" s="3"/>
      <c r="D9702" s="3"/>
      <c r="AW9702" s="3"/>
      <c r="AY9702" s="3"/>
    </row>
    <row r="9703" spans="2:51" x14ac:dyDescent="0.2">
      <c r="B9703" s="3"/>
      <c r="D9703" s="3"/>
      <c r="AW9703" s="3"/>
      <c r="AY9703" s="3"/>
    </row>
    <row r="9704" spans="2:51" x14ac:dyDescent="0.2">
      <c r="B9704" s="3"/>
      <c r="D9704" s="3"/>
      <c r="AW9704" s="3"/>
      <c r="AY9704" s="3"/>
    </row>
    <row r="9705" spans="2:51" x14ac:dyDescent="0.2">
      <c r="B9705" s="3"/>
      <c r="D9705" s="3"/>
      <c r="AW9705" s="3"/>
      <c r="AY9705" s="3"/>
    </row>
    <row r="9706" spans="2:51" x14ac:dyDescent="0.2">
      <c r="B9706" s="3"/>
      <c r="D9706" s="3"/>
      <c r="AW9706" s="3"/>
      <c r="AY9706" s="3"/>
    </row>
    <row r="9707" spans="2:51" x14ac:dyDescent="0.2">
      <c r="B9707" s="3"/>
      <c r="D9707" s="3"/>
      <c r="AW9707" s="3"/>
      <c r="AY9707" s="3"/>
    </row>
    <row r="9708" spans="2:51" x14ac:dyDescent="0.2">
      <c r="B9708" s="3"/>
      <c r="D9708" s="3"/>
      <c r="AW9708" s="3"/>
      <c r="AY9708" s="3"/>
    </row>
    <row r="9709" spans="2:51" x14ac:dyDescent="0.2">
      <c r="B9709" s="3"/>
      <c r="D9709" s="3"/>
      <c r="AW9709" s="3"/>
      <c r="AY9709" s="3"/>
    </row>
    <row r="9710" spans="2:51" x14ac:dyDescent="0.2">
      <c r="B9710" s="3"/>
      <c r="D9710" s="3"/>
      <c r="AW9710" s="3"/>
      <c r="AY9710" s="3"/>
    </row>
    <row r="9711" spans="2:51" x14ac:dyDescent="0.2">
      <c r="B9711" s="3"/>
      <c r="D9711" s="3"/>
      <c r="AW9711" s="3"/>
      <c r="AY9711" s="3"/>
    </row>
    <row r="9712" spans="2:51" x14ac:dyDescent="0.2">
      <c r="B9712" s="3"/>
      <c r="D9712" s="3"/>
      <c r="AW9712" s="3"/>
      <c r="AY9712" s="3"/>
    </row>
    <row r="9713" spans="2:51" x14ac:dyDescent="0.2">
      <c r="B9713" s="3"/>
      <c r="D9713" s="3"/>
      <c r="AW9713" s="3"/>
      <c r="AY9713" s="3"/>
    </row>
    <row r="9714" spans="2:51" x14ac:dyDescent="0.2">
      <c r="B9714" s="3"/>
      <c r="D9714" s="3"/>
      <c r="AW9714" s="3"/>
      <c r="AY9714" s="3"/>
    </row>
    <row r="9715" spans="2:51" x14ac:dyDescent="0.2">
      <c r="B9715" s="3"/>
      <c r="D9715" s="3"/>
      <c r="AW9715" s="3"/>
      <c r="AY9715" s="3"/>
    </row>
    <row r="9716" spans="2:51" x14ac:dyDescent="0.2">
      <c r="B9716" s="3"/>
      <c r="D9716" s="3"/>
      <c r="AW9716" s="3"/>
      <c r="AY9716" s="3"/>
    </row>
    <row r="9717" spans="2:51" x14ac:dyDescent="0.2">
      <c r="B9717" s="3"/>
      <c r="D9717" s="3"/>
      <c r="AW9717" s="3"/>
      <c r="AY9717" s="3"/>
    </row>
    <row r="9718" spans="2:51" x14ac:dyDescent="0.2">
      <c r="B9718" s="3"/>
      <c r="D9718" s="3"/>
      <c r="AW9718" s="3"/>
      <c r="AY9718" s="3"/>
    </row>
    <row r="9719" spans="2:51" x14ac:dyDescent="0.2">
      <c r="B9719" s="3"/>
      <c r="D9719" s="3"/>
      <c r="AW9719" s="3"/>
      <c r="AY9719" s="3"/>
    </row>
    <row r="9720" spans="2:51" x14ac:dyDescent="0.2">
      <c r="B9720" s="3"/>
      <c r="D9720" s="3"/>
      <c r="AW9720" s="3"/>
      <c r="AY9720" s="3"/>
    </row>
    <row r="9721" spans="2:51" x14ac:dyDescent="0.2">
      <c r="B9721" s="3"/>
      <c r="D9721" s="3"/>
      <c r="AW9721" s="3"/>
      <c r="AY9721" s="3"/>
    </row>
    <row r="9722" spans="2:51" x14ac:dyDescent="0.2">
      <c r="B9722" s="3"/>
      <c r="D9722" s="3"/>
      <c r="AW9722" s="3"/>
      <c r="AY9722" s="3"/>
    </row>
    <row r="9723" spans="2:51" x14ac:dyDescent="0.2">
      <c r="B9723" s="3"/>
      <c r="D9723" s="3"/>
      <c r="AW9723" s="3"/>
      <c r="AY9723" s="3"/>
    </row>
    <row r="9724" spans="2:51" x14ac:dyDescent="0.2">
      <c r="B9724" s="3"/>
      <c r="D9724" s="3"/>
      <c r="AW9724" s="3"/>
      <c r="AY9724" s="3"/>
    </row>
    <row r="9725" spans="2:51" x14ac:dyDescent="0.2">
      <c r="B9725" s="3"/>
      <c r="D9725" s="3"/>
      <c r="AW9725" s="3"/>
      <c r="AY9725" s="3"/>
    </row>
    <row r="9726" spans="2:51" x14ac:dyDescent="0.2">
      <c r="B9726" s="3"/>
      <c r="D9726" s="3"/>
      <c r="AW9726" s="3"/>
      <c r="AY9726" s="3"/>
    </row>
    <row r="9727" spans="2:51" x14ac:dyDescent="0.2">
      <c r="B9727" s="3"/>
      <c r="D9727" s="3"/>
      <c r="AW9727" s="3"/>
      <c r="AY9727" s="3"/>
    </row>
    <row r="9728" spans="2:51" x14ac:dyDescent="0.2">
      <c r="B9728" s="3"/>
      <c r="D9728" s="3"/>
      <c r="AW9728" s="3"/>
      <c r="AY9728" s="3"/>
    </row>
    <row r="9729" spans="2:51" x14ac:dyDescent="0.2">
      <c r="B9729" s="3"/>
      <c r="D9729" s="3"/>
      <c r="AW9729" s="3"/>
      <c r="AY9729" s="3"/>
    </row>
    <row r="9730" spans="2:51" x14ac:dyDescent="0.2">
      <c r="B9730" s="3"/>
      <c r="D9730" s="3"/>
      <c r="AW9730" s="3"/>
      <c r="AY9730" s="3"/>
    </row>
    <row r="9731" spans="2:51" x14ac:dyDescent="0.2">
      <c r="B9731" s="3"/>
      <c r="D9731" s="3"/>
      <c r="AW9731" s="3"/>
      <c r="AY9731" s="3"/>
    </row>
    <row r="9732" spans="2:51" x14ac:dyDescent="0.2">
      <c r="B9732" s="3"/>
      <c r="D9732" s="3"/>
      <c r="AW9732" s="3"/>
      <c r="AY9732" s="3"/>
    </row>
    <row r="9733" spans="2:51" x14ac:dyDescent="0.2">
      <c r="B9733" s="3"/>
      <c r="D9733" s="3"/>
      <c r="AW9733" s="3"/>
      <c r="AY9733" s="3"/>
    </row>
    <row r="9734" spans="2:51" x14ac:dyDescent="0.2">
      <c r="B9734" s="3"/>
      <c r="D9734" s="3"/>
      <c r="AW9734" s="3"/>
      <c r="AY9734" s="3"/>
    </row>
    <row r="9735" spans="2:51" x14ac:dyDescent="0.2">
      <c r="B9735" s="3"/>
      <c r="D9735" s="3"/>
      <c r="AW9735" s="3"/>
      <c r="AY9735" s="3"/>
    </row>
    <row r="9736" spans="2:51" x14ac:dyDescent="0.2">
      <c r="B9736" s="3"/>
      <c r="D9736" s="3"/>
      <c r="AW9736" s="3"/>
      <c r="AY9736" s="3"/>
    </row>
    <row r="9737" spans="2:51" x14ac:dyDescent="0.2">
      <c r="B9737" s="3"/>
      <c r="D9737" s="3"/>
      <c r="AW9737" s="3"/>
      <c r="AY9737" s="3"/>
    </row>
    <row r="9738" spans="2:51" x14ac:dyDescent="0.2">
      <c r="B9738" s="3"/>
      <c r="D9738" s="3"/>
      <c r="AW9738" s="3"/>
      <c r="AY9738" s="3"/>
    </row>
    <row r="9739" spans="2:51" x14ac:dyDescent="0.2">
      <c r="B9739" s="3"/>
      <c r="D9739" s="3"/>
      <c r="AW9739" s="3"/>
      <c r="AY9739" s="3"/>
    </row>
    <row r="9740" spans="2:51" x14ac:dyDescent="0.2">
      <c r="B9740" s="3"/>
      <c r="D9740" s="3"/>
      <c r="AW9740" s="3"/>
      <c r="AY9740" s="3"/>
    </row>
    <row r="9741" spans="2:51" x14ac:dyDescent="0.2">
      <c r="B9741" s="3"/>
      <c r="D9741" s="3"/>
      <c r="AW9741" s="3"/>
      <c r="AY9741" s="3"/>
    </row>
    <row r="9742" spans="2:51" x14ac:dyDescent="0.2">
      <c r="B9742" s="3"/>
      <c r="D9742" s="3"/>
      <c r="AW9742" s="3"/>
      <c r="AY9742" s="3"/>
    </row>
    <row r="9743" spans="2:51" x14ac:dyDescent="0.2">
      <c r="B9743" s="3"/>
      <c r="D9743" s="3"/>
      <c r="AW9743" s="3"/>
      <c r="AY9743" s="3"/>
    </row>
    <row r="9744" spans="2:51" x14ac:dyDescent="0.2">
      <c r="B9744" s="3"/>
      <c r="D9744" s="3"/>
      <c r="AW9744" s="3"/>
      <c r="AY9744" s="3"/>
    </row>
    <row r="9745" spans="2:51" x14ac:dyDescent="0.2">
      <c r="B9745" s="3"/>
      <c r="D9745" s="3"/>
      <c r="AW9745" s="3"/>
      <c r="AY9745" s="3"/>
    </row>
    <row r="9746" spans="2:51" x14ac:dyDescent="0.2">
      <c r="B9746" s="3"/>
      <c r="D9746" s="3"/>
      <c r="AW9746" s="3"/>
      <c r="AY9746" s="3"/>
    </row>
    <row r="9747" spans="2:51" x14ac:dyDescent="0.2">
      <c r="B9747" s="3"/>
      <c r="D9747" s="3"/>
      <c r="AW9747" s="3"/>
      <c r="AY9747" s="3"/>
    </row>
    <row r="9748" spans="2:51" x14ac:dyDescent="0.2">
      <c r="B9748" s="3"/>
      <c r="D9748" s="3"/>
      <c r="AW9748" s="3"/>
      <c r="AY9748" s="3"/>
    </row>
    <row r="9749" spans="2:51" x14ac:dyDescent="0.2">
      <c r="B9749" s="3"/>
      <c r="D9749" s="3"/>
      <c r="AW9749" s="3"/>
      <c r="AY9749" s="3"/>
    </row>
    <row r="9750" spans="2:51" x14ac:dyDescent="0.2">
      <c r="B9750" s="3"/>
      <c r="D9750" s="3"/>
      <c r="AW9750" s="3"/>
      <c r="AY9750" s="3"/>
    </row>
    <row r="9751" spans="2:51" x14ac:dyDescent="0.2">
      <c r="B9751" s="3"/>
      <c r="D9751" s="3"/>
      <c r="AW9751" s="3"/>
      <c r="AY9751" s="3"/>
    </row>
    <row r="9752" spans="2:51" x14ac:dyDescent="0.2">
      <c r="B9752" s="3"/>
      <c r="D9752" s="3"/>
      <c r="AW9752" s="3"/>
      <c r="AY9752" s="3"/>
    </row>
    <row r="9753" spans="2:51" x14ac:dyDescent="0.2">
      <c r="B9753" s="3"/>
      <c r="D9753" s="3"/>
      <c r="AW9753" s="3"/>
      <c r="AY9753" s="3"/>
    </row>
    <row r="9754" spans="2:51" x14ac:dyDescent="0.2">
      <c r="B9754" s="3"/>
      <c r="D9754" s="3"/>
      <c r="AW9754" s="3"/>
      <c r="AY9754" s="3"/>
    </row>
    <row r="9755" spans="2:51" x14ac:dyDescent="0.2">
      <c r="B9755" s="3"/>
      <c r="D9755" s="3"/>
      <c r="AW9755" s="3"/>
      <c r="AY9755" s="3"/>
    </row>
    <row r="9756" spans="2:51" x14ac:dyDescent="0.2">
      <c r="B9756" s="3"/>
      <c r="D9756" s="3"/>
      <c r="AW9756" s="3"/>
      <c r="AY9756" s="3"/>
    </row>
    <row r="9757" spans="2:51" x14ac:dyDescent="0.2">
      <c r="B9757" s="3"/>
      <c r="D9757" s="3"/>
      <c r="AW9757" s="3"/>
      <c r="AY9757" s="3"/>
    </row>
    <row r="9758" spans="2:51" x14ac:dyDescent="0.2">
      <c r="B9758" s="3"/>
      <c r="D9758" s="3"/>
      <c r="AW9758" s="3"/>
      <c r="AY9758" s="3"/>
    </row>
    <row r="9759" spans="2:51" x14ac:dyDescent="0.2">
      <c r="B9759" s="3"/>
      <c r="D9759" s="3"/>
      <c r="AW9759" s="3"/>
      <c r="AY9759" s="3"/>
    </row>
    <row r="9760" spans="2:51" x14ac:dyDescent="0.2">
      <c r="B9760" s="3"/>
      <c r="D9760" s="3"/>
      <c r="AW9760" s="3"/>
      <c r="AY9760" s="3"/>
    </row>
    <row r="9761" spans="2:51" x14ac:dyDescent="0.2">
      <c r="B9761" s="3"/>
      <c r="D9761" s="3"/>
      <c r="AW9761" s="3"/>
      <c r="AY9761" s="3"/>
    </row>
    <row r="9762" spans="2:51" x14ac:dyDescent="0.2">
      <c r="B9762" s="3"/>
      <c r="D9762" s="3"/>
      <c r="AW9762" s="3"/>
      <c r="AY9762" s="3"/>
    </row>
    <row r="9763" spans="2:51" x14ac:dyDescent="0.2">
      <c r="B9763" s="3"/>
      <c r="D9763" s="3"/>
      <c r="AW9763" s="3"/>
      <c r="AY9763" s="3"/>
    </row>
    <row r="9764" spans="2:51" x14ac:dyDescent="0.2">
      <c r="B9764" s="3"/>
      <c r="D9764" s="3"/>
      <c r="AW9764" s="3"/>
      <c r="AY9764" s="3"/>
    </row>
    <row r="9765" spans="2:51" x14ac:dyDescent="0.2">
      <c r="B9765" s="3"/>
      <c r="D9765" s="3"/>
      <c r="AW9765" s="3"/>
      <c r="AY9765" s="3"/>
    </row>
    <row r="9766" spans="2:51" x14ac:dyDescent="0.2">
      <c r="B9766" s="3"/>
      <c r="D9766" s="3"/>
      <c r="AW9766" s="3"/>
      <c r="AY9766" s="3"/>
    </row>
    <row r="9767" spans="2:51" x14ac:dyDescent="0.2">
      <c r="B9767" s="3"/>
      <c r="D9767" s="3"/>
      <c r="AW9767" s="3"/>
      <c r="AY9767" s="3"/>
    </row>
    <row r="9768" spans="2:51" x14ac:dyDescent="0.2">
      <c r="B9768" s="3"/>
      <c r="D9768" s="3"/>
      <c r="AW9768" s="3"/>
      <c r="AY9768" s="3"/>
    </row>
    <row r="9769" spans="2:51" x14ac:dyDescent="0.2">
      <c r="B9769" s="3"/>
      <c r="D9769" s="3"/>
      <c r="AW9769" s="3"/>
      <c r="AY9769" s="3"/>
    </row>
    <row r="9770" spans="2:51" x14ac:dyDescent="0.2">
      <c r="B9770" s="3"/>
      <c r="D9770" s="3"/>
      <c r="AW9770" s="3"/>
      <c r="AY9770" s="3"/>
    </row>
    <row r="9771" spans="2:51" x14ac:dyDescent="0.2">
      <c r="B9771" s="3"/>
      <c r="D9771" s="3"/>
      <c r="AW9771" s="3"/>
      <c r="AY9771" s="3"/>
    </row>
    <row r="9772" spans="2:51" x14ac:dyDescent="0.2">
      <c r="B9772" s="3"/>
      <c r="D9772" s="3"/>
      <c r="AW9772" s="3"/>
      <c r="AY9772" s="3"/>
    </row>
    <row r="9773" spans="2:51" x14ac:dyDescent="0.2">
      <c r="B9773" s="3"/>
      <c r="D9773" s="3"/>
      <c r="AW9773" s="3"/>
      <c r="AY9773" s="3"/>
    </row>
    <row r="9774" spans="2:51" x14ac:dyDescent="0.2">
      <c r="B9774" s="3"/>
      <c r="D9774" s="3"/>
      <c r="AW9774" s="3"/>
      <c r="AY9774" s="3"/>
    </row>
    <row r="9775" spans="2:51" x14ac:dyDescent="0.2">
      <c r="B9775" s="3"/>
      <c r="D9775" s="3"/>
      <c r="AW9775" s="3"/>
      <c r="AY9775" s="3"/>
    </row>
    <row r="9776" spans="2:51" x14ac:dyDescent="0.2">
      <c r="B9776" s="3"/>
      <c r="D9776" s="3"/>
      <c r="AW9776" s="3"/>
      <c r="AY9776" s="3"/>
    </row>
    <row r="9777" spans="2:51" x14ac:dyDescent="0.2">
      <c r="B9777" s="3"/>
      <c r="D9777" s="3"/>
      <c r="AW9777" s="3"/>
      <c r="AY9777" s="3"/>
    </row>
    <row r="9778" spans="2:51" x14ac:dyDescent="0.2">
      <c r="B9778" s="3"/>
      <c r="D9778" s="3"/>
      <c r="AW9778" s="3"/>
      <c r="AY9778" s="3"/>
    </row>
    <row r="9779" spans="2:51" x14ac:dyDescent="0.2">
      <c r="B9779" s="3"/>
      <c r="D9779" s="3"/>
      <c r="AW9779" s="3"/>
      <c r="AY9779" s="3"/>
    </row>
    <row r="9780" spans="2:51" x14ac:dyDescent="0.2">
      <c r="B9780" s="3"/>
      <c r="D9780" s="3"/>
      <c r="AW9780" s="3"/>
      <c r="AY9780" s="3"/>
    </row>
    <row r="9781" spans="2:51" x14ac:dyDescent="0.2">
      <c r="B9781" s="3"/>
      <c r="D9781" s="3"/>
      <c r="AW9781" s="3"/>
      <c r="AY9781" s="3"/>
    </row>
    <row r="9782" spans="2:51" x14ac:dyDescent="0.2">
      <c r="B9782" s="3"/>
      <c r="D9782" s="3"/>
      <c r="AW9782" s="3"/>
      <c r="AY9782" s="3"/>
    </row>
    <row r="9783" spans="2:51" x14ac:dyDescent="0.2">
      <c r="B9783" s="3"/>
      <c r="D9783" s="3"/>
      <c r="AW9783" s="3"/>
      <c r="AY9783" s="3"/>
    </row>
    <row r="9784" spans="2:51" x14ac:dyDescent="0.2">
      <c r="B9784" s="3"/>
      <c r="D9784" s="3"/>
      <c r="AW9784" s="3"/>
      <c r="AY9784" s="3"/>
    </row>
    <row r="9785" spans="2:51" x14ac:dyDescent="0.2">
      <c r="B9785" s="3"/>
      <c r="D9785" s="3"/>
      <c r="AW9785" s="3"/>
      <c r="AY9785" s="3"/>
    </row>
    <row r="9786" spans="2:51" x14ac:dyDescent="0.2">
      <c r="B9786" s="3"/>
      <c r="D9786" s="3"/>
      <c r="AW9786" s="3"/>
      <c r="AY9786" s="3"/>
    </row>
    <row r="9787" spans="2:51" x14ac:dyDescent="0.2">
      <c r="B9787" s="3"/>
      <c r="D9787" s="3"/>
      <c r="AW9787" s="3"/>
      <c r="AY9787" s="3"/>
    </row>
    <row r="9788" spans="2:51" x14ac:dyDescent="0.2">
      <c r="B9788" s="3"/>
      <c r="D9788" s="3"/>
      <c r="AW9788" s="3"/>
      <c r="AY9788" s="3"/>
    </row>
    <row r="9789" spans="2:51" x14ac:dyDescent="0.2">
      <c r="B9789" s="3"/>
      <c r="D9789" s="3"/>
      <c r="AW9789" s="3"/>
      <c r="AY9789" s="3"/>
    </row>
    <row r="9790" spans="2:51" x14ac:dyDescent="0.2">
      <c r="B9790" s="3"/>
      <c r="D9790" s="3"/>
      <c r="AW9790" s="3"/>
      <c r="AY9790" s="3"/>
    </row>
    <row r="9791" spans="2:51" x14ac:dyDescent="0.2">
      <c r="B9791" s="3"/>
      <c r="D9791" s="3"/>
      <c r="AW9791" s="3"/>
      <c r="AY9791" s="3"/>
    </row>
    <row r="9792" spans="2:51" x14ac:dyDescent="0.2">
      <c r="B9792" s="3"/>
      <c r="D9792" s="3"/>
      <c r="AW9792" s="3"/>
      <c r="AY9792" s="3"/>
    </row>
    <row r="9793" spans="2:51" x14ac:dyDescent="0.2">
      <c r="B9793" s="3"/>
      <c r="D9793" s="3"/>
      <c r="AW9793" s="3"/>
      <c r="AY9793" s="3"/>
    </row>
    <row r="9794" spans="2:51" x14ac:dyDescent="0.2">
      <c r="B9794" s="3"/>
      <c r="D9794" s="3"/>
      <c r="AW9794" s="3"/>
      <c r="AY9794" s="3"/>
    </row>
    <row r="9795" spans="2:51" x14ac:dyDescent="0.2">
      <c r="B9795" s="3"/>
      <c r="D9795" s="3"/>
      <c r="AW9795" s="3"/>
      <c r="AY9795" s="3"/>
    </row>
    <row r="9796" spans="2:51" x14ac:dyDescent="0.2">
      <c r="B9796" s="3"/>
      <c r="D9796" s="3"/>
      <c r="AW9796" s="3"/>
      <c r="AY9796" s="3"/>
    </row>
    <row r="9797" spans="2:51" x14ac:dyDescent="0.2">
      <c r="B9797" s="3"/>
      <c r="D9797" s="3"/>
      <c r="AW9797" s="3"/>
      <c r="AY9797" s="3"/>
    </row>
    <row r="9798" spans="2:51" x14ac:dyDescent="0.2">
      <c r="B9798" s="3"/>
      <c r="D9798" s="3"/>
      <c r="AW9798" s="3"/>
      <c r="AY9798" s="3"/>
    </row>
    <row r="9799" spans="2:51" x14ac:dyDescent="0.2">
      <c r="B9799" s="3"/>
      <c r="D9799" s="3"/>
      <c r="AW9799" s="3"/>
      <c r="AY9799" s="3"/>
    </row>
    <row r="9800" spans="2:51" x14ac:dyDescent="0.2">
      <c r="B9800" s="3"/>
      <c r="D9800" s="3"/>
      <c r="AW9800" s="3"/>
      <c r="AY9800" s="3"/>
    </row>
    <row r="9801" spans="2:51" x14ac:dyDescent="0.2">
      <c r="B9801" s="3"/>
      <c r="D9801" s="3"/>
      <c r="AW9801" s="3"/>
      <c r="AY9801" s="3"/>
    </row>
    <row r="9802" spans="2:51" x14ac:dyDescent="0.2">
      <c r="B9802" s="3"/>
      <c r="D9802" s="3"/>
      <c r="AW9802" s="3"/>
      <c r="AY9802" s="3"/>
    </row>
    <row r="9803" spans="2:51" x14ac:dyDescent="0.2">
      <c r="B9803" s="3"/>
      <c r="D9803" s="3"/>
      <c r="AW9803" s="3"/>
      <c r="AY9803" s="3"/>
    </row>
    <row r="9804" spans="2:51" x14ac:dyDescent="0.2">
      <c r="B9804" s="3"/>
      <c r="D9804" s="3"/>
      <c r="AW9804" s="3"/>
      <c r="AY9804" s="3"/>
    </row>
    <row r="9805" spans="2:51" x14ac:dyDescent="0.2">
      <c r="B9805" s="3"/>
      <c r="D9805" s="3"/>
      <c r="AW9805" s="3"/>
      <c r="AY9805" s="3"/>
    </row>
    <row r="9806" spans="2:51" x14ac:dyDescent="0.2">
      <c r="B9806" s="3"/>
      <c r="D9806" s="3"/>
      <c r="AW9806" s="3"/>
      <c r="AY9806" s="3"/>
    </row>
    <row r="9807" spans="2:51" x14ac:dyDescent="0.2">
      <c r="B9807" s="3"/>
      <c r="D9807" s="3"/>
      <c r="AW9807" s="3"/>
      <c r="AY9807" s="3"/>
    </row>
    <row r="9808" spans="2:51" x14ac:dyDescent="0.2">
      <c r="B9808" s="3"/>
      <c r="D9808" s="3"/>
      <c r="AW9808" s="3"/>
      <c r="AY9808" s="3"/>
    </row>
    <row r="9809" spans="2:51" x14ac:dyDescent="0.2">
      <c r="B9809" s="3"/>
      <c r="D9809" s="3"/>
      <c r="AW9809" s="3"/>
      <c r="AY9809" s="3"/>
    </row>
    <row r="9810" spans="2:51" x14ac:dyDescent="0.2">
      <c r="B9810" s="3"/>
      <c r="D9810" s="3"/>
      <c r="AW9810" s="3"/>
      <c r="AY9810" s="3"/>
    </row>
    <row r="9811" spans="2:51" x14ac:dyDescent="0.2">
      <c r="B9811" s="3"/>
      <c r="D9811" s="3"/>
      <c r="AW9811" s="3"/>
      <c r="AY9811" s="3"/>
    </row>
    <row r="9812" spans="2:51" x14ac:dyDescent="0.2">
      <c r="B9812" s="3"/>
      <c r="D9812" s="3"/>
      <c r="AW9812" s="3"/>
      <c r="AY9812" s="3"/>
    </row>
    <row r="9813" spans="2:51" x14ac:dyDescent="0.2">
      <c r="B9813" s="3"/>
      <c r="D9813" s="3"/>
      <c r="AW9813" s="3"/>
      <c r="AY9813" s="3"/>
    </row>
    <row r="9814" spans="2:51" x14ac:dyDescent="0.2">
      <c r="B9814" s="3"/>
      <c r="D9814" s="3"/>
      <c r="AW9814" s="3"/>
      <c r="AY9814" s="3"/>
    </row>
    <row r="9815" spans="2:51" x14ac:dyDescent="0.2">
      <c r="B9815" s="3"/>
      <c r="D9815" s="3"/>
      <c r="AW9815" s="3"/>
      <c r="AY9815" s="3"/>
    </row>
    <row r="9816" spans="2:51" x14ac:dyDescent="0.2">
      <c r="B9816" s="3"/>
      <c r="D9816" s="3"/>
      <c r="AW9816" s="3"/>
      <c r="AY9816" s="3"/>
    </row>
    <row r="9817" spans="2:51" x14ac:dyDescent="0.2">
      <c r="B9817" s="3"/>
      <c r="D9817" s="3"/>
      <c r="AW9817" s="3"/>
      <c r="AY9817" s="3"/>
    </row>
    <row r="9818" spans="2:51" x14ac:dyDescent="0.2">
      <c r="B9818" s="3"/>
      <c r="D9818" s="3"/>
      <c r="AW9818" s="3"/>
      <c r="AY9818" s="3"/>
    </row>
    <row r="9819" spans="2:51" x14ac:dyDescent="0.2">
      <c r="B9819" s="3"/>
      <c r="D9819" s="3"/>
      <c r="AW9819" s="3"/>
      <c r="AY9819" s="3"/>
    </row>
    <row r="9820" spans="2:51" x14ac:dyDescent="0.2">
      <c r="B9820" s="3"/>
      <c r="D9820" s="3"/>
      <c r="AW9820" s="3"/>
      <c r="AY9820" s="3"/>
    </row>
    <row r="9821" spans="2:51" x14ac:dyDescent="0.2">
      <c r="B9821" s="3"/>
      <c r="D9821" s="3"/>
      <c r="AW9821" s="3"/>
      <c r="AY9821" s="3"/>
    </row>
    <row r="9822" spans="2:51" x14ac:dyDescent="0.2">
      <c r="B9822" s="3"/>
      <c r="D9822" s="3"/>
      <c r="AW9822" s="3"/>
      <c r="AY9822" s="3"/>
    </row>
    <row r="9823" spans="2:51" x14ac:dyDescent="0.2">
      <c r="B9823" s="3"/>
      <c r="D9823" s="3"/>
      <c r="AW9823" s="3"/>
      <c r="AY9823" s="3"/>
    </row>
    <row r="9824" spans="2:51" x14ac:dyDescent="0.2">
      <c r="B9824" s="3"/>
      <c r="D9824" s="3"/>
      <c r="AW9824" s="3"/>
      <c r="AY9824" s="3"/>
    </row>
    <row r="9825" spans="2:51" x14ac:dyDescent="0.2">
      <c r="B9825" s="3"/>
      <c r="D9825" s="3"/>
      <c r="AW9825" s="3"/>
      <c r="AY9825" s="3"/>
    </row>
    <row r="9826" spans="2:51" x14ac:dyDescent="0.2">
      <c r="B9826" s="3"/>
      <c r="D9826" s="3"/>
      <c r="AW9826" s="3"/>
      <c r="AY9826" s="3"/>
    </row>
    <row r="9827" spans="2:51" x14ac:dyDescent="0.2">
      <c r="B9827" s="3"/>
      <c r="D9827" s="3"/>
      <c r="AW9827" s="3"/>
      <c r="AY9827" s="3"/>
    </row>
    <row r="9828" spans="2:51" x14ac:dyDescent="0.2">
      <c r="B9828" s="3"/>
      <c r="D9828" s="3"/>
      <c r="AW9828" s="3"/>
      <c r="AY9828" s="3"/>
    </row>
    <row r="9829" spans="2:51" x14ac:dyDescent="0.2">
      <c r="B9829" s="3"/>
      <c r="D9829" s="3"/>
      <c r="AW9829" s="3"/>
      <c r="AY9829" s="3"/>
    </row>
    <row r="9830" spans="2:51" x14ac:dyDescent="0.2">
      <c r="B9830" s="3"/>
      <c r="D9830" s="3"/>
      <c r="AW9830" s="3"/>
      <c r="AY9830" s="3"/>
    </row>
    <row r="9831" spans="2:51" x14ac:dyDescent="0.2">
      <c r="B9831" s="3"/>
      <c r="D9831" s="3"/>
      <c r="AW9831" s="3"/>
      <c r="AY9831" s="3"/>
    </row>
    <row r="9832" spans="2:51" x14ac:dyDescent="0.2">
      <c r="B9832" s="3"/>
      <c r="D9832" s="3"/>
      <c r="AW9832" s="3"/>
      <c r="AY9832" s="3"/>
    </row>
    <row r="9833" spans="2:51" x14ac:dyDescent="0.2">
      <c r="B9833" s="3"/>
      <c r="D9833" s="3"/>
      <c r="AW9833" s="3"/>
      <c r="AY9833" s="3"/>
    </row>
    <row r="9834" spans="2:51" x14ac:dyDescent="0.2">
      <c r="B9834" s="3"/>
      <c r="D9834" s="3"/>
      <c r="AW9834" s="3"/>
      <c r="AY9834" s="3"/>
    </row>
    <row r="9835" spans="2:51" x14ac:dyDescent="0.2">
      <c r="B9835" s="3"/>
      <c r="D9835" s="3"/>
      <c r="AW9835" s="3"/>
      <c r="AY9835" s="3"/>
    </row>
    <row r="9836" spans="2:51" x14ac:dyDescent="0.2">
      <c r="B9836" s="3"/>
      <c r="D9836" s="3"/>
      <c r="AW9836" s="3"/>
      <c r="AY9836" s="3"/>
    </row>
    <row r="9837" spans="2:51" x14ac:dyDescent="0.2">
      <c r="B9837" s="3"/>
      <c r="D9837" s="3"/>
      <c r="AW9837" s="3"/>
      <c r="AY9837" s="3"/>
    </row>
    <row r="9838" spans="2:51" x14ac:dyDescent="0.2">
      <c r="B9838" s="3"/>
      <c r="D9838" s="3"/>
      <c r="AW9838" s="3"/>
      <c r="AY9838" s="3"/>
    </row>
    <row r="9839" spans="2:51" x14ac:dyDescent="0.2">
      <c r="B9839" s="3"/>
      <c r="D9839" s="3"/>
      <c r="AW9839" s="3"/>
      <c r="AY9839" s="3"/>
    </row>
    <row r="9840" spans="2:51" x14ac:dyDescent="0.2">
      <c r="B9840" s="3"/>
      <c r="D9840" s="3"/>
      <c r="AW9840" s="3"/>
      <c r="AY9840" s="3"/>
    </row>
    <row r="9841" spans="2:51" x14ac:dyDescent="0.2">
      <c r="B9841" s="3"/>
      <c r="D9841" s="3"/>
      <c r="AW9841" s="3"/>
      <c r="AY9841" s="3"/>
    </row>
    <row r="9842" spans="2:51" x14ac:dyDescent="0.2">
      <c r="B9842" s="3"/>
      <c r="D9842" s="3"/>
      <c r="AW9842" s="3"/>
      <c r="AY9842" s="3"/>
    </row>
    <row r="9843" spans="2:51" x14ac:dyDescent="0.2">
      <c r="B9843" s="3"/>
      <c r="D9843" s="3"/>
      <c r="AW9843" s="3"/>
      <c r="AY9843" s="3"/>
    </row>
    <row r="9844" spans="2:51" x14ac:dyDescent="0.2">
      <c r="B9844" s="3"/>
      <c r="D9844" s="3"/>
      <c r="AW9844" s="3"/>
      <c r="AY9844" s="3"/>
    </row>
    <row r="9845" spans="2:51" x14ac:dyDescent="0.2">
      <c r="B9845" s="3"/>
      <c r="D9845" s="3"/>
      <c r="AW9845" s="3"/>
      <c r="AY9845" s="3"/>
    </row>
    <row r="9846" spans="2:51" x14ac:dyDescent="0.2">
      <c r="B9846" s="3"/>
      <c r="D9846" s="3"/>
      <c r="AW9846" s="3"/>
      <c r="AY9846" s="3"/>
    </row>
    <row r="9847" spans="2:51" x14ac:dyDescent="0.2">
      <c r="B9847" s="3"/>
      <c r="D9847" s="3"/>
      <c r="AW9847" s="3"/>
      <c r="AY9847" s="3"/>
    </row>
    <row r="9848" spans="2:51" x14ac:dyDescent="0.2">
      <c r="B9848" s="3"/>
      <c r="D9848" s="3"/>
      <c r="AW9848" s="3"/>
      <c r="AY9848" s="3"/>
    </row>
    <row r="9849" spans="2:51" x14ac:dyDescent="0.2">
      <c r="B9849" s="3"/>
      <c r="D9849" s="3"/>
      <c r="AW9849" s="3"/>
      <c r="AY9849" s="3"/>
    </row>
    <row r="9850" spans="2:51" x14ac:dyDescent="0.2">
      <c r="B9850" s="3"/>
      <c r="D9850" s="3"/>
      <c r="AW9850" s="3"/>
      <c r="AY9850" s="3"/>
    </row>
    <row r="9851" spans="2:51" x14ac:dyDescent="0.2">
      <c r="B9851" s="3"/>
      <c r="D9851" s="3"/>
      <c r="AW9851" s="3"/>
      <c r="AY9851" s="3"/>
    </row>
    <row r="9852" spans="2:51" x14ac:dyDescent="0.2">
      <c r="B9852" s="3"/>
      <c r="D9852" s="3"/>
      <c r="AW9852" s="3"/>
      <c r="AY9852" s="3"/>
    </row>
    <row r="9853" spans="2:51" x14ac:dyDescent="0.2">
      <c r="B9853" s="3"/>
      <c r="D9853" s="3"/>
      <c r="AW9853" s="3"/>
      <c r="AY9853" s="3"/>
    </row>
    <row r="9854" spans="2:51" x14ac:dyDescent="0.2">
      <c r="B9854" s="3"/>
      <c r="D9854" s="3"/>
      <c r="AW9854" s="3"/>
      <c r="AY9854" s="3"/>
    </row>
    <row r="9855" spans="2:51" x14ac:dyDescent="0.2">
      <c r="B9855" s="3"/>
      <c r="D9855" s="3"/>
      <c r="AW9855" s="3"/>
      <c r="AY9855" s="3"/>
    </row>
    <row r="9856" spans="2:51" x14ac:dyDescent="0.2">
      <c r="B9856" s="3"/>
      <c r="D9856" s="3"/>
      <c r="AW9856" s="3"/>
      <c r="AY9856" s="3"/>
    </row>
    <row r="9857" spans="2:51" x14ac:dyDescent="0.2">
      <c r="B9857" s="3"/>
      <c r="D9857" s="3"/>
      <c r="AW9857" s="3"/>
      <c r="AY9857" s="3"/>
    </row>
    <row r="9858" spans="2:51" x14ac:dyDescent="0.2">
      <c r="B9858" s="3"/>
      <c r="D9858" s="3"/>
      <c r="AW9858" s="3"/>
      <c r="AY9858" s="3"/>
    </row>
    <row r="9859" spans="2:51" x14ac:dyDescent="0.2">
      <c r="B9859" s="3"/>
      <c r="D9859" s="3"/>
      <c r="AW9859" s="3"/>
      <c r="AY9859" s="3"/>
    </row>
    <row r="9860" spans="2:51" x14ac:dyDescent="0.2">
      <c r="B9860" s="3"/>
      <c r="D9860" s="3"/>
      <c r="AW9860" s="3"/>
      <c r="AY9860" s="3"/>
    </row>
    <row r="9861" spans="2:51" x14ac:dyDescent="0.2">
      <c r="B9861" s="3"/>
      <c r="D9861" s="3"/>
      <c r="AW9861" s="3"/>
      <c r="AY9861" s="3"/>
    </row>
    <row r="9862" spans="2:51" x14ac:dyDescent="0.2">
      <c r="B9862" s="3"/>
      <c r="D9862" s="3"/>
      <c r="AW9862" s="3"/>
      <c r="AY9862" s="3"/>
    </row>
    <row r="9863" spans="2:51" x14ac:dyDescent="0.2">
      <c r="B9863" s="3"/>
      <c r="D9863" s="3"/>
      <c r="AW9863" s="3"/>
      <c r="AY9863" s="3"/>
    </row>
    <row r="9864" spans="2:51" x14ac:dyDescent="0.2">
      <c r="B9864" s="3"/>
      <c r="D9864" s="3"/>
      <c r="AW9864" s="3"/>
      <c r="AY9864" s="3"/>
    </row>
    <row r="9865" spans="2:51" x14ac:dyDescent="0.2">
      <c r="B9865" s="3"/>
      <c r="D9865" s="3"/>
      <c r="AW9865" s="3"/>
      <c r="AY9865" s="3"/>
    </row>
    <row r="9866" spans="2:51" x14ac:dyDescent="0.2">
      <c r="B9866" s="3"/>
      <c r="D9866" s="3"/>
      <c r="AW9866" s="3"/>
      <c r="AY9866" s="3"/>
    </row>
    <row r="9867" spans="2:51" x14ac:dyDescent="0.2">
      <c r="B9867" s="3"/>
      <c r="D9867" s="3"/>
      <c r="AW9867" s="3"/>
      <c r="AY9867" s="3"/>
    </row>
    <row r="9868" spans="2:51" x14ac:dyDescent="0.2">
      <c r="B9868" s="3"/>
      <c r="D9868" s="3"/>
      <c r="AW9868" s="3"/>
      <c r="AY9868" s="3"/>
    </row>
    <row r="9869" spans="2:51" x14ac:dyDescent="0.2">
      <c r="B9869" s="3"/>
      <c r="D9869" s="3"/>
      <c r="AW9869" s="3"/>
      <c r="AY9869" s="3"/>
    </row>
    <row r="9870" spans="2:51" x14ac:dyDescent="0.2">
      <c r="B9870" s="3"/>
      <c r="D9870" s="3"/>
      <c r="AW9870" s="3"/>
      <c r="AY9870" s="3"/>
    </row>
    <row r="9871" spans="2:51" x14ac:dyDescent="0.2">
      <c r="B9871" s="3"/>
      <c r="D9871" s="3"/>
      <c r="AW9871" s="3"/>
      <c r="AY9871" s="3"/>
    </row>
    <row r="9872" spans="2:51" x14ac:dyDescent="0.2">
      <c r="B9872" s="3"/>
      <c r="D9872" s="3"/>
      <c r="AW9872" s="3"/>
      <c r="AY9872" s="3"/>
    </row>
    <row r="9873" spans="2:51" x14ac:dyDescent="0.2">
      <c r="B9873" s="3"/>
      <c r="D9873" s="3"/>
      <c r="AW9873" s="3"/>
      <c r="AY9873" s="3"/>
    </row>
    <row r="9874" spans="2:51" x14ac:dyDescent="0.2">
      <c r="B9874" s="3"/>
      <c r="D9874" s="3"/>
      <c r="AW9874" s="3"/>
      <c r="AY9874" s="3"/>
    </row>
    <row r="9875" spans="2:51" x14ac:dyDescent="0.2">
      <c r="B9875" s="3"/>
      <c r="D9875" s="3"/>
      <c r="AW9875" s="3"/>
      <c r="AY9875" s="3"/>
    </row>
    <row r="9876" spans="2:51" x14ac:dyDescent="0.2">
      <c r="B9876" s="3"/>
      <c r="D9876" s="3"/>
      <c r="AW9876" s="3"/>
      <c r="AY9876" s="3"/>
    </row>
    <row r="9877" spans="2:51" x14ac:dyDescent="0.2">
      <c r="B9877" s="3"/>
      <c r="D9877" s="3"/>
      <c r="AW9877" s="3"/>
      <c r="AY9877" s="3"/>
    </row>
    <row r="9878" spans="2:51" x14ac:dyDescent="0.2">
      <c r="B9878" s="3"/>
      <c r="D9878" s="3"/>
      <c r="AW9878" s="3"/>
      <c r="AY9878" s="3"/>
    </row>
    <row r="9879" spans="2:51" x14ac:dyDescent="0.2">
      <c r="B9879" s="3"/>
      <c r="D9879" s="3"/>
      <c r="AW9879" s="3"/>
      <c r="AY9879" s="3"/>
    </row>
    <row r="9880" spans="2:51" x14ac:dyDescent="0.2">
      <c r="B9880" s="3"/>
      <c r="D9880" s="3"/>
      <c r="AW9880" s="3"/>
      <c r="AY9880" s="3"/>
    </row>
    <row r="9881" spans="2:51" x14ac:dyDescent="0.2">
      <c r="B9881" s="3"/>
      <c r="D9881" s="3"/>
      <c r="AW9881" s="3"/>
      <c r="AY9881" s="3"/>
    </row>
    <row r="9882" spans="2:51" x14ac:dyDescent="0.2">
      <c r="B9882" s="3"/>
      <c r="D9882" s="3"/>
      <c r="AW9882" s="3"/>
      <c r="AY9882" s="3"/>
    </row>
    <row r="9883" spans="2:51" x14ac:dyDescent="0.2">
      <c r="B9883" s="3"/>
      <c r="D9883" s="3"/>
      <c r="AW9883" s="3"/>
      <c r="AY9883" s="3"/>
    </row>
    <row r="9884" spans="2:51" x14ac:dyDescent="0.2">
      <c r="B9884" s="3"/>
      <c r="D9884" s="3"/>
      <c r="AW9884" s="3"/>
      <c r="AY9884" s="3"/>
    </row>
    <row r="9885" spans="2:51" x14ac:dyDescent="0.2">
      <c r="B9885" s="3"/>
      <c r="D9885" s="3"/>
      <c r="AW9885" s="3"/>
      <c r="AY9885" s="3"/>
    </row>
    <row r="9886" spans="2:51" x14ac:dyDescent="0.2">
      <c r="B9886" s="3"/>
      <c r="D9886" s="3"/>
      <c r="AW9886" s="3"/>
      <c r="AY9886" s="3"/>
    </row>
    <row r="9887" spans="2:51" x14ac:dyDescent="0.2">
      <c r="B9887" s="3"/>
      <c r="D9887" s="3"/>
      <c r="AW9887" s="3"/>
      <c r="AY9887" s="3"/>
    </row>
    <row r="9888" spans="2:51" x14ac:dyDescent="0.2">
      <c r="B9888" s="3"/>
      <c r="D9888" s="3"/>
      <c r="AW9888" s="3"/>
      <c r="AY9888" s="3"/>
    </row>
    <row r="9889" spans="2:51" x14ac:dyDescent="0.2">
      <c r="B9889" s="3"/>
      <c r="D9889" s="3"/>
      <c r="AW9889" s="3"/>
      <c r="AY9889" s="3"/>
    </row>
    <row r="9890" spans="2:51" x14ac:dyDescent="0.2">
      <c r="B9890" s="3"/>
      <c r="D9890" s="3"/>
      <c r="AW9890" s="3"/>
      <c r="AY9890" s="3"/>
    </row>
    <row r="9891" spans="2:51" x14ac:dyDescent="0.2">
      <c r="B9891" s="3"/>
      <c r="D9891" s="3"/>
      <c r="AW9891" s="3"/>
      <c r="AY9891" s="3"/>
    </row>
    <row r="9892" spans="2:51" x14ac:dyDescent="0.2">
      <c r="B9892" s="3"/>
      <c r="D9892" s="3"/>
      <c r="AW9892" s="3"/>
      <c r="AY9892" s="3"/>
    </row>
    <row r="9893" spans="2:51" x14ac:dyDescent="0.2">
      <c r="B9893" s="3"/>
      <c r="D9893" s="3"/>
      <c r="AW9893" s="3"/>
      <c r="AY9893" s="3"/>
    </row>
    <row r="9894" spans="2:51" x14ac:dyDescent="0.2">
      <c r="B9894" s="3"/>
      <c r="D9894" s="3"/>
      <c r="AW9894" s="3"/>
      <c r="AY9894" s="3"/>
    </row>
    <row r="9895" spans="2:51" x14ac:dyDescent="0.2">
      <c r="B9895" s="3"/>
      <c r="D9895" s="3"/>
      <c r="AW9895" s="3"/>
      <c r="AY9895" s="3"/>
    </row>
    <row r="9896" spans="2:51" x14ac:dyDescent="0.2">
      <c r="B9896" s="3"/>
      <c r="D9896" s="3"/>
      <c r="AW9896" s="3"/>
      <c r="AY9896" s="3"/>
    </row>
    <row r="9897" spans="2:51" x14ac:dyDescent="0.2">
      <c r="B9897" s="3"/>
      <c r="D9897" s="3"/>
      <c r="AW9897" s="3"/>
      <c r="AY9897" s="3"/>
    </row>
    <row r="9898" spans="2:51" x14ac:dyDescent="0.2">
      <c r="B9898" s="3"/>
      <c r="D9898" s="3"/>
      <c r="AW9898" s="3"/>
      <c r="AY9898" s="3"/>
    </row>
    <row r="9899" spans="2:51" x14ac:dyDescent="0.2">
      <c r="B9899" s="3"/>
      <c r="D9899" s="3"/>
      <c r="AW9899" s="3"/>
      <c r="AY9899" s="3"/>
    </row>
    <row r="9900" spans="2:51" x14ac:dyDescent="0.2">
      <c r="B9900" s="3"/>
      <c r="D9900" s="3"/>
      <c r="AW9900" s="3"/>
      <c r="AY9900" s="3"/>
    </row>
    <row r="9901" spans="2:51" x14ac:dyDescent="0.2">
      <c r="B9901" s="3"/>
      <c r="D9901" s="3"/>
      <c r="AW9901" s="3"/>
      <c r="AY9901" s="3"/>
    </row>
    <row r="9902" spans="2:51" x14ac:dyDescent="0.2">
      <c r="B9902" s="3"/>
      <c r="D9902" s="3"/>
      <c r="AW9902" s="3"/>
      <c r="AY9902" s="3"/>
    </row>
    <row r="9903" spans="2:51" x14ac:dyDescent="0.2">
      <c r="B9903" s="3"/>
      <c r="D9903" s="3"/>
      <c r="AW9903" s="3"/>
      <c r="AY9903" s="3"/>
    </row>
    <row r="9904" spans="2:51" x14ac:dyDescent="0.2">
      <c r="B9904" s="3"/>
      <c r="D9904" s="3"/>
      <c r="AW9904" s="3"/>
      <c r="AY9904" s="3"/>
    </row>
    <row r="9905" spans="2:51" x14ac:dyDescent="0.2">
      <c r="B9905" s="3"/>
      <c r="D9905" s="3"/>
      <c r="AW9905" s="3"/>
      <c r="AY9905" s="3"/>
    </row>
    <row r="9906" spans="2:51" x14ac:dyDescent="0.2">
      <c r="B9906" s="3"/>
      <c r="D9906" s="3"/>
      <c r="AW9906" s="3"/>
      <c r="AY9906" s="3"/>
    </row>
    <row r="9907" spans="2:51" x14ac:dyDescent="0.2">
      <c r="B9907" s="3"/>
      <c r="D9907" s="3"/>
      <c r="AW9907" s="3"/>
      <c r="AY9907" s="3"/>
    </row>
    <row r="9908" spans="2:51" x14ac:dyDescent="0.2">
      <c r="B9908" s="3"/>
      <c r="D9908" s="3"/>
      <c r="AW9908" s="3"/>
      <c r="AY9908" s="3"/>
    </row>
    <row r="9909" spans="2:51" x14ac:dyDescent="0.2">
      <c r="B9909" s="3"/>
      <c r="D9909" s="3"/>
      <c r="AW9909" s="3"/>
      <c r="AY9909" s="3"/>
    </row>
    <row r="9910" spans="2:51" x14ac:dyDescent="0.2">
      <c r="B9910" s="3"/>
      <c r="D9910" s="3"/>
      <c r="AW9910" s="3"/>
      <c r="AY9910" s="3"/>
    </row>
    <row r="9911" spans="2:51" x14ac:dyDescent="0.2">
      <c r="B9911" s="3"/>
      <c r="D9911" s="3"/>
      <c r="AW9911" s="3"/>
      <c r="AY9911" s="3"/>
    </row>
    <row r="9912" spans="2:51" x14ac:dyDescent="0.2">
      <c r="B9912" s="3"/>
      <c r="D9912" s="3"/>
      <c r="AW9912" s="3"/>
      <c r="AY9912" s="3"/>
    </row>
    <row r="9913" spans="2:51" x14ac:dyDescent="0.2">
      <c r="B9913" s="3"/>
      <c r="D9913" s="3"/>
      <c r="AW9913" s="3"/>
      <c r="AY9913" s="3"/>
    </row>
    <row r="9914" spans="2:51" x14ac:dyDescent="0.2">
      <c r="B9914" s="3"/>
      <c r="D9914" s="3"/>
      <c r="AW9914" s="3"/>
      <c r="AY9914" s="3"/>
    </row>
    <row r="9915" spans="2:51" x14ac:dyDescent="0.2">
      <c r="B9915" s="3"/>
      <c r="D9915" s="3"/>
      <c r="AW9915" s="3"/>
      <c r="AY9915" s="3"/>
    </row>
    <row r="9916" spans="2:51" x14ac:dyDescent="0.2">
      <c r="B9916" s="3"/>
      <c r="D9916" s="3"/>
      <c r="AW9916" s="3"/>
      <c r="AY9916" s="3"/>
    </row>
    <row r="9917" spans="2:51" x14ac:dyDescent="0.2">
      <c r="B9917" s="3"/>
      <c r="D9917" s="3"/>
      <c r="AW9917" s="3"/>
      <c r="AY9917" s="3"/>
    </row>
    <row r="9918" spans="2:51" x14ac:dyDescent="0.2">
      <c r="B9918" s="3"/>
      <c r="D9918" s="3"/>
      <c r="AW9918" s="3"/>
      <c r="AY9918" s="3"/>
    </row>
    <row r="9919" spans="2:51" x14ac:dyDescent="0.2">
      <c r="B9919" s="3"/>
      <c r="D9919" s="3"/>
      <c r="AW9919" s="3"/>
      <c r="AY9919" s="3"/>
    </row>
    <row r="9920" spans="2:51" x14ac:dyDescent="0.2">
      <c r="B9920" s="3"/>
      <c r="D9920" s="3"/>
      <c r="AW9920" s="3"/>
      <c r="AY9920" s="3"/>
    </row>
    <row r="9921" spans="2:51" x14ac:dyDescent="0.2">
      <c r="B9921" s="3"/>
      <c r="D9921" s="3"/>
      <c r="AW9921" s="3"/>
      <c r="AY9921" s="3"/>
    </row>
    <row r="9922" spans="2:51" x14ac:dyDescent="0.2">
      <c r="B9922" s="3"/>
      <c r="D9922" s="3"/>
      <c r="AW9922" s="3"/>
      <c r="AY9922" s="3"/>
    </row>
    <row r="9923" spans="2:51" x14ac:dyDescent="0.2">
      <c r="B9923" s="3"/>
      <c r="D9923" s="3"/>
      <c r="AW9923" s="3"/>
      <c r="AY9923" s="3"/>
    </row>
    <row r="9924" spans="2:51" x14ac:dyDescent="0.2">
      <c r="B9924" s="3"/>
      <c r="D9924" s="3"/>
      <c r="AW9924" s="3"/>
      <c r="AY9924" s="3"/>
    </row>
    <row r="9925" spans="2:51" x14ac:dyDescent="0.2">
      <c r="B9925" s="3"/>
      <c r="D9925" s="3"/>
      <c r="AW9925" s="3"/>
      <c r="AY9925" s="3"/>
    </row>
    <row r="9926" spans="2:51" x14ac:dyDescent="0.2">
      <c r="B9926" s="3"/>
      <c r="D9926" s="3"/>
      <c r="AW9926" s="3"/>
      <c r="AY9926" s="3"/>
    </row>
    <row r="9927" spans="2:51" x14ac:dyDescent="0.2">
      <c r="B9927" s="3"/>
      <c r="D9927" s="3"/>
      <c r="AW9927" s="3"/>
      <c r="AY9927" s="3"/>
    </row>
    <row r="9928" spans="2:51" x14ac:dyDescent="0.2">
      <c r="B9928" s="3"/>
      <c r="D9928" s="3"/>
      <c r="AW9928" s="3"/>
      <c r="AY9928" s="3"/>
    </row>
    <row r="9929" spans="2:51" x14ac:dyDescent="0.2">
      <c r="B9929" s="3"/>
      <c r="D9929" s="3"/>
      <c r="AW9929" s="3"/>
      <c r="AY9929" s="3"/>
    </row>
    <row r="9930" spans="2:51" x14ac:dyDescent="0.2">
      <c r="B9930" s="3"/>
      <c r="D9930" s="3"/>
      <c r="AW9930" s="3"/>
      <c r="AY9930" s="3"/>
    </row>
    <row r="9931" spans="2:51" x14ac:dyDescent="0.2">
      <c r="B9931" s="3"/>
      <c r="D9931" s="3"/>
      <c r="AW9931" s="3"/>
      <c r="AY9931" s="3"/>
    </row>
    <row r="9932" spans="2:51" x14ac:dyDescent="0.2">
      <c r="B9932" s="3"/>
      <c r="D9932" s="3"/>
      <c r="AW9932" s="3"/>
      <c r="AY9932" s="3"/>
    </row>
    <row r="9933" spans="2:51" x14ac:dyDescent="0.2">
      <c r="B9933" s="3"/>
      <c r="D9933" s="3"/>
      <c r="AW9933" s="3"/>
      <c r="AY9933" s="3"/>
    </row>
    <row r="9934" spans="2:51" x14ac:dyDescent="0.2">
      <c r="B9934" s="3"/>
      <c r="D9934" s="3"/>
      <c r="AW9934" s="3"/>
      <c r="AY9934" s="3"/>
    </row>
    <row r="9935" spans="2:51" x14ac:dyDescent="0.2">
      <c r="B9935" s="3"/>
      <c r="D9935" s="3"/>
      <c r="AW9935" s="3"/>
      <c r="AY9935" s="3"/>
    </row>
    <row r="9936" spans="2:51" x14ac:dyDescent="0.2">
      <c r="B9936" s="3"/>
      <c r="D9936" s="3"/>
      <c r="AW9936" s="3"/>
      <c r="AY9936" s="3"/>
    </row>
    <row r="9937" spans="2:51" x14ac:dyDescent="0.2">
      <c r="B9937" s="3"/>
      <c r="D9937" s="3"/>
      <c r="AW9937" s="3"/>
      <c r="AY9937" s="3"/>
    </row>
    <row r="9938" spans="2:51" x14ac:dyDescent="0.2">
      <c r="B9938" s="3"/>
      <c r="D9938" s="3"/>
      <c r="AW9938" s="3"/>
      <c r="AY9938" s="3"/>
    </row>
    <row r="9939" spans="2:51" x14ac:dyDescent="0.2">
      <c r="B9939" s="3"/>
      <c r="D9939" s="3"/>
      <c r="AW9939" s="3"/>
      <c r="AY9939" s="3"/>
    </row>
    <row r="9940" spans="2:51" x14ac:dyDescent="0.2">
      <c r="B9940" s="3"/>
      <c r="D9940" s="3"/>
      <c r="AW9940" s="3"/>
      <c r="AY9940" s="3"/>
    </row>
    <row r="9941" spans="2:51" x14ac:dyDescent="0.2">
      <c r="B9941" s="3"/>
      <c r="D9941" s="3"/>
      <c r="AW9941" s="3"/>
      <c r="AY9941" s="3"/>
    </row>
    <row r="9942" spans="2:51" x14ac:dyDescent="0.2">
      <c r="B9942" s="3"/>
      <c r="D9942" s="3"/>
      <c r="AW9942" s="3"/>
      <c r="AY9942" s="3"/>
    </row>
    <row r="9943" spans="2:51" x14ac:dyDescent="0.2">
      <c r="B9943" s="3"/>
      <c r="D9943" s="3"/>
      <c r="AW9943" s="3"/>
      <c r="AY9943" s="3"/>
    </row>
    <row r="9944" spans="2:51" x14ac:dyDescent="0.2">
      <c r="B9944" s="3"/>
      <c r="D9944" s="3"/>
      <c r="AW9944" s="3"/>
      <c r="AY9944" s="3"/>
    </row>
    <row r="9945" spans="2:51" x14ac:dyDescent="0.2">
      <c r="B9945" s="3"/>
      <c r="D9945" s="3"/>
      <c r="AW9945" s="3"/>
      <c r="AY9945" s="3"/>
    </row>
    <row r="9946" spans="2:51" x14ac:dyDescent="0.2">
      <c r="B9946" s="3"/>
      <c r="D9946" s="3"/>
      <c r="AW9946" s="3"/>
      <c r="AY9946" s="3"/>
    </row>
    <row r="9947" spans="2:51" x14ac:dyDescent="0.2">
      <c r="B9947" s="3"/>
      <c r="D9947" s="3"/>
      <c r="AW9947" s="3"/>
      <c r="AY9947" s="3"/>
    </row>
    <row r="9948" spans="2:51" x14ac:dyDescent="0.2">
      <c r="B9948" s="3"/>
      <c r="D9948" s="3"/>
      <c r="AW9948" s="3"/>
      <c r="AY9948" s="3"/>
    </row>
    <row r="9949" spans="2:51" x14ac:dyDescent="0.2">
      <c r="B9949" s="3"/>
      <c r="D9949" s="3"/>
      <c r="AW9949" s="3"/>
      <c r="AY9949" s="3"/>
    </row>
    <row r="9950" spans="2:51" x14ac:dyDescent="0.2">
      <c r="B9950" s="3"/>
      <c r="D9950" s="3"/>
      <c r="AW9950" s="3"/>
      <c r="AY9950" s="3"/>
    </row>
    <row r="9951" spans="2:51" x14ac:dyDescent="0.2">
      <c r="B9951" s="3"/>
      <c r="D9951" s="3"/>
      <c r="AW9951" s="3"/>
      <c r="AY9951" s="3"/>
    </row>
    <row r="9952" spans="2:51" x14ac:dyDescent="0.2">
      <c r="B9952" s="3"/>
      <c r="D9952" s="3"/>
      <c r="AW9952" s="3"/>
      <c r="AY9952" s="3"/>
    </row>
    <row r="9953" spans="2:51" x14ac:dyDescent="0.2">
      <c r="B9953" s="3"/>
      <c r="D9953" s="3"/>
      <c r="AW9953" s="3"/>
      <c r="AY9953" s="3"/>
    </row>
    <row r="9954" spans="2:51" x14ac:dyDescent="0.2">
      <c r="B9954" s="3"/>
      <c r="D9954" s="3"/>
      <c r="AW9954" s="3"/>
      <c r="AY9954" s="3"/>
    </row>
    <row r="9955" spans="2:51" x14ac:dyDescent="0.2">
      <c r="B9955" s="3"/>
      <c r="D9955" s="3"/>
      <c r="AW9955" s="3"/>
      <c r="AY9955" s="3"/>
    </row>
    <row r="9956" spans="2:51" x14ac:dyDescent="0.2">
      <c r="B9956" s="3"/>
      <c r="D9956" s="3"/>
      <c r="AW9956" s="3"/>
      <c r="AY9956" s="3"/>
    </row>
    <row r="9957" spans="2:51" x14ac:dyDescent="0.2">
      <c r="B9957" s="3"/>
      <c r="D9957" s="3"/>
      <c r="AW9957" s="3"/>
      <c r="AY9957" s="3"/>
    </row>
    <row r="9958" spans="2:51" x14ac:dyDescent="0.2">
      <c r="B9958" s="3"/>
      <c r="D9958" s="3"/>
      <c r="AW9958" s="3"/>
      <c r="AY9958" s="3"/>
    </row>
    <row r="9959" spans="2:51" x14ac:dyDescent="0.2">
      <c r="B9959" s="3"/>
      <c r="D9959" s="3"/>
      <c r="AW9959" s="3"/>
      <c r="AY9959" s="3"/>
    </row>
    <row r="9960" spans="2:51" x14ac:dyDescent="0.2">
      <c r="B9960" s="3"/>
      <c r="D9960" s="3"/>
      <c r="AW9960" s="3"/>
      <c r="AY9960" s="3"/>
    </row>
    <row r="9961" spans="2:51" x14ac:dyDescent="0.2">
      <c r="B9961" s="3"/>
      <c r="D9961" s="3"/>
      <c r="AW9961" s="3"/>
      <c r="AY9961" s="3"/>
    </row>
    <row r="9962" spans="2:51" x14ac:dyDescent="0.2">
      <c r="B9962" s="3"/>
      <c r="D9962" s="3"/>
      <c r="AW9962" s="3"/>
      <c r="AY9962" s="3"/>
    </row>
    <row r="9963" spans="2:51" x14ac:dyDescent="0.2">
      <c r="B9963" s="3"/>
      <c r="D9963" s="3"/>
      <c r="AW9963" s="3"/>
      <c r="AY9963" s="3"/>
    </row>
    <row r="9964" spans="2:51" x14ac:dyDescent="0.2">
      <c r="B9964" s="3"/>
      <c r="D9964" s="3"/>
      <c r="AW9964" s="3"/>
      <c r="AY9964" s="3"/>
    </row>
    <row r="9965" spans="2:51" x14ac:dyDescent="0.2">
      <c r="B9965" s="3"/>
      <c r="D9965" s="3"/>
      <c r="AW9965" s="3"/>
      <c r="AY9965" s="3"/>
    </row>
    <row r="9966" spans="2:51" x14ac:dyDescent="0.2">
      <c r="B9966" s="3"/>
      <c r="D9966" s="3"/>
      <c r="AW9966" s="3"/>
      <c r="AY9966" s="3"/>
    </row>
    <row r="9967" spans="2:51" x14ac:dyDescent="0.2">
      <c r="B9967" s="3"/>
      <c r="D9967" s="3"/>
      <c r="AW9967" s="3"/>
      <c r="AY9967" s="3"/>
    </row>
    <row r="9968" spans="2:51" x14ac:dyDescent="0.2">
      <c r="B9968" s="3"/>
      <c r="D9968" s="3"/>
      <c r="AW9968" s="3"/>
      <c r="AY9968" s="3"/>
    </row>
    <row r="9969" spans="2:51" x14ac:dyDescent="0.2">
      <c r="B9969" s="3"/>
      <c r="D9969" s="3"/>
      <c r="AW9969" s="3"/>
      <c r="AY9969" s="3"/>
    </row>
    <row r="9970" spans="2:51" x14ac:dyDescent="0.2">
      <c r="B9970" s="3"/>
      <c r="D9970" s="3"/>
      <c r="AW9970" s="3"/>
      <c r="AY9970" s="3"/>
    </row>
    <row r="9971" spans="2:51" x14ac:dyDescent="0.2">
      <c r="B9971" s="3"/>
      <c r="D9971" s="3"/>
      <c r="AW9971" s="3"/>
      <c r="AY9971" s="3"/>
    </row>
    <row r="9972" spans="2:51" x14ac:dyDescent="0.2">
      <c r="B9972" s="3"/>
      <c r="D9972" s="3"/>
      <c r="AW9972" s="3"/>
      <c r="AY9972" s="3"/>
    </row>
    <row r="9973" spans="2:51" x14ac:dyDescent="0.2">
      <c r="B9973" s="3"/>
      <c r="D9973" s="3"/>
      <c r="AW9973" s="3"/>
      <c r="AY9973" s="3"/>
    </row>
    <row r="9974" spans="2:51" x14ac:dyDescent="0.2">
      <c r="B9974" s="3"/>
      <c r="D9974" s="3"/>
      <c r="AW9974" s="3"/>
      <c r="AY9974" s="3"/>
    </row>
    <row r="9975" spans="2:51" x14ac:dyDescent="0.2">
      <c r="B9975" s="3"/>
      <c r="D9975" s="3"/>
      <c r="AW9975" s="3"/>
      <c r="AY9975" s="3"/>
    </row>
    <row r="9976" spans="2:51" x14ac:dyDescent="0.2">
      <c r="B9976" s="3"/>
      <c r="D9976" s="3"/>
      <c r="AW9976" s="3"/>
      <c r="AY9976" s="3"/>
    </row>
    <row r="9977" spans="2:51" x14ac:dyDescent="0.2">
      <c r="B9977" s="3"/>
      <c r="D9977" s="3"/>
      <c r="AW9977" s="3"/>
      <c r="AY9977" s="3"/>
    </row>
    <row r="9978" spans="2:51" x14ac:dyDescent="0.2">
      <c r="B9978" s="3"/>
      <c r="D9978" s="3"/>
      <c r="AW9978" s="3"/>
      <c r="AY9978" s="3"/>
    </row>
    <row r="9979" spans="2:51" x14ac:dyDescent="0.2">
      <c r="B9979" s="3"/>
      <c r="D9979" s="3"/>
      <c r="AW9979" s="3"/>
      <c r="AY9979" s="3"/>
    </row>
    <row r="9980" spans="2:51" x14ac:dyDescent="0.2">
      <c r="B9980" s="3"/>
      <c r="D9980" s="3"/>
      <c r="AW9980" s="3"/>
      <c r="AY9980" s="3"/>
    </row>
    <row r="9981" spans="2:51" x14ac:dyDescent="0.2">
      <c r="B9981" s="3"/>
      <c r="D9981" s="3"/>
      <c r="AW9981" s="3"/>
      <c r="AY9981" s="3"/>
    </row>
    <row r="9982" spans="2:51" x14ac:dyDescent="0.2">
      <c r="B9982" s="3"/>
      <c r="D9982" s="3"/>
      <c r="AW9982" s="3"/>
      <c r="AY9982" s="3"/>
    </row>
    <row r="9983" spans="2:51" x14ac:dyDescent="0.2">
      <c r="B9983" s="3"/>
      <c r="D9983" s="3"/>
      <c r="AW9983" s="3"/>
      <c r="AY9983" s="3"/>
    </row>
    <row r="9984" spans="2:51" x14ac:dyDescent="0.2">
      <c r="B9984" s="3"/>
      <c r="D9984" s="3"/>
      <c r="AW9984" s="3"/>
      <c r="AY9984" s="3"/>
    </row>
    <row r="9985" spans="2:51" x14ac:dyDescent="0.2">
      <c r="B9985" s="3"/>
      <c r="D9985" s="3"/>
      <c r="AW9985" s="3"/>
      <c r="AY9985" s="3"/>
    </row>
    <row r="9986" spans="2:51" x14ac:dyDescent="0.2">
      <c r="B9986" s="3"/>
      <c r="D9986" s="3"/>
      <c r="AW9986" s="3"/>
      <c r="AY9986" s="3"/>
    </row>
    <row r="9987" spans="2:51" x14ac:dyDescent="0.2">
      <c r="B9987" s="3"/>
      <c r="D9987" s="3"/>
      <c r="AW9987" s="3"/>
      <c r="AY9987" s="3"/>
    </row>
    <row r="9988" spans="2:51" x14ac:dyDescent="0.2">
      <c r="B9988" s="3"/>
      <c r="D9988" s="3"/>
      <c r="AW9988" s="3"/>
      <c r="AY9988" s="3"/>
    </row>
    <row r="9989" spans="2:51" x14ac:dyDescent="0.2">
      <c r="B9989" s="3"/>
      <c r="D9989" s="3"/>
      <c r="AW9989" s="3"/>
      <c r="AY9989" s="3"/>
    </row>
    <row r="9990" spans="2:51" x14ac:dyDescent="0.2">
      <c r="B9990" s="3"/>
      <c r="D9990" s="3"/>
      <c r="AW9990" s="3"/>
      <c r="AY9990" s="3"/>
    </row>
    <row r="9991" spans="2:51" x14ac:dyDescent="0.2">
      <c r="B9991" s="3"/>
      <c r="D9991" s="3"/>
      <c r="AW9991" s="3"/>
      <c r="AY9991" s="3"/>
    </row>
    <row r="9992" spans="2:51" x14ac:dyDescent="0.2">
      <c r="B9992" s="3"/>
      <c r="D9992" s="3"/>
      <c r="AW9992" s="3"/>
      <c r="AY9992" s="3"/>
    </row>
    <row r="9993" spans="2:51" x14ac:dyDescent="0.2">
      <c r="B9993" s="3"/>
      <c r="D9993" s="3"/>
      <c r="AW9993" s="3"/>
      <c r="AY9993" s="3"/>
    </row>
    <row r="9994" spans="2:51" x14ac:dyDescent="0.2">
      <c r="B9994" s="3"/>
      <c r="D9994" s="3"/>
      <c r="AW9994" s="3"/>
      <c r="AY9994" s="3"/>
    </row>
    <row r="9995" spans="2:51" x14ac:dyDescent="0.2">
      <c r="B9995" s="3"/>
      <c r="D9995" s="3"/>
      <c r="AW9995" s="3"/>
      <c r="AY9995" s="3"/>
    </row>
    <row r="9996" spans="2:51" x14ac:dyDescent="0.2">
      <c r="B9996" s="3"/>
      <c r="D9996" s="3"/>
      <c r="AW9996" s="3"/>
      <c r="AY9996" s="3"/>
    </row>
    <row r="9997" spans="2:51" x14ac:dyDescent="0.2">
      <c r="B9997" s="3"/>
      <c r="D9997" s="3"/>
      <c r="AW9997" s="3"/>
      <c r="AY9997" s="3"/>
    </row>
    <row r="9998" spans="2:51" x14ac:dyDescent="0.2">
      <c r="B9998" s="3"/>
      <c r="D9998" s="3"/>
      <c r="AW9998" s="3"/>
      <c r="AY9998" s="3"/>
    </row>
    <row r="9999" spans="2:51" x14ac:dyDescent="0.2">
      <c r="B9999" s="3"/>
      <c r="D9999" s="3"/>
      <c r="AW9999" s="3"/>
      <c r="AY9999" s="3"/>
    </row>
    <row r="10000" spans="2:51" x14ac:dyDescent="0.2">
      <c r="B10000" s="3"/>
      <c r="D10000" s="3"/>
      <c r="AW10000" s="3"/>
      <c r="AY10000" s="3"/>
    </row>
    <row r="10001" spans="2:51" x14ac:dyDescent="0.2">
      <c r="B10001" s="3"/>
      <c r="D10001" s="3"/>
      <c r="AW10001" s="3"/>
      <c r="AY10001" s="3"/>
    </row>
    <row r="10002" spans="2:51" x14ac:dyDescent="0.2">
      <c r="B10002" s="3"/>
      <c r="D10002" s="3"/>
      <c r="AW10002" s="3"/>
      <c r="AY10002" s="3"/>
    </row>
    <row r="10003" spans="2:51" x14ac:dyDescent="0.2">
      <c r="B10003" s="3"/>
      <c r="D10003" s="3"/>
      <c r="AW10003" s="3"/>
      <c r="AY10003" s="3"/>
    </row>
    <row r="10004" spans="2:51" x14ac:dyDescent="0.2">
      <c r="B10004" s="3"/>
      <c r="D10004" s="3"/>
      <c r="AW10004" s="3"/>
      <c r="AY10004" s="3"/>
    </row>
    <row r="10005" spans="2:51" x14ac:dyDescent="0.2">
      <c r="B10005" s="3"/>
      <c r="D10005" s="3"/>
      <c r="AW10005" s="3"/>
      <c r="AY10005" s="3"/>
    </row>
    <row r="10006" spans="2:51" x14ac:dyDescent="0.2">
      <c r="B10006" s="3"/>
      <c r="D10006" s="3"/>
      <c r="AW10006" s="3"/>
      <c r="AY10006" s="3"/>
    </row>
    <row r="10007" spans="2:51" x14ac:dyDescent="0.2">
      <c r="B10007" s="3"/>
      <c r="D10007" s="3"/>
      <c r="AW10007" s="3"/>
      <c r="AY10007" s="3"/>
    </row>
    <row r="10008" spans="2:51" x14ac:dyDescent="0.2">
      <c r="B10008" s="3"/>
      <c r="D10008" s="3"/>
      <c r="AW10008" s="3"/>
      <c r="AY10008" s="3"/>
    </row>
    <row r="10009" spans="2:51" x14ac:dyDescent="0.2">
      <c r="B10009" s="3"/>
      <c r="D10009" s="3"/>
      <c r="AW10009" s="3"/>
      <c r="AY10009" s="3"/>
    </row>
    <row r="10010" spans="2:51" x14ac:dyDescent="0.2">
      <c r="B10010" s="3"/>
      <c r="D10010" s="3"/>
      <c r="AW10010" s="3"/>
      <c r="AY10010" s="3"/>
    </row>
    <row r="10011" spans="2:51" x14ac:dyDescent="0.2">
      <c r="B10011" s="3"/>
      <c r="D10011" s="3"/>
      <c r="AW10011" s="3"/>
      <c r="AY10011" s="3"/>
    </row>
    <row r="10012" spans="2:51" x14ac:dyDescent="0.2">
      <c r="B10012" s="3"/>
      <c r="D10012" s="3"/>
      <c r="AW10012" s="3"/>
      <c r="AY10012" s="3"/>
    </row>
    <row r="10013" spans="2:51" x14ac:dyDescent="0.2">
      <c r="B10013" s="3"/>
      <c r="D10013" s="3"/>
      <c r="AW10013" s="3"/>
      <c r="AY10013" s="3"/>
    </row>
    <row r="10014" spans="2:51" x14ac:dyDescent="0.2">
      <c r="B10014" s="3"/>
      <c r="D10014" s="3"/>
      <c r="AW10014" s="3"/>
      <c r="AY10014" s="3"/>
    </row>
    <row r="10015" spans="2:51" x14ac:dyDescent="0.2">
      <c r="B10015" s="3"/>
      <c r="D10015" s="3"/>
      <c r="AW10015" s="3"/>
      <c r="AY10015" s="3"/>
    </row>
    <row r="10016" spans="2:51" x14ac:dyDescent="0.2">
      <c r="B10016" s="3"/>
      <c r="D10016" s="3"/>
      <c r="AW10016" s="3"/>
      <c r="AY10016" s="3"/>
    </row>
    <row r="10017" spans="2:51" x14ac:dyDescent="0.2">
      <c r="B10017" s="3"/>
      <c r="D10017" s="3"/>
      <c r="AW10017" s="3"/>
      <c r="AY10017" s="3"/>
    </row>
    <row r="10018" spans="2:51" x14ac:dyDescent="0.2">
      <c r="B10018" s="3"/>
      <c r="D10018" s="3"/>
      <c r="AW10018" s="3"/>
      <c r="AY10018" s="3"/>
    </row>
    <row r="10019" spans="2:51" x14ac:dyDescent="0.2">
      <c r="B10019" s="3"/>
      <c r="D10019" s="3"/>
      <c r="AW10019" s="3"/>
      <c r="AY10019" s="3"/>
    </row>
    <row r="10020" spans="2:51" x14ac:dyDescent="0.2">
      <c r="B10020" s="3"/>
      <c r="D10020" s="3"/>
      <c r="AW10020" s="3"/>
      <c r="AY10020" s="3"/>
    </row>
    <row r="10021" spans="2:51" x14ac:dyDescent="0.2">
      <c r="B10021" s="3"/>
      <c r="D10021" s="3"/>
      <c r="AW10021" s="3"/>
      <c r="AY10021" s="3"/>
    </row>
    <row r="10022" spans="2:51" x14ac:dyDescent="0.2">
      <c r="B10022" s="3"/>
      <c r="D10022" s="3"/>
      <c r="AW10022" s="3"/>
      <c r="AY10022" s="3"/>
    </row>
    <row r="10023" spans="2:51" x14ac:dyDescent="0.2">
      <c r="B10023" s="3"/>
      <c r="D10023" s="3"/>
      <c r="AW10023" s="3"/>
      <c r="AY10023" s="3"/>
    </row>
    <row r="10024" spans="2:51" x14ac:dyDescent="0.2">
      <c r="B10024" s="3"/>
      <c r="D10024" s="3"/>
      <c r="AW10024" s="3"/>
      <c r="AY10024" s="3"/>
    </row>
    <row r="10025" spans="2:51" x14ac:dyDescent="0.2">
      <c r="B10025" s="3"/>
      <c r="D10025" s="3"/>
      <c r="AW10025" s="3"/>
      <c r="AY10025" s="3"/>
    </row>
    <row r="10026" spans="2:51" x14ac:dyDescent="0.2">
      <c r="B10026" s="3"/>
      <c r="D10026" s="3"/>
      <c r="AW10026" s="3"/>
      <c r="AY10026" s="3"/>
    </row>
    <row r="10027" spans="2:51" x14ac:dyDescent="0.2">
      <c r="B10027" s="3"/>
      <c r="D10027" s="3"/>
      <c r="AW10027" s="3"/>
      <c r="AY10027" s="3"/>
    </row>
    <row r="10028" spans="2:51" x14ac:dyDescent="0.2">
      <c r="B10028" s="3"/>
      <c r="D10028" s="3"/>
      <c r="AW10028" s="3"/>
      <c r="AY10028" s="3"/>
    </row>
    <row r="10029" spans="2:51" x14ac:dyDescent="0.2">
      <c r="B10029" s="3"/>
      <c r="D10029" s="3"/>
      <c r="AW10029" s="3"/>
      <c r="AY10029" s="3"/>
    </row>
    <row r="10030" spans="2:51" x14ac:dyDescent="0.2">
      <c r="B10030" s="3"/>
      <c r="D10030" s="3"/>
      <c r="AW10030" s="3"/>
      <c r="AY10030" s="3"/>
    </row>
    <row r="10031" spans="2:51" x14ac:dyDescent="0.2">
      <c r="B10031" s="3"/>
      <c r="D10031" s="3"/>
      <c r="AW10031" s="3"/>
      <c r="AY10031" s="3"/>
    </row>
    <row r="10032" spans="2:51" x14ac:dyDescent="0.2">
      <c r="B10032" s="3"/>
      <c r="D10032" s="3"/>
      <c r="AW10032" s="3"/>
      <c r="AY10032" s="3"/>
    </row>
    <row r="10033" spans="2:51" x14ac:dyDescent="0.2">
      <c r="B10033" s="3"/>
      <c r="D10033" s="3"/>
      <c r="AW10033" s="3"/>
      <c r="AY10033" s="3"/>
    </row>
    <row r="10034" spans="2:51" x14ac:dyDescent="0.2">
      <c r="B10034" s="3"/>
      <c r="D10034" s="3"/>
      <c r="AW10034" s="3"/>
      <c r="AY10034" s="3"/>
    </row>
    <row r="10035" spans="2:51" x14ac:dyDescent="0.2">
      <c r="B10035" s="3"/>
      <c r="D10035" s="3"/>
      <c r="AW10035" s="3"/>
      <c r="AY10035" s="3"/>
    </row>
    <row r="10036" spans="2:51" x14ac:dyDescent="0.2">
      <c r="B10036" s="3"/>
      <c r="D10036" s="3"/>
      <c r="AW10036" s="3"/>
      <c r="AY10036" s="3"/>
    </row>
    <row r="10037" spans="2:51" x14ac:dyDescent="0.2">
      <c r="B10037" s="3"/>
      <c r="D10037" s="3"/>
      <c r="AW10037" s="3"/>
      <c r="AY10037" s="3"/>
    </row>
    <row r="10038" spans="2:51" x14ac:dyDescent="0.2">
      <c r="B10038" s="3"/>
      <c r="D10038" s="3"/>
      <c r="AW10038" s="3"/>
      <c r="AY10038" s="3"/>
    </row>
    <row r="10039" spans="2:51" x14ac:dyDescent="0.2">
      <c r="B10039" s="3"/>
      <c r="D10039" s="3"/>
      <c r="AW10039" s="3"/>
      <c r="AY10039" s="3"/>
    </row>
    <row r="10040" spans="2:51" x14ac:dyDescent="0.2">
      <c r="B10040" s="3"/>
      <c r="D10040" s="3"/>
      <c r="AW10040" s="3"/>
      <c r="AY10040" s="3"/>
    </row>
    <row r="10041" spans="2:51" x14ac:dyDescent="0.2">
      <c r="B10041" s="3"/>
      <c r="D10041" s="3"/>
      <c r="AW10041" s="3"/>
      <c r="AY10041" s="3"/>
    </row>
    <row r="10042" spans="2:51" x14ac:dyDescent="0.2">
      <c r="B10042" s="3"/>
      <c r="D10042" s="3"/>
      <c r="AW10042" s="3"/>
      <c r="AY10042" s="3"/>
    </row>
    <row r="10043" spans="2:51" x14ac:dyDescent="0.2">
      <c r="B10043" s="3"/>
      <c r="D10043" s="3"/>
      <c r="AW10043" s="3"/>
      <c r="AY10043" s="3"/>
    </row>
    <row r="10044" spans="2:51" x14ac:dyDescent="0.2">
      <c r="B10044" s="3"/>
      <c r="D10044" s="3"/>
      <c r="AW10044" s="3"/>
      <c r="AY10044" s="3"/>
    </row>
    <row r="10045" spans="2:51" x14ac:dyDescent="0.2">
      <c r="B10045" s="3"/>
      <c r="D10045" s="3"/>
      <c r="AW10045" s="3"/>
      <c r="AY10045" s="3"/>
    </row>
    <row r="10046" spans="2:51" x14ac:dyDescent="0.2">
      <c r="B10046" s="3"/>
      <c r="D10046" s="3"/>
      <c r="AW10046" s="3"/>
      <c r="AY10046" s="3"/>
    </row>
    <row r="10047" spans="2:51" x14ac:dyDescent="0.2">
      <c r="B10047" s="3"/>
      <c r="D10047" s="3"/>
      <c r="AW10047" s="3"/>
      <c r="AY10047" s="3"/>
    </row>
    <row r="10048" spans="2:51" x14ac:dyDescent="0.2">
      <c r="B10048" s="3"/>
      <c r="D10048" s="3"/>
      <c r="AW10048" s="3"/>
      <c r="AY10048" s="3"/>
    </row>
    <row r="10049" spans="2:51" x14ac:dyDescent="0.2">
      <c r="B10049" s="3"/>
      <c r="D10049" s="3"/>
      <c r="AW10049" s="3"/>
      <c r="AY10049" s="3"/>
    </row>
    <row r="10050" spans="2:51" x14ac:dyDescent="0.2">
      <c r="B10050" s="3"/>
      <c r="D10050" s="3"/>
      <c r="AW10050" s="3"/>
      <c r="AY10050" s="3"/>
    </row>
    <row r="10051" spans="2:51" x14ac:dyDescent="0.2">
      <c r="B10051" s="3"/>
      <c r="D10051" s="3"/>
      <c r="AW10051" s="3"/>
      <c r="AY10051" s="3"/>
    </row>
    <row r="10052" spans="2:51" x14ac:dyDescent="0.2">
      <c r="B10052" s="3"/>
      <c r="D10052" s="3"/>
      <c r="AW10052" s="3"/>
      <c r="AY10052" s="3"/>
    </row>
    <row r="10053" spans="2:51" x14ac:dyDescent="0.2">
      <c r="B10053" s="3"/>
      <c r="D10053" s="3"/>
      <c r="AW10053" s="3"/>
      <c r="AY10053" s="3"/>
    </row>
    <row r="10054" spans="2:51" x14ac:dyDescent="0.2">
      <c r="B10054" s="3"/>
      <c r="D10054" s="3"/>
      <c r="AW10054" s="3"/>
      <c r="AY10054" s="3"/>
    </row>
    <row r="10055" spans="2:51" x14ac:dyDescent="0.2">
      <c r="B10055" s="3"/>
      <c r="D10055" s="3"/>
      <c r="AW10055" s="3"/>
      <c r="AY10055" s="3"/>
    </row>
    <row r="10056" spans="2:51" x14ac:dyDescent="0.2">
      <c r="B10056" s="3"/>
      <c r="D10056" s="3"/>
      <c r="AW10056" s="3"/>
      <c r="AY10056" s="3"/>
    </row>
    <row r="10057" spans="2:51" x14ac:dyDescent="0.2">
      <c r="B10057" s="3"/>
      <c r="D10057" s="3"/>
      <c r="AW10057" s="3"/>
      <c r="AY10057" s="3"/>
    </row>
    <row r="10058" spans="2:51" x14ac:dyDescent="0.2">
      <c r="B10058" s="3"/>
      <c r="D10058" s="3"/>
      <c r="AW10058" s="3"/>
      <c r="AY10058" s="3"/>
    </row>
    <row r="10059" spans="2:51" x14ac:dyDescent="0.2">
      <c r="B10059" s="3"/>
      <c r="D10059" s="3"/>
      <c r="AW10059" s="3"/>
      <c r="AY10059" s="3"/>
    </row>
    <row r="10060" spans="2:51" x14ac:dyDescent="0.2">
      <c r="B10060" s="3"/>
      <c r="D10060" s="3"/>
      <c r="AW10060" s="3"/>
      <c r="AY10060" s="3"/>
    </row>
    <row r="10061" spans="2:51" x14ac:dyDescent="0.2">
      <c r="B10061" s="3"/>
      <c r="D10061" s="3"/>
      <c r="AW10061" s="3"/>
      <c r="AY10061" s="3"/>
    </row>
    <row r="10062" spans="2:51" x14ac:dyDescent="0.2">
      <c r="B10062" s="3"/>
      <c r="D10062" s="3"/>
      <c r="AW10062" s="3"/>
      <c r="AY10062" s="3"/>
    </row>
    <row r="10063" spans="2:51" x14ac:dyDescent="0.2">
      <c r="B10063" s="3"/>
      <c r="D10063" s="3"/>
      <c r="AW10063" s="3"/>
      <c r="AY10063" s="3"/>
    </row>
    <row r="10064" spans="2:51" x14ac:dyDescent="0.2">
      <c r="B10064" s="3"/>
      <c r="D10064" s="3"/>
      <c r="AW10064" s="3"/>
      <c r="AY10064" s="3"/>
    </row>
    <row r="10065" spans="2:51" x14ac:dyDescent="0.2">
      <c r="B10065" s="3"/>
      <c r="D10065" s="3"/>
      <c r="AW10065" s="3"/>
      <c r="AY10065" s="3"/>
    </row>
    <row r="10066" spans="2:51" x14ac:dyDescent="0.2">
      <c r="B10066" s="3"/>
      <c r="D10066" s="3"/>
      <c r="AW10066" s="3"/>
      <c r="AY10066" s="3"/>
    </row>
    <row r="10067" spans="2:51" x14ac:dyDescent="0.2">
      <c r="B10067" s="3"/>
      <c r="D10067" s="3"/>
      <c r="AW10067" s="3"/>
      <c r="AY10067" s="3"/>
    </row>
    <row r="10068" spans="2:51" x14ac:dyDescent="0.2">
      <c r="B10068" s="3"/>
      <c r="D10068" s="3"/>
      <c r="AW10068" s="3"/>
      <c r="AY10068" s="3"/>
    </row>
    <row r="10069" spans="2:51" x14ac:dyDescent="0.2">
      <c r="B10069" s="3"/>
      <c r="D10069" s="3"/>
      <c r="AW10069" s="3"/>
      <c r="AY10069" s="3"/>
    </row>
    <row r="10070" spans="2:51" x14ac:dyDescent="0.2">
      <c r="B10070" s="3"/>
      <c r="D10070" s="3"/>
      <c r="AW10070" s="3"/>
      <c r="AY10070" s="3"/>
    </row>
    <row r="10071" spans="2:51" x14ac:dyDescent="0.2">
      <c r="B10071" s="3"/>
      <c r="D10071" s="3"/>
      <c r="AW10071" s="3"/>
      <c r="AY10071" s="3"/>
    </row>
    <row r="10072" spans="2:51" x14ac:dyDescent="0.2">
      <c r="B10072" s="3"/>
      <c r="D10072" s="3"/>
      <c r="AW10072" s="3"/>
      <c r="AY10072" s="3"/>
    </row>
    <row r="10073" spans="2:51" x14ac:dyDescent="0.2">
      <c r="B10073" s="3"/>
      <c r="D10073" s="3"/>
      <c r="AW10073" s="3"/>
      <c r="AY10073" s="3"/>
    </row>
    <row r="10074" spans="2:51" x14ac:dyDescent="0.2">
      <c r="B10074" s="3"/>
      <c r="D10074" s="3"/>
      <c r="AW10074" s="3"/>
      <c r="AY10074" s="3"/>
    </row>
    <row r="10075" spans="2:51" x14ac:dyDescent="0.2">
      <c r="B10075" s="3"/>
      <c r="D10075" s="3"/>
      <c r="AW10075" s="3"/>
      <c r="AY10075" s="3"/>
    </row>
    <row r="10076" spans="2:51" x14ac:dyDescent="0.2">
      <c r="B10076" s="3"/>
      <c r="D10076" s="3"/>
      <c r="AW10076" s="3"/>
      <c r="AY10076" s="3"/>
    </row>
    <row r="10077" spans="2:51" x14ac:dyDescent="0.2">
      <c r="B10077" s="3"/>
      <c r="D10077" s="3"/>
      <c r="AW10077" s="3"/>
      <c r="AY10077" s="3"/>
    </row>
    <row r="10078" spans="2:51" x14ac:dyDescent="0.2">
      <c r="B10078" s="3"/>
      <c r="D10078" s="3"/>
      <c r="AW10078" s="3"/>
      <c r="AY10078" s="3"/>
    </row>
    <row r="10079" spans="2:51" x14ac:dyDescent="0.2">
      <c r="B10079" s="3"/>
      <c r="D10079" s="3"/>
      <c r="AW10079" s="3"/>
      <c r="AY10079" s="3"/>
    </row>
    <row r="10080" spans="2:51" x14ac:dyDescent="0.2">
      <c r="B10080" s="3"/>
      <c r="D10080" s="3"/>
      <c r="AW10080" s="3"/>
      <c r="AY10080" s="3"/>
    </row>
    <row r="10081" spans="2:51" x14ac:dyDescent="0.2">
      <c r="B10081" s="3"/>
      <c r="D10081" s="3"/>
      <c r="AW10081" s="3"/>
      <c r="AY10081" s="3"/>
    </row>
    <row r="10082" spans="2:51" x14ac:dyDescent="0.2">
      <c r="B10082" s="3"/>
      <c r="D10082" s="3"/>
      <c r="AW10082" s="3"/>
      <c r="AY10082" s="3"/>
    </row>
    <row r="10083" spans="2:51" x14ac:dyDescent="0.2">
      <c r="B10083" s="3"/>
      <c r="D10083" s="3"/>
      <c r="AW10083" s="3"/>
      <c r="AY10083" s="3"/>
    </row>
    <row r="10084" spans="2:51" x14ac:dyDescent="0.2">
      <c r="B10084" s="3"/>
      <c r="D10084" s="3"/>
      <c r="AW10084" s="3"/>
      <c r="AY10084" s="3"/>
    </row>
    <row r="10085" spans="2:51" x14ac:dyDescent="0.2">
      <c r="B10085" s="3"/>
      <c r="D10085" s="3"/>
      <c r="AW10085" s="3"/>
      <c r="AY10085" s="3"/>
    </row>
    <row r="10086" spans="2:51" x14ac:dyDescent="0.2">
      <c r="B10086" s="3"/>
      <c r="D10086" s="3"/>
      <c r="AW10086" s="3"/>
      <c r="AY10086" s="3"/>
    </row>
    <row r="10087" spans="2:51" x14ac:dyDescent="0.2">
      <c r="B10087" s="3"/>
      <c r="D10087" s="3"/>
      <c r="AW10087" s="3"/>
      <c r="AY10087" s="3"/>
    </row>
    <row r="10088" spans="2:51" x14ac:dyDescent="0.2">
      <c r="B10088" s="3"/>
      <c r="D10088" s="3"/>
      <c r="AW10088" s="3"/>
      <c r="AY10088" s="3"/>
    </row>
    <row r="10089" spans="2:51" x14ac:dyDescent="0.2">
      <c r="B10089" s="3"/>
      <c r="D10089" s="3"/>
      <c r="AW10089" s="3"/>
      <c r="AY10089" s="3"/>
    </row>
    <row r="10090" spans="2:51" x14ac:dyDescent="0.2">
      <c r="B10090" s="3"/>
      <c r="D10090" s="3"/>
      <c r="AW10090" s="3"/>
      <c r="AY10090" s="3"/>
    </row>
    <row r="10091" spans="2:51" x14ac:dyDescent="0.2">
      <c r="B10091" s="3"/>
      <c r="D10091" s="3"/>
      <c r="AW10091" s="3"/>
      <c r="AY10091" s="3"/>
    </row>
    <row r="10092" spans="2:51" x14ac:dyDescent="0.2">
      <c r="B10092" s="3"/>
      <c r="D10092" s="3"/>
      <c r="AW10092" s="3"/>
      <c r="AY10092" s="3"/>
    </row>
    <row r="10093" spans="2:51" x14ac:dyDescent="0.2">
      <c r="B10093" s="3"/>
      <c r="D10093" s="3"/>
      <c r="AW10093" s="3"/>
      <c r="AY10093" s="3"/>
    </row>
    <row r="10094" spans="2:51" x14ac:dyDescent="0.2">
      <c r="B10094" s="3"/>
      <c r="D10094" s="3"/>
      <c r="AW10094" s="3"/>
      <c r="AY10094" s="3"/>
    </row>
    <row r="10095" spans="2:51" x14ac:dyDescent="0.2">
      <c r="B10095" s="3"/>
      <c r="D10095" s="3"/>
      <c r="AW10095" s="3"/>
      <c r="AY10095" s="3"/>
    </row>
    <row r="10096" spans="2:51" x14ac:dyDescent="0.2">
      <c r="B10096" s="3"/>
      <c r="D10096" s="3"/>
      <c r="AW10096" s="3"/>
      <c r="AY10096" s="3"/>
    </row>
    <row r="10097" spans="2:51" x14ac:dyDescent="0.2">
      <c r="B10097" s="3"/>
      <c r="D10097" s="3"/>
      <c r="AW10097" s="3"/>
      <c r="AY10097" s="3"/>
    </row>
    <row r="10098" spans="2:51" x14ac:dyDescent="0.2">
      <c r="B10098" s="3"/>
      <c r="D10098" s="3"/>
      <c r="AW10098" s="3"/>
      <c r="AY10098" s="3"/>
    </row>
    <row r="10099" spans="2:51" x14ac:dyDescent="0.2">
      <c r="B10099" s="3"/>
      <c r="D10099" s="3"/>
      <c r="AW10099" s="3"/>
      <c r="AY10099" s="3"/>
    </row>
    <row r="10100" spans="2:51" x14ac:dyDescent="0.2">
      <c r="B10100" s="3"/>
      <c r="D10100" s="3"/>
      <c r="AW10100" s="3"/>
      <c r="AY10100" s="3"/>
    </row>
    <row r="10101" spans="2:51" x14ac:dyDescent="0.2">
      <c r="B10101" s="3"/>
      <c r="D10101" s="3"/>
      <c r="AW10101" s="3"/>
      <c r="AY10101" s="3"/>
    </row>
    <row r="10102" spans="2:51" x14ac:dyDescent="0.2">
      <c r="B10102" s="3"/>
      <c r="D10102" s="3"/>
      <c r="AW10102" s="3"/>
      <c r="AY10102" s="3"/>
    </row>
    <row r="10103" spans="2:51" x14ac:dyDescent="0.2">
      <c r="B10103" s="3"/>
      <c r="D10103" s="3"/>
      <c r="AW10103" s="3"/>
      <c r="AY10103" s="3"/>
    </row>
    <row r="10104" spans="2:51" x14ac:dyDescent="0.2">
      <c r="B10104" s="3"/>
      <c r="D10104" s="3"/>
      <c r="AW10104" s="3"/>
      <c r="AY10104" s="3"/>
    </row>
    <row r="10105" spans="2:51" x14ac:dyDescent="0.2">
      <c r="B10105" s="3"/>
      <c r="D10105" s="3"/>
      <c r="AW10105" s="3"/>
      <c r="AY10105" s="3"/>
    </row>
    <row r="10106" spans="2:51" x14ac:dyDescent="0.2">
      <c r="B10106" s="3"/>
      <c r="D10106" s="3"/>
      <c r="AW10106" s="3"/>
      <c r="AY10106" s="3"/>
    </row>
    <row r="10107" spans="2:51" x14ac:dyDescent="0.2">
      <c r="B10107" s="3"/>
      <c r="D10107" s="3"/>
      <c r="AW10107" s="3"/>
      <c r="AY10107" s="3"/>
    </row>
    <row r="10108" spans="2:51" x14ac:dyDescent="0.2">
      <c r="B10108" s="3"/>
      <c r="D10108" s="3"/>
      <c r="AW10108" s="3"/>
      <c r="AY10108" s="3"/>
    </row>
    <row r="10109" spans="2:51" x14ac:dyDescent="0.2">
      <c r="B10109" s="3"/>
      <c r="D10109" s="3"/>
      <c r="AW10109" s="3"/>
      <c r="AY10109" s="3"/>
    </row>
    <row r="10110" spans="2:51" x14ac:dyDescent="0.2">
      <c r="B10110" s="3"/>
      <c r="D10110" s="3"/>
      <c r="AW10110" s="3"/>
      <c r="AY10110" s="3"/>
    </row>
    <row r="10111" spans="2:51" x14ac:dyDescent="0.2">
      <c r="B10111" s="3"/>
      <c r="D10111" s="3"/>
      <c r="AW10111" s="3"/>
      <c r="AY10111" s="3"/>
    </row>
    <row r="10112" spans="2:51" x14ac:dyDescent="0.2">
      <c r="B10112" s="3"/>
      <c r="D10112" s="3"/>
      <c r="AW10112" s="3"/>
      <c r="AY10112" s="3"/>
    </row>
    <row r="10113" spans="2:51" x14ac:dyDescent="0.2">
      <c r="B10113" s="3"/>
      <c r="D10113" s="3"/>
      <c r="AW10113" s="3"/>
      <c r="AY10113" s="3"/>
    </row>
    <row r="10114" spans="2:51" x14ac:dyDescent="0.2">
      <c r="B10114" s="3"/>
      <c r="D10114" s="3"/>
      <c r="AW10114" s="3"/>
      <c r="AY10114" s="3"/>
    </row>
    <row r="10115" spans="2:51" x14ac:dyDescent="0.2">
      <c r="B10115" s="3"/>
      <c r="D10115" s="3"/>
      <c r="AW10115" s="3"/>
      <c r="AY10115" s="3"/>
    </row>
    <row r="10116" spans="2:51" x14ac:dyDescent="0.2">
      <c r="B10116" s="3"/>
      <c r="D10116" s="3"/>
      <c r="AW10116" s="3"/>
      <c r="AY10116" s="3"/>
    </row>
    <row r="10117" spans="2:51" x14ac:dyDescent="0.2">
      <c r="B10117" s="3"/>
      <c r="D10117" s="3"/>
      <c r="AW10117" s="3"/>
      <c r="AY10117" s="3"/>
    </row>
    <row r="10118" spans="2:51" x14ac:dyDescent="0.2">
      <c r="B10118" s="3"/>
      <c r="D10118" s="3"/>
      <c r="AW10118" s="3"/>
      <c r="AY10118" s="3"/>
    </row>
    <row r="10119" spans="2:51" x14ac:dyDescent="0.2">
      <c r="B10119" s="3"/>
      <c r="D10119" s="3"/>
      <c r="AW10119" s="3"/>
      <c r="AY10119" s="3"/>
    </row>
    <row r="10120" spans="2:51" x14ac:dyDescent="0.2">
      <c r="B10120" s="3"/>
      <c r="D10120" s="3"/>
      <c r="AW10120" s="3"/>
      <c r="AY10120" s="3"/>
    </row>
    <row r="10121" spans="2:51" x14ac:dyDescent="0.2">
      <c r="B10121" s="3"/>
      <c r="D10121" s="3"/>
      <c r="AW10121" s="3"/>
      <c r="AY10121" s="3"/>
    </row>
    <row r="10122" spans="2:51" x14ac:dyDescent="0.2">
      <c r="B10122" s="3"/>
      <c r="D10122" s="3"/>
      <c r="AW10122" s="3"/>
      <c r="AY10122" s="3"/>
    </row>
    <row r="10123" spans="2:51" x14ac:dyDescent="0.2">
      <c r="B10123" s="3"/>
      <c r="D10123" s="3"/>
      <c r="AW10123" s="3"/>
      <c r="AY10123" s="3"/>
    </row>
    <row r="10124" spans="2:51" x14ac:dyDescent="0.2">
      <c r="B10124" s="3"/>
      <c r="D10124" s="3"/>
      <c r="AW10124" s="3"/>
      <c r="AY10124" s="3"/>
    </row>
    <row r="10125" spans="2:51" x14ac:dyDescent="0.2">
      <c r="B10125" s="3"/>
      <c r="D10125" s="3"/>
      <c r="AW10125" s="3"/>
      <c r="AY10125" s="3"/>
    </row>
    <row r="10126" spans="2:51" x14ac:dyDescent="0.2">
      <c r="B10126" s="3"/>
      <c r="D10126" s="3"/>
      <c r="AW10126" s="3"/>
      <c r="AY10126" s="3"/>
    </row>
    <row r="10127" spans="2:51" x14ac:dyDescent="0.2">
      <c r="B10127" s="3"/>
      <c r="D10127" s="3"/>
      <c r="AW10127" s="3"/>
      <c r="AY10127" s="3"/>
    </row>
    <row r="10128" spans="2:51" x14ac:dyDescent="0.2">
      <c r="B10128" s="3"/>
      <c r="D10128" s="3"/>
      <c r="AW10128" s="3"/>
      <c r="AY10128" s="3"/>
    </row>
    <row r="10129" spans="2:51" x14ac:dyDescent="0.2">
      <c r="B10129" s="3"/>
      <c r="D10129" s="3"/>
      <c r="AW10129" s="3"/>
      <c r="AY10129" s="3"/>
    </row>
    <row r="10130" spans="2:51" x14ac:dyDescent="0.2">
      <c r="B10130" s="3"/>
      <c r="D10130" s="3"/>
      <c r="AW10130" s="3"/>
      <c r="AY10130" s="3"/>
    </row>
    <row r="10131" spans="2:51" x14ac:dyDescent="0.2">
      <c r="B10131" s="3"/>
      <c r="D10131" s="3"/>
      <c r="AW10131" s="3"/>
      <c r="AY10131" s="3"/>
    </row>
    <row r="10132" spans="2:51" x14ac:dyDescent="0.2">
      <c r="B10132" s="3"/>
      <c r="D10132" s="3"/>
      <c r="AW10132" s="3"/>
      <c r="AY10132" s="3"/>
    </row>
    <row r="10133" spans="2:51" x14ac:dyDescent="0.2">
      <c r="B10133" s="3"/>
      <c r="D10133" s="3"/>
      <c r="AW10133" s="3"/>
      <c r="AY10133" s="3"/>
    </row>
    <row r="10134" spans="2:51" x14ac:dyDescent="0.2">
      <c r="B10134" s="3"/>
      <c r="D10134" s="3"/>
      <c r="AW10134" s="3"/>
      <c r="AY10134" s="3"/>
    </row>
    <row r="10135" spans="2:51" x14ac:dyDescent="0.2">
      <c r="B10135" s="3"/>
      <c r="D10135" s="3"/>
      <c r="AW10135" s="3"/>
      <c r="AY10135" s="3"/>
    </row>
    <row r="10136" spans="2:51" x14ac:dyDescent="0.2">
      <c r="B10136" s="3"/>
      <c r="D10136" s="3"/>
      <c r="AW10136" s="3"/>
      <c r="AY10136" s="3"/>
    </row>
    <row r="10137" spans="2:51" x14ac:dyDescent="0.2">
      <c r="B10137" s="3"/>
      <c r="D10137" s="3"/>
      <c r="AW10137" s="3"/>
      <c r="AY10137" s="3"/>
    </row>
    <row r="10138" spans="2:51" x14ac:dyDescent="0.2">
      <c r="B10138" s="3"/>
      <c r="D10138" s="3"/>
      <c r="AW10138" s="3"/>
      <c r="AY10138" s="3"/>
    </row>
    <row r="10139" spans="2:51" x14ac:dyDescent="0.2">
      <c r="B10139" s="3"/>
      <c r="D10139" s="3"/>
      <c r="AW10139" s="3"/>
      <c r="AY10139" s="3"/>
    </row>
    <row r="10140" spans="2:51" x14ac:dyDescent="0.2">
      <c r="B10140" s="3"/>
      <c r="D10140" s="3"/>
      <c r="AW10140" s="3"/>
      <c r="AY10140" s="3"/>
    </row>
    <row r="10141" spans="2:51" x14ac:dyDescent="0.2">
      <c r="B10141" s="3"/>
      <c r="D10141" s="3"/>
      <c r="AW10141" s="3"/>
      <c r="AY10141" s="3"/>
    </row>
    <row r="10142" spans="2:51" x14ac:dyDescent="0.2">
      <c r="B10142" s="3"/>
      <c r="D10142" s="3"/>
      <c r="AW10142" s="3"/>
      <c r="AY10142" s="3"/>
    </row>
    <row r="10143" spans="2:51" x14ac:dyDescent="0.2">
      <c r="B10143" s="3"/>
      <c r="D10143" s="3"/>
      <c r="AW10143" s="3"/>
      <c r="AY10143" s="3"/>
    </row>
    <row r="10144" spans="2:51" x14ac:dyDescent="0.2">
      <c r="B10144" s="3"/>
      <c r="D10144" s="3"/>
      <c r="AW10144" s="3"/>
      <c r="AY10144" s="3"/>
    </row>
    <row r="10145" spans="2:51" x14ac:dyDescent="0.2">
      <c r="B10145" s="3"/>
      <c r="D10145" s="3"/>
      <c r="AW10145" s="3"/>
      <c r="AY10145" s="3"/>
    </row>
    <row r="10146" spans="2:51" x14ac:dyDescent="0.2">
      <c r="B10146" s="3"/>
      <c r="D10146" s="3"/>
      <c r="AW10146" s="3"/>
      <c r="AY10146" s="3"/>
    </row>
    <row r="10147" spans="2:51" x14ac:dyDescent="0.2">
      <c r="B10147" s="3"/>
      <c r="D10147" s="3"/>
      <c r="AW10147" s="3"/>
      <c r="AY10147" s="3"/>
    </row>
    <row r="10148" spans="2:51" x14ac:dyDescent="0.2">
      <c r="B10148" s="3"/>
      <c r="D10148" s="3"/>
      <c r="AW10148" s="3"/>
      <c r="AY10148" s="3"/>
    </row>
    <row r="10149" spans="2:51" x14ac:dyDescent="0.2">
      <c r="B10149" s="3"/>
      <c r="D10149" s="3"/>
      <c r="AW10149" s="3"/>
      <c r="AY10149" s="3"/>
    </row>
    <row r="10150" spans="2:51" x14ac:dyDescent="0.2">
      <c r="B10150" s="3"/>
      <c r="D10150" s="3"/>
      <c r="AW10150" s="3"/>
      <c r="AY10150" s="3"/>
    </row>
    <row r="10151" spans="2:51" x14ac:dyDescent="0.2">
      <c r="B10151" s="3"/>
      <c r="D10151" s="3"/>
      <c r="AW10151" s="3"/>
      <c r="AY10151" s="3"/>
    </row>
    <row r="10152" spans="2:51" x14ac:dyDescent="0.2">
      <c r="B10152" s="3"/>
      <c r="D10152" s="3"/>
      <c r="AW10152" s="3"/>
      <c r="AY10152" s="3"/>
    </row>
    <row r="10153" spans="2:51" x14ac:dyDescent="0.2">
      <c r="B10153" s="3"/>
      <c r="D10153" s="3"/>
      <c r="AW10153" s="3"/>
      <c r="AY10153" s="3"/>
    </row>
    <row r="10154" spans="2:51" x14ac:dyDescent="0.2">
      <c r="B10154" s="3"/>
      <c r="D10154" s="3"/>
      <c r="AW10154" s="3"/>
      <c r="AY10154" s="3"/>
    </row>
    <row r="10155" spans="2:51" x14ac:dyDescent="0.2">
      <c r="B10155" s="3"/>
      <c r="D10155" s="3"/>
      <c r="AW10155" s="3"/>
      <c r="AY10155" s="3"/>
    </row>
    <row r="10156" spans="2:51" x14ac:dyDescent="0.2">
      <c r="B10156" s="3"/>
      <c r="D10156" s="3"/>
      <c r="AW10156" s="3"/>
      <c r="AY10156" s="3"/>
    </row>
    <row r="10157" spans="2:51" x14ac:dyDescent="0.2">
      <c r="B10157" s="3"/>
      <c r="D10157" s="3"/>
      <c r="AW10157" s="3"/>
      <c r="AY10157" s="3"/>
    </row>
    <row r="10158" spans="2:51" x14ac:dyDescent="0.2">
      <c r="B10158" s="3"/>
      <c r="D10158" s="3"/>
      <c r="AW10158" s="3"/>
      <c r="AY10158" s="3"/>
    </row>
    <row r="10159" spans="2:51" x14ac:dyDescent="0.2">
      <c r="B10159" s="3"/>
      <c r="D10159" s="3"/>
      <c r="AW10159" s="3"/>
      <c r="AY10159" s="3"/>
    </row>
    <row r="10160" spans="2:51" x14ac:dyDescent="0.2">
      <c r="B10160" s="3"/>
      <c r="D10160" s="3"/>
      <c r="AW10160" s="3"/>
      <c r="AY10160" s="3"/>
    </row>
    <row r="10161" spans="2:51" x14ac:dyDescent="0.2">
      <c r="B10161" s="3"/>
      <c r="D10161" s="3"/>
      <c r="AW10161" s="3"/>
      <c r="AY10161" s="3"/>
    </row>
    <row r="10162" spans="2:51" x14ac:dyDescent="0.2">
      <c r="B10162" s="3"/>
      <c r="D10162" s="3"/>
      <c r="AW10162" s="3"/>
      <c r="AY10162" s="3"/>
    </row>
    <row r="10163" spans="2:51" x14ac:dyDescent="0.2">
      <c r="B10163" s="3"/>
      <c r="D10163" s="3"/>
      <c r="AW10163" s="3"/>
      <c r="AY10163" s="3"/>
    </row>
    <row r="10164" spans="2:51" x14ac:dyDescent="0.2">
      <c r="B10164" s="3"/>
      <c r="D10164" s="3"/>
      <c r="AW10164" s="3"/>
      <c r="AY10164" s="3"/>
    </row>
    <row r="10165" spans="2:51" x14ac:dyDescent="0.2">
      <c r="B10165" s="3"/>
      <c r="D10165" s="3"/>
      <c r="AW10165" s="3"/>
      <c r="AY10165" s="3"/>
    </row>
    <row r="10166" spans="2:51" x14ac:dyDescent="0.2">
      <c r="B10166" s="3"/>
      <c r="D10166" s="3"/>
      <c r="AW10166" s="3"/>
      <c r="AY10166" s="3"/>
    </row>
    <row r="10167" spans="2:51" x14ac:dyDescent="0.2">
      <c r="B10167" s="3"/>
      <c r="D10167" s="3"/>
      <c r="AW10167" s="3"/>
      <c r="AY10167" s="3"/>
    </row>
    <row r="10168" spans="2:51" x14ac:dyDescent="0.2">
      <c r="B10168" s="3"/>
      <c r="D10168" s="3"/>
      <c r="AW10168" s="3"/>
      <c r="AY10168" s="3"/>
    </row>
    <row r="10169" spans="2:51" x14ac:dyDescent="0.2">
      <c r="B10169" s="3"/>
      <c r="D10169" s="3"/>
      <c r="AW10169" s="3"/>
      <c r="AY10169" s="3"/>
    </row>
    <row r="10170" spans="2:51" x14ac:dyDescent="0.2">
      <c r="B10170" s="3"/>
      <c r="D10170" s="3"/>
      <c r="AW10170" s="3"/>
      <c r="AY10170" s="3"/>
    </row>
    <row r="10171" spans="2:51" x14ac:dyDescent="0.2">
      <c r="B10171" s="3"/>
      <c r="D10171" s="3"/>
      <c r="AW10171" s="3"/>
      <c r="AY10171" s="3"/>
    </row>
    <row r="10172" spans="2:51" x14ac:dyDescent="0.2">
      <c r="B10172" s="3"/>
      <c r="D10172" s="3"/>
      <c r="AW10172" s="3"/>
      <c r="AY10172" s="3"/>
    </row>
    <row r="10173" spans="2:51" x14ac:dyDescent="0.2">
      <c r="B10173" s="3"/>
      <c r="D10173" s="3"/>
      <c r="AW10173" s="3"/>
      <c r="AY10173" s="3"/>
    </row>
    <row r="10174" spans="2:51" x14ac:dyDescent="0.2">
      <c r="B10174" s="3"/>
      <c r="D10174" s="3"/>
      <c r="AW10174" s="3"/>
      <c r="AY10174" s="3"/>
    </row>
    <row r="10175" spans="2:51" x14ac:dyDescent="0.2">
      <c r="B10175" s="3"/>
      <c r="D10175" s="3"/>
      <c r="AW10175" s="3"/>
      <c r="AY10175" s="3"/>
    </row>
    <row r="10176" spans="2:51" x14ac:dyDescent="0.2">
      <c r="B10176" s="3"/>
      <c r="D10176" s="3"/>
      <c r="AW10176" s="3"/>
      <c r="AY10176" s="3"/>
    </row>
    <row r="10177" spans="2:51" x14ac:dyDescent="0.2">
      <c r="B10177" s="3"/>
      <c r="D10177" s="3"/>
      <c r="AW10177" s="3"/>
      <c r="AY10177" s="3"/>
    </row>
    <row r="10178" spans="2:51" x14ac:dyDescent="0.2">
      <c r="B10178" s="3"/>
      <c r="D10178" s="3"/>
      <c r="AW10178" s="3"/>
      <c r="AY10178" s="3"/>
    </row>
    <row r="10179" spans="2:51" x14ac:dyDescent="0.2">
      <c r="B10179" s="3"/>
      <c r="D10179" s="3"/>
      <c r="AW10179" s="3"/>
      <c r="AY10179" s="3"/>
    </row>
    <row r="10180" spans="2:51" x14ac:dyDescent="0.2">
      <c r="B10180" s="3"/>
      <c r="D10180" s="3"/>
      <c r="AW10180" s="3"/>
      <c r="AY10180" s="3"/>
    </row>
    <row r="10181" spans="2:51" x14ac:dyDescent="0.2">
      <c r="B10181" s="3"/>
      <c r="D10181" s="3"/>
      <c r="AW10181" s="3"/>
      <c r="AY10181" s="3"/>
    </row>
    <row r="10182" spans="2:51" x14ac:dyDescent="0.2">
      <c r="B10182" s="3"/>
      <c r="D10182" s="3"/>
      <c r="AW10182" s="3"/>
      <c r="AY10182" s="3"/>
    </row>
    <row r="10183" spans="2:51" x14ac:dyDescent="0.2">
      <c r="B10183" s="3"/>
      <c r="D10183" s="3"/>
      <c r="AW10183" s="3"/>
      <c r="AY10183" s="3"/>
    </row>
    <row r="10184" spans="2:51" x14ac:dyDescent="0.2">
      <c r="B10184" s="3"/>
      <c r="D10184" s="3"/>
      <c r="AW10184" s="3"/>
      <c r="AY10184" s="3"/>
    </row>
    <row r="10185" spans="2:51" x14ac:dyDescent="0.2">
      <c r="B10185" s="3"/>
      <c r="D10185" s="3"/>
      <c r="AW10185" s="3"/>
      <c r="AY10185" s="3"/>
    </row>
    <row r="10186" spans="2:51" x14ac:dyDescent="0.2">
      <c r="B10186" s="3"/>
      <c r="D10186" s="3"/>
      <c r="AW10186" s="3"/>
      <c r="AY10186" s="3"/>
    </row>
    <row r="10187" spans="2:51" x14ac:dyDescent="0.2">
      <c r="B10187" s="3"/>
      <c r="D10187" s="3"/>
      <c r="AW10187" s="3"/>
      <c r="AY10187" s="3"/>
    </row>
    <row r="10188" spans="2:51" x14ac:dyDescent="0.2">
      <c r="B10188" s="3"/>
      <c r="D10188" s="3"/>
      <c r="AW10188" s="3"/>
      <c r="AY10188" s="3"/>
    </row>
    <row r="10189" spans="2:51" x14ac:dyDescent="0.2">
      <c r="B10189" s="3"/>
      <c r="D10189" s="3"/>
      <c r="AW10189" s="3"/>
      <c r="AY10189" s="3"/>
    </row>
    <row r="10190" spans="2:51" x14ac:dyDescent="0.2">
      <c r="B10190" s="3"/>
      <c r="D10190" s="3"/>
      <c r="AW10190" s="3"/>
      <c r="AY10190" s="3"/>
    </row>
    <row r="10191" spans="2:51" x14ac:dyDescent="0.2">
      <c r="B10191" s="3"/>
      <c r="D10191" s="3"/>
      <c r="AW10191" s="3"/>
      <c r="AY10191" s="3"/>
    </row>
    <row r="10192" spans="2:51" x14ac:dyDescent="0.2">
      <c r="B10192" s="3"/>
      <c r="D10192" s="3"/>
      <c r="AW10192" s="3"/>
      <c r="AY10192" s="3"/>
    </row>
    <row r="10193" spans="2:51" x14ac:dyDescent="0.2">
      <c r="B10193" s="3"/>
      <c r="D10193" s="3"/>
      <c r="AW10193" s="3"/>
      <c r="AY10193" s="3"/>
    </row>
    <row r="10194" spans="2:51" x14ac:dyDescent="0.2">
      <c r="B10194" s="3"/>
      <c r="D10194" s="3"/>
      <c r="AW10194" s="3"/>
      <c r="AY10194" s="3"/>
    </row>
    <row r="10195" spans="2:51" x14ac:dyDescent="0.2">
      <c r="B10195" s="3"/>
      <c r="D10195" s="3"/>
      <c r="AW10195" s="3"/>
      <c r="AY10195" s="3"/>
    </row>
    <row r="10196" spans="2:51" x14ac:dyDescent="0.2">
      <c r="B10196" s="3"/>
      <c r="D10196" s="3"/>
      <c r="AW10196" s="3"/>
      <c r="AY10196" s="3"/>
    </row>
    <row r="10197" spans="2:51" x14ac:dyDescent="0.2">
      <c r="B10197" s="3"/>
      <c r="D10197" s="3"/>
      <c r="AW10197" s="3"/>
      <c r="AY10197" s="3"/>
    </row>
    <row r="10198" spans="2:51" x14ac:dyDescent="0.2">
      <c r="B10198" s="3"/>
      <c r="D10198" s="3"/>
      <c r="AW10198" s="3"/>
      <c r="AY10198" s="3"/>
    </row>
    <row r="10199" spans="2:51" x14ac:dyDescent="0.2">
      <c r="B10199" s="3"/>
      <c r="D10199" s="3"/>
      <c r="AW10199" s="3"/>
      <c r="AY10199" s="3"/>
    </row>
    <row r="10200" spans="2:51" x14ac:dyDescent="0.2">
      <c r="B10200" s="3"/>
      <c r="D10200" s="3"/>
      <c r="AW10200" s="3"/>
      <c r="AY10200" s="3"/>
    </row>
    <row r="10201" spans="2:51" x14ac:dyDescent="0.2">
      <c r="B10201" s="3"/>
      <c r="D10201" s="3"/>
      <c r="AW10201" s="3"/>
      <c r="AY10201" s="3"/>
    </row>
    <row r="10202" spans="2:51" x14ac:dyDescent="0.2">
      <c r="B10202" s="3"/>
      <c r="D10202" s="3"/>
      <c r="AW10202" s="3"/>
      <c r="AY10202" s="3"/>
    </row>
    <row r="10203" spans="2:51" x14ac:dyDescent="0.2">
      <c r="B10203" s="3"/>
      <c r="D10203" s="3"/>
      <c r="AW10203" s="3"/>
      <c r="AY10203" s="3"/>
    </row>
    <row r="10204" spans="2:51" x14ac:dyDescent="0.2">
      <c r="B10204" s="3"/>
      <c r="D10204" s="3"/>
      <c r="AW10204" s="3"/>
      <c r="AY10204" s="3"/>
    </row>
    <row r="10205" spans="2:51" x14ac:dyDescent="0.2">
      <c r="B10205" s="3"/>
      <c r="D10205" s="3"/>
      <c r="AW10205" s="3"/>
      <c r="AY10205" s="3"/>
    </row>
    <row r="10206" spans="2:51" x14ac:dyDescent="0.2">
      <c r="B10206" s="3"/>
      <c r="D10206" s="3"/>
      <c r="AW10206" s="3"/>
      <c r="AY10206" s="3"/>
    </row>
    <row r="10207" spans="2:51" x14ac:dyDescent="0.2">
      <c r="B10207" s="3"/>
      <c r="D10207" s="3"/>
      <c r="AW10207" s="3"/>
      <c r="AY10207" s="3"/>
    </row>
    <row r="10208" spans="2:51" x14ac:dyDescent="0.2">
      <c r="B10208" s="3"/>
      <c r="D10208" s="3"/>
      <c r="AW10208" s="3"/>
      <c r="AY10208" s="3"/>
    </row>
    <row r="10209" spans="2:51" x14ac:dyDescent="0.2">
      <c r="B10209" s="3"/>
      <c r="D10209" s="3"/>
      <c r="AW10209" s="3"/>
      <c r="AY10209" s="3"/>
    </row>
    <row r="10210" spans="2:51" x14ac:dyDescent="0.2">
      <c r="B10210" s="3"/>
      <c r="D10210" s="3"/>
      <c r="AW10210" s="3"/>
      <c r="AY10210" s="3"/>
    </row>
    <row r="10211" spans="2:51" x14ac:dyDescent="0.2">
      <c r="B10211" s="3"/>
      <c r="D10211" s="3"/>
      <c r="AW10211" s="3"/>
      <c r="AY10211" s="3"/>
    </row>
    <row r="10212" spans="2:51" x14ac:dyDescent="0.2">
      <c r="B10212" s="3"/>
      <c r="D10212" s="3"/>
      <c r="AW10212" s="3"/>
      <c r="AY10212" s="3"/>
    </row>
    <row r="10213" spans="2:51" x14ac:dyDescent="0.2">
      <c r="B10213" s="3"/>
      <c r="D10213" s="3"/>
      <c r="AW10213" s="3"/>
      <c r="AY10213" s="3"/>
    </row>
    <row r="10214" spans="2:51" x14ac:dyDescent="0.2">
      <c r="B10214" s="3"/>
      <c r="D10214" s="3"/>
      <c r="AW10214" s="3"/>
      <c r="AY10214" s="3"/>
    </row>
    <row r="10215" spans="2:51" x14ac:dyDescent="0.2">
      <c r="B10215" s="3"/>
      <c r="D10215" s="3"/>
      <c r="AW10215" s="3"/>
      <c r="AY10215" s="3"/>
    </row>
    <row r="10216" spans="2:51" x14ac:dyDescent="0.2">
      <c r="B10216" s="3"/>
      <c r="D10216" s="3"/>
      <c r="AW10216" s="3"/>
      <c r="AY10216" s="3"/>
    </row>
    <row r="10217" spans="2:51" x14ac:dyDescent="0.2">
      <c r="B10217" s="3"/>
      <c r="D10217" s="3"/>
      <c r="AW10217" s="3"/>
      <c r="AY10217" s="3"/>
    </row>
    <row r="10218" spans="2:51" x14ac:dyDescent="0.2">
      <c r="B10218" s="3"/>
      <c r="D10218" s="3"/>
      <c r="AW10218" s="3"/>
      <c r="AY10218" s="3"/>
    </row>
    <row r="10219" spans="2:51" x14ac:dyDescent="0.2">
      <c r="B10219" s="3"/>
      <c r="D10219" s="3"/>
      <c r="AW10219" s="3"/>
      <c r="AY10219" s="3"/>
    </row>
    <row r="10220" spans="2:51" x14ac:dyDescent="0.2">
      <c r="B10220" s="3"/>
      <c r="D10220" s="3"/>
      <c r="AW10220" s="3"/>
      <c r="AY10220" s="3"/>
    </row>
    <row r="10221" spans="2:51" x14ac:dyDescent="0.2">
      <c r="B10221" s="3"/>
      <c r="D10221" s="3"/>
      <c r="AW10221" s="3"/>
      <c r="AY10221" s="3"/>
    </row>
    <row r="10222" spans="2:51" x14ac:dyDescent="0.2">
      <c r="B10222" s="3"/>
      <c r="D10222" s="3"/>
      <c r="AW10222" s="3"/>
      <c r="AY10222" s="3"/>
    </row>
    <row r="10223" spans="2:51" x14ac:dyDescent="0.2">
      <c r="B10223" s="3"/>
      <c r="D10223" s="3"/>
      <c r="AW10223" s="3"/>
      <c r="AY10223" s="3"/>
    </row>
    <row r="10224" spans="2:51" x14ac:dyDescent="0.2">
      <c r="B10224" s="3"/>
      <c r="D10224" s="3"/>
      <c r="AW10224" s="3"/>
      <c r="AY10224" s="3"/>
    </row>
    <row r="10225" spans="2:51" x14ac:dyDescent="0.2">
      <c r="B10225" s="3"/>
      <c r="D10225" s="3"/>
      <c r="AW10225" s="3"/>
      <c r="AY10225" s="3"/>
    </row>
    <row r="10226" spans="2:51" x14ac:dyDescent="0.2">
      <c r="B10226" s="3"/>
      <c r="D10226" s="3"/>
      <c r="AW10226" s="3"/>
      <c r="AY10226" s="3"/>
    </row>
    <row r="10227" spans="2:51" x14ac:dyDescent="0.2">
      <c r="B10227" s="3"/>
      <c r="D10227" s="3"/>
      <c r="AW10227" s="3"/>
      <c r="AY10227" s="3"/>
    </row>
    <row r="10228" spans="2:51" x14ac:dyDescent="0.2">
      <c r="B10228" s="3"/>
      <c r="D10228" s="3"/>
      <c r="AW10228" s="3"/>
      <c r="AY10228" s="3"/>
    </row>
    <row r="10229" spans="2:51" x14ac:dyDescent="0.2">
      <c r="B10229" s="3"/>
      <c r="D10229" s="3"/>
      <c r="AW10229" s="3"/>
      <c r="AY10229" s="3"/>
    </row>
    <row r="10230" spans="2:51" x14ac:dyDescent="0.2">
      <c r="B10230" s="3"/>
      <c r="D10230" s="3"/>
      <c r="AW10230" s="3"/>
      <c r="AY10230" s="3"/>
    </row>
    <row r="10231" spans="2:51" x14ac:dyDescent="0.2">
      <c r="B10231" s="3"/>
      <c r="D10231" s="3"/>
      <c r="AW10231" s="3"/>
      <c r="AY10231" s="3"/>
    </row>
    <row r="10232" spans="2:51" x14ac:dyDescent="0.2">
      <c r="B10232" s="3"/>
      <c r="D10232" s="3"/>
      <c r="AW10232" s="3"/>
      <c r="AY10232" s="3"/>
    </row>
    <row r="10233" spans="2:51" x14ac:dyDescent="0.2">
      <c r="B10233" s="3"/>
      <c r="D10233" s="3"/>
      <c r="AW10233" s="3"/>
      <c r="AY10233" s="3"/>
    </row>
    <row r="10234" spans="2:51" x14ac:dyDescent="0.2">
      <c r="B10234" s="3"/>
      <c r="D10234" s="3"/>
      <c r="AW10234" s="3"/>
      <c r="AY10234" s="3"/>
    </row>
    <row r="10235" spans="2:51" x14ac:dyDescent="0.2">
      <c r="B10235" s="3"/>
      <c r="D10235" s="3"/>
      <c r="AW10235" s="3"/>
      <c r="AY10235" s="3"/>
    </row>
    <row r="10236" spans="2:51" x14ac:dyDescent="0.2">
      <c r="B10236" s="3"/>
      <c r="D10236" s="3"/>
      <c r="AW10236" s="3"/>
      <c r="AY10236" s="3"/>
    </row>
    <row r="10237" spans="2:51" x14ac:dyDescent="0.2">
      <c r="B10237" s="3"/>
      <c r="D10237" s="3"/>
      <c r="AW10237" s="3"/>
      <c r="AY10237" s="3"/>
    </row>
    <row r="10238" spans="2:51" x14ac:dyDescent="0.2">
      <c r="B10238" s="3"/>
      <c r="D10238" s="3"/>
      <c r="AW10238" s="3"/>
      <c r="AY10238" s="3"/>
    </row>
    <row r="10239" spans="2:51" x14ac:dyDescent="0.2">
      <c r="B10239" s="3"/>
      <c r="D10239" s="3"/>
      <c r="AW10239" s="3"/>
      <c r="AY10239" s="3"/>
    </row>
    <row r="10240" spans="2:51" x14ac:dyDescent="0.2">
      <c r="B10240" s="3"/>
      <c r="D10240" s="3"/>
      <c r="AW10240" s="3"/>
      <c r="AY10240" s="3"/>
    </row>
    <row r="10241" spans="2:51" x14ac:dyDescent="0.2">
      <c r="B10241" s="3"/>
      <c r="D10241" s="3"/>
      <c r="AW10241" s="3"/>
      <c r="AY10241" s="3"/>
    </row>
    <row r="10242" spans="2:51" x14ac:dyDescent="0.2">
      <c r="B10242" s="3"/>
      <c r="D10242" s="3"/>
      <c r="AW10242" s="3"/>
      <c r="AY10242" s="3"/>
    </row>
    <row r="10243" spans="2:51" x14ac:dyDescent="0.2">
      <c r="B10243" s="3"/>
      <c r="D10243" s="3"/>
      <c r="AW10243" s="3"/>
      <c r="AY10243" s="3"/>
    </row>
    <row r="10244" spans="2:51" x14ac:dyDescent="0.2">
      <c r="B10244" s="3"/>
      <c r="D10244" s="3"/>
      <c r="AW10244" s="3"/>
      <c r="AY10244" s="3"/>
    </row>
    <row r="10245" spans="2:51" x14ac:dyDescent="0.2">
      <c r="B10245" s="3"/>
      <c r="D10245" s="3"/>
      <c r="AW10245" s="3"/>
      <c r="AY10245" s="3"/>
    </row>
    <row r="10246" spans="2:51" x14ac:dyDescent="0.2">
      <c r="B10246" s="3"/>
      <c r="D10246" s="3"/>
      <c r="AW10246" s="3"/>
      <c r="AY10246" s="3"/>
    </row>
    <row r="10247" spans="2:51" x14ac:dyDescent="0.2">
      <c r="B10247" s="3"/>
      <c r="D10247" s="3"/>
      <c r="AW10247" s="3"/>
      <c r="AY10247" s="3"/>
    </row>
    <row r="10248" spans="2:51" x14ac:dyDescent="0.2">
      <c r="B10248" s="3"/>
      <c r="D10248" s="3"/>
      <c r="AW10248" s="3"/>
      <c r="AY10248" s="3"/>
    </row>
    <row r="10249" spans="2:51" x14ac:dyDescent="0.2">
      <c r="B10249" s="3"/>
      <c r="D10249" s="3"/>
      <c r="AW10249" s="3"/>
      <c r="AY10249" s="3"/>
    </row>
    <row r="10250" spans="2:51" x14ac:dyDescent="0.2">
      <c r="B10250" s="3"/>
      <c r="D10250" s="3"/>
      <c r="AW10250" s="3"/>
      <c r="AY10250" s="3"/>
    </row>
    <row r="10251" spans="2:51" x14ac:dyDescent="0.2">
      <c r="B10251" s="3"/>
      <c r="D10251" s="3"/>
      <c r="AW10251" s="3"/>
      <c r="AY10251" s="3"/>
    </row>
    <row r="10252" spans="2:51" x14ac:dyDescent="0.2">
      <c r="B10252" s="3"/>
      <c r="D10252" s="3"/>
      <c r="AW10252" s="3"/>
      <c r="AY10252" s="3"/>
    </row>
    <row r="10253" spans="2:51" x14ac:dyDescent="0.2">
      <c r="B10253" s="3"/>
      <c r="D10253" s="3"/>
      <c r="AW10253" s="3"/>
      <c r="AY10253" s="3"/>
    </row>
    <row r="10254" spans="2:51" x14ac:dyDescent="0.2">
      <c r="B10254" s="3"/>
      <c r="D10254" s="3"/>
      <c r="AW10254" s="3"/>
      <c r="AY10254" s="3"/>
    </row>
    <row r="10255" spans="2:51" x14ac:dyDescent="0.2">
      <c r="B10255" s="3"/>
      <c r="D10255" s="3"/>
      <c r="AW10255" s="3"/>
      <c r="AY10255" s="3"/>
    </row>
    <row r="10256" spans="2:51" x14ac:dyDescent="0.2">
      <c r="B10256" s="3"/>
      <c r="D10256" s="3"/>
      <c r="AW10256" s="3"/>
      <c r="AY10256" s="3"/>
    </row>
    <row r="10257" spans="2:51" x14ac:dyDescent="0.2">
      <c r="B10257" s="3"/>
      <c r="D10257" s="3"/>
      <c r="AW10257" s="3"/>
      <c r="AY10257" s="3"/>
    </row>
    <row r="10258" spans="2:51" x14ac:dyDescent="0.2">
      <c r="B10258" s="3"/>
      <c r="D10258" s="3"/>
      <c r="AW10258" s="3"/>
      <c r="AY10258" s="3"/>
    </row>
    <row r="10259" spans="2:51" x14ac:dyDescent="0.2">
      <c r="B10259" s="3"/>
      <c r="D10259" s="3"/>
      <c r="AW10259" s="3"/>
      <c r="AY10259" s="3"/>
    </row>
    <row r="10260" spans="2:51" x14ac:dyDescent="0.2">
      <c r="B10260" s="3"/>
      <c r="D10260" s="3"/>
      <c r="AW10260" s="3"/>
      <c r="AY10260" s="3"/>
    </row>
    <row r="10261" spans="2:51" x14ac:dyDescent="0.2">
      <c r="B10261" s="3"/>
      <c r="D10261" s="3"/>
      <c r="AW10261" s="3"/>
      <c r="AY10261" s="3"/>
    </row>
    <row r="10262" spans="2:51" x14ac:dyDescent="0.2">
      <c r="B10262" s="3"/>
      <c r="D10262" s="3"/>
      <c r="AW10262" s="3"/>
      <c r="AY10262" s="3"/>
    </row>
    <row r="10263" spans="2:51" x14ac:dyDescent="0.2">
      <c r="B10263" s="3"/>
      <c r="D10263" s="3"/>
      <c r="AW10263" s="3"/>
      <c r="AY10263" s="3"/>
    </row>
    <row r="10264" spans="2:51" x14ac:dyDescent="0.2">
      <c r="B10264" s="3"/>
      <c r="D10264" s="3"/>
      <c r="AW10264" s="3"/>
      <c r="AY10264" s="3"/>
    </row>
    <row r="10265" spans="2:51" x14ac:dyDescent="0.2">
      <c r="B10265" s="3"/>
      <c r="D10265" s="3"/>
      <c r="AW10265" s="3"/>
      <c r="AY10265" s="3"/>
    </row>
    <row r="10266" spans="2:51" x14ac:dyDescent="0.2">
      <c r="B10266" s="3"/>
      <c r="D10266" s="3"/>
      <c r="AW10266" s="3"/>
      <c r="AY10266" s="3"/>
    </row>
    <row r="10267" spans="2:51" x14ac:dyDescent="0.2">
      <c r="B10267" s="3"/>
      <c r="D10267" s="3"/>
      <c r="AW10267" s="3"/>
      <c r="AY10267" s="3"/>
    </row>
    <row r="10268" spans="2:51" x14ac:dyDescent="0.2">
      <c r="B10268" s="3"/>
      <c r="D10268" s="3"/>
      <c r="AW10268" s="3"/>
      <c r="AY10268" s="3"/>
    </row>
    <row r="10269" spans="2:51" x14ac:dyDescent="0.2">
      <c r="B10269" s="3"/>
      <c r="D10269" s="3"/>
      <c r="AW10269" s="3"/>
      <c r="AY10269" s="3"/>
    </row>
    <row r="10270" spans="2:51" x14ac:dyDescent="0.2">
      <c r="B10270" s="3"/>
      <c r="D10270" s="3"/>
      <c r="AW10270" s="3"/>
      <c r="AY10270" s="3"/>
    </row>
    <row r="10271" spans="2:51" x14ac:dyDescent="0.2">
      <c r="B10271" s="3"/>
      <c r="D10271" s="3"/>
      <c r="AW10271" s="3"/>
      <c r="AY10271" s="3"/>
    </row>
    <row r="10272" spans="2:51" x14ac:dyDescent="0.2">
      <c r="B10272" s="3"/>
      <c r="D10272" s="3"/>
      <c r="AW10272" s="3"/>
      <c r="AY10272" s="3"/>
    </row>
    <row r="10273" spans="2:51" x14ac:dyDescent="0.2">
      <c r="B10273" s="3"/>
      <c r="D10273" s="3"/>
      <c r="AW10273" s="3"/>
      <c r="AY10273" s="3"/>
    </row>
    <row r="10274" spans="2:51" x14ac:dyDescent="0.2">
      <c r="B10274" s="3"/>
      <c r="D10274" s="3"/>
      <c r="AW10274" s="3"/>
      <c r="AY10274" s="3"/>
    </row>
    <row r="10275" spans="2:51" x14ac:dyDescent="0.2">
      <c r="B10275" s="3"/>
      <c r="D10275" s="3"/>
      <c r="AW10275" s="3"/>
      <c r="AY10275" s="3"/>
    </row>
    <row r="10276" spans="2:51" x14ac:dyDescent="0.2">
      <c r="B10276" s="3"/>
      <c r="D10276" s="3"/>
      <c r="AW10276" s="3"/>
      <c r="AY10276" s="3"/>
    </row>
    <row r="10277" spans="2:51" x14ac:dyDescent="0.2">
      <c r="B10277" s="3"/>
      <c r="D10277" s="3"/>
      <c r="AW10277" s="3"/>
      <c r="AY10277" s="3"/>
    </row>
    <row r="10278" spans="2:51" x14ac:dyDescent="0.2">
      <c r="B10278" s="3"/>
      <c r="D10278" s="3"/>
      <c r="AW10278" s="3"/>
      <c r="AY10278" s="3"/>
    </row>
    <row r="10279" spans="2:51" x14ac:dyDescent="0.2">
      <c r="B10279" s="3"/>
      <c r="D10279" s="3"/>
      <c r="AW10279" s="3"/>
      <c r="AY10279" s="3"/>
    </row>
    <row r="10280" spans="2:51" x14ac:dyDescent="0.2">
      <c r="B10280" s="3"/>
      <c r="D10280" s="3"/>
      <c r="AW10280" s="3"/>
      <c r="AY10280" s="3"/>
    </row>
    <row r="10281" spans="2:51" x14ac:dyDescent="0.2">
      <c r="B10281" s="3"/>
      <c r="D10281" s="3"/>
      <c r="AW10281" s="3"/>
      <c r="AY10281" s="3"/>
    </row>
    <row r="10282" spans="2:51" x14ac:dyDescent="0.2">
      <c r="B10282" s="3"/>
      <c r="D10282" s="3"/>
      <c r="AW10282" s="3"/>
      <c r="AY10282" s="3"/>
    </row>
    <row r="10283" spans="2:51" x14ac:dyDescent="0.2">
      <c r="B10283" s="3"/>
      <c r="D10283" s="3"/>
      <c r="AW10283" s="3"/>
      <c r="AY10283" s="3"/>
    </row>
    <row r="10284" spans="2:51" x14ac:dyDescent="0.2">
      <c r="B10284" s="3"/>
      <c r="D10284" s="3"/>
      <c r="AW10284" s="3"/>
      <c r="AY10284" s="3"/>
    </row>
    <row r="10285" spans="2:51" x14ac:dyDescent="0.2">
      <c r="B10285" s="3"/>
      <c r="D10285" s="3"/>
      <c r="AW10285" s="3"/>
      <c r="AY10285" s="3"/>
    </row>
    <row r="10286" spans="2:51" x14ac:dyDescent="0.2">
      <c r="B10286" s="3"/>
      <c r="D10286" s="3"/>
      <c r="AW10286" s="3"/>
      <c r="AY10286" s="3"/>
    </row>
    <row r="10287" spans="2:51" x14ac:dyDescent="0.2">
      <c r="B10287" s="3"/>
      <c r="D10287" s="3"/>
      <c r="AW10287" s="3"/>
      <c r="AY10287" s="3"/>
    </row>
    <row r="10288" spans="2:51" x14ac:dyDescent="0.2">
      <c r="B10288" s="3"/>
      <c r="D10288" s="3"/>
      <c r="AW10288" s="3"/>
      <c r="AY10288" s="3"/>
    </row>
    <row r="10289" spans="2:51" x14ac:dyDescent="0.2">
      <c r="B10289" s="3"/>
      <c r="D10289" s="3"/>
      <c r="AW10289" s="3"/>
      <c r="AY10289" s="3"/>
    </row>
    <row r="10290" spans="2:51" x14ac:dyDescent="0.2">
      <c r="B10290" s="3"/>
      <c r="D10290" s="3"/>
      <c r="AW10290" s="3"/>
      <c r="AY10290" s="3"/>
    </row>
    <row r="10291" spans="2:51" x14ac:dyDescent="0.2">
      <c r="B10291" s="3"/>
      <c r="D10291" s="3"/>
      <c r="AW10291" s="3"/>
      <c r="AY10291" s="3"/>
    </row>
    <row r="10292" spans="2:51" x14ac:dyDescent="0.2">
      <c r="B10292" s="3"/>
      <c r="D10292" s="3"/>
      <c r="AW10292" s="3"/>
      <c r="AY10292" s="3"/>
    </row>
    <row r="10293" spans="2:51" x14ac:dyDescent="0.2">
      <c r="B10293" s="3"/>
      <c r="D10293" s="3"/>
      <c r="AW10293" s="3"/>
      <c r="AY10293" s="3"/>
    </row>
    <row r="10294" spans="2:51" x14ac:dyDescent="0.2">
      <c r="B10294" s="3"/>
      <c r="D10294" s="3"/>
      <c r="AW10294" s="3"/>
      <c r="AY10294" s="3"/>
    </row>
    <row r="10295" spans="2:51" x14ac:dyDescent="0.2">
      <c r="B10295" s="3"/>
      <c r="D10295" s="3"/>
      <c r="AW10295" s="3"/>
      <c r="AY10295" s="3"/>
    </row>
    <row r="10296" spans="2:51" x14ac:dyDescent="0.2">
      <c r="B10296" s="3"/>
      <c r="D10296" s="3"/>
      <c r="AW10296" s="3"/>
      <c r="AY10296" s="3"/>
    </row>
    <row r="10297" spans="2:51" x14ac:dyDescent="0.2">
      <c r="B10297" s="3"/>
      <c r="D10297" s="3"/>
      <c r="AW10297" s="3"/>
      <c r="AY10297" s="3"/>
    </row>
    <row r="10298" spans="2:51" x14ac:dyDescent="0.2">
      <c r="B10298" s="3"/>
      <c r="D10298" s="3"/>
      <c r="AW10298" s="3"/>
      <c r="AY10298" s="3"/>
    </row>
    <row r="10299" spans="2:51" x14ac:dyDescent="0.2">
      <c r="B10299" s="3"/>
      <c r="D10299" s="3"/>
      <c r="AW10299" s="3"/>
      <c r="AY10299" s="3"/>
    </row>
    <row r="10300" spans="2:51" x14ac:dyDescent="0.2">
      <c r="B10300" s="3"/>
      <c r="D10300" s="3"/>
      <c r="AW10300" s="3"/>
      <c r="AY10300" s="3"/>
    </row>
    <row r="10301" spans="2:51" x14ac:dyDescent="0.2">
      <c r="B10301" s="3"/>
      <c r="D10301" s="3"/>
      <c r="AW10301" s="3"/>
      <c r="AY10301" s="3"/>
    </row>
    <row r="10302" spans="2:51" x14ac:dyDescent="0.2">
      <c r="B10302" s="3"/>
      <c r="D10302" s="3"/>
      <c r="AW10302" s="3"/>
      <c r="AY10302" s="3"/>
    </row>
    <row r="10303" spans="2:51" x14ac:dyDescent="0.2">
      <c r="B10303" s="3"/>
      <c r="D10303" s="3"/>
      <c r="AW10303" s="3"/>
      <c r="AY10303" s="3"/>
    </row>
    <row r="10304" spans="2:51" x14ac:dyDescent="0.2">
      <c r="B10304" s="3"/>
      <c r="D10304" s="3"/>
      <c r="AW10304" s="3"/>
      <c r="AY10304" s="3"/>
    </row>
    <row r="10305" spans="2:51" x14ac:dyDescent="0.2">
      <c r="B10305" s="3"/>
      <c r="D10305" s="3"/>
      <c r="AW10305" s="3"/>
      <c r="AY10305" s="3"/>
    </row>
    <row r="10306" spans="2:51" x14ac:dyDescent="0.2">
      <c r="B10306" s="3"/>
      <c r="D10306" s="3"/>
      <c r="AW10306" s="3"/>
      <c r="AY10306" s="3"/>
    </row>
    <row r="10307" spans="2:51" x14ac:dyDescent="0.2">
      <c r="B10307" s="3"/>
      <c r="D10307" s="3"/>
      <c r="AW10307" s="3"/>
      <c r="AY10307" s="3"/>
    </row>
    <row r="10308" spans="2:51" x14ac:dyDescent="0.2">
      <c r="B10308" s="3"/>
      <c r="D10308" s="3"/>
      <c r="AW10308" s="3"/>
      <c r="AY10308" s="3"/>
    </row>
    <row r="10309" spans="2:51" x14ac:dyDescent="0.2">
      <c r="B10309" s="3"/>
      <c r="D10309" s="3"/>
      <c r="AW10309" s="3"/>
      <c r="AY10309" s="3"/>
    </row>
    <row r="10310" spans="2:51" x14ac:dyDescent="0.2">
      <c r="B10310" s="3"/>
      <c r="D10310" s="3"/>
      <c r="AW10310" s="3"/>
      <c r="AY10310" s="3"/>
    </row>
    <row r="10311" spans="2:51" x14ac:dyDescent="0.2">
      <c r="B10311" s="3"/>
      <c r="D10311" s="3"/>
      <c r="AW10311" s="3"/>
      <c r="AY10311" s="3"/>
    </row>
    <row r="10312" spans="2:51" x14ac:dyDescent="0.2">
      <c r="B10312" s="3"/>
      <c r="D10312" s="3"/>
      <c r="AW10312" s="3"/>
      <c r="AY10312" s="3"/>
    </row>
    <row r="10313" spans="2:51" x14ac:dyDescent="0.2">
      <c r="B10313" s="3"/>
      <c r="D10313" s="3"/>
      <c r="AW10313" s="3"/>
      <c r="AY10313" s="3"/>
    </row>
    <row r="10314" spans="2:51" x14ac:dyDescent="0.2">
      <c r="B10314" s="3"/>
      <c r="D10314" s="3"/>
      <c r="AW10314" s="3"/>
      <c r="AY10314" s="3"/>
    </row>
    <row r="10315" spans="2:51" x14ac:dyDescent="0.2">
      <c r="B10315" s="3"/>
      <c r="D10315" s="3"/>
      <c r="AW10315" s="3"/>
      <c r="AY10315" s="3"/>
    </row>
    <row r="10316" spans="2:51" x14ac:dyDescent="0.2">
      <c r="B10316" s="3"/>
      <c r="D10316" s="3"/>
      <c r="AW10316" s="3"/>
      <c r="AY10316" s="3"/>
    </row>
    <row r="10317" spans="2:51" x14ac:dyDescent="0.2">
      <c r="B10317" s="3"/>
      <c r="D10317" s="3"/>
      <c r="AW10317" s="3"/>
      <c r="AY10317" s="3"/>
    </row>
    <row r="10318" spans="2:51" x14ac:dyDescent="0.2">
      <c r="B10318" s="3"/>
      <c r="D10318" s="3"/>
      <c r="AW10318" s="3"/>
      <c r="AY10318" s="3"/>
    </row>
    <row r="10319" spans="2:51" x14ac:dyDescent="0.2">
      <c r="B10319" s="3"/>
      <c r="D10319" s="3"/>
      <c r="AW10319" s="3"/>
      <c r="AY10319" s="3"/>
    </row>
    <row r="10320" spans="2:51" x14ac:dyDescent="0.2">
      <c r="B10320" s="3"/>
      <c r="D10320" s="3"/>
      <c r="AW10320" s="3"/>
      <c r="AY10320" s="3"/>
    </row>
    <row r="10321" spans="2:51" x14ac:dyDescent="0.2">
      <c r="B10321" s="3"/>
      <c r="D10321" s="3"/>
      <c r="AW10321" s="3"/>
      <c r="AY10321" s="3"/>
    </row>
    <row r="10322" spans="2:51" x14ac:dyDescent="0.2">
      <c r="B10322" s="3"/>
      <c r="D10322" s="3"/>
      <c r="AW10322" s="3"/>
      <c r="AY10322" s="3"/>
    </row>
    <row r="10323" spans="2:51" x14ac:dyDescent="0.2">
      <c r="B10323" s="3"/>
      <c r="D10323" s="3"/>
      <c r="AW10323" s="3"/>
      <c r="AY10323" s="3"/>
    </row>
    <row r="10324" spans="2:51" x14ac:dyDescent="0.2">
      <c r="B10324" s="3"/>
      <c r="D10324" s="3"/>
      <c r="AW10324" s="3"/>
      <c r="AY10324" s="3"/>
    </row>
    <row r="10325" spans="2:51" x14ac:dyDescent="0.2">
      <c r="B10325" s="3"/>
      <c r="D10325" s="3"/>
      <c r="AW10325" s="3"/>
      <c r="AY10325" s="3"/>
    </row>
    <row r="10326" spans="2:51" x14ac:dyDescent="0.2">
      <c r="B10326" s="3"/>
      <c r="D10326" s="3"/>
      <c r="AW10326" s="3"/>
      <c r="AY10326" s="3"/>
    </row>
    <row r="10327" spans="2:51" x14ac:dyDescent="0.2">
      <c r="B10327" s="3"/>
      <c r="D10327" s="3"/>
      <c r="AW10327" s="3"/>
      <c r="AY10327" s="3"/>
    </row>
    <row r="10328" spans="2:51" x14ac:dyDescent="0.2">
      <c r="B10328" s="3"/>
      <c r="D10328" s="3"/>
      <c r="AW10328" s="3"/>
      <c r="AY10328" s="3"/>
    </row>
    <row r="10329" spans="2:51" x14ac:dyDescent="0.2">
      <c r="B10329" s="3"/>
      <c r="D10329" s="3"/>
      <c r="AW10329" s="3"/>
      <c r="AY10329" s="3"/>
    </row>
    <row r="10330" spans="2:51" x14ac:dyDescent="0.2">
      <c r="B10330" s="3"/>
      <c r="D10330" s="3"/>
      <c r="AW10330" s="3"/>
      <c r="AY10330" s="3"/>
    </row>
    <row r="10331" spans="2:51" x14ac:dyDescent="0.2">
      <c r="B10331" s="3"/>
      <c r="D10331" s="3"/>
      <c r="AW10331" s="3"/>
      <c r="AY10331" s="3"/>
    </row>
    <row r="10332" spans="2:51" x14ac:dyDescent="0.2">
      <c r="B10332" s="3"/>
      <c r="D10332" s="3"/>
      <c r="AW10332" s="3"/>
      <c r="AY10332" s="3"/>
    </row>
    <row r="10333" spans="2:51" x14ac:dyDescent="0.2">
      <c r="B10333" s="3"/>
      <c r="D10333" s="3"/>
      <c r="AW10333" s="3"/>
      <c r="AY10333" s="3"/>
    </row>
    <row r="10334" spans="2:51" x14ac:dyDescent="0.2">
      <c r="B10334" s="3"/>
      <c r="D10334" s="3"/>
      <c r="AW10334" s="3"/>
      <c r="AY10334" s="3"/>
    </row>
    <row r="10335" spans="2:51" x14ac:dyDescent="0.2">
      <c r="B10335" s="3"/>
      <c r="D10335" s="3"/>
      <c r="AW10335" s="3"/>
      <c r="AY10335" s="3"/>
    </row>
    <row r="10336" spans="2:51" x14ac:dyDescent="0.2">
      <c r="B10336" s="3"/>
      <c r="D10336" s="3"/>
      <c r="AW10336" s="3"/>
      <c r="AY10336" s="3"/>
    </row>
    <row r="10337" spans="2:51" x14ac:dyDescent="0.2">
      <c r="B10337" s="3"/>
      <c r="D10337" s="3"/>
      <c r="AW10337" s="3"/>
      <c r="AY10337" s="3"/>
    </row>
    <row r="10338" spans="2:51" x14ac:dyDescent="0.2">
      <c r="B10338" s="3"/>
      <c r="D10338" s="3"/>
      <c r="AW10338" s="3"/>
      <c r="AY10338" s="3"/>
    </row>
    <row r="10339" spans="2:51" x14ac:dyDescent="0.2">
      <c r="B10339" s="3"/>
      <c r="D10339" s="3"/>
      <c r="AW10339" s="3"/>
      <c r="AY10339" s="3"/>
    </row>
    <row r="10340" spans="2:51" x14ac:dyDescent="0.2">
      <c r="B10340" s="3"/>
      <c r="D10340" s="3"/>
      <c r="AW10340" s="3"/>
      <c r="AY10340" s="3"/>
    </row>
    <row r="10341" spans="2:51" x14ac:dyDescent="0.2">
      <c r="B10341" s="3"/>
      <c r="D10341" s="3"/>
      <c r="AW10341" s="3"/>
      <c r="AY10341" s="3"/>
    </row>
    <row r="10342" spans="2:51" x14ac:dyDescent="0.2">
      <c r="B10342" s="3"/>
      <c r="D10342" s="3"/>
      <c r="AW10342" s="3"/>
      <c r="AY10342" s="3"/>
    </row>
    <row r="10343" spans="2:51" x14ac:dyDescent="0.2">
      <c r="B10343" s="3"/>
      <c r="D10343" s="3"/>
      <c r="AW10343" s="3"/>
      <c r="AY10343" s="3"/>
    </row>
    <row r="10344" spans="2:51" x14ac:dyDescent="0.2">
      <c r="B10344" s="3"/>
      <c r="D10344" s="3"/>
      <c r="AW10344" s="3"/>
      <c r="AY10344" s="3"/>
    </row>
    <row r="10345" spans="2:51" x14ac:dyDescent="0.2">
      <c r="B10345" s="3"/>
      <c r="D10345" s="3"/>
      <c r="AW10345" s="3"/>
      <c r="AY10345" s="3"/>
    </row>
    <row r="10346" spans="2:51" x14ac:dyDescent="0.2">
      <c r="B10346" s="3"/>
      <c r="D10346" s="3"/>
      <c r="AW10346" s="3"/>
      <c r="AY10346" s="3"/>
    </row>
    <row r="10347" spans="2:51" x14ac:dyDescent="0.2">
      <c r="B10347" s="3"/>
      <c r="D10347" s="3"/>
      <c r="AW10347" s="3"/>
      <c r="AY10347" s="3"/>
    </row>
    <row r="10348" spans="2:51" x14ac:dyDescent="0.2">
      <c r="B10348" s="3"/>
      <c r="D10348" s="3"/>
      <c r="AW10348" s="3"/>
      <c r="AY10348" s="3"/>
    </row>
    <row r="10349" spans="2:51" x14ac:dyDescent="0.2">
      <c r="B10349" s="3"/>
      <c r="D10349" s="3"/>
      <c r="AW10349" s="3"/>
      <c r="AY10349" s="3"/>
    </row>
    <row r="10350" spans="2:51" x14ac:dyDescent="0.2">
      <c r="B10350" s="3"/>
      <c r="D10350" s="3"/>
      <c r="AW10350" s="3"/>
      <c r="AY10350" s="3"/>
    </row>
    <row r="10351" spans="2:51" x14ac:dyDescent="0.2">
      <c r="B10351" s="3"/>
      <c r="D10351" s="3"/>
      <c r="AW10351" s="3"/>
      <c r="AY10351" s="3"/>
    </row>
    <row r="10352" spans="2:51" x14ac:dyDescent="0.2">
      <c r="B10352" s="3"/>
      <c r="D10352" s="3"/>
      <c r="AW10352" s="3"/>
      <c r="AY10352" s="3"/>
    </row>
    <row r="10353" spans="2:51" x14ac:dyDescent="0.2">
      <c r="B10353" s="3"/>
      <c r="D10353" s="3"/>
      <c r="AW10353" s="3"/>
      <c r="AY10353" s="3"/>
    </row>
    <row r="10354" spans="2:51" x14ac:dyDescent="0.2">
      <c r="B10354" s="3"/>
      <c r="D10354" s="3"/>
      <c r="AW10354" s="3"/>
      <c r="AY10354" s="3"/>
    </row>
    <row r="10355" spans="2:51" x14ac:dyDescent="0.2">
      <c r="B10355" s="3"/>
      <c r="D10355" s="3"/>
      <c r="AW10355" s="3"/>
      <c r="AY10355" s="3"/>
    </row>
    <row r="10356" spans="2:51" x14ac:dyDescent="0.2">
      <c r="B10356" s="3"/>
      <c r="D10356" s="3"/>
      <c r="AW10356" s="3"/>
      <c r="AY10356" s="3"/>
    </row>
    <row r="10357" spans="2:51" x14ac:dyDescent="0.2">
      <c r="B10357" s="3"/>
      <c r="D10357" s="3"/>
      <c r="AW10357" s="3"/>
      <c r="AY10357" s="3"/>
    </row>
    <row r="10358" spans="2:51" x14ac:dyDescent="0.2">
      <c r="B10358" s="3"/>
      <c r="D10358" s="3"/>
      <c r="AW10358" s="3"/>
      <c r="AY10358" s="3"/>
    </row>
    <row r="10359" spans="2:51" x14ac:dyDescent="0.2">
      <c r="B10359" s="3"/>
      <c r="D10359" s="3"/>
      <c r="AW10359" s="3"/>
      <c r="AY10359" s="3"/>
    </row>
    <row r="10360" spans="2:51" x14ac:dyDescent="0.2">
      <c r="B10360" s="3"/>
      <c r="D10360" s="3"/>
      <c r="AW10360" s="3"/>
      <c r="AY10360" s="3"/>
    </row>
    <row r="10361" spans="2:51" x14ac:dyDescent="0.2">
      <c r="B10361" s="3"/>
      <c r="D10361" s="3"/>
      <c r="AW10361" s="3"/>
      <c r="AY10361" s="3"/>
    </row>
    <row r="10362" spans="2:51" x14ac:dyDescent="0.2">
      <c r="B10362" s="3"/>
      <c r="D10362" s="3"/>
      <c r="AW10362" s="3"/>
      <c r="AY10362" s="3"/>
    </row>
    <row r="10363" spans="2:51" x14ac:dyDescent="0.2">
      <c r="B10363" s="3"/>
      <c r="D10363" s="3"/>
      <c r="AW10363" s="3"/>
      <c r="AY10363" s="3"/>
    </row>
    <row r="10364" spans="2:51" x14ac:dyDescent="0.2">
      <c r="B10364" s="3"/>
      <c r="D10364" s="3"/>
      <c r="AW10364" s="3"/>
      <c r="AY10364" s="3"/>
    </row>
    <row r="10365" spans="2:51" x14ac:dyDescent="0.2">
      <c r="B10365" s="3"/>
      <c r="D10365" s="3"/>
      <c r="AW10365" s="3"/>
      <c r="AY10365" s="3"/>
    </row>
    <row r="10366" spans="2:51" x14ac:dyDescent="0.2">
      <c r="B10366" s="3"/>
      <c r="D10366" s="3"/>
      <c r="AW10366" s="3"/>
      <c r="AY10366" s="3"/>
    </row>
    <row r="10367" spans="2:51" x14ac:dyDescent="0.2">
      <c r="B10367" s="3"/>
      <c r="D10367" s="3"/>
      <c r="AW10367" s="3"/>
      <c r="AY10367" s="3"/>
    </row>
    <row r="10368" spans="2:51" x14ac:dyDescent="0.2">
      <c r="B10368" s="3"/>
      <c r="D10368" s="3"/>
      <c r="AW10368" s="3"/>
      <c r="AY10368" s="3"/>
    </row>
    <row r="10369" spans="2:51" x14ac:dyDescent="0.2">
      <c r="B10369" s="3"/>
      <c r="D10369" s="3"/>
      <c r="AW10369" s="3"/>
      <c r="AY10369" s="3"/>
    </row>
    <row r="10370" spans="2:51" x14ac:dyDescent="0.2">
      <c r="B10370" s="3"/>
      <c r="D10370" s="3"/>
      <c r="AW10370" s="3"/>
      <c r="AY10370" s="3"/>
    </row>
    <row r="10371" spans="2:51" x14ac:dyDescent="0.2">
      <c r="B10371" s="3"/>
      <c r="D10371" s="3"/>
      <c r="AW10371" s="3"/>
      <c r="AY10371" s="3"/>
    </row>
    <row r="10372" spans="2:51" x14ac:dyDescent="0.2">
      <c r="B10372" s="3"/>
      <c r="D10372" s="3"/>
      <c r="AW10372" s="3"/>
      <c r="AY10372" s="3"/>
    </row>
    <row r="10373" spans="2:51" x14ac:dyDescent="0.2">
      <c r="B10373" s="3"/>
      <c r="D10373" s="3"/>
      <c r="AW10373" s="3"/>
      <c r="AY10373" s="3"/>
    </row>
    <row r="10374" spans="2:51" x14ac:dyDescent="0.2">
      <c r="B10374" s="3"/>
      <c r="D10374" s="3"/>
      <c r="AW10374" s="3"/>
      <c r="AY10374" s="3"/>
    </row>
    <row r="10375" spans="2:51" x14ac:dyDescent="0.2">
      <c r="B10375" s="3"/>
      <c r="D10375" s="3"/>
      <c r="AW10375" s="3"/>
      <c r="AY10375" s="3"/>
    </row>
    <row r="10376" spans="2:51" x14ac:dyDescent="0.2">
      <c r="B10376" s="3"/>
      <c r="D10376" s="3"/>
      <c r="AW10376" s="3"/>
      <c r="AY10376" s="3"/>
    </row>
    <row r="10377" spans="2:51" x14ac:dyDescent="0.2">
      <c r="B10377" s="3"/>
      <c r="D10377" s="3"/>
      <c r="AW10377" s="3"/>
      <c r="AY10377" s="3"/>
    </row>
    <row r="10378" spans="2:51" x14ac:dyDescent="0.2">
      <c r="B10378" s="3"/>
      <c r="D10378" s="3"/>
      <c r="AW10378" s="3"/>
      <c r="AY10378" s="3"/>
    </row>
    <row r="10379" spans="2:51" x14ac:dyDescent="0.2">
      <c r="B10379" s="3"/>
      <c r="D10379" s="3"/>
      <c r="AW10379" s="3"/>
      <c r="AY10379" s="3"/>
    </row>
    <row r="10380" spans="2:51" x14ac:dyDescent="0.2">
      <c r="B10380" s="3"/>
      <c r="D10380" s="3"/>
      <c r="AW10380" s="3"/>
      <c r="AY10380" s="3"/>
    </row>
    <row r="10381" spans="2:51" x14ac:dyDescent="0.2">
      <c r="B10381" s="3"/>
      <c r="D10381" s="3"/>
      <c r="AW10381" s="3"/>
      <c r="AY10381" s="3"/>
    </row>
    <row r="10382" spans="2:51" x14ac:dyDescent="0.2">
      <c r="B10382" s="3"/>
      <c r="D10382" s="3"/>
      <c r="AW10382" s="3"/>
      <c r="AY10382" s="3"/>
    </row>
    <row r="10383" spans="2:51" x14ac:dyDescent="0.2">
      <c r="B10383" s="3"/>
      <c r="D10383" s="3"/>
      <c r="AW10383" s="3"/>
      <c r="AY10383" s="3"/>
    </row>
    <row r="10384" spans="2:51" x14ac:dyDescent="0.2">
      <c r="B10384" s="3"/>
      <c r="D10384" s="3"/>
      <c r="AW10384" s="3"/>
      <c r="AY10384" s="3"/>
    </row>
    <row r="10385" spans="2:51" x14ac:dyDescent="0.2">
      <c r="B10385" s="3"/>
      <c r="D10385" s="3"/>
      <c r="AW10385" s="3"/>
      <c r="AY10385" s="3"/>
    </row>
    <row r="10386" spans="2:51" x14ac:dyDescent="0.2">
      <c r="B10386" s="3"/>
      <c r="D10386" s="3"/>
      <c r="AW10386" s="3"/>
      <c r="AY10386" s="3"/>
    </row>
    <row r="10387" spans="2:51" x14ac:dyDescent="0.2">
      <c r="B10387" s="3"/>
      <c r="D10387" s="3"/>
      <c r="AW10387" s="3"/>
      <c r="AY10387" s="3"/>
    </row>
    <row r="10388" spans="2:51" x14ac:dyDescent="0.2">
      <c r="B10388" s="3"/>
      <c r="D10388" s="3"/>
      <c r="AW10388" s="3"/>
      <c r="AY10388" s="3"/>
    </row>
    <row r="10389" spans="2:51" x14ac:dyDescent="0.2">
      <c r="B10389" s="3"/>
      <c r="D10389" s="3"/>
      <c r="AW10389" s="3"/>
      <c r="AY10389" s="3"/>
    </row>
    <row r="10390" spans="2:51" x14ac:dyDescent="0.2">
      <c r="B10390" s="3"/>
      <c r="D10390" s="3"/>
      <c r="AW10390" s="3"/>
      <c r="AY10390" s="3"/>
    </row>
    <row r="10391" spans="2:51" x14ac:dyDescent="0.2">
      <c r="B10391" s="3"/>
      <c r="D10391" s="3"/>
      <c r="AW10391" s="3"/>
      <c r="AY10391" s="3"/>
    </row>
    <row r="10392" spans="2:51" x14ac:dyDescent="0.2">
      <c r="B10392" s="3"/>
      <c r="D10392" s="3"/>
      <c r="AW10392" s="3"/>
      <c r="AY10392" s="3"/>
    </row>
    <row r="10393" spans="2:51" x14ac:dyDescent="0.2">
      <c r="B10393" s="3"/>
      <c r="D10393" s="3"/>
      <c r="AW10393" s="3"/>
      <c r="AY10393" s="3"/>
    </row>
    <row r="10394" spans="2:51" x14ac:dyDescent="0.2">
      <c r="B10394" s="3"/>
      <c r="D10394" s="3"/>
      <c r="AW10394" s="3"/>
      <c r="AY10394" s="3"/>
    </row>
    <row r="10395" spans="2:51" x14ac:dyDescent="0.2">
      <c r="B10395" s="3"/>
      <c r="D10395" s="3"/>
      <c r="AW10395" s="3"/>
      <c r="AY10395" s="3"/>
    </row>
    <row r="10396" spans="2:51" x14ac:dyDescent="0.2">
      <c r="B10396" s="3"/>
      <c r="D10396" s="3"/>
      <c r="AW10396" s="3"/>
      <c r="AY10396" s="3"/>
    </row>
    <row r="10397" spans="2:51" x14ac:dyDescent="0.2">
      <c r="B10397" s="3"/>
      <c r="D10397" s="3"/>
      <c r="AW10397" s="3"/>
      <c r="AY10397" s="3"/>
    </row>
    <row r="10398" spans="2:51" x14ac:dyDescent="0.2">
      <c r="B10398" s="3"/>
      <c r="D10398" s="3"/>
      <c r="AW10398" s="3"/>
      <c r="AY10398" s="3"/>
    </row>
    <row r="10399" spans="2:51" x14ac:dyDescent="0.2">
      <c r="B10399" s="3"/>
      <c r="D10399" s="3"/>
      <c r="AW10399" s="3"/>
      <c r="AY10399" s="3"/>
    </row>
    <row r="10400" spans="2:51" x14ac:dyDescent="0.2">
      <c r="B10400" s="3"/>
      <c r="D10400" s="3"/>
      <c r="AW10400" s="3"/>
      <c r="AY10400" s="3"/>
    </row>
    <row r="10401" spans="2:51" x14ac:dyDescent="0.2">
      <c r="B10401" s="3"/>
      <c r="D10401" s="3"/>
      <c r="AW10401" s="3"/>
      <c r="AY10401" s="3"/>
    </row>
    <row r="10402" spans="2:51" x14ac:dyDescent="0.2">
      <c r="B10402" s="3"/>
      <c r="D10402" s="3"/>
      <c r="AW10402" s="3"/>
      <c r="AY10402" s="3"/>
    </row>
    <row r="10403" spans="2:51" x14ac:dyDescent="0.2">
      <c r="B10403" s="3"/>
      <c r="D10403" s="3"/>
      <c r="AW10403" s="3"/>
      <c r="AY10403" s="3"/>
    </row>
    <row r="10404" spans="2:51" x14ac:dyDescent="0.2">
      <c r="B10404" s="3"/>
      <c r="D10404" s="3"/>
      <c r="AW10404" s="3"/>
      <c r="AY10404" s="3"/>
    </row>
    <row r="10405" spans="2:51" x14ac:dyDescent="0.2">
      <c r="B10405" s="3"/>
      <c r="D10405" s="3"/>
      <c r="AW10405" s="3"/>
      <c r="AY10405" s="3"/>
    </row>
    <row r="10406" spans="2:51" x14ac:dyDescent="0.2">
      <c r="B10406" s="3"/>
      <c r="D10406" s="3"/>
      <c r="AW10406" s="3"/>
      <c r="AY10406" s="3"/>
    </row>
    <row r="10407" spans="2:51" x14ac:dyDescent="0.2">
      <c r="B10407" s="3"/>
      <c r="D10407" s="3"/>
      <c r="AW10407" s="3"/>
      <c r="AY10407" s="3"/>
    </row>
    <row r="10408" spans="2:51" x14ac:dyDescent="0.2">
      <c r="B10408" s="3"/>
      <c r="D10408" s="3"/>
      <c r="AW10408" s="3"/>
      <c r="AY10408" s="3"/>
    </row>
    <row r="10409" spans="2:51" x14ac:dyDescent="0.2">
      <c r="B10409" s="3"/>
      <c r="D10409" s="3"/>
      <c r="AW10409" s="3"/>
      <c r="AY10409" s="3"/>
    </row>
    <row r="10410" spans="2:51" x14ac:dyDescent="0.2">
      <c r="B10410" s="3"/>
      <c r="D10410" s="3"/>
      <c r="AW10410" s="3"/>
      <c r="AY10410" s="3"/>
    </row>
    <row r="10411" spans="2:51" x14ac:dyDescent="0.2">
      <c r="B10411" s="3"/>
      <c r="D10411" s="3"/>
      <c r="AW10411" s="3"/>
      <c r="AY10411" s="3"/>
    </row>
    <row r="10412" spans="2:51" x14ac:dyDescent="0.2">
      <c r="B10412" s="3"/>
      <c r="D10412" s="3"/>
      <c r="AW10412" s="3"/>
      <c r="AY10412" s="3"/>
    </row>
    <row r="10413" spans="2:51" x14ac:dyDescent="0.2">
      <c r="B10413" s="3"/>
      <c r="D10413" s="3"/>
      <c r="AW10413" s="3"/>
      <c r="AY10413" s="3"/>
    </row>
    <row r="10414" spans="2:51" x14ac:dyDescent="0.2">
      <c r="B10414" s="3"/>
      <c r="D10414" s="3"/>
      <c r="AW10414" s="3"/>
      <c r="AY10414" s="3"/>
    </row>
    <row r="10415" spans="2:51" x14ac:dyDescent="0.2">
      <c r="B10415" s="3"/>
      <c r="D10415" s="3"/>
      <c r="AW10415" s="3"/>
      <c r="AY10415" s="3"/>
    </row>
    <row r="10416" spans="2:51" x14ac:dyDescent="0.2">
      <c r="B10416" s="3"/>
      <c r="D10416" s="3"/>
      <c r="AW10416" s="3"/>
      <c r="AY10416" s="3"/>
    </row>
    <row r="10417" spans="2:51" x14ac:dyDescent="0.2">
      <c r="B10417" s="3"/>
      <c r="D10417" s="3"/>
      <c r="AW10417" s="3"/>
      <c r="AY10417" s="3"/>
    </row>
    <row r="10418" spans="2:51" x14ac:dyDescent="0.2">
      <c r="B10418" s="3"/>
      <c r="D10418" s="3"/>
      <c r="AW10418" s="3"/>
      <c r="AY10418" s="3"/>
    </row>
    <row r="10419" spans="2:51" x14ac:dyDescent="0.2">
      <c r="B10419" s="3"/>
      <c r="D10419" s="3"/>
      <c r="AW10419" s="3"/>
      <c r="AY10419" s="3"/>
    </row>
    <row r="10420" spans="2:51" x14ac:dyDescent="0.2">
      <c r="B10420" s="3"/>
      <c r="D10420" s="3"/>
      <c r="AW10420" s="3"/>
      <c r="AY10420" s="3"/>
    </row>
    <row r="10421" spans="2:51" x14ac:dyDescent="0.2">
      <c r="B10421" s="3"/>
      <c r="D10421" s="3"/>
      <c r="AW10421" s="3"/>
      <c r="AY10421" s="3"/>
    </row>
    <row r="10422" spans="2:51" x14ac:dyDescent="0.2">
      <c r="B10422" s="3"/>
      <c r="D10422" s="3"/>
      <c r="AW10422" s="3"/>
      <c r="AY10422" s="3"/>
    </row>
    <row r="10423" spans="2:51" x14ac:dyDescent="0.2">
      <c r="B10423" s="3"/>
      <c r="D10423" s="3"/>
      <c r="AW10423" s="3"/>
      <c r="AY10423" s="3"/>
    </row>
    <row r="10424" spans="2:51" x14ac:dyDescent="0.2">
      <c r="B10424" s="3"/>
      <c r="D10424" s="3"/>
      <c r="AW10424" s="3"/>
      <c r="AY10424" s="3"/>
    </row>
    <row r="10425" spans="2:51" x14ac:dyDescent="0.2">
      <c r="B10425" s="3"/>
      <c r="D10425" s="3"/>
      <c r="AW10425" s="3"/>
      <c r="AY10425" s="3"/>
    </row>
    <row r="10426" spans="2:51" x14ac:dyDescent="0.2">
      <c r="B10426" s="3"/>
      <c r="D10426" s="3"/>
      <c r="AW10426" s="3"/>
      <c r="AY10426" s="3"/>
    </row>
    <row r="10427" spans="2:51" x14ac:dyDescent="0.2">
      <c r="B10427" s="3"/>
      <c r="D10427" s="3"/>
      <c r="AW10427" s="3"/>
      <c r="AY10427" s="3"/>
    </row>
    <row r="10428" spans="2:51" x14ac:dyDescent="0.2">
      <c r="B10428" s="3"/>
      <c r="D10428" s="3"/>
      <c r="AW10428" s="3"/>
      <c r="AY10428" s="3"/>
    </row>
    <row r="10429" spans="2:51" x14ac:dyDescent="0.2">
      <c r="B10429" s="3"/>
      <c r="D10429" s="3"/>
      <c r="AW10429" s="3"/>
      <c r="AY10429" s="3"/>
    </row>
    <row r="10430" spans="2:51" x14ac:dyDescent="0.2">
      <c r="B10430" s="3"/>
      <c r="D10430" s="3"/>
      <c r="AW10430" s="3"/>
      <c r="AY10430" s="3"/>
    </row>
    <row r="10431" spans="2:51" x14ac:dyDescent="0.2">
      <c r="B10431" s="3"/>
      <c r="D10431" s="3"/>
      <c r="AW10431" s="3"/>
      <c r="AY10431" s="3"/>
    </row>
    <row r="10432" spans="2:51" x14ac:dyDescent="0.2">
      <c r="B10432" s="3"/>
      <c r="D10432" s="3"/>
      <c r="AW10432" s="3"/>
      <c r="AY10432" s="3"/>
    </row>
    <row r="10433" spans="2:51" x14ac:dyDescent="0.2">
      <c r="B10433" s="3"/>
      <c r="D10433" s="3"/>
      <c r="AW10433" s="3"/>
      <c r="AY10433" s="3"/>
    </row>
    <row r="10434" spans="2:51" x14ac:dyDescent="0.2">
      <c r="B10434" s="3"/>
      <c r="D10434" s="3"/>
      <c r="AW10434" s="3"/>
      <c r="AY10434" s="3"/>
    </row>
    <row r="10435" spans="2:51" x14ac:dyDescent="0.2">
      <c r="B10435" s="3"/>
      <c r="D10435" s="3"/>
      <c r="AW10435" s="3"/>
      <c r="AY10435" s="3"/>
    </row>
    <row r="10436" spans="2:51" x14ac:dyDescent="0.2">
      <c r="B10436" s="3"/>
      <c r="D10436" s="3"/>
      <c r="AW10436" s="3"/>
      <c r="AY10436" s="3"/>
    </row>
    <row r="10437" spans="2:51" x14ac:dyDescent="0.2">
      <c r="B10437" s="3"/>
      <c r="D10437" s="3"/>
      <c r="AW10437" s="3"/>
      <c r="AY10437" s="3"/>
    </row>
    <row r="10438" spans="2:51" x14ac:dyDescent="0.2">
      <c r="B10438" s="3"/>
      <c r="D10438" s="3"/>
      <c r="AW10438" s="3"/>
      <c r="AY10438" s="3"/>
    </row>
    <row r="10439" spans="2:51" x14ac:dyDescent="0.2">
      <c r="B10439" s="3"/>
      <c r="D10439" s="3"/>
      <c r="AW10439" s="3"/>
      <c r="AY10439" s="3"/>
    </row>
    <row r="10440" spans="2:51" x14ac:dyDescent="0.2">
      <c r="B10440" s="3"/>
      <c r="D10440" s="3"/>
      <c r="AW10440" s="3"/>
      <c r="AY10440" s="3"/>
    </row>
    <row r="10441" spans="2:51" x14ac:dyDescent="0.2">
      <c r="B10441" s="3"/>
      <c r="D10441" s="3"/>
      <c r="AW10441" s="3"/>
      <c r="AY10441" s="3"/>
    </row>
    <row r="10442" spans="2:51" x14ac:dyDescent="0.2">
      <c r="B10442" s="3"/>
      <c r="D10442" s="3"/>
      <c r="AW10442" s="3"/>
      <c r="AY10442" s="3"/>
    </row>
    <row r="10443" spans="2:51" x14ac:dyDescent="0.2">
      <c r="B10443" s="3"/>
      <c r="D10443" s="3"/>
      <c r="AW10443" s="3"/>
      <c r="AY10443" s="3"/>
    </row>
    <row r="10444" spans="2:51" x14ac:dyDescent="0.2">
      <c r="B10444" s="3"/>
      <c r="D10444" s="3"/>
      <c r="AW10444" s="3"/>
      <c r="AY10444" s="3"/>
    </row>
    <row r="10445" spans="2:51" x14ac:dyDescent="0.2">
      <c r="B10445" s="3"/>
      <c r="D10445" s="3"/>
      <c r="AW10445" s="3"/>
      <c r="AY10445" s="3"/>
    </row>
    <row r="10446" spans="2:51" x14ac:dyDescent="0.2">
      <c r="B10446" s="3"/>
      <c r="D10446" s="3"/>
      <c r="AW10446" s="3"/>
      <c r="AY10446" s="3"/>
    </row>
    <row r="10447" spans="2:51" x14ac:dyDescent="0.2">
      <c r="B10447" s="3"/>
      <c r="D10447" s="3"/>
      <c r="AW10447" s="3"/>
      <c r="AY10447" s="3"/>
    </row>
    <row r="10448" spans="2:51" x14ac:dyDescent="0.2">
      <c r="B10448" s="3"/>
      <c r="D10448" s="3"/>
      <c r="AW10448" s="3"/>
      <c r="AY10448" s="3"/>
    </row>
    <row r="10449" spans="2:51" x14ac:dyDescent="0.2">
      <c r="B10449" s="3"/>
      <c r="D10449" s="3"/>
      <c r="AW10449" s="3"/>
      <c r="AY10449" s="3"/>
    </row>
    <row r="10450" spans="2:51" x14ac:dyDescent="0.2">
      <c r="B10450" s="3"/>
      <c r="D10450" s="3"/>
      <c r="AW10450" s="3"/>
      <c r="AY10450" s="3"/>
    </row>
    <row r="10451" spans="2:51" x14ac:dyDescent="0.2">
      <c r="B10451" s="3"/>
      <c r="D10451" s="3"/>
      <c r="AW10451" s="3"/>
      <c r="AY10451" s="3"/>
    </row>
    <row r="10452" spans="2:51" x14ac:dyDescent="0.2">
      <c r="B10452" s="3"/>
      <c r="D10452" s="3"/>
      <c r="AW10452" s="3"/>
      <c r="AY10452" s="3"/>
    </row>
    <row r="10453" spans="2:51" x14ac:dyDescent="0.2">
      <c r="B10453" s="3"/>
      <c r="D10453" s="3"/>
      <c r="AW10453" s="3"/>
      <c r="AY10453" s="3"/>
    </row>
    <row r="10454" spans="2:51" x14ac:dyDescent="0.2">
      <c r="B10454" s="3"/>
      <c r="D10454" s="3"/>
      <c r="AW10454" s="3"/>
      <c r="AY10454" s="3"/>
    </row>
    <row r="10455" spans="2:51" x14ac:dyDescent="0.2">
      <c r="B10455" s="3"/>
      <c r="D10455" s="3"/>
      <c r="AW10455" s="3"/>
      <c r="AY10455" s="3"/>
    </row>
    <row r="10456" spans="2:51" x14ac:dyDescent="0.2">
      <c r="B10456" s="3"/>
      <c r="D10456" s="3"/>
      <c r="AW10456" s="3"/>
      <c r="AY10456" s="3"/>
    </row>
    <row r="10457" spans="2:51" x14ac:dyDescent="0.2">
      <c r="B10457" s="3"/>
      <c r="D10457" s="3"/>
      <c r="AW10457" s="3"/>
      <c r="AY10457" s="3"/>
    </row>
    <row r="10458" spans="2:51" x14ac:dyDescent="0.2">
      <c r="B10458" s="3"/>
      <c r="D10458" s="3"/>
      <c r="AW10458" s="3"/>
      <c r="AY10458" s="3"/>
    </row>
    <row r="10459" spans="2:51" x14ac:dyDescent="0.2">
      <c r="B10459" s="3"/>
      <c r="D10459" s="3"/>
      <c r="AW10459" s="3"/>
      <c r="AY10459" s="3"/>
    </row>
    <row r="10460" spans="2:51" x14ac:dyDescent="0.2">
      <c r="B10460" s="3"/>
      <c r="D10460" s="3"/>
      <c r="AW10460" s="3"/>
      <c r="AY10460" s="3"/>
    </row>
    <row r="10461" spans="2:51" x14ac:dyDescent="0.2">
      <c r="B10461" s="3"/>
      <c r="D10461" s="3"/>
      <c r="AW10461" s="3"/>
      <c r="AY10461" s="3"/>
    </row>
    <row r="10462" spans="2:51" x14ac:dyDescent="0.2">
      <c r="B10462" s="3"/>
      <c r="D10462" s="3"/>
      <c r="AW10462" s="3"/>
      <c r="AY10462" s="3"/>
    </row>
    <row r="10463" spans="2:51" x14ac:dyDescent="0.2">
      <c r="B10463" s="3"/>
      <c r="D10463" s="3"/>
      <c r="AW10463" s="3"/>
      <c r="AY10463" s="3"/>
    </row>
    <row r="10464" spans="2:51" x14ac:dyDescent="0.2">
      <c r="B10464" s="3"/>
      <c r="D10464" s="3"/>
      <c r="AW10464" s="3"/>
      <c r="AY10464" s="3"/>
    </row>
    <row r="10465" spans="2:51" x14ac:dyDescent="0.2">
      <c r="B10465" s="3"/>
      <c r="D10465" s="3"/>
      <c r="AW10465" s="3"/>
      <c r="AY10465" s="3"/>
    </row>
    <row r="10466" spans="2:51" x14ac:dyDescent="0.2">
      <c r="B10466" s="3"/>
      <c r="D10466" s="3"/>
      <c r="AW10466" s="3"/>
      <c r="AY10466" s="3"/>
    </row>
    <row r="10467" spans="2:51" x14ac:dyDescent="0.2">
      <c r="B10467" s="3"/>
      <c r="D10467" s="3"/>
      <c r="AW10467" s="3"/>
      <c r="AY10467" s="3"/>
    </row>
    <row r="10468" spans="2:51" x14ac:dyDescent="0.2">
      <c r="B10468" s="3"/>
      <c r="D10468" s="3"/>
      <c r="AW10468" s="3"/>
      <c r="AY10468" s="3"/>
    </row>
    <row r="10469" spans="2:51" x14ac:dyDescent="0.2">
      <c r="B10469" s="3"/>
      <c r="D10469" s="3"/>
      <c r="AW10469" s="3"/>
      <c r="AY10469" s="3"/>
    </row>
    <row r="10470" spans="2:51" x14ac:dyDescent="0.2">
      <c r="B10470" s="3"/>
      <c r="D10470" s="3"/>
      <c r="AW10470" s="3"/>
      <c r="AY10470" s="3"/>
    </row>
    <row r="10471" spans="2:51" x14ac:dyDescent="0.2">
      <c r="B10471" s="3"/>
      <c r="D10471" s="3"/>
      <c r="AW10471" s="3"/>
      <c r="AY10471" s="3"/>
    </row>
    <row r="10472" spans="2:51" x14ac:dyDescent="0.2">
      <c r="B10472" s="3"/>
      <c r="D10472" s="3"/>
      <c r="AW10472" s="3"/>
      <c r="AY10472" s="3"/>
    </row>
    <row r="10473" spans="2:51" x14ac:dyDescent="0.2">
      <c r="B10473" s="3"/>
      <c r="D10473" s="3"/>
      <c r="AW10473" s="3"/>
      <c r="AY10473" s="3"/>
    </row>
    <row r="10474" spans="2:51" x14ac:dyDescent="0.2">
      <c r="B10474" s="3"/>
      <c r="D10474" s="3"/>
      <c r="AW10474" s="3"/>
      <c r="AY10474" s="3"/>
    </row>
    <row r="10475" spans="2:51" x14ac:dyDescent="0.2">
      <c r="B10475" s="3"/>
      <c r="D10475" s="3"/>
      <c r="AW10475" s="3"/>
      <c r="AY10475" s="3"/>
    </row>
    <row r="10476" spans="2:51" x14ac:dyDescent="0.2">
      <c r="B10476" s="3"/>
      <c r="D10476" s="3"/>
      <c r="AW10476" s="3"/>
      <c r="AY10476" s="3"/>
    </row>
    <row r="10477" spans="2:51" x14ac:dyDescent="0.2">
      <c r="B10477" s="3"/>
      <c r="D10477" s="3"/>
      <c r="AW10477" s="3"/>
      <c r="AY10477" s="3"/>
    </row>
    <row r="10478" spans="2:51" x14ac:dyDescent="0.2">
      <c r="B10478" s="3"/>
      <c r="D10478" s="3"/>
      <c r="AW10478" s="3"/>
      <c r="AY10478" s="3"/>
    </row>
    <row r="10479" spans="2:51" x14ac:dyDescent="0.2">
      <c r="B10479" s="3"/>
      <c r="D10479" s="3"/>
      <c r="AW10479" s="3"/>
      <c r="AY10479" s="3"/>
    </row>
    <row r="10480" spans="2:51" x14ac:dyDescent="0.2">
      <c r="B10480" s="3"/>
      <c r="D10480" s="3"/>
      <c r="AW10480" s="3"/>
      <c r="AY10480" s="3"/>
    </row>
    <row r="10481" spans="2:51" x14ac:dyDescent="0.2">
      <c r="B10481" s="3"/>
      <c r="D10481" s="3"/>
      <c r="AW10481" s="3"/>
      <c r="AY10481" s="3"/>
    </row>
    <row r="10482" spans="2:51" x14ac:dyDescent="0.2">
      <c r="B10482" s="3"/>
      <c r="D10482" s="3"/>
      <c r="AW10482" s="3"/>
      <c r="AY10482" s="3"/>
    </row>
    <row r="10483" spans="2:51" x14ac:dyDescent="0.2">
      <c r="B10483" s="3"/>
      <c r="D10483" s="3"/>
      <c r="AW10483" s="3"/>
      <c r="AY10483" s="3"/>
    </row>
    <row r="10484" spans="2:51" x14ac:dyDescent="0.2">
      <c r="B10484" s="3"/>
      <c r="D10484" s="3"/>
      <c r="AW10484" s="3"/>
      <c r="AY10484" s="3"/>
    </row>
    <row r="10485" spans="2:51" x14ac:dyDescent="0.2">
      <c r="B10485" s="3"/>
      <c r="D10485" s="3"/>
      <c r="AW10485" s="3"/>
      <c r="AY10485" s="3"/>
    </row>
    <row r="10486" spans="2:51" x14ac:dyDescent="0.2">
      <c r="B10486" s="3"/>
      <c r="D10486" s="3"/>
      <c r="AW10486" s="3"/>
      <c r="AY10486" s="3"/>
    </row>
    <row r="10487" spans="2:51" x14ac:dyDescent="0.2">
      <c r="B10487" s="3"/>
      <c r="D10487" s="3"/>
      <c r="AW10487" s="3"/>
      <c r="AY10487" s="3"/>
    </row>
    <row r="10488" spans="2:51" x14ac:dyDescent="0.2">
      <c r="B10488" s="3"/>
      <c r="D10488" s="3"/>
      <c r="AW10488" s="3"/>
      <c r="AY10488" s="3"/>
    </row>
    <row r="10489" spans="2:51" x14ac:dyDescent="0.2">
      <c r="B10489" s="3"/>
      <c r="D10489" s="3"/>
      <c r="AW10489" s="3"/>
      <c r="AY10489" s="3"/>
    </row>
    <row r="10490" spans="2:51" x14ac:dyDescent="0.2">
      <c r="B10490" s="3"/>
      <c r="D10490" s="3"/>
      <c r="AW10490" s="3"/>
      <c r="AY10490" s="3"/>
    </row>
    <row r="10491" spans="2:51" x14ac:dyDescent="0.2">
      <c r="B10491" s="3"/>
      <c r="D10491" s="3"/>
      <c r="AW10491" s="3"/>
      <c r="AY10491" s="3"/>
    </row>
    <row r="10492" spans="2:51" x14ac:dyDescent="0.2">
      <c r="B10492" s="3"/>
      <c r="D10492" s="3"/>
      <c r="AW10492" s="3"/>
      <c r="AY10492" s="3"/>
    </row>
    <row r="10493" spans="2:51" x14ac:dyDescent="0.2">
      <c r="B10493" s="3"/>
      <c r="D10493" s="3"/>
      <c r="AW10493" s="3"/>
      <c r="AY10493" s="3"/>
    </row>
    <row r="10494" spans="2:51" x14ac:dyDescent="0.2">
      <c r="B10494" s="3"/>
      <c r="D10494" s="3"/>
      <c r="AW10494" s="3"/>
      <c r="AY10494" s="3"/>
    </row>
    <row r="10495" spans="2:51" x14ac:dyDescent="0.2">
      <c r="B10495" s="3"/>
      <c r="D10495" s="3"/>
      <c r="AW10495" s="3"/>
      <c r="AY10495" s="3"/>
    </row>
    <row r="10496" spans="2:51" x14ac:dyDescent="0.2">
      <c r="B10496" s="3"/>
      <c r="D10496" s="3"/>
      <c r="AW10496" s="3"/>
      <c r="AY10496" s="3"/>
    </row>
    <row r="10497" spans="2:51" x14ac:dyDescent="0.2">
      <c r="B10497" s="3"/>
      <c r="D10497" s="3"/>
      <c r="AW10497" s="3"/>
      <c r="AY10497" s="3"/>
    </row>
    <row r="10498" spans="2:51" x14ac:dyDescent="0.2">
      <c r="B10498" s="3"/>
      <c r="D10498" s="3"/>
      <c r="AW10498" s="3"/>
      <c r="AY10498" s="3"/>
    </row>
    <row r="10499" spans="2:51" x14ac:dyDescent="0.2">
      <c r="B10499" s="3"/>
      <c r="D10499" s="3"/>
      <c r="AW10499" s="3"/>
      <c r="AY10499" s="3"/>
    </row>
    <row r="10500" spans="2:51" x14ac:dyDescent="0.2">
      <c r="B10500" s="3"/>
      <c r="D10500" s="3"/>
      <c r="AW10500" s="3"/>
      <c r="AY10500" s="3"/>
    </row>
    <row r="10501" spans="2:51" x14ac:dyDescent="0.2">
      <c r="B10501" s="3"/>
      <c r="D10501" s="3"/>
      <c r="AW10501" s="3"/>
      <c r="AY10501" s="3"/>
    </row>
    <row r="10502" spans="2:51" x14ac:dyDescent="0.2">
      <c r="B10502" s="3"/>
      <c r="D10502" s="3"/>
      <c r="AW10502" s="3"/>
      <c r="AY10502" s="3"/>
    </row>
    <row r="10503" spans="2:51" x14ac:dyDescent="0.2">
      <c r="B10503" s="3"/>
      <c r="D10503" s="3"/>
      <c r="AW10503" s="3"/>
      <c r="AY10503" s="3"/>
    </row>
    <row r="10504" spans="2:51" x14ac:dyDescent="0.2">
      <c r="B10504" s="3"/>
      <c r="D10504" s="3"/>
      <c r="AW10504" s="3"/>
      <c r="AY10504" s="3"/>
    </row>
    <row r="10505" spans="2:51" x14ac:dyDescent="0.2">
      <c r="B10505" s="3"/>
      <c r="D10505" s="3"/>
      <c r="AW10505" s="3"/>
      <c r="AY10505" s="3"/>
    </row>
    <row r="10506" spans="2:51" x14ac:dyDescent="0.2">
      <c r="B10506" s="3"/>
      <c r="D10506" s="3"/>
      <c r="AW10506" s="3"/>
      <c r="AY10506" s="3"/>
    </row>
    <row r="10507" spans="2:51" x14ac:dyDescent="0.2">
      <c r="B10507" s="3"/>
      <c r="D10507" s="3"/>
      <c r="AW10507" s="3"/>
      <c r="AY10507" s="3"/>
    </row>
    <row r="10508" spans="2:51" x14ac:dyDescent="0.2">
      <c r="B10508" s="3"/>
      <c r="D10508" s="3"/>
      <c r="AW10508" s="3"/>
      <c r="AY10508" s="3"/>
    </row>
    <row r="10509" spans="2:51" x14ac:dyDescent="0.2">
      <c r="B10509" s="3"/>
      <c r="D10509" s="3"/>
      <c r="AW10509" s="3"/>
      <c r="AY10509" s="3"/>
    </row>
    <row r="10510" spans="2:51" x14ac:dyDescent="0.2">
      <c r="B10510" s="3"/>
      <c r="D10510" s="3"/>
      <c r="AW10510" s="3"/>
      <c r="AY10510" s="3"/>
    </row>
    <row r="10511" spans="2:51" x14ac:dyDescent="0.2">
      <c r="B10511" s="3"/>
      <c r="D10511" s="3"/>
      <c r="AW10511" s="3"/>
      <c r="AY10511" s="3"/>
    </row>
    <row r="10512" spans="2:51" x14ac:dyDescent="0.2">
      <c r="B10512" s="3"/>
      <c r="D10512" s="3"/>
      <c r="AW10512" s="3"/>
      <c r="AY10512" s="3"/>
    </row>
    <row r="10513" spans="2:51" x14ac:dyDescent="0.2">
      <c r="B10513" s="3"/>
      <c r="D10513" s="3"/>
      <c r="AW10513" s="3"/>
      <c r="AY10513" s="3"/>
    </row>
    <row r="10514" spans="2:51" x14ac:dyDescent="0.2">
      <c r="B10514" s="3"/>
      <c r="D10514" s="3"/>
      <c r="AW10514" s="3"/>
      <c r="AY10514" s="3"/>
    </row>
    <row r="10515" spans="2:51" x14ac:dyDescent="0.2">
      <c r="B10515" s="3"/>
      <c r="D10515" s="3"/>
      <c r="AW10515" s="3"/>
      <c r="AY10515" s="3"/>
    </row>
    <row r="10516" spans="2:51" x14ac:dyDescent="0.2">
      <c r="B10516" s="3"/>
      <c r="D10516" s="3"/>
      <c r="AW10516" s="3"/>
      <c r="AY10516" s="3"/>
    </row>
    <row r="10517" spans="2:51" x14ac:dyDescent="0.2">
      <c r="B10517" s="3"/>
      <c r="D10517" s="3"/>
      <c r="AW10517" s="3"/>
      <c r="AY10517" s="3"/>
    </row>
    <row r="10518" spans="2:51" x14ac:dyDescent="0.2">
      <c r="B10518" s="3"/>
      <c r="D10518" s="3"/>
      <c r="AW10518" s="3"/>
      <c r="AY10518" s="3"/>
    </row>
    <row r="10519" spans="2:51" x14ac:dyDescent="0.2">
      <c r="B10519" s="3"/>
      <c r="D10519" s="3"/>
      <c r="AW10519" s="3"/>
      <c r="AY10519" s="3"/>
    </row>
    <row r="10520" spans="2:51" x14ac:dyDescent="0.2">
      <c r="B10520" s="3"/>
      <c r="D10520" s="3"/>
      <c r="AW10520" s="3"/>
      <c r="AY10520" s="3"/>
    </row>
    <row r="10521" spans="2:51" x14ac:dyDescent="0.2">
      <c r="B10521" s="3"/>
      <c r="D10521" s="3"/>
      <c r="AW10521" s="3"/>
      <c r="AY10521" s="3"/>
    </row>
    <row r="10522" spans="2:51" x14ac:dyDescent="0.2">
      <c r="B10522" s="3"/>
      <c r="D10522" s="3"/>
      <c r="AW10522" s="3"/>
      <c r="AY10522" s="3"/>
    </row>
    <row r="10523" spans="2:51" x14ac:dyDescent="0.2">
      <c r="B10523" s="3"/>
      <c r="D10523" s="3"/>
      <c r="AW10523" s="3"/>
      <c r="AY10523" s="3"/>
    </row>
    <row r="10524" spans="2:51" x14ac:dyDescent="0.2">
      <c r="B10524" s="3"/>
      <c r="D10524" s="3"/>
      <c r="AW10524" s="3"/>
      <c r="AY10524" s="3"/>
    </row>
    <row r="10525" spans="2:51" x14ac:dyDescent="0.2">
      <c r="B10525" s="3"/>
      <c r="D10525" s="3"/>
      <c r="AW10525" s="3"/>
      <c r="AY10525" s="3"/>
    </row>
    <row r="10526" spans="2:51" x14ac:dyDescent="0.2">
      <c r="B10526" s="3"/>
      <c r="D10526" s="3"/>
      <c r="AW10526" s="3"/>
      <c r="AY10526" s="3"/>
    </row>
    <row r="10527" spans="2:51" x14ac:dyDescent="0.2">
      <c r="B10527" s="3"/>
      <c r="D10527" s="3"/>
      <c r="AW10527" s="3"/>
      <c r="AY10527" s="3"/>
    </row>
    <row r="10528" spans="2:51" x14ac:dyDescent="0.2">
      <c r="B10528" s="3"/>
      <c r="D10528" s="3"/>
      <c r="AW10528" s="3"/>
      <c r="AY10528" s="3"/>
    </row>
    <row r="10529" spans="2:51" x14ac:dyDescent="0.2">
      <c r="B10529" s="3"/>
      <c r="D10529" s="3"/>
      <c r="AW10529" s="3"/>
      <c r="AY10529" s="3"/>
    </row>
    <row r="10530" spans="2:51" x14ac:dyDescent="0.2">
      <c r="B10530" s="3"/>
      <c r="D10530" s="3"/>
      <c r="AW10530" s="3"/>
      <c r="AY10530" s="3"/>
    </row>
    <row r="10531" spans="2:51" x14ac:dyDescent="0.2">
      <c r="B10531" s="3"/>
      <c r="D10531" s="3"/>
      <c r="AW10531" s="3"/>
      <c r="AY10531" s="3"/>
    </row>
    <row r="10532" spans="2:51" x14ac:dyDescent="0.2">
      <c r="B10532" s="3"/>
      <c r="D10532" s="3"/>
      <c r="AW10532" s="3"/>
      <c r="AY10532" s="3"/>
    </row>
    <row r="10533" spans="2:51" x14ac:dyDescent="0.2">
      <c r="B10533" s="3"/>
      <c r="D10533" s="3"/>
      <c r="AW10533" s="3"/>
      <c r="AY10533" s="3"/>
    </row>
    <row r="10534" spans="2:51" x14ac:dyDescent="0.2">
      <c r="B10534" s="3"/>
      <c r="D10534" s="3"/>
      <c r="AW10534" s="3"/>
      <c r="AY10534" s="3"/>
    </row>
    <row r="10535" spans="2:51" x14ac:dyDescent="0.2">
      <c r="B10535" s="3"/>
      <c r="D10535" s="3"/>
      <c r="AW10535" s="3"/>
      <c r="AY10535" s="3"/>
    </row>
    <row r="10536" spans="2:51" x14ac:dyDescent="0.2">
      <c r="B10536" s="3"/>
      <c r="D10536" s="3"/>
      <c r="AW10536" s="3"/>
      <c r="AY10536" s="3"/>
    </row>
    <row r="10537" spans="2:51" x14ac:dyDescent="0.2">
      <c r="B10537" s="3"/>
      <c r="D10537" s="3"/>
      <c r="AW10537" s="3"/>
      <c r="AY10537" s="3"/>
    </row>
    <row r="10538" spans="2:51" x14ac:dyDescent="0.2">
      <c r="B10538" s="3"/>
      <c r="D10538" s="3"/>
      <c r="AW10538" s="3"/>
      <c r="AY10538" s="3"/>
    </row>
    <row r="10539" spans="2:51" x14ac:dyDescent="0.2">
      <c r="B10539" s="3"/>
      <c r="D10539" s="3"/>
      <c r="AW10539" s="3"/>
      <c r="AY10539" s="3"/>
    </row>
    <row r="10540" spans="2:51" x14ac:dyDescent="0.2">
      <c r="B10540" s="3"/>
      <c r="D10540" s="3"/>
      <c r="AW10540" s="3"/>
      <c r="AY10540" s="3"/>
    </row>
    <row r="10541" spans="2:51" x14ac:dyDescent="0.2">
      <c r="B10541" s="3"/>
      <c r="D10541" s="3"/>
      <c r="AW10541" s="3"/>
      <c r="AY10541" s="3"/>
    </row>
    <row r="10542" spans="2:51" x14ac:dyDescent="0.2">
      <c r="B10542" s="3"/>
      <c r="D10542" s="3"/>
      <c r="AW10542" s="3"/>
      <c r="AY10542" s="3"/>
    </row>
    <row r="10543" spans="2:51" x14ac:dyDescent="0.2">
      <c r="B10543" s="3"/>
      <c r="D10543" s="3"/>
      <c r="AW10543" s="3"/>
      <c r="AY10543" s="3"/>
    </row>
    <row r="10544" spans="2:51" x14ac:dyDescent="0.2">
      <c r="B10544" s="3"/>
      <c r="D10544" s="3"/>
      <c r="AW10544" s="3"/>
      <c r="AY10544" s="3"/>
    </row>
    <row r="10545" spans="2:51" x14ac:dyDescent="0.2">
      <c r="B10545" s="3"/>
      <c r="D10545" s="3"/>
      <c r="AW10545" s="3"/>
      <c r="AY10545" s="3"/>
    </row>
    <row r="10546" spans="2:51" x14ac:dyDescent="0.2">
      <c r="B10546" s="3"/>
      <c r="D10546" s="3"/>
      <c r="AW10546" s="3"/>
      <c r="AY10546" s="3"/>
    </row>
    <row r="10547" spans="2:51" x14ac:dyDescent="0.2">
      <c r="B10547" s="3"/>
      <c r="D10547" s="3"/>
      <c r="AW10547" s="3"/>
      <c r="AY10547" s="3"/>
    </row>
    <row r="10548" spans="2:51" x14ac:dyDescent="0.2">
      <c r="B10548" s="3"/>
      <c r="D10548" s="3"/>
      <c r="AW10548" s="3"/>
      <c r="AY10548" s="3"/>
    </row>
    <row r="10549" spans="2:51" x14ac:dyDescent="0.2">
      <c r="B10549" s="3"/>
      <c r="D10549" s="3"/>
      <c r="AW10549" s="3"/>
      <c r="AY10549" s="3"/>
    </row>
    <row r="10550" spans="2:51" x14ac:dyDescent="0.2">
      <c r="B10550" s="3"/>
      <c r="D10550" s="3"/>
      <c r="AW10550" s="3"/>
      <c r="AY10550" s="3"/>
    </row>
    <row r="10551" spans="2:51" x14ac:dyDescent="0.2">
      <c r="B10551" s="3"/>
      <c r="D10551" s="3"/>
      <c r="AW10551" s="3"/>
      <c r="AY10551" s="3"/>
    </row>
    <row r="10552" spans="2:51" x14ac:dyDescent="0.2">
      <c r="B10552" s="3"/>
      <c r="D10552" s="3"/>
      <c r="AW10552" s="3"/>
      <c r="AY10552" s="3"/>
    </row>
    <row r="10553" spans="2:51" x14ac:dyDescent="0.2">
      <c r="B10553" s="3"/>
      <c r="D10553" s="3"/>
      <c r="AW10553" s="3"/>
      <c r="AY10553" s="3"/>
    </row>
    <row r="10554" spans="2:51" x14ac:dyDescent="0.2">
      <c r="B10554" s="3"/>
      <c r="D10554" s="3"/>
      <c r="AW10554" s="3"/>
      <c r="AY10554" s="3"/>
    </row>
    <row r="10555" spans="2:51" x14ac:dyDescent="0.2">
      <c r="B10555" s="3"/>
      <c r="D10555" s="3"/>
      <c r="AW10555" s="3"/>
      <c r="AY10555" s="3"/>
    </row>
    <row r="10556" spans="2:51" x14ac:dyDescent="0.2">
      <c r="B10556" s="3"/>
      <c r="D10556" s="3"/>
      <c r="AW10556" s="3"/>
      <c r="AY10556" s="3"/>
    </row>
    <row r="10557" spans="2:51" x14ac:dyDescent="0.2">
      <c r="B10557" s="3"/>
      <c r="D10557" s="3"/>
      <c r="AW10557" s="3"/>
      <c r="AY10557" s="3"/>
    </row>
    <row r="10558" spans="2:51" x14ac:dyDescent="0.2">
      <c r="B10558" s="3"/>
      <c r="D10558" s="3"/>
      <c r="AW10558" s="3"/>
      <c r="AY10558" s="3"/>
    </row>
    <row r="10559" spans="2:51" x14ac:dyDescent="0.2">
      <c r="B10559" s="3"/>
      <c r="D10559" s="3"/>
      <c r="AW10559" s="3"/>
      <c r="AY10559" s="3"/>
    </row>
    <row r="10560" spans="2:51" x14ac:dyDescent="0.2">
      <c r="B10560" s="3"/>
      <c r="D10560" s="3"/>
      <c r="AW10560" s="3"/>
      <c r="AY10560" s="3"/>
    </row>
    <row r="10561" spans="2:51" x14ac:dyDescent="0.2">
      <c r="B10561" s="3"/>
      <c r="D10561" s="3"/>
      <c r="AW10561" s="3"/>
      <c r="AY10561" s="3"/>
    </row>
    <row r="10562" spans="2:51" x14ac:dyDescent="0.2">
      <c r="B10562" s="3"/>
      <c r="D10562" s="3"/>
      <c r="AW10562" s="3"/>
      <c r="AY10562" s="3"/>
    </row>
    <row r="10563" spans="2:51" x14ac:dyDescent="0.2">
      <c r="B10563" s="3"/>
      <c r="D10563" s="3"/>
      <c r="AW10563" s="3"/>
      <c r="AY10563" s="3"/>
    </row>
    <row r="10564" spans="2:51" x14ac:dyDescent="0.2">
      <c r="B10564" s="3"/>
      <c r="D10564" s="3"/>
      <c r="AW10564" s="3"/>
      <c r="AY10564" s="3"/>
    </row>
    <row r="10565" spans="2:51" x14ac:dyDescent="0.2">
      <c r="B10565" s="3"/>
      <c r="D10565" s="3"/>
      <c r="AW10565" s="3"/>
      <c r="AY10565" s="3"/>
    </row>
    <row r="10566" spans="2:51" x14ac:dyDescent="0.2">
      <c r="B10566" s="3"/>
      <c r="D10566" s="3"/>
      <c r="AW10566" s="3"/>
      <c r="AY10566" s="3"/>
    </row>
    <row r="10567" spans="2:51" x14ac:dyDescent="0.2">
      <c r="B10567" s="3"/>
      <c r="D10567" s="3"/>
      <c r="AW10567" s="3"/>
      <c r="AY10567" s="3"/>
    </row>
    <row r="10568" spans="2:51" x14ac:dyDescent="0.2">
      <c r="B10568" s="3"/>
      <c r="D10568" s="3"/>
      <c r="AW10568" s="3"/>
      <c r="AY10568" s="3"/>
    </row>
    <row r="10569" spans="2:51" x14ac:dyDescent="0.2">
      <c r="B10569" s="3"/>
      <c r="D10569" s="3"/>
      <c r="AW10569" s="3"/>
      <c r="AY10569" s="3"/>
    </row>
    <row r="10570" spans="2:51" x14ac:dyDescent="0.2">
      <c r="B10570" s="3"/>
      <c r="D10570" s="3"/>
      <c r="AW10570" s="3"/>
      <c r="AY10570" s="3"/>
    </row>
    <row r="10571" spans="2:51" x14ac:dyDescent="0.2">
      <c r="B10571" s="3"/>
      <c r="D10571" s="3"/>
      <c r="AW10571" s="3"/>
      <c r="AY10571" s="3"/>
    </row>
    <row r="10572" spans="2:51" x14ac:dyDescent="0.2">
      <c r="B10572" s="3"/>
      <c r="D10572" s="3"/>
      <c r="AW10572" s="3"/>
      <c r="AY10572" s="3"/>
    </row>
    <row r="10573" spans="2:51" x14ac:dyDescent="0.2">
      <c r="B10573" s="3"/>
      <c r="D10573" s="3"/>
      <c r="AW10573" s="3"/>
      <c r="AY10573" s="3"/>
    </row>
    <row r="10574" spans="2:51" x14ac:dyDescent="0.2">
      <c r="B10574" s="3"/>
      <c r="D10574" s="3"/>
      <c r="AW10574" s="3"/>
      <c r="AY10574" s="3"/>
    </row>
    <row r="10575" spans="2:51" x14ac:dyDescent="0.2">
      <c r="B10575" s="3"/>
      <c r="D10575" s="3"/>
      <c r="AW10575" s="3"/>
      <c r="AY10575" s="3"/>
    </row>
    <row r="10576" spans="2:51" x14ac:dyDescent="0.2">
      <c r="B10576" s="3"/>
      <c r="D10576" s="3"/>
      <c r="AW10576" s="3"/>
      <c r="AY10576" s="3"/>
    </row>
    <row r="10577" spans="2:51" x14ac:dyDescent="0.2">
      <c r="B10577" s="3"/>
      <c r="D10577" s="3"/>
      <c r="AW10577" s="3"/>
      <c r="AY10577" s="3"/>
    </row>
    <row r="10578" spans="2:51" x14ac:dyDescent="0.2">
      <c r="B10578" s="3"/>
      <c r="D10578" s="3"/>
      <c r="AW10578" s="3"/>
      <c r="AY10578" s="3"/>
    </row>
    <row r="10579" spans="2:51" x14ac:dyDescent="0.2">
      <c r="B10579" s="3"/>
      <c r="D10579" s="3"/>
      <c r="AW10579" s="3"/>
      <c r="AY10579" s="3"/>
    </row>
    <row r="10580" spans="2:51" x14ac:dyDescent="0.2">
      <c r="B10580" s="3"/>
      <c r="D10580" s="3"/>
      <c r="AW10580" s="3"/>
      <c r="AY10580" s="3"/>
    </row>
    <row r="10581" spans="2:51" x14ac:dyDescent="0.2">
      <c r="B10581" s="3"/>
      <c r="D10581" s="3"/>
      <c r="AW10581" s="3"/>
      <c r="AY10581" s="3"/>
    </row>
    <row r="10582" spans="2:51" x14ac:dyDescent="0.2">
      <c r="B10582" s="3"/>
      <c r="D10582" s="3"/>
      <c r="AW10582" s="3"/>
      <c r="AY10582" s="3"/>
    </row>
    <row r="10583" spans="2:51" x14ac:dyDescent="0.2">
      <c r="B10583" s="3"/>
      <c r="D10583" s="3"/>
      <c r="AW10583" s="3"/>
      <c r="AY10583" s="3"/>
    </row>
    <row r="10584" spans="2:51" x14ac:dyDescent="0.2">
      <c r="B10584" s="3"/>
      <c r="D10584" s="3"/>
      <c r="AW10584" s="3"/>
      <c r="AY10584" s="3"/>
    </row>
    <row r="10585" spans="2:51" x14ac:dyDescent="0.2">
      <c r="B10585" s="3"/>
      <c r="D10585" s="3"/>
      <c r="AW10585" s="3"/>
      <c r="AY10585" s="3"/>
    </row>
    <row r="10586" spans="2:51" x14ac:dyDescent="0.2">
      <c r="B10586" s="3"/>
      <c r="D10586" s="3"/>
      <c r="AW10586" s="3"/>
      <c r="AY10586" s="3"/>
    </row>
    <row r="10587" spans="2:51" x14ac:dyDescent="0.2">
      <c r="B10587" s="3"/>
      <c r="D10587" s="3"/>
      <c r="AW10587" s="3"/>
      <c r="AY10587" s="3"/>
    </row>
    <row r="10588" spans="2:51" x14ac:dyDescent="0.2">
      <c r="B10588" s="3"/>
      <c r="D10588" s="3"/>
      <c r="AW10588" s="3"/>
      <c r="AY10588" s="3"/>
    </row>
    <row r="10589" spans="2:51" x14ac:dyDescent="0.2">
      <c r="B10589" s="3"/>
      <c r="D10589" s="3"/>
      <c r="AW10589" s="3"/>
      <c r="AY10589" s="3"/>
    </row>
    <row r="10590" spans="2:51" x14ac:dyDescent="0.2">
      <c r="B10590" s="3"/>
      <c r="D10590" s="3"/>
      <c r="AW10590" s="3"/>
      <c r="AY10590" s="3"/>
    </row>
    <row r="10591" spans="2:51" x14ac:dyDescent="0.2">
      <c r="B10591" s="3"/>
      <c r="D10591" s="3"/>
      <c r="AW10591" s="3"/>
      <c r="AY10591" s="3"/>
    </row>
    <row r="10592" spans="2:51" x14ac:dyDescent="0.2">
      <c r="B10592" s="3"/>
      <c r="D10592" s="3"/>
      <c r="AW10592" s="3"/>
      <c r="AY10592" s="3"/>
    </row>
    <row r="10593" spans="2:51" x14ac:dyDescent="0.2">
      <c r="B10593" s="3"/>
      <c r="D10593" s="3"/>
      <c r="AW10593" s="3"/>
      <c r="AY10593" s="3"/>
    </row>
    <row r="10594" spans="2:51" x14ac:dyDescent="0.2">
      <c r="B10594" s="3"/>
      <c r="D10594" s="3"/>
      <c r="AW10594" s="3"/>
      <c r="AY10594" s="3"/>
    </row>
    <row r="10595" spans="2:51" x14ac:dyDescent="0.2">
      <c r="B10595" s="3"/>
      <c r="D10595" s="3"/>
      <c r="AW10595" s="3"/>
      <c r="AY10595" s="3"/>
    </row>
    <row r="10596" spans="2:51" x14ac:dyDescent="0.2">
      <c r="B10596" s="3"/>
      <c r="D10596" s="3"/>
      <c r="AW10596" s="3"/>
      <c r="AY10596" s="3"/>
    </row>
    <row r="10597" spans="2:51" x14ac:dyDescent="0.2">
      <c r="B10597" s="3"/>
      <c r="D10597" s="3"/>
      <c r="AW10597" s="3"/>
      <c r="AY10597" s="3"/>
    </row>
    <row r="10598" spans="2:51" x14ac:dyDescent="0.2">
      <c r="B10598" s="3"/>
      <c r="D10598" s="3"/>
      <c r="AW10598" s="3"/>
      <c r="AY10598" s="3"/>
    </row>
    <row r="10599" spans="2:51" x14ac:dyDescent="0.2">
      <c r="B10599" s="3"/>
      <c r="D10599" s="3"/>
      <c r="AW10599" s="3"/>
      <c r="AY10599" s="3"/>
    </row>
    <row r="10600" spans="2:51" x14ac:dyDescent="0.2">
      <c r="B10600" s="3"/>
      <c r="D10600" s="3"/>
      <c r="AW10600" s="3"/>
      <c r="AY10600" s="3"/>
    </row>
    <row r="10601" spans="2:51" x14ac:dyDescent="0.2">
      <c r="B10601" s="3"/>
      <c r="D10601" s="3"/>
      <c r="AW10601" s="3"/>
      <c r="AY10601" s="3"/>
    </row>
    <row r="10602" spans="2:51" x14ac:dyDescent="0.2">
      <c r="B10602" s="3"/>
      <c r="D10602" s="3"/>
      <c r="AW10602" s="3"/>
      <c r="AY10602" s="3"/>
    </row>
    <row r="10603" spans="2:51" x14ac:dyDescent="0.2">
      <c r="B10603" s="3"/>
      <c r="D10603" s="3"/>
      <c r="AW10603" s="3"/>
      <c r="AY10603" s="3"/>
    </row>
    <row r="10604" spans="2:51" x14ac:dyDescent="0.2">
      <c r="B10604" s="3"/>
      <c r="D10604" s="3"/>
      <c r="AW10604" s="3"/>
      <c r="AY10604" s="3"/>
    </row>
    <row r="10605" spans="2:51" x14ac:dyDescent="0.2">
      <c r="B10605" s="3"/>
      <c r="D10605" s="3"/>
      <c r="AW10605" s="3"/>
      <c r="AY10605" s="3"/>
    </row>
    <row r="10606" spans="2:51" x14ac:dyDescent="0.2">
      <c r="B10606" s="3"/>
      <c r="D10606" s="3"/>
      <c r="AW10606" s="3"/>
      <c r="AY10606" s="3"/>
    </row>
    <row r="10607" spans="2:51" x14ac:dyDescent="0.2">
      <c r="B10607" s="3"/>
      <c r="D10607" s="3"/>
      <c r="AW10607" s="3"/>
      <c r="AY10607" s="3"/>
    </row>
    <row r="10608" spans="2:51" x14ac:dyDescent="0.2">
      <c r="B10608" s="3"/>
      <c r="D10608" s="3"/>
      <c r="AW10608" s="3"/>
      <c r="AY10608" s="3"/>
    </row>
    <row r="10609" spans="2:51" x14ac:dyDescent="0.2">
      <c r="B10609" s="3"/>
      <c r="D10609" s="3"/>
      <c r="AW10609" s="3"/>
      <c r="AY10609" s="3"/>
    </row>
    <row r="10610" spans="2:51" x14ac:dyDescent="0.2">
      <c r="B10610" s="3"/>
      <c r="D10610" s="3"/>
      <c r="AW10610" s="3"/>
      <c r="AY10610" s="3"/>
    </row>
    <row r="10611" spans="2:51" x14ac:dyDescent="0.2">
      <c r="B10611" s="3"/>
      <c r="D10611" s="3"/>
      <c r="AW10611" s="3"/>
      <c r="AY10611" s="3"/>
    </row>
    <row r="10612" spans="2:51" x14ac:dyDescent="0.2">
      <c r="B10612" s="3"/>
      <c r="D10612" s="3"/>
      <c r="AW10612" s="3"/>
      <c r="AY10612" s="3"/>
    </row>
    <row r="10613" spans="2:51" x14ac:dyDescent="0.2">
      <c r="B10613" s="3"/>
      <c r="D10613" s="3"/>
      <c r="AW10613" s="3"/>
      <c r="AY10613" s="3"/>
    </row>
    <row r="10614" spans="2:51" x14ac:dyDescent="0.2">
      <c r="B10614" s="3"/>
      <c r="D10614" s="3"/>
      <c r="AW10614" s="3"/>
      <c r="AY10614" s="3"/>
    </row>
    <row r="10615" spans="2:51" x14ac:dyDescent="0.2">
      <c r="B10615" s="3"/>
      <c r="D10615" s="3"/>
      <c r="AW10615" s="3"/>
      <c r="AY10615" s="3"/>
    </row>
    <row r="10616" spans="2:51" x14ac:dyDescent="0.2">
      <c r="B10616" s="3"/>
      <c r="D10616" s="3"/>
      <c r="AW10616" s="3"/>
      <c r="AY10616" s="3"/>
    </row>
    <row r="10617" spans="2:51" x14ac:dyDescent="0.2">
      <c r="B10617" s="3"/>
      <c r="D10617" s="3"/>
      <c r="AW10617" s="3"/>
      <c r="AY10617" s="3"/>
    </row>
    <row r="10618" spans="2:51" x14ac:dyDescent="0.2">
      <c r="B10618" s="3"/>
      <c r="D10618" s="3"/>
      <c r="AW10618" s="3"/>
      <c r="AY10618" s="3"/>
    </row>
    <row r="10619" spans="2:51" x14ac:dyDescent="0.2">
      <c r="B10619" s="3"/>
      <c r="D10619" s="3"/>
      <c r="AW10619" s="3"/>
      <c r="AY10619" s="3"/>
    </row>
    <row r="10620" spans="2:51" x14ac:dyDescent="0.2">
      <c r="B10620" s="3"/>
      <c r="D10620" s="3"/>
      <c r="AW10620" s="3"/>
      <c r="AY10620" s="3"/>
    </row>
    <row r="10621" spans="2:51" x14ac:dyDescent="0.2">
      <c r="B10621" s="3"/>
      <c r="D10621" s="3"/>
      <c r="AW10621" s="3"/>
      <c r="AY10621" s="3"/>
    </row>
    <row r="10622" spans="2:51" x14ac:dyDescent="0.2">
      <c r="B10622" s="3"/>
      <c r="D10622" s="3"/>
      <c r="AW10622" s="3"/>
      <c r="AY10622" s="3"/>
    </row>
    <row r="10623" spans="2:51" x14ac:dyDescent="0.2">
      <c r="B10623" s="3"/>
      <c r="D10623" s="3"/>
      <c r="AW10623" s="3"/>
      <c r="AY10623" s="3"/>
    </row>
    <row r="10624" spans="2:51" x14ac:dyDescent="0.2">
      <c r="B10624" s="3"/>
      <c r="D10624" s="3"/>
      <c r="AW10624" s="3"/>
      <c r="AY10624" s="3"/>
    </row>
    <row r="10625" spans="2:51" x14ac:dyDescent="0.2">
      <c r="B10625" s="3"/>
      <c r="D10625" s="3"/>
      <c r="AW10625" s="3"/>
      <c r="AY10625" s="3"/>
    </row>
    <row r="10626" spans="2:51" x14ac:dyDescent="0.2">
      <c r="B10626" s="3"/>
      <c r="D10626" s="3"/>
      <c r="AW10626" s="3"/>
      <c r="AY10626" s="3"/>
    </row>
    <row r="10627" spans="2:51" x14ac:dyDescent="0.2">
      <c r="B10627" s="3"/>
      <c r="D10627" s="3"/>
      <c r="AW10627" s="3"/>
      <c r="AY10627" s="3"/>
    </row>
    <row r="10628" spans="2:51" x14ac:dyDescent="0.2">
      <c r="B10628" s="3"/>
      <c r="D10628" s="3"/>
      <c r="AW10628" s="3"/>
      <c r="AY10628" s="3"/>
    </row>
    <row r="10629" spans="2:51" x14ac:dyDescent="0.2">
      <c r="B10629" s="3"/>
      <c r="D10629" s="3"/>
      <c r="AW10629" s="3"/>
      <c r="AY10629" s="3"/>
    </row>
    <row r="10630" spans="2:51" x14ac:dyDescent="0.2">
      <c r="B10630" s="3"/>
      <c r="D10630" s="3"/>
      <c r="AW10630" s="3"/>
      <c r="AY10630" s="3"/>
    </row>
    <row r="10631" spans="2:51" x14ac:dyDescent="0.2">
      <c r="B10631" s="3"/>
      <c r="D10631" s="3"/>
      <c r="AW10631" s="3"/>
      <c r="AY10631" s="3"/>
    </row>
    <row r="10632" spans="2:51" x14ac:dyDescent="0.2">
      <c r="B10632" s="3"/>
      <c r="D10632" s="3"/>
      <c r="AW10632" s="3"/>
      <c r="AY10632" s="3"/>
    </row>
    <row r="10633" spans="2:51" x14ac:dyDescent="0.2">
      <c r="B10633" s="3"/>
      <c r="D10633" s="3"/>
      <c r="AW10633" s="3"/>
      <c r="AY10633" s="3"/>
    </row>
    <row r="10634" spans="2:51" x14ac:dyDescent="0.2">
      <c r="B10634" s="3"/>
      <c r="D10634" s="3"/>
      <c r="AW10634" s="3"/>
      <c r="AY10634" s="3"/>
    </row>
    <row r="10635" spans="2:51" x14ac:dyDescent="0.2">
      <c r="B10635" s="3"/>
      <c r="D10635" s="3"/>
      <c r="AW10635" s="3"/>
      <c r="AY10635" s="3"/>
    </row>
    <row r="10636" spans="2:51" x14ac:dyDescent="0.2">
      <c r="B10636" s="3"/>
      <c r="D10636" s="3"/>
      <c r="AW10636" s="3"/>
      <c r="AY10636" s="3"/>
    </row>
    <row r="10637" spans="2:51" x14ac:dyDescent="0.2">
      <c r="B10637" s="3"/>
      <c r="D10637" s="3"/>
      <c r="AW10637" s="3"/>
      <c r="AY10637" s="3"/>
    </row>
    <row r="10638" spans="2:51" x14ac:dyDescent="0.2">
      <c r="B10638" s="3"/>
      <c r="D10638" s="3"/>
      <c r="AW10638" s="3"/>
      <c r="AY10638" s="3"/>
    </row>
    <row r="10639" spans="2:51" x14ac:dyDescent="0.2">
      <c r="B10639" s="3"/>
      <c r="D10639" s="3"/>
      <c r="AW10639" s="3"/>
      <c r="AY10639" s="3"/>
    </row>
    <row r="10640" spans="2:51" x14ac:dyDescent="0.2">
      <c r="B10640" s="3"/>
      <c r="D10640" s="3"/>
      <c r="AW10640" s="3"/>
      <c r="AY10640" s="3"/>
    </row>
    <row r="10641" spans="2:51" x14ac:dyDescent="0.2">
      <c r="B10641" s="3"/>
      <c r="D10641" s="3"/>
      <c r="AW10641" s="3"/>
      <c r="AY10641" s="3"/>
    </row>
    <row r="10642" spans="2:51" x14ac:dyDescent="0.2">
      <c r="B10642" s="3"/>
      <c r="D10642" s="3"/>
      <c r="AW10642" s="3"/>
      <c r="AY10642" s="3"/>
    </row>
    <row r="10643" spans="2:51" x14ac:dyDescent="0.2">
      <c r="B10643" s="3"/>
      <c r="D10643" s="3"/>
      <c r="AW10643" s="3"/>
      <c r="AY10643" s="3"/>
    </row>
    <row r="10644" spans="2:51" x14ac:dyDescent="0.2">
      <c r="B10644" s="3"/>
      <c r="D10644" s="3"/>
      <c r="AW10644" s="3"/>
      <c r="AY10644" s="3"/>
    </row>
    <row r="10645" spans="2:51" x14ac:dyDescent="0.2">
      <c r="B10645" s="3"/>
      <c r="D10645" s="3"/>
      <c r="AW10645" s="3"/>
      <c r="AY10645" s="3"/>
    </row>
    <row r="10646" spans="2:51" x14ac:dyDescent="0.2">
      <c r="B10646" s="3"/>
      <c r="D10646" s="3"/>
      <c r="AW10646" s="3"/>
      <c r="AY10646" s="3"/>
    </row>
    <row r="10647" spans="2:51" x14ac:dyDescent="0.2">
      <c r="B10647" s="3"/>
      <c r="D10647" s="3"/>
      <c r="AW10647" s="3"/>
      <c r="AY10647" s="3"/>
    </row>
    <row r="10648" spans="2:51" x14ac:dyDescent="0.2">
      <c r="B10648" s="3"/>
      <c r="D10648" s="3"/>
      <c r="AW10648" s="3"/>
      <c r="AY10648" s="3"/>
    </row>
    <row r="10649" spans="2:51" x14ac:dyDescent="0.2">
      <c r="B10649" s="3"/>
      <c r="D10649" s="3"/>
      <c r="AW10649" s="3"/>
      <c r="AY10649" s="3"/>
    </row>
    <row r="10650" spans="2:51" x14ac:dyDescent="0.2">
      <c r="B10650" s="3"/>
      <c r="D10650" s="3"/>
      <c r="AW10650" s="3"/>
      <c r="AY10650" s="3"/>
    </row>
    <row r="10651" spans="2:51" x14ac:dyDescent="0.2">
      <c r="B10651" s="3"/>
      <c r="D10651" s="3"/>
      <c r="AW10651" s="3"/>
      <c r="AY10651" s="3"/>
    </row>
    <row r="10652" spans="2:51" x14ac:dyDescent="0.2">
      <c r="B10652" s="3"/>
      <c r="D10652" s="3"/>
      <c r="AW10652" s="3"/>
      <c r="AY10652" s="3"/>
    </row>
    <row r="10653" spans="2:51" x14ac:dyDescent="0.2">
      <c r="B10653" s="3"/>
      <c r="D10653" s="3"/>
      <c r="AW10653" s="3"/>
      <c r="AY10653" s="3"/>
    </row>
    <row r="10654" spans="2:51" x14ac:dyDescent="0.2">
      <c r="B10654" s="3"/>
      <c r="D10654" s="3"/>
      <c r="AW10654" s="3"/>
      <c r="AY10654" s="3"/>
    </row>
    <row r="10655" spans="2:51" x14ac:dyDescent="0.2">
      <c r="B10655" s="3"/>
      <c r="D10655" s="3"/>
      <c r="AW10655" s="3"/>
      <c r="AY10655" s="3"/>
    </row>
    <row r="10656" spans="2:51" x14ac:dyDescent="0.2">
      <c r="B10656" s="3"/>
      <c r="D10656" s="3"/>
      <c r="AW10656" s="3"/>
      <c r="AY10656" s="3"/>
    </row>
    <row r="10657" spans="2:51" x14ac:dyDescent="0.2">
      <c r="B10657" s="3"/>
      <c r="D10657" s="3"/>
      <c r="AW10657" s="3"/>
      <c r="AY10657" s="3"/>
    </row>
    <row r="10658" spans="2:51" x14ac:dyDescent="0.2">
      <c r="B10658" s="3"/>
      <c r="D10658" s="3"/>
      <c r="AW10658" s="3"/>
      <c r="AY10658" s="3"/>
    </row>
    <row r="10659" spans="2:51" x14ac:dyDescent="0.2">
      <c r="B10659" s="3"/>
      <c r="D10659" s="3"/>
      <c r="AW10659" s="3"/>
      <c r="AY10659" s="3"/>
    </row>
    <row r="10660" spans="2:51" x14ac:dyDescent="0.2">
      <c r="B10660" s="3"/>
      <c r="D10660" s="3"/>
      <c r="AW10660" s="3"/>
      <c r="AY10660" s="3"/>
    </row>
    <row r="10661" spans="2:51" x14ac:dyDescent="0.2">
      <c r="B10661" s="3"/>
      <c r="D10661" s="3"/>
      <c r="AW10661" s="3"/>
      <c r="AY10661" s="3"/>
    </row>
    <row r="10662" spans="2:51" x14ac:dyDescent="0.2">
      <c r="B10662" s="3"/>
      <c r="D10662" s="3"/>
      <c r="AW10662" s="3"/>
      <c r="AY10662" s="3"/>
    </row>
    <row r="10663" spans="2:51" x14ac:dyDescent="0.2">
      <c r="B10663" s="3"/>
      <c r="D10663" s="3"/>
      <c r="AW10663" s="3"/>
      <c r="AY10663" s="3"/>
    </row>
    <row r="10664" spans="2:51" x14ac:dyDescent="0.2">
      <c r="B10664" s="3"/>
      <c r="D10664" s="3"/>
      <c r="AW10664" s="3"/>
      <c r="AY10664" s="3"/>
    </row>
    <row r="10665" spans="2:51" x14ac:dyDescent="0.2">
      <c r="B10665" s="3"/>
      <c r="D10665" s="3"/>
      <c r="AW10665" s="3"/>
      <c r="AY10665" s="3"/>
    </row>
    <row r="10666" spans="2:51" x14ac:dyDescent="0.2">
      <c r="B10666" s="3"/>
      <c r="D10666" s="3"/>
      <c r="AW10666" s="3"/>
      <c r="AY10666" s="3"/>
    </row>
    <row r="10667" spans="2:51" x14ac:dyDescent="0.2">
      <c r="B10667" s="3"/>
      <c r="D10667" s="3"/>
      <c r="AW10667" s="3"/>
      <c r="AY10667" s="3"/>
    </row>
    <row r="10668" spans="2:51" x14ac:dyDescent="0.2">
      <c r="B10668" s="3"/>
      <c r="D10668" s="3"/>
      <c r="AW10668" s="3"/>
      <c r="AY10668" s="3"/>
    </row>
    <row r="10669" spans="2:51" x14ac:dyDescent="0.2">
      <c r="B10669" s="3"/>
      <c r="D10669" s="3"/>
      <c r="AW10669" s="3"/>
      <c r="AY10669" s="3"/>
    </row>
    <row r="10670" spans="2:51" x14ac:dyDescent="0.2">
      <c r="B10670" s="3"/>
      <c r="D10670" s="3"/>
      <c r="AW10670" s="3"/>
      <c r="AY10670" s="3"/>
    </row>
    <row r="10671" spans="2:51" x14ac:dyDescent="0.2">
      <c r="B10671" s="3"/>
      <c r="D10671" s="3"/>
      <c r="AW10671" s="3"/>
      <c r="AY10671" s="3"/>
    </row>
    <row r="10672" spans="2:51" x14ac:dyDescent="0.2">
      <c r="B10672" s="3"/>
      <c r="D10672" s="3"/>
      <c r="AW10672" s="3"/>
      <c r="AY10672" s="3"/>
    </row>
    <row r="10673" spans="2:51" x14ac:dyDescent="0.2">
      <c r="B10673" s="3"/>
      <c r="D10673" s="3"/>
      <c r="AW10673" s="3"/>
      <c r="AY10673" s="3"/>
    </row>
    <row r="10674" spans="2:51" x14ac:dyDescent="0.2">
      <c r="B10674" s="3"/>
      <c r="D10674" s="3"/>
      <c r="AW10674" s="3"/>
      <c r="AY10674" s="3"/>
    </row>
    <row r="10675" spans="2:51" x14ac:dyDescent="0.2">
      <c r="B10675" s="3"/>
      <c r="D10675" s="3"/>
      <c r="AW10675" s="3"/>
      <c r="AY10675" s="3"/>
    </row>
    <row r="10676" spans="2:51" x14ac:dyDescent="0.2">
      <c r="B10676" s="3"/>
      <c r="D10676" s="3"/>
      <c r="AW10676" s="3"/>
      <c r="AY10676" s="3"/>
    </row>
    <row r="10677" spans="2:51" x14ac:dyDescent="0.2">
      <c r="B10677" s="3"/>
      <c r="D10677" s="3"/>
      <c r="AW10677" s="3"/>
      <c r="AY10677" s="3"/>
    </row>
    <row r="10678" spans="2:51" x14ac:dyDescent="0.2">
      <c r="B10678" s="3"/>
      <c r="D10678" s="3"/>
      <c r="AW10678" s="3"/>
      <c r="AY10678" s="3"/>
    </row>
    <row r="10679" spans="2:51" x14ac:dyDescent="0.2">
      <c r="B10679" s="3"/>
      <c r="D10679" s="3"/>
      <c r="AW10679" s="3"/>
      <c r="AY10679" s="3"/>
    </row>
    <row r="10680" spans="2:51" x14ac:dyDescent="0.2">
      <c r="B10680" s="3"/>
      <c r="D10680" s="3"/>
      <c r="AW10680" s="3"/>
      <c r="AY10680" s="3"/>
    </row>
    <row r="10681" spans="2:51" x14ac:dyDescent="0.2">
      <c r="B10681" s="3"/>
      <c r="D10681" s="3"/>
      <c r="AW10681" s="3"/>
      <c r="AY10681" s="3"/>
    </row>
    <row r="10682" spans="2:51" x14ac:dyDescent="0.2">
      <c r="B10682" s="3"/>
      <c r="D10682" s="3"/>
      <c r="AW10682" s="3"/>
      <c r="AY10682" s="3"/>
    </row>
    <row r="10683" spans="2:51" x14ac:dyDescent="0.2">
      <c r="B10683" s="3"/>
      <c r="D10683" s="3"/>
      <c r="AW10683" s="3"/>
      <c r="AY10683" s="3"/>
    </row>
    <row r="10684" spans="2:51" x14ac:dyDescent="0.2">
      <c r="B10684" s="3"/>
      <c r="D10684" s="3"/>
      <c r="AW10684" s="3"/>
      <c r="AY10684" s="3"/>
    </row>
    <row r="10685" spans="2:51" x14ac:dyDescent="0.2">
      <c r="B10685" s="3"/>
      <c r="D10685" s="3"/>
      <c r="AW10685" s="3"/>
      <c r="AY10685" s="3"/>
    </row>
    <row r="10686" spans="2:51" x14ac:dyDescent="0.2">
      <c r="B10686" s="3"/>
      <c r="D10686" s="3"/>
      <c r="AW10686" s="3"/>
      <c r="AY10686" s="3"/>
    </row>
    <row r="10687" spans="2:51" x14ac:dyDescent="0.2">
      <c r="B10687" s="3"/>
      <c r="D10687" s="3"/>
      <c r="AW10687" s="3"/>
      <c r="AY10687" s="3"/>
    </row>
    <row r="10688" spans="2:51" x14ac:dyDescent="0.2">
      <c r="B10688" s="3"/>
      <c r="D10688" s="3"/>
      <c r="AW10688" s="3"/>
      <c r="AY10688" s="3"/>
    </row>
    <row r="10689" spans="2:51" x14ac:dyDescent="0.2">
      <c r="B10689" s="3"/>
      <c r="D10689" s="3"/>
      <c r="AW10689" s="3"/>
      <c r="AY10689" s="3"/>
    </row>
    <row r="10690" spans="2:51" x14ac:dyDescent="0.2">
      <c r="B10690" s="3"/>
      <c r="D10690" s="3"/>
      <c r="AW10690" s="3"/>
      <c r="AY10690" s="3"/>
    </row>
    <row r="10691" spans="2:51" x14ac:dyDescent="0.2">
      <c r="B10691" s="3"/>
      <c r="D10691" s="3"/>
      <c r="AW10691" s="3"/>
      <c r="AY10691" s="3"/>
    </row>
    <row r="10692" spans="2:51" x14ac:dyDescent="0.2">
      <c r="B10692" s="3"/>
      <c r="D10692" s="3"/>
      <c r="AW10692" s="3"/>
      <c r="AY10692" s="3"/>
    </row>
    <row r="10693" spans="2:51" x14ac:dyDescent="0.2">
      <c r="B10693" s="3"/>
      <c r="D10693" s="3"/>
      <c r="AW10693" s="3"/>
      <c r="AY10693" s="3"/>
    </row>
    <row r="10694" spans="2:51" x14ac:dyDescent="0.2">
      <c r="B10694" s="3"/>
      <c r="D10694" s="3"/>
      <c r="AW10694" s="3"/>
      <c r="AY10694" s="3"/>
    </row>
    <row r="10695" spans="2:51" x14ac:dyDescent="0.2">
      <c r="B10695" s="3"/>
      <c r="D10695" s="3"/>
      <c r="AW10695" s="3"/>
      <c r="AY10695" s="3"/>
    </row>
    <row r="10696" spans="2:51" x14ac:dyDescent="0.2">
      <c r="B10696" s="3"/>
      <c r="D10696" s="3"/>
      <c r="AW10696" s="3"/>
      <c r="AY10696" s="3"/>
    </row>
    <row r="10697" spans="2:51" x14ac:dyDescent="0.2">
      <c r="B10697" s="3"/>
      <c r="D10697" s="3"/>
      <c r="AW10697" s="3"/>
      <c r="AY10697" s="3"/>
    </row>
    <row r="10698" spans="2:51" x14ac:dyDescent="0.2">
      <c r="B10698" s="3"/>
      <c r="D10698" s="3"/>
      <c r="AW10698" s="3"/>
      <c r="AY10698" s="3"/>
    </row>
    <row r="10699" spans="2:51" x14ac:dyDescent="0.2">
      <c r="B10699" s="3"/>
      <c r="D10699" s="3"/>
      <c r="AW10699" s="3"/>
      <c r="AY10699" s="3"/>
    </row>
    <row r="10700" spans="2:51" x14ac:dyDescent="0.2">
      <c r="B10700" s="3"/>
      <c r="D10700" s="3"/>
      <c r="AW10700" s="3"/>
      <c r="AY10700" s="3"/>
    </row>
    <row r="10701" spans="2:51" x14ac:dyDescent="0.2">
      <c r="B10701" s="3"/>
      <c r="D10701" s="3"/>
      <c r="AW10701" s="3"/>
      <c r="AY10701" s="3"/>
    </row>
    <row r="10702" spans="2:51" x14ac:dyDescent="0.2">
      <c r="B10702" s="3"/>
      <c r="D10702" s="3"/>
      <c r="AW10702" s="3"/>
      <c r="AY10702" s="3"/>
    </row>
    <row r="10703" spans="2:51" x14ac:dyDescent="0.2">
      <c r="B10703" s="3"/>
      <c r="D10703" s="3"/>
      <c r="AW10703" s="3"/>
      <c r="AY10703" s="3"/>
    </row>
    <row r="10704" spans="2:51" x14ac:dyDescent="0.2">
      <c r="B10704" s="3"/>
      <c r="D10704" s="3"/>
      <c r="AW10704" s="3"/>
      <c r="AY10704" s="3"/>
    </row>
    <row r="10705" spans="2:51" x14ac:dyDescent="0.2">
      <c r="B10705" s="3"/>
      <c r="D10705" s="3"/>
      <c r="AW10705" s="3"/>
      <c r="AY10705" s="3"/>
    </row>
    <row r="10706" spans="2:51" x14ac:dyDescent="0.2">
      <c r="B10706" s="3"/>
      <c r="D10706" s="3"/>
      <c r="AW10706" s="3"/>
      <c r="AY10706" s="3"/>
    </row>
    <row r="10707" spans="2:51" x14ac:dyDescent="0.2">
      <c r="B10707" s="3"/>
      <c r="D10707" s="3"/>
      <c r="AW10707" s="3"/>
      <c r="AY10707" s="3"/>
    </row>
    <row r="10708" spans="2:51" x14ac:dyDescent="0.2">
      <c r="B10708" s="3"/>
      <c r="D10708" s="3"/>
      <c r="AW10708" s="3"/>
      <c r="AY10708" s="3"/>
    </row>
    <row r="10709" spans="2:51" x14ac:dyDescent="0.2">
      <c r="B10709" s="3"/>
      <c r="D10709" s="3"/>
      <c r="AW10709" s="3"/>
      <c r="AY10709" s="3"/>
    </row>
    <row r="10710" spans="2:51" x14ac:dyDescent="0.2">
      <c r="B10710" s="3"/>
      <c r="D10710" s="3"/>
      <c r="AW10710" s="3"/>
      <c r="AY10710" s="3"/>
    </row>
    <row r="10711" spans="2:51" x14ac:dyDescent="0.2">
      <c r="B10711" s="3"/>
      <c r="D10711" s="3"/>
      <c r="AW10711" s="3"/>
      <c r="AY10711" s="3"/>
    </row>
    <row r="10712" spans="2:51" x14ac:dyDescent="0.2">
      <c r="B10712" s="3"/>
      <c r="D10712" s="3"/>
      <c r="AW10712" s="3"/>
      <c r="AY10712" s="3"/>
    </row>
    <row r="10713" spans="2:51" x14ac:dyDescent="0.2">
      <c r="B10713" s="3"/>
      <c r="D10713" s="3"/>
      <c r="AW10713" s="3"/>
      <c r="AY10713" s="3"/>
    </row>
    <row r="10714" spans="2:51" x14ac:dyDescent="0.2">
      <c r="B10714" s="3"/>
      <c r="D10714" s="3"/>
      <c r="AW10714" s="3"/>
      <c r="AY10714" s="3"/>
    </row>
    <row r="10715" spans="2:51" x14ac:dyDescent="0.2">
      <c r="B10715" s="3"/>
      <c r="D10715" s="3"/>
      <c r="AW10715" s="3"/>
      <c r="AY10715" s="3"/>
    </row>
    <row r="10716" spans="2:51" x14ac:dyDescent="0.2">
      <c r="B10716" s="3"/>
      <c r="D10716" s="3"/>
      <c r="AW10716" s="3"/>
      <c r="AY10716" s="3"/>
    </row>
    <row r="10717" spans="2:51" x14ac:dyDescent="0.2">
      <c r="B10717" s="3"/>
      <c r="D10717" s="3"/>
      <c r="AW10717" s="3"/>
      <c r="AY10717" s="3"/>
    </row>
    <row r="10718" spans="2:51" x14ac:dyDescent="0.2">
      <c r="B10718" s="3"/>
      <c r="D10718" s="3"/>
      <c r="AW10718" s="3"/>
      <c r="AY10718" s="3"/>
    </row>
    <row r="10719" spans="2:51" x14ac:dyDescent="0.2">
      <c r="B10719" s="3"/>
      <c r="D10719" s="3"/>
      <c r="AW10719" s="3"/>
      <c r="AY10719" s="3"/>
    </row>
    <row r="10720" spans="2:51" x14ac:dyDescent="0.2">
      <c r="B10720" s="3"/>
      <c r="D10720" s="3"/>
      <c r="AW10720" s="3"/>
      <c r="AY10720" s="3"/>
    </row>
    <row r="10721" spans="2:51" x14ac:dyDescent="0.2">
      <c r="B10721" s="3"/>
      <c r="D10721" s="3"/>
      <c r="AW10721" s="3"/>
      <c r="AY10721" s="3"/>
    </row>
    <row r="10722" spans="2:51" x14ac:dyDescent="0.2">
      <c r="B10722" s="3"/>
      <c r="D10722" s="3"/>
      <c r="AW10722" s="3"/>
      <c r="AY10722" s="3"/>
    </row>
    <row r="10723" spans="2:51" x14ac:dyDescent="0.2">
      <c r="B10723" s="3"/>
      <c r="D10723" s="3"/>
      <c r="AW10723" s="3"/>
      <c r="AY10723" s="3"/>
    </row>
    <row r="10724" spans="2:51" x14ac:dyDescent="0.2">
      <c r="B10724" s="3"/>
      <c r="D10724" s="3"/>
      <c r="AW10724" s="3"/>
      <c r="AY10724" s="3"/>
    </row>
    <row r="10725" spans="2:51" x14ac:dyDescent="0.2">
      <c r="B10725" s="3"/>
      <c r="D10725" s="3"/>
      <c r="AW10725" s="3"/>
      <c r="AY10725" s="3"/>
    </row>
    <row r="10726" spans="2:51" x14ac:dyDescent="0.2">
      <c r="B10726" s="3"/>
      <c r="D10726" s="3"/>
      <c r="AW10726" s="3"/>
      <c r="AY10726" s="3"/>
    </row>
    <row r="10727" spans="2:51" x14ac:dyDescent="0.2">
      <c r="B10727" s="3"/>
      <c r="D10727" s="3"/>
      <c r="AW10727" s="3"/>
      <c r="AY10727" s="3"/>
    </row>
    <row r="10728" spans="2:51" x14ac:dyDescent="0.2">
      <c r="B10728" s="3"/>
      <c r="D10728" s="3"/>
      <c r="AW10728" s="3"/>
      <c r="AY10728" s="3"/>
    </row>
    <row r="10729" spans="2:51" x14ac:dyDescent="0.2">
      <c r="B10729" s="3"/>
      <c r="D10729" s="3"/>
      <c r="AW10729" s="3"/>
      <c r="AY10729" s="3"/>
    </row>
    <row r="10730" spans="2:51" x14ac:dyDescent="0.2">
      <c r="B10730" s="3"/>
      <c r="D10730" s="3"/>
      <c r="AW10730" s="3"/>
      <c r="AY10730" s="3"/>
    </row>
    <row r="10731" spans="2:51" x14ac:dyDescent="0.2">
      <c r="B10731" s="3"/>
      <c r="D10731" s="3"/>
      <c r="AW10731" s="3"/>
      <c r="AY10731" s="3"/>
    </row>
    <row r="10732" spans="2:51" x14ac:dyDescent="0.2">
      <c r="B10732" s="3"/>
      <c r="D10732" s="3"/>
      <c r="AW10732" s="3"/>
      <c r="AY10732" s="3"/>
    </row>
    <row r="10733" spans="2:51" x14ac:dyDescent="0.2">
      <c r="B10733" s="3"/>
      <c r="D10733" s="3"/>
      <c r="AW10733" s="3"/>
      <c r="AY10733" s="3"/>
    </row>
    <row r="10734" spans="2:51" x14ac:dyDescent="0.2">
      <c r="B10734" s="3"/>
      <c r="D10734" s="3"/>
      <c r="AW10734" s="3"/>
      <c r="AY10734" s="3"/>
    </row>
    <row r="10735" spans="2:51" x14ac:dyDescent="0.2">
      <c r="B10735" s="3"/>
      <c r="D10735" s="3"/>
      <c r="AW10735" s="3"/>
      <c r="AY10735" s="3"/>
    </row>
    <row r="10736" spans="2:51" x14ac:dyDescent="0.2">
      <c r="B10736" s="3"/>
      <c r="D10736" s="3"/>
      <c r="AW10736" s="3"/>
      <c r="AY10736" s="3"/>
    </row>
    <row r="10737" spans="2:51" x14ac:dyDescent="0.2">
      <c r="B10737" s="3"/>
      <c r="D10737" s="3"/>
      <c r="AW10737" s="3"/>
      <c r="AY10737" s="3"/>
    </row>
    <row r="10738" spans="2:51" x14ac:dyDescent="0.2">
      <c r="B10738" s="3"/>
      <c r="D10738" s="3"/>
      <c r="AW10738" s="3"/>
      <c r="AY10738" s="3"/>
    </row>
    <row r="10739" spans="2:51" x14ac:dyDescent="0.2">
      <c r="B10739" s="3"/>
      <c r="D10739" s="3"/>
      <c r="AW10739" s="3"/>
      <c r="AY10739" s="3"/>
    </row>
    <row r="10740" spans="2:51" x14ac:dyDescent="0.2">
      <c r="B10740" s="3"/>
      <c r="D10740" s="3"/>
      <c r="AW10740" s="3"/>
      <c r="AY10740" s="3"/>
    </row>
    <row r="10741" spans="2:51" x14ac:dyDescent="0.2">
      <c r="B10741" s="3"/>
      <c r="D10741" s="3"/>
      <c r="AW10741" s="3"/>
      <c r="AY10741" s="3"/>
    </row>
    <row r="10742" spans="2:51" x14ac:dyDescent="0.2">
      <c r="B10742" s="3"/>
      <c r="D10742" s="3"/>
      <c r="AW10742" s="3"/>
      <c r="AY10742" s="3"/>
    </row>
    <row r="10743" spans="2:51" x14ac:dyDescent="0.2">
      <c r="B10743" s="3"/>
      <c r="D10743" s="3"/>
      <c r="AW10743" s="3"/>
      <c r="AY10743" s="3"/>
    </row>
    <row r="10744" spans="2:51" x14ac:dyDescent="0.2">
      <c r="B10744" s="3"/>
      <c r="D10744" s="3"/>
      <c r="AW10744" s="3"/>
      <c r="AY10744" s="3"/>
    </row>
    <row r="10745" spans="2:51" x14ac:dyDescent="0.2">
      <c r="B10745" s="3"/>
      <c r="D10745" s="3"/>
      <c r="AW10745" s="3"/>
      <c r="AY10745" s="3"/>
    </row>
    <row r="10746" spans="2:51" x14ac:dyDescent="0.2">
      <c r="B10746" s="3"/>
      <c r="D10746" s="3"/>
      <c r="AW10746" s="3"/>
      <c r="AY10746" s="3"/>
    </row>
    <row r="10747" spans="2:51" x14ac:dyDescent="0.2">
      <c r="B10747" s="3"/>
      <c r="D10747" s="3"/>
      <c r="AW10747" s="3"/>
      <c r="AY10747" s="3"/>
    </row>
    <row r="10748" spans="2:51" x14ac:dyDescent="0.2">
      <c r="B10748" s="3"/>
      <c r="D10748" s="3"/>
      <c r="AW10748" s="3"/>
      <c r="AY10748" s="3"/>
    </row>
    <row r="10749" spans="2:51" x14ac:dyDescent="0.2">
      <c r="B10749" s="3"/>
      <c r="D10749" s="3"/>
      <c r="AW10749" s="3"/>
      <c r="AY10749" s="3"/>
    </row>
    <row r="10750" spans="2:51" x14ac:dyDescent="0.2">
      <c r="B10750" s="3"/>
      <c r="D10750" s="3"/>
      <c r="AW10750" s="3"/>
      <c r="AY10750" s="3"/>
    </row>
    <row r="10751" spans="2:51" x14ac:dyDescent="0.2">
      <c r="B10751" s="3"/>
      <c r="D10751" s="3"/>
      <c r="AW10751" s="3"/>
      <c r="AY10751" s="3"/>
    </row>
    <row r="10752" spans="2:51" x14ac:dyDescent="0.2">
      <c r="B10752" s="3"/>
      <c r="D10752" s="3"/>
      <c r="AW10752" s="3"/>
      <c r="AY10752" s="3"/>
    </row>
    <row r="10753" spans="2:51" x14ac:dyDescent="0.2">
      <c r="B10753" s="3"/>
      <c r="D10753" s="3"/>
      <c r="AW10753" s="3"/>
      <c r="AY10753" s="3"/>
    </row>
    <row r="10754" spans="2:51" x14ac:dyDescent="0.2">
      <c r="B10754" s="3"/>
      <c r="D10754" s="3"/>
      <c r="AW10754" s="3"/>
      <c r="AY10754" s="3"/>
    </row>
    <row r="10755" spans="2:51" x14ac:dyDescent="0.2">
      <c r="B10755" s="3"/>
      <c r="D10755" s="3"/>
      <c r="AW10755" s="3"/>
      <c r="AY10755" s="3"/>
    </row>
    <row r="10756" spans="2:51" x14ac:dyDescent="0.2">
      <c r="B10756" s="3"/>
      <c r="D10756" s="3"/>
      <c r="AW10756" s="3"/>
      <c r="AY10756" s="3"/>
    </row>
    <row r="10757" spans="2:51" x14ac:dyDescent="0.2">
      <c r="B10757" s="3"/>
      <c r="D10757" s="3"/>
      <c r="AW10757" s="3"/>
      <c r="AY10757" s="3"/>
    </row>
    <row r="10758" spans="2:51" x14ac:dyDescent="0.2">
      <c r="B10758" s="3"/>
      <c r="D10758" s="3"/>
      <c r="AW10758" s="3"/>
      <c r="AY10758" s="3"/>
    </row>
    <row r="10759" spans="2:51" x14ac:dyDescent="0.2">
      <c r="B10759" s="3"/>
      <c r="D10759" s="3"/>
      <c r="AW10759" s="3"/>
      <c r="AY10759" s="3"/>
    </row>
    <row r="10760" spans="2:51" x14ac:dyDescent="0.2">
      <c r="B10760" s="3"/>
      <c r="D10760" s="3"/>
      <c r="AW10760" s="3"/>
      <c r="AY10760" s="3"/>
    </row>
    <row r="10761" spans="2:51" x14ac:dyDescent="0.2">
      <c r="B10761" s="3"/>
      <c r="D10761" s="3"/>
      <c r="AW10761" s="3"/>
      <c r="AY10761" s="3"/>
    </row>
    <row r="10762" spans="2:51" x14ac:dyDescent="0.2">
      <c r="B10762" s="3"/>
      <c r="D10762" s="3"/>
      <c r="AW10762" s="3"/>
      <c r="AY10762" s="3"/>
    </row>
    <row r="10763" spans="2:51" x14ac:dyDescent="0.2">
      <c r="B10763" s="3"/>
      <c r="D10763" s="3"/>
      <c r="AW10763" s="3"/>
      <c r="AY10763" s="3"/>
    </row>
    <row r="10764" spans="2:51" x14ac:dyDescent="0.2">
      <c r="B10764" s="3"/>
      <c r="D10764" s="3"/>
      <c r="AW10764" s="3"/>
      <c r="AY10764" s="3"/>
    </row>
    <row r="10765" spans="2:51" x14ac:dyDescent="0.2">
      <c r="B10765" s="3"/>
      <c r="D10765" s="3"/>
      <c r="AW10765" s="3"/>
      <c r="AY10765" s="3"/>
    </row>
    <row r="10766" spans="2:51" x14ac:dyDescent="0.2">
      <c r="B10766" s="3"/>
      <c r="D10766" s="3"/>
      <c r="AW10766" s="3"/>
      <c r="AY10766" s="3"/>
    </row>
    <row r="10767" spans="2:51" x14ac:dyDescent="0.2">
      <c r="B10767" s="3"/>
      <c r="D10767" s="3"/>
      <c r="AW10767" s="3"/>
      <c r="AY10767" s="3"/>
    </row>
    <row r="10768" spans="2:51" x14ac:dyDescent="0.2">
      <c r="B10768" s="3"/>
      <c r="D10768" s="3"/>
      <c r="AW10768" s="3"/>
      <c r="AY10768" s="3"/>
    </row>
    <row r="10769" spans="2:51" x14ac:dyDescent="0.2">
      <c r="B10769" s="3"/>
      <c r="D10769" s="3"/>
      <c r="AW10769" s="3"/>
      <c r="AY10769" s="3"/>
    </row>
    <row r="10770" spans="2:51" x14ac:dyDescent="0.2">
      <c r="B10770" s="3"/>
      <c r="D10770" s="3"/>
      <c r="AW10770" s="3"/>
      <c r="AY10770" s="3"/>
    </row>
    <row r="10771" spans="2:51" x14ac:dyDescent="0.2">
      <c r="B10771" s="3"/>
      <c r="D10771" s="3"/>
      <c r="AW10771" s="3"/>
      <c r="AY10771" s="3"/>
    </row>
    <row r="10772" spans="2:51" x14ac:dyDescent="0.2">
      <c r="B10772" s="3"/>
      <c r="D10772" s="3"/>
      <c r="AW10772" s="3"/>
      <c r="AY10772" s="3"/>
    </row>
    <row r="10773" spans="2:51" x14ac:dyDescent="0.2">
      <c r="B10773" s="3"/>
      <c r="D10773" s="3"/>
      <c r="AW10773" s="3"/>
      <c r="AY10773" s="3"/>
    </row>
    <row r="10774" spans="2:51" x14ac:dyDescent="0.2">
      <c r="B10774" s="3"/>
      <c r="D10774" s="3"/>
      <c r="AW10774" s="3"/>
      <c r="AY10774" s="3"/>
    </row>
    <row r="10775" spans="2:51" x14ac:dyDescent="0.2">
      <c r="B10775" s="3"/>
      <c r="D10775" s="3"/>
      <c r="AW10775" s="3"/>
      <c r="AY10775" s="3"/>
    </row>
    <row r="10776" spans="2:51" x14ac:dyDescent="0.2">
      <c r="B10776" s="3"/>
      <c r="D10776" s="3"/>
      <c r="AW10776" s="3"/>
      <c r="AY10776" s="3"/>
    </row>
    <row r="10777" spans="2:51" x14ac:dyDescent="0.2">
      <c r="B10777" s="3"/>
      <c r="D10777" s="3"/>
      <c r="AW10777" s="3"/>
      <c r="AY10777" s="3"/>
    </row>
    <row r="10778" spans="2:51" x14ac:dyDescent="0.2">
      <c r="B10778" s="3"/>
      <c r="D10778" s="3"/>
      <c r="AW10778" s="3"/>
      <c r="AY10778" s="3"/>
    </row>
    <row r="10779" spans="2:51" x14ac:dyDescent="0.2">
      <c r="B10779" s="3"/>
      <c r="D10779" s="3"/>
      <c r="AW10779" s="3"/>
      <c r="AY10779" s="3"/>
    </row>
    <row r="10780" spans="2:51" x14ac:dyDescent="0.2">
      <c r="B10780" s="3"/>
      <c r="D10780" s="3"/>
      <c r="AW10780" s="3"/>
      <c r="AY10780" s="3"/>
    </row>
    <row r="10781" spans="2:51" x14ac:dyDescent="0.2">
      <c r="B10781" s="3"/>
      <c r="D10781" s="3"/>
      <c r="AW10781" s="3"/>
      <c r="AY10781" s="3"/>
    </row>
    <row r="10782" spans="2:51" x14ac:dyDescent="0.2">
      <c r="B10782" s="3"/>
      <c r="D10782" s="3"/>
      <c r="AW10782" s="3"/>
      <c r="AY10782" s="3"/>
    </row>
    <row r="10783" spans="2:51" x14ac:dyDescent="0.2">
      <c r="B10783" s="3"/>
      <c r="D10783" s="3"/>
      <c r="AW10783" s="3"/>
      <c r="AY10783" s="3"/>
    </row>
    <row r="10784" spans="2:51" x14ac:dyDescent="0.2">
      <c r="B10784" s="3"/>
      <c r="D10784" s="3"/>
      <c r="AW10784" s="3"/>
      <c r="AY10784" s="3"/>
    </row>
    <row r="10785" spans="2:51" x14ac:dyDescent="0.2">
      <c r="B10785" s="3"/>
      <c r="D10785" s="3"/>
      <c r="AW10785" s="3"/>
      <c r="AY10785" s="3"/>
    </row>
    <row r="10786" spans="2:51" x14ac:dyDescent="0.2">
      <c r="B10786" s="3"/>
      <c r="D10786" s="3"/>
      <c r="AW10786" s="3"/>
      <c r="AY10786" s="3"/>
    </row>
    <row r="10787" spans="2:51" x14ac:dyDescent="0.2">
      <c r="B10787" s="3"/>
      <c r="D10787" s="3"/>
      <c r="AW10787" s="3"/>
      <c r="AY10787" s="3"/>
    </row>
    <row r="10788" spans="2:51" x14ac:dyDescent="0.2">
      <c r="B10788" s="3"/>
      <c r="D10788" s="3"/>
      <c r="AW10788" s="3"/>
      <c r="AY10788" s="3"/>
    </row>
    <row r="10789" spans="2:51" x14ac:dyDescent="0.2">
      <c r="B10789" s="3"/>
      <c r="D10789" s="3"/>
      <c r="AW10789" s="3"/>
      <c r="AY10789" s="3"/>
    </row>
    <row r="10790" spans="2:51" x14ac:dyDescent="0.2">
      <c r="B10790" s="3"/>
      <c r="D10790" s="3"/>
      <c r="AW10790" s="3"/>
      <c r="AY10790" s="3"/>
    </row>
    <row r="10791" spans="2:51" x14ac:dyDescent="0.2">
      <c r="B10791" s="3"/>
      <c r="D10791" s="3"/>
      <c r="AW10791" s="3"/>
      <c r="AY10791" s="3"/>
    </row>
    <row r="10792" spans="2:51" x14ac:dyDescent="0.2">
      <c r="B10792" s="3"/>
      <c r="D10792" s="3"/>
      <c r="AW10792" s="3"/>
      <c r="AY10792" s="3"/>
    </row>
    <row r="10793" spans="2:51" x14ac:dyDescent="0.2">
      <c r="B10793" s="3"/>
      <c r="D10793" s="3"/>
      <c r="AW10793" s="3"/>
      <c r="AY10793" s="3"/>
    </row>
    <row r="10794" spans="2:51" x14ac:dyDescent="0.2">
      <c r="B10794" s="3"/>
      <c r="D10794" s="3"/>
      <c r="AW10794" s="3"/>
      <c r="AY10794" s="3"/>
    </row>
    <row r="10795" spans="2:51" x14ac:dyDescent="0.2">
      <c r="B10795" s="3"/>
      <c r="D10795" s="3"/>
      <c r="AW10795" s="3"/>
      <c r="AY10795" s="3"/>
    </row>
    <row r="10796" spans="2:51" x14ac:dyDescent="0.2">
      <c r="B10796" s="3"/>
      <c r="D10796" s="3"/>
      <c r="AW10796" s="3"/>
      <c r="AY10796" s="3"/>
    </row>
    <row r="10797" spans="2:51" x14ac:dyDescent="0.2">
      <c r="B10797" s="3"/>
      <c r="D10797" s="3"/>
      <c r="AW10797" s="3"/>
      <c r="AY10797" s="3"/>
    </row>
    <row r="10798" spans="2:51" x14ac:dyDescent="0.2">
      <c r="B10798" s="3"/>
      <c r="D10798" s="3"/>
      <c r="AW10798" s="3"/>
      <c r="AY10798" s="3"/>
    </row>
    <row r="10799" spans="2:51" x14ac:dyDescent="0.2">
      <c r="B10799" s="3"/>
      <c r="D10799" s="3"/>
      <c r="AW10799" s="3"/>
      <c r="AY10799" s="3"/>
    </row>
    <row r="10800" spans="2:51" x14ac:dyDescent="0.2">
      <c r="B10800" s="3"/>
      <c r="D10800" s="3"/>
      <c r="AW10800" s="3"/>
      <c r="AY10800" s="3"/>
    </row>
    <row r="10801" spans="2:51" x14ac:dyDescent="0.2">
      <c r="B10801" s="3"/>
      <c r="D10801" s="3"/>
      <c r="AW10801" s="3"/>
      <c r="AY10801" s="3"/>
    </row>
    <row r="10802" spans="2:51" x14ac:dyDescent="0.2">
      <c r="B10802" s="3"/>
      <c r="D10802" s="3"/>
      <c r="AW10802" s="3"/>
      <c r="AY10802" s="3"/>
    </row>
    <row r="10803" spans="2:51" x14ac:dyDescent="0.2">
      <c r="B10803" s="3"/>
      <c r="D10803" s="3"/>
      <c r="AW10803" s="3"/>
      <c r="AY10803" s="3"/>
    </row>
    <row r="10804" spans="2:51" x14ac:dyDescent="0.2">
      <c r="B10804" s="3"/>
      <c r="D10804" s="3"/>
      <c r="AW10804" s="3"/>
      <c r="AY10804" s="3"/>
    </row>
    <row r="10805" spans="2:51" x14ac:dyDescent="0.2">
      <c r="B10805" s="3"/>
      <c r="D10805" s="3"/>
      <c r="AW10805" s="3"/>
      <c r="AY10805" s="3"/>
    </row>
    <row r="10806" spans="2:51" x14ac:dyDescent="0.2">
      <c r="B10806" s="3"/>
      <c r="D10806" s="3"/>
      <c r="AW10806" s="3"/>
      <c r="AY10806" s="3"/>
    </row>
    <row r="10807" spans="2:51" x14ac:dyDescent="0.2">
      <c r="B10807" s="3"/>
      <c r="D10807" s="3"/>
      <c r="AW10807" s="3"/>
      <c r="AY10807" s="3"/>
    </row>
    <row r="10808" spans="2:51" x14ac:dyDescent="0.2">
      <c r="B10808" s="3"/>
      <c r="D10808" s="3"/>
      <c r="AW10808" s="3"/>
      <c r="AY10808" s="3"/>
    </row>
    <row r="10809" spans="2:51" x14ac:dyDescent="0.2">
      <c r="B10809" s="3"/>
      <c r="D10809" s="3"/>
      <c r="AW10809" s="3"/>
      <c r="AY10809" s="3"/>
    </row>
    <row r="10810" spans="2:51" x14ac:dyDescent="0.2">
      <c r="B10810" s="3"/>
      <c r="D10810" s="3"/>
      <c r="AW10810" s="3"/>
      <c r="AY10810" s="3"/>
    </row>
    <row r="10811" spans="2:51" x14ac:dyDescent="0.2">
      <c r="B10811" s="3"/>
      <c r="D10811" s="3"/>
      <c r="AW10811" s="3"/>
      <c r="AY10811" s="3"/>
    </row>
    <row r="10812" spans="2:51" x14ac:dyDescent="0.2">
      <c r="B10812" s="3"/>
      <c r="D10812" s="3"/>
      <c r="AW10812" s="3"/>
      <c r="AY10812" s="3"/>
    </row>
    <row r="10813" spans="2:51" x14ac:dyDescent="0.2">
      <c r="B10813" s="3"/>
      <c r="D10813" s="3"/>
      <c r="AW10813" s="3"/>
      <c r="AY10813" s="3"/>
    </row>
    <row r="10814" spans="2:51" x14ac:dyDescent="0.2">
      <c r="B10814" s="3"/>
      <c r="D10814" s="3"/>
      <c r="AW10814" s="3"/>
      <c r="AY10814" s="3"/>
    </row>
    <row r="10815" spans="2:51" x14ac:dyDescent="0.2">
      <c r="B10815" s="3"/>
      <c r="D10815" s="3"/>
      <c r="AW10815" s="3"/>
      <c r="AY10815" s="3"/>
    </row>
    <row r="10816" spans="2:51" x14ac:dyDescent="0.2">
      <c r="B10816" s="3"/>
      <c r="D10816" s="3"/>
      <c r="AW10816" s="3"/>
      <c r="AY10816" s="3"/>
    </row>
    <row r="10817" spans="2:51" x14ac:dyDescent="0.2">
      <c r="B10817" s="3"/>
      <c r="D10817" s="3"/>
      <c r="AW10817" s="3"/>
      <c r="AY10817" s="3"/>
    </row>
    <row r="10818" spans="2:51" x14ac:dyDescent="0.2">
      <c r="B10818" s="3"/>
      <c r="D10818" s="3"/>
      <c r="AW10818" s="3"/>
      <c r="AY10818" s="3"/>
    </row>
    <row r="10819" spans="2:51" x14ac:dyDescent="0.2">
      <c r="B10819" s="3"/>
      <c r="D10819" s="3"/>
      <c r="AW10819" s="3"/>
      <c r="AY10819" s="3"/>
    </row>
    <row r="10820" spans="2:51" x14ac:dyDescent="0.2">
      <c r="B10820" s="3"/>
      <c r="D10820" s="3"/>
      <c r="AW10820" s="3"/>
      <c r="AY10820" s="3"/>
    </row>
    <row r="10821" spans="2:51" x14ac:dyDescent="0.2">
      <c r="B10821" s="3"/>
      <c r="D10821" s="3"/>
      <c r="AW10821" s="3"/>
      <c r="AY10821" s="3"/>
    </row>
    <row r="10822" spans="2:51" x14ac:dyDescent="0.2">
      <c r="B10822" s="3"/>
      <c r="D10822" s="3"/>
      <c r="AW10822" s="3"/>
      <c r="AY10822" s="3"/>
    </row>
    <row r="10823" spans="2:51" x14ac:dyDescent="0.2">
      <c r="B10823" s="3"/>
      <c r="D10823" s="3"/>
      <c r="AW10823" s="3"/>
      <c r="AY10823" s="3"/>
    </row>
    <row r="10824" spans="2:51" x14ac:dyDescent="0.2">
      <c r="B10824" s="3"/>
      <c r="D10824" s="3"/>
      <c r="AW10824" s="3"/>
      <c r="AY10824" s="3"/>
    </row>
    <row r="10825" spans="2:51" x14ac:dyDescent="0.2">
      <c r="B10825" s="3"/>
      <c r="D10825" s="3"/>
      <c r="AW10825" s="3"/>
      <c r="AY10825" s="3"/>
    </row>
    <row r="10826" spans="2:51" x14ac:dyDescent="0.2">
      <c r="B10826" s="3"/>
      <c r="D10826" s="3"/>
      <c r="AW10826" s="3"/>
      <c r="AY10826" s="3"/>
    </row>
    <row r="10827" spans="2:51" x14ac:dyDescent="0.2">
      <c r="B10827" s="3"/>
      <c r="D10827" s="3"/>
      <c r="AW10827" s="3"/>
      <c r="AY10827" s="3"/>
    </row>
    <row r="10828" spans="2:51" x14ac:dyDescent="0.2">
      <c r="B10828" s="3"/>
      <c r="D10828" s="3"/>
      <c r="AW10828" s="3"/>
      <c r="AY10828" s="3"/>
    </row>
    <row r="10829" spans="2:51" x14ac:dyDescent="0.2">
      <c r="B10829" s="3"/>
      <c r="D10829" s="3"/>
      <c r="AW10829" s="3"/>
      <c r="AY10829" s="3"/>
    </row>
    <row r="10830" spans="2:51" x14ac:dyDescent="0.2">
      <c r="B10830" s="3"/>
      <c r="D10830" s="3"/>
      <c r="AW10830" s="3"/>
      <c r="AY10830" s="3"/>
    </row>
    <row r="10831" spans="2:51" x14ac:dyDescent="0.2">
      <c r="B10831" s="3"/>
      <c r="D10831" s="3"/>
      <c r="AW10831" s="3"/>
      <c r="AY10831" s="3"/>
    </row>
    <row r="10832" spans="2:51" x14ac:dyDescent="0.2">
      <c r="B10832" s="3"/>
      <c r="D10832" s="3"/>
      <c r="AW10832" s="3"/>
      <c r="AY10832" s="3"/>
    </row>
    <row r="10833" spans="2:51" x14ac:dyDescent="0.2">
      <c r="B10833" s="3"/>
      <c r="D10833" s="3"/>
      <c r="AW10833" s="3"/>
      <c r="AY10833" s="3"/>
    </row>
    <row r="10834" spans="2:51" x14ac:dyDescent="0.2">
      <c r="B10834" s="3"/>
      <c r="D10834" s="3"/>
      <c r="AW10834" s="3"/>
      <c r="AY10834" s="3"/>
    </row>
    <row r="10835" spans="2:51" x14ac:dyDescent="0.2">
      <c r="B10835" s="3"/>
      <c r="D10835" s="3"/>
      <c r="AW10835" s="3"/>
      <c r="AY10835" s="3"/>
    </row>
    <row r="10836" spans="2:51" x14ac:dyDescent="0.2">
      <c r="B10836" s="3"/>
      <c r="D10836" s="3"/>
      <c r="AW10836" s="3"/>
      <c r="AY10836" s="3"/>
    </row>
    <row r="10837" spans="2:51" x14ac:dyDescent="0.2">
      <c r="B10837" s="3"/>
      <c r="D10837" s="3"/>
      <c r="AW10837" s="3"/>
      <c r="AY10837" s="3"/>
    </row>
    <row r="10838" spans="2:51" x14ac:dyDescent="0.2">
      <c r="B10838" s="3"/>
      <c r="D10838" s="3"/>
      <c r="AW10838" s="3"/>
      <c r="AY10838" s="3"/>
    </row>
    <row r="10839" spans="2:51" x14ac:dyDescent="0.2">
      <c r="B10839" s="3"/>
      <c r="D10839" s="3"/>
      <c r="AW10839" s="3"/>
      <c r="AY10839" s="3"/>
    </row>
    <row r="10840" spans="2:51" x14ac:dyDescent="0.2">
      <c r="B10840" s="3"/>
      <c r="D10840" s="3"/>
      <c r="AW10840" s="3"/>
      <c r="AY10840" s="3"/>
    </row>
    <row r="10841" spans="2:51" x14ac:dyDescent="0.2">
      <c r="B10841" s="3"/>
      <c r="D10841" s="3"/>
      <c r="AW10841" s="3"/>
      <c r="AY10841" s="3"/>
    </row>
    <row r="10842" spans="2:51" x14ac:dyDescent="0.2">
      <c r="B10842" s="3"/>
      <c r="D10842" s="3"/>
      <c r="AW10842" s="3"/>
      <c r="AY10842" s="3"/>
    </row>
    <row r="10843" spans="2:51" x14ac:dyDescent="0.2">
      <c r="B10843" s="3"/>
      <c r="D10843" s="3"/>
      <c r="AW10843" s="3"/>
      <c r="AY10843" s="3"/>
    </row>
    <row r="10844" spans="2:51" x14ac:dyDescent="0.2">
      <c r="B10844" s="3"/>
      <c r="D10844" s="3"/>
      <c r="AW10844" s="3"/>
      <c r="AY10844" s="3"/>
    </row>
    <row r="10845" spans="2:51" x14ac:dyDescent="0.2">
      <c r="B10845" s="3"/>
      <c r="D10845" s="3"/>
      <c r="AW10845" s="3"/>
      <c r="AY10845" s="3"/>
    </row>
    <row r="10846" spans="2:51" x14ac:dyDescent="0.2">
      <c r="B10846" s="3"/>
      <c r="D10846" s="3"/>
      <c r="AW10846" s="3"/>
      <c r="AY10846" s="3"/>
    </row>
    <row r="10847" spans="2:51" x14ac:dyDescent="0.2">
      <c r="B10847" s="3"/>
      <c r="D10847" s="3"/>
      <c r="AW10847" s="3"/>
      <c r="AY10847" s="3"/>
    </row>
    <row r="10848" spans="2:51" x14ac:dyDescent="0.2">
      <c r="B10848" s="3"/>
      <c r="D10848" s="3"/>
      <c r="AW10848" s="3"/>
      <c r="AY10848" s="3"/>
    </row>
    <row r="10849" spans="2:51" x14ac:dyDescent="0.2">
      <c r="B10849" s="3"/>
      <c r="D10849" s="3"/>
      <c r="AW10849" s="3"/>
      <c r="AY10849" s="3"/>
    </row>
    <row r="10850" spans="2:51" x14ac:dyDescent="0.2">
      <c r="B10850" s="3"/>
      <c r="D10850" s="3"/>
      <c r="AW10850" s="3"/>
      <c r="AY10850" s="3"/>
    </row>
    <row r="10851" spans="2:51" x14ac:dyDescent="0.2">
      <c r="B10851" s="3"/>
      <c r="D10851" s="3"/>
      <c r="AW10851" s="3"/>
      <c r="AY10851" s="3"/>
    </row>
    <row r="10852" spans="2:51" x14ac:dyDescent="0.2">
      <c r="B10852" s="3"/>
      <c r="D10852" s="3"/>
      <c r="AW10852" s="3"/>
      <c r="AY10852" s="3"/>
    </row>
    <row r="10853" spans="2:51" x14ac:dyDescent="0.2">
      <c r="B10853" s="3"/>
      <c r="D10853" s="3"/>
      <c r="AW10853" s="3"/>
      <c r="AY10853" s="3"/>
    </row>
    <row r="10854" spans="2:51" x14ac:dyDescent="0.2">
      <c r="B10854" s="3"/>
      <c r="D10854" s="3"/>
      <c r="AW10854" s="3"/>
      <c r="AY10854" s="3"/>
    </row>
    <row r="10855" spans="2:51" x14ac:dyDescent="0.2">
      <c r="B10855" s="3"/>
      <c r="D10855" s="3"/>
      <c r="AW10855" s="3"/>
      <c r="AY10855" s="3"/>
    </row>
    <row r="10856" spans="2:51" x14ac:dyDescent="0.2">
      <c r="B10856" s="3"/>
      <c r="D10856" s="3"/>
      <c r="AW10856" s="3"/>
      <c r="AY10856" s="3"/>
    </row>
    <row r="10857" spans="2:51" x14ac:dyDescent="0.2">
      <c r="B10857" s="3"/>
      <c r="D10857" s="3"/>
      <c r="AW10857" s="3"/>
      <c r="AY10857" s="3"/>
    </row>
    <row r="10858" spans="2:51" x14ac:dyDescent="0.2">
      <c r="B10858" s="3"/>
      <c r="D10858" s="3"/>
      <c r="AW10858" s="3"/>
      <c r="AY10858" s="3"/>
    </row>
    <row r="10859" spans="2:51" x14ac:dyDescent="0.2">
      <c r="B10859" s="3"/>
      <c r="D10859" s="3"/>
      <c r="AW10859" s="3"/>
      <c r="AY10859" s="3"/>
    </row>
    <row r="10860" spans="2:51" x14ac:dyDescent="0.2">
      <c r="B10860" s="3"/>
      <c r="D10860" s="3"/>
      <c r="AW10860" s="3"/>
      <c r="AY10860" s="3"/>
    </row>
    <row r="10861" spans="2:51" x14ac:dyDescent="0.2">
      <c r="B10861" s="3"/>
      <c r="D10861" s="3"/>
      <c r="AW10861" s="3"/>
      <c r="AY10861" s="3"/>
    </row>
    <row r="10862" spans="2:51" x14ac:dyDescent="0.2">
      <c r="B10862" s="3"/>
      <c r="D10862" s="3"/>
      <c r="AW10862" s="3"/>
      <c r="AY10862" s="3"/>
    </row>
    <row r="10863" spans="2:51" x14ac:dyDescent="0.2">
      <c r="B10863" s="3"/>
      <c r="D10863" s="3"/>
      <c r="AW10863" s="3"/>
      <c r="AY10863" s="3"/>
    </row>
    <row r="10864" spans="2:51" x14ac:dyDescent="0.2">
      <c r="B10864" s="3"/>
      <c r="D10864" s="3"/>
      <c r="AW10864" s="3"/>
      <c r="AY10864" s="3"/>
    </row>
    <row r="10865" spans="2:51" x14ac:dyDescent="0.2">
      <c r="B10865" s="3"/>
      <c r="D10865" s="3"/>
      <c r="AW10865" s="3"/>
      <c r="AY10865" s="3"/>
    </row>
    <row r="10866" spans="2:51" x14ac:dyDescent="0.2">
      <c r="B10866" s="3"/>
      <c r="D10866" s="3"/>
      <c r="AW10866" s="3"/>
      <c r="AY10866" s="3"/>
    </row>
    <row r="10867" spans="2:51" x14ac:dyDescent="0.2">
      <c r="B10867" s="3"/>
      <c r="D10867" s="3"/>
      <c r="AW10867" s="3"/>
      <c r="AY10867" s="3"/>
    </row>
    <row r="10868" spans="2:51" x14ac:dyDescent="0.2">
      <c r="B10868" s="3"/>
      <c r="D10868" s="3"/>
      <c r="AW10868" s="3"/>
      <c r="AY10868" s="3"/>
    </row>
    <row r="10869" spans="2:51" x14ac:dyDescent="0.2">
      <c r="B10869" s="3"/>
      <c r="D10869" s="3"/>
      <c r="AW10869" s="3"/>
      <c r="AY10869" s="3"/>
    </row>
    <row r="10870" spans="2:51" x14ac:dyDescent="0.2">
      <c r="B10870" s="3"/>
      <c r="D10870" s="3"/>
      <c r="AW10870" s="3"/>
      <c r="AY10870" s="3"/>
    </row>
    <row r="10871" spans="2:51" x14ac:dyDescent="0.2">
      <c r="B10871" s="3"/>
      <c r="D10871" s="3"/>
      <c r="AW10871" s="3"/>
      <c r="AY10871" s="3"/>
    </row>
    <row r="10872" spans="2:51" x14ac:dyDescent="0.2">
      <c r="B10872" s="3"/>
      <c r="D10872" s="3"/>
      <c r="AW10872" s="3"/>
      <c r="AY10872" s="3"/>
    </row>
    <row r="10873" spans="2:51" x14ac:dyDescent="0.2">
      <c r="B10873" s="3"/>
      <c r="D10873" s="3"/>
      <c r="AW10873" s="3"/>
      <c r="AY10873" s="3"/>
    </row>
    <row r="10874" spans="2:51" x14ac:dyDescent="0.2">
      <c r="B10874" s="3"/>
      <c r="D10874" s="3"/>
      <c r="AW10874" s="3"/>
      <c r="AY10874" s="3"/>
    </row>
    <row r="10875" spans="2:51" x14ac:dyDescent="0.2">
      <c r="B10875" s="3"/>
      <c r="D10875" s="3"/>
      <c r="AW10875" s="3"/>
      <c r="AY10875" s="3"/>
    </row>
    <row r="10876" spans="2:51" x14ac:dyDescent="0.2">
      <c r="B10876" s="3"/>
      <c r="D10876" s="3"/>
      <c r="AW10876" s="3"/>
      <c r="AY10876" s="3"/>
    </row>
    <row r="10877" spans="2:51" x14ac:dyDescent="0.2">
      <c r="B10877" s="3"/>
      <c r="D10877" s="3"/>
      <c r="AW10877" s="3"/>
      <c r="AY10877" s="3"/>
    </row>
    <row r="10878" spans="2:51" x14ac:dyDescent="0.2">
      <c r="B10878" s="3"/>
      <c r="D10878" s="3"/>
      <c r="AW10878" s="3"/>
      <c r="AY10878" s="3"/>
    </row>
    <row r="10879" spans="2:51" x14ac:dyDescent="0.2">
      <c r="B10879" s="3"/>
      <c r="D10879" s="3"/>
      <c r="AW10879" s="3"/>
      <c r="AY10879" s="3"/>
    </row>
    <row r="10880" spans="2:51" x14ac:dyDescent="0.2">
      <c r="B10880" s="3"/>
      <c r="D10880" s="3"/>
      <c r="AW10880" s="3"/>
      <c r="AY10880" s="3"/>
    </row>
    <row r="10881" spans="2:51" x14ac:dyDescent="0.2">
      <c r="B10881" s="3"/>
      <c r="D10881" s="3"/>
      <c r="AW10881" s="3"/>
      <c r="AY10881" s="3"/>
    </row>
    <row r="10882" spans="2:51" x14ac:dyDescent="0.2">
      <c r="B10882" s="3"/>
      <c r="D10882" s="3"/>
      <c r="AW10882" s="3"/>
      <c r="AY10882" s="3"/>
    </row>
    <row r="10883" spans="2:51" x14ac:dyDescent="0.2">
      <c r="B10883" s="3"/>
      <c r="D10883" s="3"/>
      <c r="AW10883" s="3"/>
      <c r="AY10883" s="3"/>
    </row>
    <row r="10884" spans="2:51" x14ac:dyDescent="0.2">
      <c r="B10884" s="3"/>
      <c r="D10884" s="3"/>
      <c r="AW10884" s="3"/>
      <c r="AY10884" s="3"/>
    </row>
    <row r="10885" spans="2:51" x14ac:dyDescent="0.2">
      <c r="B10885" s="3"/>
      <c r="D10885" s="3"/>
      <c r="AW10885" s="3"/>
      <c r="AY10885" s="3"/>
    </row>
    <row r="10886" spans="2:51" x14ac:dyDescent="0.2">
      <c r="B10886" s="3"/>
      <c r="D10886" s="3"/>
      <c r="AW10886" s="3"/>
      <c r="AY10886" s="3"/>
    </row>
    <row r="10887" spans="2:51" x14ac:dyDescent="0.2">
      <c r="B10887" s="3"/>
      <c r="D10887" s="3"/>
      <c r="AW10887" s="3"/>
      <c r="AY10887" s="3"/>
    </row>
    <row r="10888" spans="2:51" x14ac:dyDescent="0.2">
      <c r="B10888" s="3"/>
      <c r="D10888" s="3"/>
      <c r="AW10888" s="3"/>
      <c r="AY10888" s="3"/>
    </row>
    <row r="10889" spans="2:51" x14ac:dyDescent="0.2">
      <c r="B10889" s="3"/>
      <c r="D10889" s="3"/>
      <c r="AW10889" s="3"/>
      <c r="AY10889" s="3"/>
    </row>
    <row r="10890" spans="2:51" x14ac:dyDescent="0.2">
      <c r="B10890" s="3"/>
      <c r="D10890" s="3"/>
      <c r="AW10890" s="3"/>
      <c r="AY10890" s="3"/>
    </row>
    <row r="10891" spans="2:51" x14ac:dyDescent="0.2">
      <c r="B10891" s="3"/>
      <c r="D10891" s="3"/>
      <c r="AW10891" s="3"/>
      <c r="AY10891" s="3"/>
    </row>
    <row r="10892" spans="2:51" x14ac:dyDescent="0.2">
      <c r="B10892" s="3"/>
      <c r="D10892" s="3"/>
      <c r="AW10892" s="3"/>
      <c r="AY10892" s="3"/>
    </row>
    <row r="10893" spans="2:51" x14ac:dyDescent="0.2">
      <c r="B10893" s="3"/>
      <c r="D10893" s="3"/>
      <c r="AW10893" s="3"/>
      <c r="AY10893" s="3"/>
    </row>
    <row r="10894" spans="2:51" x14ac:dyDescent="0.2">
      <c r="B10894" s="3"/>
      <c r="D10894" s="3"/>
      <c r="AW10894" s="3"/>
      <c r="AY10894" s="3"/>
    </row>
    <row r="10895" spans="2:51" x14ac:dyDescent="0.2">
      <c r="B10895" s="3"/>
      <c r="D10895" s="3"/>
      <c r="AW10895" s="3"/>
      <c r="AY10895" s="3"/>
    </row>
    <row r="10896" spans="2:51" x14ac:dyDescent="0.2">
      <c r="B10896" s="3"/>
      <c r="D10896" s="3"/>
      <c r="AW10896" s="3"/>
      <c r="AY10896" s="3"/>
    </row>
    <row r="10897" spans="2:51" x14ac:dyDescent="0.2">
      <c r="B10897" s="3"/>
      <c r="D10897" s="3"/>
      <c r="AW10897" s="3"/>
      <c r="AY10897" s="3"/>
    </row>
    <row r="10898" spans="2:51" x14ac:dyDescent="0.2">
      <c r="B10898" s="3"/>
      <c r="D10898" s="3"/>
      <c r="AW10898" s="3"/>
      <c r="AY10898" s="3"/>
    </row>
    <row r="10899" spans="2:51" x14ac:dyDescent="0.2">
      <c r="B10899" s="3"/>
      <c r="D10899" s="3"/>
      <c r="AW10899" s="3"/>
      <c r="AY10899" s="3"/>
    </row>
    <row r="10900" spans="2:51" x14ac:dyDescent="0.2">
      <c r="B10900" s="3"/>
      <c r="D10900" s="3"/>
      <c r="AW10900" s="3"/>
      <c r="AY10900" s="3"/>
    </row>
    <row r="10901" spans="2:51" x14ac:dyDescent="0.2">
      <c r="B10901" s="3"/>
      <c r="D10901" s="3"/>
      <c r="AW10901" s="3"/>
      <c r="AY10901" s="3"/>
    </row>
    <row r="10902" spans="2:51" x14ac:dyDescent="0.2">
      <c r="B10902" s="3"/>
      <c r="D10902" s="3"/>
      <c r="AW10902" s="3"/>
      <c r="AY10902" s="3"/>
    </row>
    <row r="10903" spans="2:51" x14ac:dyDescent="0.2">
      <c r="B10903" s="3"/>
      <c r="D10903" s="3"/>
      <c r="AW10903" s="3"/>
      <c r="AY10903" s="3"/>
    </row>
    <row r="10904" spans="2:51" x14ac:dyDescent="0.2">
      <c r="B10904" s="3"/>
      <c r="D10904" s="3"/>
      <c r="AW10904" s="3"/>
      <c r="AY10904" s="3"/>
    </row>
    <row r="10905" spans="2:51" x14ac:dyDescent="0.2">
      <c r="B10905" s="3"/>
      <c r="D10905" s="3"/>
      <c r="AW10905" s="3"/>
      <c r="AY10905" s="3"/>
    </row>
    <row r="10906" spans="2:51" x14ac:dyDescent="0.2">
      <c r="B10906" s="3"/>
      <c r="D10906" s="3"/>
      <c r="AW10906" s="3"/>
      <c r="AY10906" s="3"/>
    </row>
    <row r="10907" spans="2:51" x14ac:dyDescent="0.2">
      <c r="B10907" s="3"/>
      <c r="D10907" s="3"/>
      <c r="AW10907" s="3"/>
      <c r="AY10907" s="3"/>
    </row>
    <row r="10908" spans="2:51" x14ac:dyDescent="0.2">
      <c r="B10908" s="3"/>
      <c r="D10908" s="3"/>
      <c r="AW10908" s="3"/>
      <c r="AY10908" s="3"/>
    </row>
    <row r="10909" spans="2:51" x14ac:dyDescent="0.2">
      <c r="B10909" s="3"/>
      <c r="D10909" s="3"/>
      <c r="AW10909" s="3"/>
      <c r="AY10909" s="3"/>
    </row>
    <row r="10910" spans="2:51" x14ac:dyDescent="0.2">
      <c r="B10910" s="3"/>
      <c r="D10910" s="3"/>
      <c r="AW10910" s="3"/>
      <c r="AY10910" s="3"/>
    </row>
    <row r="10911" spans="2:51" x14ac:dyDescent="0.2">
      <c r="B10911" s="3"/>
      <c r="D10911" s="3"/>
      <c r="AW10911" s="3"/>
      <c r="AY10911" s="3"/>
    </row>
    <row r="10912" spans="2:51" x14ac:dyDescent="0.2">
      <c r="B10912" s="3"/>
      <c r="D10912" s="3"/>
      <c r="AW10912" s="3"/>
      <c r="AY10912" s="3"/>
    </row>
    <row r="10913" spans="2:51" x14ac:dyDescent="0.2">
      <c r="B10913" s="3"/>
      <c r="D10913" s="3"/>
      <c r="AW10913" s="3"/>
      <c r="AY10913" s="3"/>
    </row>
    <row r="10914" spans="2:51" x14ac:dyDescent="0.2">
      <c r="B10914" s="3"/>
      <c r="D10914" s="3"/>
      <c r="AW10914" s="3"/>
      <c r="AY10914" s="3"/>
    </row>
    <row r="10915" spans="2:51" x14ac:dyDescent="0.2">
      <c r="B10915" s="3"/>
      <c r="D10915" s="3"/>
      <c r="AW10915" s="3"/>
      <c r="AY10915" s="3"/>
    </row>
    <row r="10916" spans="2:51" x14ac:dyDescent="0.2">
      <c r="B10916" s="3"/>
      <c r="D10916" s="3"/>
      <c r="AW10916" s="3"/>
      <c r="AY10916" s="3"/>
    </row>
    <row r="10917" spans="2:51" x14ac:dyDescent="0.2">
      <c r="B10917" s="3"/>
      <c r="D10917" s="3"/>
      <c r="AW10917" s="3"/>
      <c r="AY10917" s="3"/>
    </row>
    <row r="10918" spans="2:51" x14ac:dyDescent="0.2">
      <c r="B10918" s="3"/>
      <c r="D10918" s="3"/>
      <c r="AW10918" s="3"/>
      <c r="AY10918" s="3"/>
    </row>
    <row r="10919" spans="2:51" x14ac:dyDescent="0.2">
      <c r="B10919" s="3"/>
      <c r="D10919" s="3"/>
      <c r="AW10919" s="3"/>
      <c r="AY10919" s="3"/>
    </row>
    <row r="10920" spans="2:51" x14ac:dyDescent="0.2">
      <c r="B10920" s="3"/>
      <c r="D10920" s="3"/>
      <c r="AW10920" s="3"/>
      <c r="AY10920" s="3"/>
    </row>
    <row r="10921" spans="2:51" x14ac:dyDescent="0.2">
      <c r="B10921" s="3"/>
      <c r="D10921" s="3"/>
      <c r="AW10921" s="3"/>
      <c r="AY10921" s="3"/>
    </row>
    <row r="10922" spans="2:51" x14ac:dyDescent="0.2">
      <c r="B10922" s="3"/>
      <c r="D10922" s="3"/>
      <c r="AW10922" s="3"/>
      <c r="AY10922" s="3"/>
    </row>
    <row r="10923" spans="2:51" x14ac:dyDescent="0.2">
      <c r="B10923" s="3"/>
      <c r="D10923" s="3"/>
      <c r="AW10923" s="3"/>
      <c r="AY10923" s="3"/>
    </row>
    <row r="10924" spans="2:51" x14ac:dyDescent="0.2">
      <c r="B10924" s="3"/>
      <c r="D10924" s="3"/>
      <c r="AW10924" s="3"/>
      <c r="AY10924" s="3"/>
    </row>
    <row r="10925" spans="2:51" x14ac:dyDescent="0.2">
      <c r="B10925" s="3"/>
      <c r="D10925" s="3"/>
      <c r="AW10925" s="3"/>
      <c r="AY10925" s="3"/>
    </row>
    <row r="10926" spans="2:51" x14ac:dyDescent="0.2">
      <c r="B10926" s="3"/>
      <c r="D10926" s="3"/>
      <c r="AW10926" s="3"/>
      <c r="AY10926" s="3"/>
    </row>
    <row r="10927" spans="2:51" x14ac:dyDescent="0.2">
      <c r="B10927" s="3"/>
      <c r="D10927" s="3"/>
      <c r="AW10927" s="3"/>
      <c r="AY10927" s="3"/>
    </row>
    <row r="10928" spans="2:51" x14ac:dyDescent="0.2">
      <c r="B10928" s="3"/>
      <c r="D10928" s="3"/>
      <c r="AW10928" s="3"/>
      <c r="AY10928" s="3"/>
    </row>
    <row r="10929" spans="2:51" x14ac:dyDescent="0.2">
      <c r="B10929" s="3"/>
      <c r="D10929" s="3"/>
      <c r="AW10929" s="3"/>
      <c r="AY10929" s="3"/>
    </row>
    <row r="10930" spans="2:51" x14ac:dyDescent="0.2">
      <c r="B10930" s="3"/>
      <c r="D10930" s="3"/>
      <c r="AW10930" s="3"/>
      <c r="AY10930" s="3"/>
    </row>
    <row r="10931" spans="2:51" x14ac:dyDescent="0.2">
      <c r="B10931" s="3"/>
      <c r="D10931" s="3"/>
      <c r="AW10931" s="3"/>
      <c r="AY10931" s="3"/>
    </row>
    <row r="10932" spans="2:51" x14ac:dyDescent="0.2">
      <c r="B10932" s="3"/>
      <c r="D10932" s="3"/>
      <c r="AW10932" s="3"/>
      <c r="AY10932" s="3"/>
    </row>
    <row r="10933" spans="2:51" x14ac:dyDescent="0.2">
      <c r="B10933" s="3"/>
      <c r="D10933" s="3"/>
      <c r="AW10933" s="3"/>
      <c r="AY10933" s="3"/>
    </row>
    <row r="10934" spans="2:51" x14ac:dyDescent="0.2">
      <c r="B10934" s="3"/>
      <c r="D10934" s="3"/>
      <c r="AW10934" s="3"/>
      <c r="AY10934" s="3"/>
    </row>
    <row r="10935" spans="2:51" x14ac:dyDescent="0.2">
      <c r="B10935" s="3"/>
      <c r="D10935" s="3"/>
      <c r="AW10935" s="3"/>
      <c r="AY10935" s="3"/>
    </row>
    <row r="10936" spans="2:51" x14ac:dyDescent="0.2">
      <c r="B10936" s="3"/>
      <c r="D10936" s="3"/>
      <c r="AW10936" s="3"/>
      <c r="AY10936" s="3"/>
    </row>
    <row r="10937" spans="2:51" x14ac:dyDescent="0.2">
      <c r="B10937" s="3"/>
      <c r="D10937" s="3"/>
      <c r="AW10937" s="3"/>
      <c r="AY10937" s="3"/>
    </row>
    <row r="10938" spans="2:51" x14ac:dyDescent="0.2">
      <c r="B10938" s="3"/>
      <c r="D10938" s="3"/>
      <c r="AW10938" s="3"/>
      <c r="AY10938" s="3"/>
    </row>
    <row r="10939" spans="2:51" x14ac:dyDescent="0.2">
      <c r="B10939" s="3"/>
      <c r="D10939" s="3"/>
      <c r="AW10939" s="3"/>
      <c r="AY10939" s="3"/>
    </row>
    <row r="10940" spans="2:51" x14ac:dyDescent="0.2">
      <c r="B10940" s="3"/>
      <c r="D10940" s="3"/>
      <c r="AW10940" s="3"/>
      <c r="AY10940" s="3"/>
    </row>
    <row r="10941" spans="2:51" x14ac:dyDescent="0.2">
      <c r="B10941" s="3"/>
      <c r="D10941" s="3"/>
      <c r="AW10941" s="3"/>
      <c r="AY10941" s="3"/>
    </row>
    <row r="10942" spans="2:51" x14ac:dyDescent="0.2">
      <c r="B10942" s="3"/>
      <c r="D10942" s="3"/>
      <c r="AW10942" s="3"/>
      <c r="AY10942" s="3"/>
    </row>
    <row r="10943" spans="2:51" x14ac:dyDescent="0.2">
      <c r="B10943" s="3"/>
      <c r="D10943" s="3"/>
      <c r="AW10943" s="3"/>
      <c r="AY10943" s="3"/>
    </row>
    <row r="10944" spans="2:51" x14ac:dyDescent="0.2">
      <c r="B10944" s="3"/>
      <c r="D10944" s="3"/>
      <c r="AW10944" s="3"/>
      <c r="AY10944" s="3"/>
    </row>
    <row r="10945" spans="2:51" x14ac:dyDescent="0.2">
      <c r="B10945" s="3"/>
      <c r="D10945" s="3"/>
      <c r="AW10945" s="3"/>
      <c r="AY10945" s="3"/>
    </row>
    <row r="10946" spans="2:51" x14ac:dyDescent="0.2">
      <c r="B10946" s="3"/>
      <c r="D10946" s="3"/>
      <c r="AW10946" s="3"/>
      <c r="AY10946" s="3"/>
    </row>
    <row r="10947" spans="2:51" x14ac:dyDescent="0.2">
      <c r="B10947" s="3"/>
      <c r="D10947" s="3"/>
      <c r="AW10947" s="3"/>
      <c r="AY10947" s="3"/>
    </row>
    <row r="10948" spans="2:51" x14ac:dyDescent="0.2">
      <c r="B10948" s="3"/>
      <c r="D10948" s="3"/>
      <c r="AW10948" s="3"/>
      <c r="AY10948" s="3"/>
    </row>
    <row r="10949" spans="2:51" x14ac:dyDescent="0.2">
      <c r="B10949" s="3"/>
      <c r="D10949" s="3"/>
      <c r="AW10949" s="3"/>
      <c r="AY10949" s="3"/>
    </row>
    <row r="10950" spans="2:51" x14ac:dyDescent="0.2">
      <c r="B10950" s="3"/>
      <c r="D10950" s="3"/>
      <c r="AW10950" s="3"/>
      <c r="AY10950" s="3"/>
    </row>
    <row r="10951" spans="2:51" x14ac:dyDescent="0.2">
      <c r="B10951" s="3"/>
      <c r="D10951" s="3"/>
      <c r="AW10951" s="3"/>
      <c r="AY10951" s="3"/>
    </row>
    <row r="10952" spans="2:51" x14ac:dyDescent="0.2">
      <c r="B10952" s="3"/>
      <c r="D10952" s="3"/>
      <c r="AW10952" s="3"/>
      <c r="AY10952" s="3"/>
    </row>
    <row r="10953" spans="2:51" x14ac:dyDescent="0.2">
      <c r="B10953" s="3"/>
      <c r="D10953" s="3"/>
      <c r="AW10953" s="3"/>
      <c r="AY10953" s="3"/>
    </row>
    <row r="10954" spans="2:51" x14ac:dyDescent="0.2">
      <c r="B10954" s="3"/>
      <c r="D10954" s="3"/>
      <c r="AW10954" s="3"/>
      <c r="AY10954" s="3"/>
    </row>
    <row r="10955" spans="2:51" x14ac:dyDescent="0.2">
      <c r="B10955" s="3"/>
      <c r="D10955" s="3"/>
      <c r="AW10955" s="3"/>
      <c r="AY10955" s="3"/>
    </row>
    <row r="10956" spans="2:51" x14ac:dyDescent="0.2">
      <c r="B10956" s="3"/>
      <c r="D10956" s="3"/>
      <c r="AW10956" s="3"/>
      <c r="AY10956" s="3"/>
    </row>
    <row r="10957" spans="2:51" x14ac:dyDescent="0.2">
      <c r="B10957" s="3"/>
      <c r="D10957" s="3"/>
      <c r="AW10957" s="3"/>
      <c r="AY10957" s="3"/>
    </row>
    <row r="10958" spans="2:51" x14ac:dyDescent="0.2">
      <c r="B10958" s="3"/>
      <c r="D10958" s="3"/>
      <c r="AW10958" s="3"/>
      <c r="AY10958" s="3"/>
    </row>
    <row r="10959" spans="2:51" x14ac:dyDescent="0.2">
      <c r="B10959" s="3"/>
      <c r="D10959" s="3"/>
      <c r="AW10959" s="3"/>
      <c r="AY10959" s="3"/>
    </row>
    <row r="10960" spans="2:51" x14ac:dyDescent="0.2">
      <c r="B10960" s="3"/>
      <c r="D10960" s="3"/>
      <c r="AW10960" s="3"/>
      <c r="AY10960" s="3"/>
    </row>
    <row r="10961" spans="2:51" x14ac:dyDescent="0.2">
      <c r="B10961" s="3"/>
      <c r="D10961" s="3"/>
      <c r="AW10961" s="3"/>
      <c r="AY10961" s="3"/>
    </row>
    <row r="10962" spans="2:51" x14ac:dyDescent="0.2">
      <c r="B10962" s="3"/>
      <c r="D10962" s="3"/>
      <c r="AW10962" s="3"/>
      <c r="AY10962" s="3"/>
    </row>
    <row r="10963" spans="2:51" x14ac:dyDescent="0.2">
      <c r="B10963" s="3"/>
      <c r="D10963" s="3"/>
      <c r="AW10963" s="3"/>
      <c r="AY10963" s="3"/>
    </row>
    <row r="10964" spans="2:51" x14ac:dyDescent="0.2">
      <c r="B10964" s="3"/>
      <c r="D10964" s="3"/>
      <c r="AW10964" s="3"/>
      <c r="AY10964" s="3"/>
    </row>
    <row r="10965" spans="2:51" x14ac:dyDescent="0.2">
      <c r="B10965" s="3"/>
      <c r="D10965" s="3"/>
      <c r="AW10965" s="3"/>
      <c r="AY10965" s="3"/>
    </row>
    <row r="10966" spans="2:51" x14ac:dyDescent="0.2">
      <c r="B10966" s="3"/>
      <c r="D10966" s="3"/>
      <c r="AW10966" s="3"/>
      <c r="AY10966" s="3"/>
    </row>
    <row r="10967" spans="2:51" x14ac:dyDescent="0.2">
      <c r="B10967" s="3"/>
      <c r="D10967" s="3"/>
      <c r="AW10967" s="3"/>
      <c r="AY10967" s="3"/>
    </row>
    <row r="10968" spans="2:51" x14ac:dyDescent="0.2">
      <c r="B10968" s="3"/>
      <c r="D10968" s="3"/>
      <c r="AW10968" s="3"/>
      <c r="AY10968" s="3"/>
    </row>
    <row r="10969" spans="2:51" x14ac:dyDescent="0.2">
      <c r="B10969" s="3"/>
      <c r="D10969" s="3"/>
      <c r="AW10969" s="3"/>
      <c r="AY10969" s="3"/>
    </row>
    <row r="10970" spans="2:51" x14ac:dyDescent="0.2">
      <c r="B10970" s="3"/>
      <c r="D10970" s="3"/>
      <c r="AW10970" s="3"/>
      <c r="AY10970" s="3"/>
    </row>
    <row r="10971" spans="2:51" x14ac:dyDescent="0.2">
      <c r="B10971" s="3"/>
      <c r="D10971" s="3"/>
      <c r="AW10971" s="3"/>
      <c r="AY10971" s="3"/>
    </row>
    <row r="10972" spans="2:51" x14ac:dyDescent="0.2">
      <c r="B10972" s="3"/>
      <c r="D10972" s="3"/>
      <c r="AW10972" s="3"/>
      <c r="AY10972" s="3"/>
    </row>
    <row r="10973" spans="2:51" x14ac:dyDescent="0.2">
      <c r="B10973" s="3"/>
      <c r="D10973" s="3"/>
      <c r="AW10973" s="3"/>
      <c r="AY10973" s="3"/>
    </row>
    <row r="10974" spans="2:51" x14ac:dyDescent="0.2">
      <c r="B10974" s="3"/>
      <c r="D10974" s="3"/>
      <c r="AW10974" s="3"/>
      <c r="AY10974" s="3"/>
    </row>
    <row r="10975" spans="2:51" x14ac:dyDescent="0.2">
      <c r="B10975" s="3"/>
      <c r="D10975" s="3"/>
      <c r="AW10975" s="3"/>
      <c r="AY10975" s="3"/>
    </row>
    <row r="10976" spans="2:51" x14ac:dyDescent="0.2">
      <c r="B10976" s="3"/>
      <c r="D10976" s="3"/>
      <c r="AW10976" s="3"/>
      <c r="AY10976" s="3"/>
    </row>
    <row r="10977" spans="2:51" x14ac:dyDescent="0.2">
      <c r="B10977" s="3"/>
      <c r="D10977" s="3"/>
      <c r="AW10977" s="3"/>
      <c r="AY10977" s="3"/>
    </row>
    <row r="10978" spans="2:51" x14ac:dyDescent="0.2">
      <c r="B10978" s="3"/>
      <c r="D10978" s="3"/>
      <c r="AW10978" s="3"/>
      <c r="AY10978" s="3"/>
    </row>
    <row r="10979" spans="2:51" x14ac:dyDescent="0.2">
      <c r="B10979" s="3"/>
      <c r="D10979" s="3"/>
      <c r="AW10979" s="3"/>
      <c r="AY10979" s="3"/>
    </row>
    <row r="10980" spans="2:51" x14ac:dyDescent="0.2">
      <c r="B10980" s="3"/>
      <c r="D10980" s="3"/>
      <c r="AW10980" s="3"/>
      <c r="AY10980" s="3"/>
    </row>
    <row r="10981" spans="2:51" x14ac:dyDescent="0.2">
      <c r="B10981" s="3"/>
      <c r="D10981" s="3"/>
      <c r="AW10981" s="3"/>
      <c r="AY10981" s="3"/>
    </row>
    <row r="10982" spans="2:51" x14ac:dyDescent="0.2">
      <c r="B10982" s="3"/>
      <c r="D10982" s="3"/>
      <c r="AW10982" s="3"/>
      <c r="AY10982" s="3"/>
    </row>
    <row r="10983" spans="2:51" x14ac:dyDescent="0.2">
      <c r="B10983" s="3"/>
      <c r="D10983" s="3"/>
      <c r="AW10983" s="3"/>
      <c r="AY10983" s="3"/>
    </row>
    <row r="10984" spans="2:51" x14ac:dyDescent="0.2">
      <c r="B10984" s="3"/>
      <c r="D10984" s="3"/>
      <c r="AW10984" s="3"/>
      <c r="AY10984" s="3"/>
    </row>
    <row r="10985" spans="2:51" x14ac:dyDescent="0.2">
      <c r="B10985" s="3"/>
      <c r="D10985" s="3"/>
      <c r="AW10985" s="3"/>
      <c r="AY10985" s="3"/>
    </row>
    <row r="10986" spans="2:51" x14ac:dyDescent="0.2">
      <c r="B10986" s="3"/>
      <c r="D10986" s="3"/>
      <c r="AW10986" s="3"/>
      <c r="AY10986" s="3"/>
    </row>
    <row r="10987" spans="2:51" x14ac:dyDescent="0.2">
      <c r="B10987" s="3"/>
      <c r="D10987" s="3"/>
      <c r="AW10987" s="3"/>
      <c r="AY10987" s="3"/>
    </row>
    <row r="10988" spans="2:51" x14ac:dyDescent="0.2">
      <c r="B10988" s="3"/>
      <c r="D10988" s="3"/>
      <c r="AW10988" s="3"/>
      <c r="AY10988" s="3"/>
    </row>
    <row r="10989" spans="2:51" x14ac:dyDescent="0.2">
      <c r="B10989" s="3"/>
      <c r="D10989" s="3"/>
      <c r="AW10989" s="3"/>
      <c r="AY10989" s="3"/>
    </row>
    <row r="10990" spans="2:51" x14ac:dyDescent="0.2">
      <c r="B10990" s="3"/>
      <c r="D10990" s="3"/>
      <c r="AW10990" s="3"/>
      <c r="AY10990" s="3"/>
    </row>
    <row r="10991" spans="2:51" x14ac:dyDescent="0.2">
      <c r="B10991" s="3"/>
      <c r="D10991" s="3"/>
      <c r="AW10991" s="3"/>
      <c r="AY10991" s="3"/>
    </row>
    <row r="10992" spans="2:51" x14ac:dyDescent="0.2">
      <c r="B10992" s="3"/>
      <c r="D10992" s="3"/>
      <c r="AW10992" s="3"/>
      <c r="AY10992" s="3"/>
    </row>
    <row r="10993" spans="2:51" x14ac:dyDescent="0.2">
      <c r="B10993" s="3"/>
      <c r="D10993" s="3"/>
      <c r="AW10993" s="3"/>
      <c r="AY10993" s="3"/>
    </row>
    <row r="10994" spans="2:51" x14ac:dyDescent="0.2">
      <c r="B10994" s="3"/>
      <c r="D10994" s="3"/>
      <c r="AW10994" s="3"/>
      <c r="AY10994" s="3"/>
    </row>
    <row r="10995" spans="2:51" x14ac:dyDescent="0.2">
      <c r="B10995" s="3"/>
      <c r="D10995" s="3"/>
      <c r="AW10995" s="3"/>
      <c r="AY10995" s="3"/>
    </row>
    <row r="10996" spans="2:51" x14ac:dyDescent="0.2">
      <c r="B10996" s="3"/>
      <c r="D10996" s="3"/>
      <c r="AW10996" s="3"/>
      <c r="AY10996" s="3"/>
    </row>
    <row r="10997" spans="2:51" x14ac:dyDescent="0.2">
      <c r="B10997" s="3"/>
      <c r="D10997" s="3"/>
      <c r="AW10997" s="3"/>
      <c r="AY10997" s="3"/>
    </row>
    <row r="10998" spans="2:51" x14ac:dyDescent="0.2">
      <c r="B10998" s="3"/>
      <c r="D10998" s="3"/>
      <c r="AW10998" s="3"/>
      <c r="AY10998" s="3"/>
    </row>
    <row r="10999" spans="2:51" x14ac:dyDescent="0.2">
      <c r="B10999" s="3"/>
      <c r="D10999" s="3"/>
      <c r="AW10999" s="3"/>
      <c r="AY10999" s="3"/>
    </row>
    <row r="11000" spans="2:51" x14ac:dyDescent="0.2">
      <c r="B11000" s="3"/>
      <c r="D11000" s="3"/>
      <c r="AW11000" s="3"/>
      <c r="AY11000" s="3"/>
    </row>
    <row r="11001" spans="2:51" x14ac:dyDescent="0.2">
      <c r="B11001" s="3"/>
      <c r="D11001" s="3"/>
      <c r="AW11001" s="3"/>
      <c r="AY11001" s="3"/>
    </row>
    <row r="11002" spans="2:51" x14ac:dyDescent="0.2">
      <c r="B11002" s="3"/>
      <c r="D11002" s="3"/>
      <c r="AW11002" s="3"/>
      <c r="AY11002" s="3"/>
    </row>
    <row r="11003" spans="2:51" x14ac:dyDescent="0.2">
      <c r="B11003" s="3"/>
      <c r="D11003" s="3"/>
      <c r="AW11003" s="3"/>
      <c r="AY11003" s="3"/>
    </row>
    <row r="11004" spans="2:51" x14ac:dyDescent="0.2">
      <c r="B11004" s="3"/>
      <c r="D11004" s="3"/>
      <c r="AW11004" s="3"/>
      <c r="AY11004" s="3"/>
    </row>
    <row r="11005" spans="2:51" x14ac:dyDescent="0.2">
      <c r="B11005" s="3"/>
      <c r="D11005" s="3"/>
      <c r="AW11005" s="3"/>
      <c r="AY11005" s="3"/>
    </row>
    <row r="11006" spans="2:51" x14ac:dyDescent="0.2">
      <c r="B11006" s="3"/>
      <c r="D11006" s="3"/>
      <c r="AW11006" s="3"/>
      <c r="AY11006" s="3"/>
    </row>
    <row r="11007" spans="2:51" x14ac:dyDescent="0.2">
      <c r="B11007" s="3"/>
      <c r="D11007" s="3"/>
      <c r="AW11007" s="3"/>
      <c r="AY11007" s="3"/>
    </row>
    <row r="11008" spans="2:51" x14ac:dyDescent="0.2">
      <c r="B11008" s="3"/>
      <c r="D11008" s="3"/>
      <c r="AW11008" s="3"/>
      <c r="AY11008" s="3"/>
    </row>
    <row r="11009" spans="2:51" x14ac:dyDescent="0.2">
      <c r="B11009" s="3"/>
      <c r="D11009" s="3"/>
      <c r="AW11009" s="3"/>
      <c r="AY11009" s="3"/>
    </row>
    <row r="11010" spans="2:51" x14ac:dyDescent="0.2">
      <c r="B11010" s="3"/>
      <c r="D11010" s="3"/>
      <c r="AW11010" s="3"/>
      <c r="AY11010" s="3"/>
    </row>
    <row r="11011" spans="2:51" x14ac:dyDescent="0.2">
      <c r="B11011" s="3"/>
      <c r="D11011" s="3"/>
      <c r="AW11011" s="3"/>
      <c r="AY11011" s="3"/>
    </row>
    <row r="11012" spans="2:51" x14ac:dyDescent="0.2">
      <c r="B11012" s="3"/>
      <c r="D11012" s="3"/>
      <c r="AW11012" s="3"/>
      <c r="AY11012" s="3"/>
    </row>
    <row r="11013" spans="2:51" x14ac:dyDescent="0.2">
      <c r="B11013" s="3"/>
      <c r="D11013" s="3"/>
      <c r="AW11013" s="3"/>
      <c r="AY11013" s="3"/>
    </row>
    <row r="11014" spans="2:51" x14ac:dyDescent="0.2">
      <c r="B11014" s="3"/>
      <c r="D11014" s="3"/>
      <c r="AW11014" s="3"/>
      <c r="AY11014" s="3"/>
    </row>
    <row r="11015" spans="2:51" x14ac:dyDescent="0.2">
      <c r="B11015" s="3"/>
      <c r="D11015" s="3"/>
      <c r="AW11015" s="3"/>
      <c r="AY11015" s="3"/>
    </row>
    <row r="11016" spans="2:51" x14ac:dyDescent="0.2">
      <c r="B11016" s="3"/>
      <c r="D11016" s="3"/>
      <c r="AW11016" s="3"/>
      <c r="AY11016" s="3"/>
    </row>
    <row r="11017" spans="2:51" x14ac:dyDescent="0.2">
      <c r="B11017" s="3"/>
      <c r="D11017" s="3"/>
      <c r="AW11017" s="3"/>
      <c r="AY11017" s="3"/>
    </row>
    <row r="11018" spans="2:51" x14ac:dyDescent="0.2">
      <c r="B11018" s="3"/>
      <c r="D11018" s="3"/>
      <c r="AW11018" s="3"/>
      <c r="AY11018" s="3"/>
    </row>
    <row r="11019" spans="2:51" x14ac:dyDescent="0.2">
      <c r="B11019" s="3"/>
      <c r="D11019" s="3"/>
      <c r="AW11019" s="3"/>
      <c r="AY11019" s="3"/>
    </row>
    <row r="11020" spans="2:51" x14ac:dyDescent="0.2">
      <c r="B11020" s="3"/>
      <c r="D11020" s="3"/>
      <c r="AW11020" s="3"/>
      <c r="AY11020" s="3"/>
    </row>
    <row r="11021" spans="2:51" x14ac:dyDescent="0.2">
      <c r="B11021" s="3"/>
      <c r="D11021" s="3"/>
      <c r="AW11021" s="3"/>
      <c r="AY11021" s="3"/>
    </row>
    <row r="11022" spans="2:51" x14ac:dyDescent="0.2">
      <c r="B11022" s="3"/>
      <c r="D11022" s="3"/>
      <c r="AW11022" s="3"/>
      <c r="AY11022" s="3"/>
    </row>
    <row r="11023" spans="2:51" x14ac:dyDescent="0.2">
      <c r="B11023" s="3"/>
      <c r="D11023" s="3"/>
      <c r="AW11023" s="3"/>
      <c r="AY11023" s="3"/>
    </row>
    <row r="11024" spans="2:51" x14ac:dyDescent="0.2">
      <c r="B11024" s="3"/>
      <c r="D11024" s="3"/>
      <c r="AW11024" s="3"/>
      <c r="AY11024" s="3"/>
    </row>
    <row r="11025" spans="2:51" x14ac:dyDescent="0.2">
      <c r="B11025" s="3"/>
      <c r="D11025" s="3"/>
      <c r="AW11025" s="3"/>
      <c r="AY11025" s="3"/>
    </row>
    <row r="11026" spans="2:51" x14ac:dyDescent="0.2">
      <c r="B11026" s="3"/>
      <c r="D11026" s="3"/>
      <c r="AW11026" s="3"/>
      <c r="AY11026" s="3"/>
    </row>
    <row r="11027" spans="2:51" x14ac:dyDescent="0.2">
      <c r="B11027" s="3"/>
      <c r="D11027" s="3"/>
      <c r="AW11027" s="3"/>
      <c r="AY11027" s="3"/>
    </row>
    <row r="11028" spans="2:51" x14ac:dyDescent="0.2">
      <c r="B11028" s="3"/>
      <c r="D11028" s="3"/>
      <c r="AW11028" s="3"/>
      <c r="AY11028" s="3"/>
    </row>
    <row r="11029" spans="2:51" x14ac:dyDescent="0.2">
      <c r="B11029" s="3"/>
      <c r="D11029" s="3"/>
      <c r="AW11029" s="3"/>
      <c r="AY11029" s="3"/>
    </row>
    <row r="11030" spans="2:51" x14ac:dyDescent="0.2">
      <c r="B11030" s="3"/>
      <c r="D11030" s="3"/>
      <c r="AW11030" s="3"/>
      <c r="AY11030" s="3"/>
    </row>
    <row r="11031" spans="2:51" x14ac:dyDescent="0.2">
      <c r="B11031" s="3"/>
      <c r="D11031" s="3"/>
      <c r="AW11031" s="3"/>
      <c r="AY11031" s="3"/>
    </row>
    <row r="11032" spans="2:51" x14ac:dyDescent="0.2">
      <c r="B11032" s="3"/>
      <c r="D11032" s="3"/>
      <c r="AW11032" s="3"/>
      <c r="AY11032" s="3"/>
    </row>
    <row r="11033" spans="2:51" x14ac:dyDescent="0.2">
      <c r="B11033" s="3"/>
      <c r="D11033" s="3"/>
      <c r="AW11033" s="3"/>
      <c r="AY11033" s="3"/>
    </row>
    <row r="11034" spans="2:51" x14ac:dyDescent="0.2">
      <c r="B11034" s="3"/>
      <c r="D11034" s="3"/>
      <c r="AW11034" s="3"/>
      <c r="AY11034" s="3"/>
    </row>
    <row r="11035" spans="2:51" x14ac:dyDescent="0.2">
      <c r="B11035" s="3"/>
      <c r="D11035" s="3"/>
      <c r="AW11035" s="3"/>
      <c r="AY11035" s="3"/>
    </row>
    <row r="11036" spans="2:51" x14ac:dyDescent="0.2">
      <c r="B11036" s="3"/>
      <c r="D11036" s="3"/>
      <c r="AW11036" s="3"/>
      <c r="AY11036" s="3"/>
    </row>
    <row r="11037" spans="2:51" x14ac:dyDescent="0.2">
      <c r="B11037" s="3"/>
      <c r="D11037" s="3"/>
      <c r="AW11037" s="3"/>
      <c r="AY11037" s="3"/>
    </row>
    <row r="11038" spans="2:51" x14ac:dyDescent="0.2">
      <c r="B11038" s="3"/>
      <c r="D11038" s="3"/>
      <c r="AW11038" s="3"/>
      <c r="AY11038" s="3"/>
    </row>
    <row r="11039" spans="2:51" x14ac:dyDescent="0.2">
      <c r="B11039" s="3"/>
      <c r="D11039" s="3"/>
      <c r="AW11039" s="3"/>
      <c r="AY11039" s="3"/>
    </row>
    <row r="11040" spans="2:51" x14ac:dyDescent="0.2">
      <c r="B11040" s="3"/>
      <c r="D11040" s="3"/>
      <c r="AW11040" s="3"/>
      <c r="AY11040" s="3"/>
    </row>
    <row r="11041" spans="2:51" x14ac:dyDescent="0.2">
      <c r="B11041" s="3"/>
      <c r="D11041" s="3"/>
      <c r="AW11041" s="3"/>
      <c r="AY11041" s="3"/>
    </row>
    <row r="11042" spans="2:51" x14ac:dyDescent="0.2">
      <c r="B11042" s="3"/>
      <c r="D11042" s="3"/>
      <c r="AW11042" s="3"/>
      <c r="AY11042" s="3"/>
    </row>
    <row r="11043" spans="2:51" x14ac:dyDescent="0.2">
      <c r="B11043" s="3"/>
      <c r="D11043" s="3"/>
      <c r="AW11043" s="3"/>
      <c r="AY11043" s="3"/>
    </row>
    <row r="11044" spans="2:51" x14ac:dyDescent="0.2">
      <c r="B11044" s="3"/>
      <c r="D11044" s="3"/>
      <c r="AW11044" s="3"/>
      <c r="AY11044" s="3"/>
    </row>
    <row r="11045" spans="2:51" x14ac:dyDescent="0.2">
      <c r="B11045" s="3"/>
      <c r="D11045" s="3"/>
      <c r="AW11045" s="3"/>
      <c r="AY11045" s="3"/>
    </row>
    <row r="11046" spans="2:51" x14ac:dyDescent="0.2">
      <c r="B11046" s="3"/>
      <c r="D11046" s="3"/>
      <c r="AW11046" s="3"/>
      <c r="AY11046" s="3"/>
    </row>
    <row r="11047" spans="2:51" x14ac:dyDescent="0.2">
      <c r="B11047" s="3"/>
      <c r="D11047" s="3"/>
      <c r="AW11047" s="3"/>
      <c r="AY11047" s="3"/>
    </row>
    <row r="11048" spans="2:51" x14ac:dyDescent="0.2">
      <c r="B11048" s="3"/>
      <c r="D11048" s="3"/>
      <c r="AW11048" s="3"/>
      <c r="AY11048" s="3"/>
    </row>
    <row r="11049" spans="2:51" x14ac:dyDescent="0.2">
      <c r="B11049" s="3"/>
      <c r="D11049" s="3"/>
      <c r="AW11049" s="3"/>
      <c r="AY11049" s="3"/>
    </row>
    <row r="11050" spans="2:51" x14ac:dyDescent="0.2">
      <c r="B11050" s="3"/>
      <c r="D11050" s="3"/>
      <c r="AW11050" s="3"/>
      <c r="AY11050" s="3"/>
    </row>
    <row r="11051" spans="2:51" x14ac:dyDescent="0.2">
      <c r="B11051" s="3"/>
      <c r="D11051" s="3"/>
      <c r="AW11051" s="3"/>
      <c r="AY11051" s="3"/>
    </row>
    <row r="11052" spans="2:51" x14ac:dyDescent="0.2">
      <c r="B11052" s="3"/>
      <c r="D11052" s="3"/>
      <c r="AW11052" s="3"/>
      <c r="AY11052" s="3"/>
    </row>
    <row r="11053" spans="2:51" x14ac:dyDescent="0.2">
      <c r="B11053" s="3"/>
      <c r="D11053" s="3"/>
      <c r="AW11053" s="3"/>
      <c r="AY11053" s="3"/>
    </row>
    <row r="11054" spans="2:51" x14ac:dyDescent="0.2">
      <c r="B11054" s="3"/>
      <c r="D11054" s="3"/>
      <c r="AW11054" s="3"/>
      <c r="AY11054" s="3"/>
    </row>
    <row r="11055" spans="2:51" x14ac:dyDescent="0.2">
      <c r="B11055" s="3"/>
      <c r="D11055" s="3"/>
      <c r="AW11055" s="3"/>
      <c r="AY11055" s="3"/>
    </row>
    <row r="11056" spans="2:51" x14ac:dyDescent="0.2">
      <c r="B11056" s="3"/>
      <c r="D11056" s="3"/>
      <c r="AW11056" s="3"/>
      <c r="AY11056" s="3"/>
    </row>
    <row r="11057" spans="2:51" x14ac:dyDescent="0.2">
      <c r="B11057" s="3"/>
      <c r="D11057" s="3"/>
      <c r="AW11057" s="3"/>
      <c r="AY11057" s="3"/>
    </row>
    <row r="11058" spans="2:51" x14ac:dyDescent="0.2">
      <c r="B11058" s="3"/>
      <c r="D11058" s="3"/>
      <c r="AW11058" s="3"/>
      <c r="AY11058" s="3"/>
    </row>
    <row r="11059" spans="2:51" x14ac:dyDescent="0.2">
      <c r="B11059" s="3"/>
      <c r="D11059" s="3"/>
      <c r="AW11059" s="3"/>
      <c r="AY11059" s="3"/>
    </row>
    <row r="11060" spans="2:51" x14ac:dyDescent="0.2">
      <c r="B11060" s="3"/>
      <c r="D11060" s="3"/>
      <c r="AW11060" s="3"/>
      <c r="AY11060" s="3"/>
    </row>
    <row r="11061" spans="2:51" x14ac:dyDescent="0.2">
      <c r="B11061" s="3"/>
      <c r="D11061" s="3"/>
      <c r="AW11061" s="3"/>
      <c r="AY11061" s="3"/>
    </row>
    <row r="11062" spans="2:51" x14ac:dyDescent="0.2">
      <c r="B11062" s="3"/>
      <c r="D11062" s="3"/>
      <c r="AW11062" s="3"/>
      <c r="AY11062" s="3"/>
    </row>
    <row r="11063" spans="2:51" x14ac:dyDescent="0.2">
      <c r="B11063" s="3"/>
      <c r="D11063" s="3"/>
      <c r="AW11063" s="3"/>
      <c r="AY11063" s="3"/>
    </row>
    <row r="11064" spans="2:51" x14ac:dyDescent="0.2">
      <c r="B11064" s="3"/>
      <c r="D11064" s="3"/>
      <c r="AW11064" s="3"/>
      <c r="AY11064" s="3"/>
    </row>
    <row r="11065" spans="2:51" x14ac:dyDescent="0.2">
      <c r="B11065" s="3"/>
      <c r="D11065" s="3"/>
      <c r="AW11065" s="3"/>
      <c r="AY11065" s="3"/>
    </row>
    <row r="11066" spans="2:51" x14ac:dyDescent="0.2">
      <c r="B11066" s="3"/>
      <c r="D11066" s="3"/>
      <c r="AW11066" s="3"/>
      <c r="AY11066" s="3"/>
    </row>
    <row r="11067" spans="2:51" x14ac:dyDescent="0.2">
      <c r="B11067" s="3"/>
      <c r="D11067" s="3"/>
      <c r="AW11067" s="3"/>
      <c r="AY11067" s="3"/>
    </row>
    <row r="11068" spans="2:51" x14ac:dyDescent="0.2">
      <c r="B11068" s="3"/>
      <c r="D11068" s="3"/>
      <c r="AW11068" s="3"/>
      <c r="AY11068" s="3"/>
    </row>
    <row r="11069" spans="2:51" x14ac:dyDescent="0.2">
      <c r="B11069" s="3"/>
      <c r="D11069" s="3"/>
      <c r="AW11069" s="3"/>
      <c r="AY11069" s="3"/>
    </row>
    <row r="11070" spans="2:51" x14ac:dyDescent="0.2">
      <c r="B11070" s="3"/>
      <c r="D11070" s="3"/>
      <c r="AW11070" s="3"/>
      <c r="AY11070" s="3"/>
    </row>
    <row r="11071" spans="2:51" x14ac:dyDescent="0.2">
      <c r="B11071" s="3"/>
      <c r="D11071" s="3"/>
      <c r="AW11071" s="3"/>
      <c r="AY11071" s="3"/>
    </row>
    <row r="11072" spans="2:51" x14ac:dyDescent="0.2">
      <c r="B11072" s="3"/>
      <c r="D11072" s="3"/>
      <c r="AW11072" s="3"/>
      <c r="AY11072" s="3"/>
    </row>
    <row r="11073" spans="2:51" x14ac:dyDescent="0.2">
      <c r="B11073" s="3"/>
      <c r="D11073" s="3"/>
      <c r="AW11073" s="3"/>
      <c r="AY11073" s="3"/>
    </row>
    <row r="11074" spans="2:51" x14ac:dyDescent="0.2">
      <c r="B11074" s="3"/>
      <c r="D11074" s="3"/>
      <c r="AW11074" s="3"/>
      <c r="AY11074" s="3"/>
    </row>
    <row r="11075" spans="2:51" x14ac:dyDescent="0.2">
      <c r="B11075" s="3"/>
      <c r="D11075" s="3"/>
      <c r="AW11075" s="3"/>
      <c r="AY11075" s="3"/>
    </row>
    <row r="11076" spans="2:51" x14ac:dyDescent="0.2">
      <c r="B11076" s="3"/>
      <c r="D11076" s="3"/>
      <c r="AW11076" s="3"/>
      <c r="AY11076" s="3"/>
    </row>
    <row r="11077" spans="2:51" x14ac:dyDescent="0.2">
      <c r="B11077" s="3"/>
      <c r="D11077" s="3"/>
      <c r="AW11077" s="3"/>
      <c r="AY11077" s="3"/>
    </row>
    <row r="11078" spans="2:51" x14ac:dyDescent="0.2">
      <c r="B11078" s="3"/>
      <c r="D11078" s="3"/>
      <c r="AW11078" s="3"/>
      <c r="AY11078" s="3"/>
    </row>
    <row r="11079" spans="2:51" x14ac:dyDescent="0.2">
      <c r="B11079" s="3"/>
      <c r="D11079" s="3"/>
      <c r="AW11079" s="3"/>
      <c r="AY11079" s="3"/>
    </row>
    <row r="11080" spans="2:51" x14ac:dyDescent="0.2">
      <c r="B11080" s="3"/>
      <c r="D11080" s="3"/>
      <c r="AW11080" s="3"/>
      <c r="AY11080" s="3"/>
    </row>
    <row r="11081" spans="2:51" x14ac:dyDescent="0.2">
      <c r="B11081" s="3"/>
      <c r="D11081" s="3"/>
      <c r="AW11081" s="3"/>
      <c r="AY11081" s="3"/>
    </row>
    <row r="11082" spans="2:51" x14ac:dyDescent="0.2">
      <c r="B11082" s="3"/>
      <c r="D11082" s="3"/>
      <c r="AW11082" s="3"/>
      <c r="AY11082" s="3"/>
    </row>
    <row r="11083" spans="2:51" x14ac:dyDescent="0.2">
      <c r="B11083" s="3"/>
      <c r="D11083" s="3"/>
      <c r="AW11083" s="3"/>
      <c r="AY11083" s="3"/>
    </row>
    <row r="11084" spans="2:51" x14ac:dyDescent="0.2">
      <c r="B11084" s="3"/>
      <c r="D11084" s="3"/>
      <c r="AW11084" s="3"/>
      <c r="AY11084" s="3"/>
    </row>
    <row r="11085" spans="2:51" x14ac:dyDescent="0.2">
      <c r="B11085" s="3"/>
      <c r="D11085" s="3"/>
      <c r="AW11085" s="3"/>
      <c r="AY11085" s="3"/>
    </row>
    <row r="11086" spans="2:51" x14ac:dyDescent="0.2">
      <c r="B11086" s="3"/>
      <c r="D11086" s="3"/>
      <c r="AW11086" s="3"/>
      <c r="AY11086" s="3"/>
    </row>
    <row r="11087" spans="2:51" x14ac:dyDescent="0.2">
      <c r="B11087" s="3"/>
      <c r="D11087" s="3"/>
      <c r="AW11087" s="3"/>
      <c r="AY11087" s="3"/>
    </row>
    <row r="11088" spans="2:51" x14ac:dyDescent="0.2">
      <c r="B11088" s="3"/>
      <c r="D11088" s="3"/>
      <c r="AW11088" s="3"/>
      <c r="AY11088" s="3"/>
    </row>
    <row r="11089" spans="2:51" x14ac:dyDescent="0.2">
      <c r="B11089" s="3"/>
      <c r="D11089" s="3"/>
      <c r="AW11089" s="3"/>
      <c r="AY11089" s="3"/>
    </row>
    <row r="11090" spans="2:51" x14ac:dyDescent="0.2">
      <c r="B11090" s="3"/>
      <c r="D11090" s="3"/>
      <c r="AW11090" s="3"/>
      <c r="AY11090" s="3"/>
    </row>
    <row r="11091" spans="2:51" x14ac:dyDescent="0.2">
      <c r="B11091" s="3"/>
      <c r="D11091" s="3"/>
      <c r="AW11091" s="3"/>
      <c r="AY11091" s="3"/>
    </row>
    <row r="11092" spans="2:51" x14ac:dyDescent="0.2">
      <c r="B11092" s="3"/>
      <c r="D11092" s="3"/>
      <c r="AW11092" s="3"/>
      <c r="AY11092" s="3"/>
    </row>
    <row r="11093" spans="2:51" x14ac:dyDescent="0.2">
      <c r="B11093" s="3"/>
      <c r="D11093" s="3"/>
      <c r="AW11093" s="3"/>
      <c r="AY11093" s="3"/>
    </row>
    <row r="11094" spans="2:51" x14ac:dyDescent="0.2">
      <c r="B11094" s="3"/>
      <c r="D11094" s="3"/>
      <c r="AW11094" s="3"/>
      <c r="AY11094" s="3"/>
    </row>
    <row r="11095" spans="2:51" x14ac:dyDescent="0.2">
      <c r="B11095" s="3"/>
      <c r="D11095" s="3"/>
      <c r="AW11095" s="3"/>
      <c r="AY11095" s="3"/>
    </row>
    <row r="11096" spans="2:51" x14ac:dyDescent="0.2">
      <c r="B11096" s="3"/>
      <c r="D11096" s="3"/>
      <c r="AW11096" s="3"/>
      <c r="AY11096" s="3"/>
    </row>
    <row r="11097" spans="2:51" x14ac:dyDescent="0.2">
      <c r="B11097" s="3"/>
      <c r="D11097" s="3"/>
      <c r="AW11097" s="3"/>
      <c r="AY11097" s="3"/>
    </row>
    <row r="11098" spans="2:51" x14ac:dyDescent="0.2">
      <c r="B11098" s="3"/>
      <c r="D11098" s="3"/>
      <c r="AW11098" s="3"/>
      <c r="AY11098" s="3"/>
    </row>
    <row r="11099" spans="2:51" x14ac:dyDescent="0.2">
      <c r="B11099" s="3"/>
      <c r="D11099" s="3"/>
      <c r="AW11099" s="3"/>
      <c r="AY11099" s="3"/>
    </row>
    <row r="11100" spans="2:51" x14ac:dyDescent="0.2">
      <c r="B11100" s="3"/>
      <c r="D11100" s="3"/>
      <c r="AW11100" s="3"/>
      <c r="AY11100" s="3"/>
    </row>
    <row r="11101" spans="2:51" x14ac:dyDescent="0.2">
      <c r="B11101" s="3"/>
      <c r="D11101" s="3"/>
      <c r="AW11101" s="3"/>
      <c r="AY11101" s="3"/>
    </row>
    <row r="11102" spans="2:51" x14ac:dyDescent="0.2">
      <c r="B11102" s="3"/>
      <c r="D11102" s="3"/>
      <c r="AW11102" s="3"/>
      <c r="AY11102" s="3"/>
    </row>
    <row r="11103" spans="2:51" x14ac:dyDescent="0.2">
      <c r="B11103" s="3"/>
      <c r="D11103" s="3"/>
      <c r="AW11103" s="3"/>
      <c r="AY11103" s="3"/>
    </row>
    <row r="11104" spans="2:51" x14ac:dyDescent="0.2">
      <c r="B11104" s="3"/>
      <c r="D11104" s="3"/>
      <c r="AW11104" s="3"/>
      <c r="AY11104" s="3"/>
    </row>
    <row r="11105" spans="2:51" x14ac:dyDescent="0.2">
      <c r="B11105" s="3"/>
      <c r="D11105" s="3"/>
      <c r="AW11105" s="3"/>
      <c r="AY11105" s="3"/>
    </row>
    <row r="11106" spans="2:51" x14ac:dyDescent="0.2">
      <c r="B11106" s="3"/>
      <c r="D11106" s="3"/>
      <c r="AW11106" s="3"/>
      <c r="AY11106" s="3"/>
    </row>
    <row r="11107" spans="2:51" x14ac:dyDescent="0.2">
      <c r="B11107" s="3"/>
      <c r="D11107" s="3"/>
      <c r="AW11107" s="3"/>
      <c r="AY11107" s="3"/>
    </row>
    <row r="11108" spans="2:51" x14ac:dyDescent="0.2">
      <c r="B11108" s="3"/>
      <c r="D11108" s="3"/>
      <c r="AW11108" s="3"/>
      <c r="AY11108" s="3"/>
    </row>
    <row r="11109" spans="2:51" x14ac:dyDescent="0.2">
      <c r="B11109" s="3"/>
      <c r="D11109" s="3"/>
      <c r="AW11109" s="3"/>
      <c r="AY11109" s="3"/>
    </row>
    <row r="11110" spans="2:51" x14ac:dyDescent="0.2">
      <c r="B11110" s="3"/>
      <c r="D11110" s="3"/>
      <c r="AW11110" s="3"/>
      <c r="AY11110" s="3"/>
    </row>
    <row r="11111" spans="2:51" x14ac:dyDescent="0.2">
      <c r="B11111" s="3"/>
      <c r="D11111" s="3"/>
      <c r="AW11111" s="3"/>
      <c r="AY11111" s="3"/>
    </row>
    <row r="11112" spans="2:51" x14ac:dyDescent="0.2">
      <c r="B11112" s="3"/>
      <c r="D11112" s="3"/>
      <c r="AW11112" s="3"/>
      <c r="AY11112" s="3"/>
    </row>
    <row r="11113" spans="2:51" x14ac:dyDescent="0.2">
      <c r="B11113" s="3"/>
      <c r="D11113" s="3"/>
      <c r="AW11113" s="3"/>
      <c r="AY11113" s="3"/>
    </row>
    <row r="11114" spans="2:51" x14ac:dyDescent="0.2">
      <c r="B11114" s="3"/>
      <c r="D11114" s="3"/>
      <c r="AW11114" s="3"/>
      <c r="AY11114" s="3"/>
    </row>
    <row r="11115" spans="2:51" x14ac:dyDescent="0.2">
      <c r="B11115" s="3"/>
      <c r="D11115" s="3"/>
      <c r="AW11115" s="3"/>
      <c r="AY11115" s="3"/>
    </row>
    <row r="11116" spans="2:51" x14ac:dyDescent="0.2">
      <c r="B11116" s="3"/>
      <c r="D11116" s="3"/>
      <c r="AW11116" s="3"/>
      <c r="AY11116" s="3"/>
    </row>
    <row r="11117" spans="2:51" x14ac:dyDescent="0.2">
      <c r="B11117" s="3"/>
      <c r="D11117" s="3"/>
      <c r="AW11117" s="3"/>
      <c r="AY11117" s="3"/>
    </row>
    <row r="11118" spans="2:51" x14ac:dyDescent="0.2">
      <c r="B11118" s="3"/>
      <c r="D11118" s="3"/>
      <c r="AW11118" s="3"/>
      <c r="AY11118" s="3"/>
    </row>
    <row r="11119" spans="2:51" x14ac:dyDescent="0.2">
      <c r="B11119" s="3"/>
      <c r="D11119" s="3"/>
      <c r="AW11119" s="3"/>
      <c r="AY11119" s="3"/>
    </row>
    <row r="11120" spans="2:51" x14ac:dyDescent="0.2">
      <c r="B11120" s="3"/>
      <c r="D11120" s="3"/>
      <c r="AW11120" s="3"/>
      <c r="AY11120" s="3"/>
    </row>
    <row r="11121" spans="2:51" x14ac:dyDescent="0.2">
      <c r="B11121" s="3"/>
      <c r="D11121" s="3"/>
      <c r="AW11121" s="3"/>
      <c r="AY11121" s="3"/>
    </row>
    <row r="11122" spans="2:51" x14ac:dyDescent="0.2">
      <c r="B11122" s="3"/>
      <c r="D11122" s="3"/>
      <c r="AW11122" s="3"/>
      <c r="AY11122" s="3"/>
    </row>
    <row r="11123" spans="2:51" x14ac:dyDescent="0.2">
      <c r="B11123" s="3"/>
      <c r="D11123" s="3"/>
      <c r="AW11123" s="3"/>
      <c r="AY11123" s="3"/>
    </row>
    <row r="11124" spans="2:51" x14ac:dyDescent="0.2">
      <c r="B11124" s="3"/>
      <c r="D11124" s="3"/>
      <c r="AW11124" s="3"/>
      <c r="AY11124" s="3"/>
    </row>
    <row r="11125" spans="2:51" x14ac:dyDescent="0.2">
      <c r="B11125" s="3"/>
      <c r="D11125" s="3"/>
      <c r="AW11125" s="3"/>
      <c r="AY11125" s="3"/>
    </row>
    <row r="11126" spans="2:51" x14ac:dyDescent="0.2">
      <c r="B11126" s="3"/>
      <c r="D11126" s="3"/>
      <c r="AW11126" s="3"/>
      <c r="AY11126" s="3"/>
    </row>
    <row r="11127" spans="2:51" x14ac:dyDescent="0.2">
      <c r="B11127" s="3"/>
      <c r="D11127" s="3"/>
      <c r="AW11127" s="3"/>
      <c r="AY11127" s="3"/>
    </row>
    <row r="11128" spans="2:51" x14ac:dyDescent="0.2">
      <c r="B11128" s="3"/>
      <c r="D11128" s="3"/>
      <c r="AW11128" s="3"/>
      <c r="AY11128" s="3"/>
    </row>
    <row r="11129" spans="2:51" x14ac:dyDescent="0.2">
      <c r="B11129" s="3"/>
      <c r="D11129" s="3"/>
      <c r="AW11129" s="3"/>
      <c r="AY11129" s="3"/>
    </row>
    <row r="11130" spans="2:51" x14ac:dyDescent="0.2">
      <c r="B11130" s="3"/>
      <c r="D11130" s="3"/>
      <c r="AW11130" s="3"/>
      <c r="AY11130" s="3"/>
    </row>
    <row r="11131" spans="2:51" x14ac:dyDescent="0.2">
      <c r="B11131" s="3"/>
      <c r="D11131" s="3"/>
      <c r="AW11131" s="3"/>
      <c r="AY11131" s="3"/>
    </row>
    <row r="11132" spans="2:51" x14ac:dyDescent="0.2">
      <c r="B11132" s="3"/>
      <c r="D11132" s="3"/>
      <c r="AW11132" s="3"/>
      <c r="AY11132" s="3"/>
    </row>
    <row r="11133" spans="2:51" x14ac:dyDescent="0.2">
      <c r="B11133" s="3"/>
      <c r="D11133" s="3"/>
      <c r="AW11133" s="3"/>
      <c r="AY11133" s="3"/>
    </row>
    <row r="11134" spans="2:51" x14ac:dyDescent="0.2">
      <c r="B11134" s="3"/>
      <c r="D11134" s="3"/>
      <c r="AW11134" s="3"/>
      <c r="AY11134" s="3"/>
    </row>
    <row r="11135" spans="2:51" x14ac:dyDescent="0.2">
      <c r="B11135" s="3"/>
      <c r="D11135" s="3"/>
      <c r="AW11135" s="3"/>
      <c r="AY11135" s="3"/>
    </row>
    <row r="11136" spans="2:51" x14ac:dyDescent="0.2">
      <c r="B11136" s="3"/>
      <c r="D11136" s="3"/>
      <c r="AW11136" s="3"/>
      <c r="AY11136" s="3"/>
    </row>
    <row r="11137" spans="2:51" x14ac:dyDescent="0.2">
      <c r="B11137" s="3"/>
      <c r="D11137" s="3"/>
      <c r="AW11137" s="3"/>
      <c r="AY11137" s="3"/>
    </row>
    <row r="11138" spans="2:51" x14ac:dyDescent="0.2">
      <c r="B11138" s="3"/>
      <c r="D11138" s="3"/>
      <c r="AW11138" s="3"/>
      <c r="AY11138" s="3"/>
    </row>
    <row r="11139" spans="2:51" x14ac:dyDescent="0.2">
      <c r="B11139" s="3"/>
      <c r="D11139" s="3"/>
      <c r="AW11139" s="3"/>
      <c r="AY11139" s="3"/>
    </row>
    <row r="11140" spans="2:51" x14ac:dyDescent="0.2">
      <c r="B11140" s="3"/>
      <c r="D11140" s="3"/>
      <c r="AW11140" s="3"/>
      <c r="AY11140" s="3"/>
    </row>
    <row r="11141" spans="2:51" x14ac:dyDescent="0.2">
      <c r="B11141" s="3"/>
      <c r="D11141" s="3"/>
      <c r="AW11141" s="3"/>
      <c r="AY11141" s="3"/>
    </row>
    <row r="11142" spans="2:51" x14ac:dyDescent="0.2">
      <c r="B11142" s="3"/>
      <c r="D11142" s="3"/>
      <c r="AW11142" s="3"/>
      <c r="AY11142" s="3"/>
    </row>
    <row r="11143" spans="2:51" x14ac:dyDescent="0.2">
      <c r="B11143" s="3"/>
      <c r="D11143" s="3"/>
      <c r="AW11143" s="3"/>
      <c r="AY11143" s="3"/>
    </row>
    <row r="11144" spans="2:51" x14ac:dyDescent="0.2">
      <c r="B11144" s="3"/>
      <c r="D11144" s="3"/>
      <c r="AW11144" s="3"/>
      <c r="AY11144" s="3"/>
    </row>
    <row r="11145" spans="2:51" x14ac:dyDescent="0.2">
      <c r="B11145" s="3"/>
      <c r="D11145" s="3"/>
      <c r="AW11145" s="3"/>
      <c r="AY11145" s="3"/>
    </row>
    <row r="11146" spans="2:51" x14ac:dyDescent="0.2">
      <c r="B11146" s="3"/>
      <c r="D11146" s="3"/>
      <c r="AW11146" s="3"/>
      <c r="AY11146" s="3"/>
    </row>
    <row r="11147" spans="2:51" x14ac:dyDescent="0.2">
      <c r="B11147" s="3"/>
      <c r="D11147" s="3"/>
      <c r="AW11147" s="3"/>
      <c r="AY11147" s="3"/>
    </row>
    <row r="11148" spans="2:51" x14ac:dyDescent="0.2">
      <c r="B11148" s="3"/>
      <c r="D11148" s="3"/>
      <c r="AW11148" s="3"/>
      <c r="AY11148" s="3"/>
    </row>
    <row r="11149" spans="2:51" x14ac:dyDescent="0.2">
      <c r="B11149" s="3"/>
      <c r="D11149" s="3"/>
      <c r="AW11149" s="3"/>
      <c r="AY11149" s="3"/>
    </row>
    <row r="11150" spans="2:51" x14ac:dyDescent="0.2">
      <c r="B11150" s="3"/>
      <c r="D11150" s="3"/>
      <c r="AW11150" s="3"/>
      <c r="AY11150" s="3"/>
    </row>
    <row r="11151" spans="2:51" x14ac:dyDescent="0.2">
      <c r="B11151" s="3"/>
      <c r="D11151" s="3"/>
      <c r="AW11151" s="3"/>
      <c r="AY11151" s="3"/>
    </row>
    <row r="11152" spans="2:51" x14ac:dyDescent="0.2">
      <c r="B11152" s="3"/>
      <c r="D11152" s="3"/>
      <c r="AW11152" s="3"/>
      <c r="AY11152" s="3"/>
    </row>
    <row r="11153" spans="2:51" x14ac:dyDescent="0.2">
      <c r="B11153" s="3"/>
      <c r="D11153" s="3"/>
      <c r="AW11153" s="3"/>
      <c r="AY11153" s="3"/>
    </row>
    <row r="11154" spans="2:51" x14ac:dyDescent="0.2">
      <c r="B11154" s="3"/>
      <c r="D11154" s="3"/>
      <c r="AW11154" s="3"/>
      <c r="AY11154" s="3"/>
    </row>
    <row r="11155" spans="2:51" x14ac:dyDescent="0.2">
      <c r="B11155" s="3"/>
      <c r="D11155" s="3"/>
      <c r="AW11155" s="3"/>
      <c r="AY11155" s="3"/>
    </row>
    <row r="11156" spans="2:51" x14ac:dyDescent="0.2">
      <c r="B11156" s="3"/>
      <c r="D11156" s="3"/>
      <c r="AW11156" s="3"/>
      <c r="AY11156" s="3"/>
    </row>
    <row r="11157" spans="2:51" x14ac:dyDescent="0.2">
      <c r="B11157" s="3"/>
      <c r="D11157" s="3"/>
      <c r="AW11157" s="3"/>
      <c r="AY11157" s="3"/>
    </row>
    <row r="11158" spans="2:51" x14ac:dyDescent="0.2">
      <c r="B11158" s="3"/>
      <c r="D11158" s="3"/>
      <c r="AW11158" s="3"/>
      <c r="AY11158" s="3"/>
    </row>
    <row r="11159" spans="2:51" x14ac:dyDescent="0.2">
      <c r="B11159" s="3"/>
      <c r="D11159" s="3"/>
      <c r="AW11159" s="3"/>
      <c r="AY11159" s="3"/>
    </row>
    <row r="11160" spans="2:51" x14ac:dyDescent="0.2">
      <c r="B11160" s="3"/>
      <c r="D11160" s="3"/>
      <c r="AW11160" s="3"/>
      <c r="AY11160" s="3"/>
    </row>
    <row r="11161" spans="2:51" x14ac:dyDescent="0.2">
      <c r="B11161" s="3"/>
      <c r="D11161" s="3"/>
      <c r="AW11161" s="3"/>
      <c r="AY11161" s="3"/>
    </row>
    <row r="11162" spans="2:51" x14ac:dyDescent="0.2">
      <c r="B11162" s="3"/>
      <c r="D11162" s="3"/>
      <c r="AW11162" s="3"/>
      <c r="AY11162" s="3"/>
    </row>
    <row r="11163" spans="2:51" x14ac:dyDescent="0.2">
      <c r="B11163" s="3"/>
      <c r="D11163" s="3"/>
      <c r="AW11163" s="3"/>
      <c r="AY11163" s="3"/>
    </row>
    <row r="11164" spans="2:51" x14ac:dyDescent="0.2">
      <c r="B11164" s="3"/>
      <c r="D11164" s="3"/>
      <c r="AW11164" s="3"/>
      <c r="AY11164" s="3"/>
    </row>
    <row r="11165" spans="2:51" x14ac:dyDescent="0.2">
      <c r="B11165" s="3"/>
      <c r="D11165" s="3"/>
      <c r="AW11165" s="3"/>
      <c r="AY11165" s="3"/>
    </row>
    <row r="11166" spans="2:51" x14ac:dyDescent="0.2">
      <c r="B11166" s="3"/>
      <c r="D11166" s="3"/>
      <c r="AW11166" s="3"/>
      <c r="AY11166" s="3"/>
    </row>
    <row r="11167" spans="2:51" x14ac:dyDescent="0.2">
      <c r="B11167" s="3"/>
      <c r="D11167" s="3"/>
      <c r="AW11167" s="3"/>
      <c r="AY11167" s="3"/>
    </row>
    <row r="11168" spans="2:51" x14ac:dyDescent="0.2">
      <c r="B11168" s="3"/>
      <c r="D11168" s="3"/>
      <c r="AW11168" s="3"/>
      <c r="AY11168" s="3"/>
    </row>
    <row r="11169" spans="2:51" x14ac:dyDescent="0.2">
      <c r="B11169" s="3"/>
      <c r="D11169" s="3"/>
      <c r="AW11169" s="3"/>
      <c r="AY11169" s="3"/>
    </row>
    <row r="11170" spans="2:51" x14ac:dyDescent="0.2">
      <c r="B11170" s="3"/>
      <c r="D11170" s="3"/>
      <c r="AW11170" s="3"/>
      <c r="AY11170" s="3"/>
    </row>
    <row r="11171" spans="2:51" x14ac:dyDescent="0.2">
      <c r="B11171" s="3"/>
      <c r="D11171" s="3"/>
      <c r="AW11171" s="3"/>
      <c r="AY11171" s="3"/>
    </row>
    <row r="11172" spans="2:51" x14ac:dyDescent="0.2">
      <c r="B11172" s="3"/>
      <c r="D11172" s="3"/>
      <c r="AW11172" s="3"/>
      <c r="AY11172" s="3"/>
    </row>
    <row r="11173" spans="2:51" x14ac:dyDescent="0.2">
      <c r="B11173" s="3"/>
      <c r="D11173" s="3"/>
      <c r="AW11173" s="3"/>
      <c r="AY11173" s="3"/>
    </row>
    <row r="11174" spans="2:51" x14ac:dyDescent="0.2">
      <c r="B11174" s="3"/>
      <c r="D11174" s="3"/>
      <c r="AW11174" s="3"/>
      <c r="AY11174" s="3"/>
    </row>
    <row r="11175" spans="2:51" x14ac:dyDescent="0.2">
      <c r="B11175" s="3"/>
      <c r="D11175" s="3"/>
      <c r="AW11175" s="3"/>
      <c r="AY11175" s="3"/>
    </row>
    <row r="11176" spans="2:51" x14ac:dyDescent="0.2">
      <c r="B11176" s="3"/>
      <c r="D11176" s="3"/>
      <c r="AW11176" s="3"/>
      <c r="AY11176" s="3"/>
    </row>
    <row r="11177" spans="2:51" x14ac:dyDescent="0.2">
      <c r="B11177" s="3"/>
      <c r="D11177" s="3"/>
      <c r="AW11177" s="3"/>
      <c r="AY11177" s="3"/>
    </row>
    <row r="11178" spans="2:51" x14ac:dyDescent="0.2">
      <c r="B11178" s="3"/>
      <c r="D11178" s="3"/>
      <c r="AW11178" s="3"/>
      <c r="AY11178" s="3"/>
    </row>
    <row r="11179" spans="2:51" x14ac:dyDescent="0.2">
      <c r="B11179" s="3"/>
      <c r="D11179" s="3"/>
      <c r="AW11179" s="3"/>
      <c r="AY11179" s="3"/>
    </row>
    <row r="11180" spans="2:51" x14ac:dyDescent="0.2">
      <c r="B11180" s="3"/>
      <c r="D11180" s="3"/>
      <c r="AW11180" s="3"/>
      <c r="AY11180" s="3"/>
    </row>
    <row r="11181" spans="2:51" x14ac:dyDescent="0.2">
      <c r="B11181" s="3"/>
      <c r="D11181" s="3"/>
      <c r="AW11181" s="3"/>
      <c r="AY11181" s="3"/>
    </row>
    <row r="11182" spans="2:51" x14ac:dyDescent="0.2">
      <c r="B11182" s="3"/>
      <c r="D11182" s="3"/>
      <c r="AW11182" s="3"/>
      <c r="AY11182" s="3"/>
    </row>
    <row r="11183" spans="2:51" x14ac:dyDescent="0.2">
      <c r="B11183" s="3"/>
      <c r="D11183" s="3"/>
      <c r="AW11183" s="3"/>
      <c r="AY11183" s="3"/>
    </row>
    <row r="11184" spans="2:51" x14ac:dyDescent="0.2">
      <c r="B11184" s="3"/>
      <c r="D11184" s="3"/>
      <c r="AW11184" s="3"/>
      <c r="AY11184" s="3"/>
    </row>
    <row r="11185" spans="2:51" x14ac:dyDescent="0.2">
      <c r="B11185" s="3"/>
      <c r="D11185" s="3"/>
      <c r="AW11185" s="3"/>
      <c r="AY11185" s="3"/>
    </row>
    <row r="11186" spans="2:51" x14ac:dyDescent="0.2">
      <c r="B11186" s="3"/>
      <c r="D11186" s="3"/>
      <c r="AW11186" s="3"/>
      <c r="AY11186" s="3"/>
    </row>
    <row r="11187" spans="2:51" x14ac:dyDescent="0.2">
      <c r="B11187" s="3"/>
      <c r="D11187" s="3"/>
      <c r="AW11187" s="3"/>
      <c r="AY11187" s="3"/>
    </row>
    <row r="11188" spans="2:51" x14ac:dyDescent="0.2">
      <c r="B11188" s="3"/>
      <c r="D11188" s="3"/>
      <c r="AW11188" s="3"/>
      <c r="AY11188" s="3"/>
    </row>
    <row r="11189" spans="2:51" x14ac:dyDescent="0.2">
      <c r="B11189" s="3"/>
      <c r="D11189" s="3"/>
      <c r="AW11189" s="3"/>
      <c r="AY11189" s="3"/>
    </row>
    <row r="11190" spans="2:51" x14ac:dyDescent="0.2">
      <c r="B11190" s="3"/>
      <c r="D11190" s="3"/>
      <c r="AW11190" s="3"/>
      <c r="AY11190" s="3"/>
    </row>
    <row r="11191" spans="2:51" x14ac:dyDescent="0.2">
      <c r="B11191" s="3"/>
      <c r="D11191" s="3"/>
      <c r="AW11191" s="3"/>
      <c r="AY11191" s="3"/>
    </row>
    <row r="11192" spans="2:51" x14ac:dyDescent="0.2">
      <c r="B11192" s="3"/>
      <c r="D11192" s="3"/>
      <c r="AW11192" s="3"/>
      <c r="AY11192" s="3"/>
    </row>
    <row r="11193" spans="2:51" x14ac:dyDescent="0.2">
      <c r="B11193" s="3"/>
      <c r="D11193" s="3"/>
      <c r="AW11193" s="3"/>
      <c r="AY11193" s="3"/>
    </row>
    <row r="11194" spans="2:51" x14ac:dyDescent="0.2">
      <c r="B11194" s="3"/>
      <c r="D11194" s="3"/>
      <c r="AW11194" s="3"/>
      <c r="AY11194" s="3"/>
    </row>
    <row r="11195" spans="2:51" x14ac:dyDescent="0.2">
      <c r="B11195" s="3"/>
      <c r="D11195" s="3"/>
      <c r="AW11195" s="3"/>
      <c r="AY11195" s="3"/>
    </row>
    <row r="11196" spans="2:51" x14ac:dyDescent="0.2">
      <c r="B11196" s="3"/>
      <c r="D11196" s="3"/>
      <c r="AW11196" s="3"/>
      <c r="AY11196" s="3"/>
    </row>
    <row r="11197" spans="2:51" x14ac:dyDescent="0.2">
      <c r="B11197" s="3"/>
      <c r="D11197" s="3"/>
      <c r="AW11197" s="3"/>
      <c r="AY11197" s="3"/>
    </row>
    <row r="11198" spans="2:51" x14ac:dyDescent="0.2">
      <c r="B11198" s="3"/>
      <c r="D11198" s="3"/>
      <c r="AW11198" s="3"/>
      <c r="AY11198" s="3"/>
    </row>
    <row r="11199" spans="2:51" x14ac:dyDescent="0.2">
      <c r="B11199" s="3"/>
      <c r="D11199" s="3"/>
      <c r="AW11199" s="3"/>
      <c r="AY11199" s="3"/>
    </row>
    <row r="11200" spans="2:51" x14ac:dyDescent="0.2">
      <c r="B11200" s="3"/>
      <c r="D11200" s="3"/>
      <c r="AW11200" s="3"/>
      <c r="AY11200" s="3"/>
    </row>
    <row r="11201" spans="2:51" x14ac:dyDescent="0.2">
      <c r="B11201" s="3"/>
      <c r="D11201" s="3"/>
      <c r="AW11201" s="3"/>
      <c r="AY11201" s="3"/>
    </row>
    <row r="11202" spans="2:51" x14ac:dyDescent="0.2">
      <c r="B11202" s="3"/>
      <c r="D11202" s="3"/>
      <c r="AW11202" s="3"/>
      <c r="AY11202" s="3"/>
    </row>
    <row r="11203" spans="2:51" x14ac:dyDescent="0.2">
      <c r="B11203" s="3"/>
      <c r="D11203" s="3"/>
      <c r="AW11203" s="3"/>
      <c r="AY11203" s="3"/>
    </row>
    <row r="11204" spans="2:51" x14ac:dyDescent="0.2">
      <c r="B11204" s="3"/>
      <c r="D11204" s="3"/>
      <c r="AW11204" s="3"/>
      <c r="AY11204" s="3"/>
    </row>
    <row r="11205" spans="2:51" x14ac:dyDescent="0.2">
      <c r="B11205" s="3"/>
      <c r="D11205" s="3"/>
      <c r="AW11205" s="3"/>
      <c r="AY11205" s="3"/>
    </row>
    <row r="11206" spans="2:51" x14ac:dyDescent="0.2">
      <c r="B11206" s="3"/>
      <c r="D11206" s="3"/>
      <c r="AW11206" s="3"/>
      <c r="AY11206" s="3"/>
    </row>
    <row r="11207" spans="2:51" x14ac:dyDescent="0.2">
      <c r="B11207" s="3"/>
      <c r="D11207" s="3"/>
      <c r="AW11207" s="3"/>
      <c r="AY11207" s="3"/>
    </row>
    <row r="11208" spans="2:51" x14ac:dyDescent="0.2">
      <c r="B11208" s="3"/>
      <c r="D11208" s="3"/>
      <c r="AW11208" s="3"/>
      <c r="AY11208" s="3"/>
    </row>
    <row r="11209" spans="2:51" x14ac:dyDescent="0.2">
      <c r="B11209" s="3"/>
      <c r="D11209" s="3"/>
      <c r="AW11209" s="3"/>
      <c r="AY11209" s="3"/>
    </row>
    <row r="11210" spans="2:51" x14ac:dyDescent="0.2">
      <c r="B11210" s="3"/>
      <c r="D11210" s="3"/>
      <c r="AW11210" s="3"/>
      <c r="AY11210" s="3"/>
    </row>
    <row r="11211" spans="2:51" x14ac:dyDescent="0.2">
      <c r="B11211" s="3"/>
      <c r="D11211" s="3"/>
      <c r="AW11211" s="3"/>
      <c r="AY11211" s="3"/>
    </row>
    <row r="11212" spans="2:51" x14ac:dyDescent="0.2">
      <c r="B11212" s="3"/>
      <c r="D11212" s="3"/>
      <c r="AW11212" s="3"/>
      <c r="AY11212" s="3"/>
    </row>
    <row r="11213" spans="2:51" x14ac:dyDescent="0.2">
      <c r="B11213" s="3"/>
      <c r="D11213" s="3"/>
      <c r="AW11213" s="3"/>
      <c r="AY11213" s="3"/>
    </row>
    <row r="11214" spans="2:51" x14ac:dyDescent="0.2">
      <c r="B11214" s="3"/>
      <c r="D11214" s="3"/>
      <c r="AW11214" s="3"/>
      <c r="AY11214" s="3"/>
    </row>
    <row r="11215" spans="2:51" x14ac:dyDescent="0.2">
      <c r="B11215" s="3"/>
      <c r="D11215" s="3"/>
      <c r="AW11215" s="3"/>
      <c r="AY11215" s="3"/>
    </row>
    <row r="11216" spans="2:51" x14ac:dyDescent="0.2">
      <c r="B11216" s="3"/>
      <c r="D11216" s="3"/>
      <c r="AW11216" s="3"/>
      <c r="AY11216" s="3"/>
    </row>
    <row r="11217" spans="2:51" x14ac:dyDescent="0.2">
      <c r="B11217" s="3"/>
      <c r="D11217" s="3"/>
      <c r="AW11217" s="3"/>
      <c r="AY11217" s="3"/>
    </row>
    <row r="11218" spans="2:51" x14ac:dyDescent="0.2">
      <c r="B11218" s="3"/>
      <c r="D11218" s="3"/>
      <c r="AW11218" s="3"/>
      <c r="AY11218" s="3"/>
    </row>
    <row r="11219" spans="2:51" x14ac:dyDescent="0.2">
      <c r="B11219" s="3"/>
      <c r="D11219" s="3"/>
      <c r="AW11219" s="3"/>
      <c r="AY11219" s="3"/>
    </row>
    <row r="11220" spans="2:51" x14ac:dyDescent="0.2">
      <c r="B11220" s="3"/>
      <c r="D11220" s="3"/>
      <c r="AW11220" s="3"/>
      <c r="AY11220" s="3"/>
    </row>
    <row r="11221" spans="2:51" x14ac:dyDescent="0.2">
      <c r="B11221" s="3"/>
      <c r="D11221" s="3"/>
      <c r="AW11221" s="3"/>
      <c r="AY11221" s="3"/>
    </row>
    <row r="11222" spans="2:51" x14ac:dyDescent="0.2">
      <c r="B11222" s="3"/>
      <c r="D11222" s="3"/>
      <c r="AW11222" s="3"/>
      <c r="AY11222" s="3"/>
    </row>
    <row r="11223" spans="2:51" x14ac:dyDescent="0.2">
      <c r="B11223" s="3"/>
      <c r="D11223" s="3"/>
      <c r="AW11223" s="3"/>
      <c r="AY11223" s="3"/>
    </row>
    <row r="11224" spans="2:51" x14ac:dyDescent="0.2">
      <c r="B11224" s="3"/>
      <c r="D11224" s="3"/>
      <c r="AW11224" s="3"/>
      <c r="AY11224" s="3"/>
    </row>
    <row r="11225" spans="2:51" x14ac:dyDescent="0.2">
      <c r="B11225" s="3"/>
      <c r="D11225" s="3"/>
      <c r="AW11225" s="3"/>
      <c r="AY11225" s="3"/>
    </row>
    <row r="11226" spans="2:51" x14ac:dyDescent="0.2">
      <c r="B11226" s="3"/>
      <c r="D11226" s="3"/>
      <c r="AW11226" s="3"/>
      <c r="AY11226" s="3"/>
    </row>
    <row r="11227" spans="2:51" x14ac:dyDescent="0.2">
      <c r="B11227" s="3"/>
      <c r="D11227" s="3"/>
      <c r="AW11227" s="3"/>
      <c r="AY11227" s="3"/>
    </row>
    <row r="11228" spans="2:51" x14ac:dyDescent="0.2">
      <c r="B11228" s="3"/>
      <c r="D11228" s="3"/>
      <c r="AW11228" s="3"/>
      <c r="AY11228" s="3"/>
    </row>
    <row r="11229" spans="2:51" x14ac:dyDescent="0.2">
      <c r="B11229" s="3"/>
      <c r="D11229" s="3"/>
      <c r="AW11229" s="3"/>
      <c r="AY11229" s="3"/>
    </row>
    <row r="11230" spans="2:51" x14ac:dyDescent="0.2">
      <c r="B11230" s="3"/>
      <c r="D11230" s="3"/>
      <c r="AW11230" s="3"/>
      <c r="AY11230" s="3"/>
    </row>
    <row r="11231" spans="2:51" x14ac:dyDescent="0.2">
      <c r="B11231" s="3"/>
      <c r="D11231" s="3"/>
      <c r="AW11231" s="3"/>
      <c r="AY11231" s="3"/>
    </row>
    <row r="11232" spans="2:51" x14ac:dyDescent="0.2">
      <c r="B11232" s="3"/>
      <c r="D11232" s="3"/>
      <c r="AW11232" s="3"/>
      <c r="AY11232" s="3"/>
    </row>
    <row r="11233" spans="2:51" x14ac:dyDescent="0.2">
      <c r="B11233" s="3"/>
      <c r="D11233" s="3"/>
      <c r="AW11233" s="3"/>
      <c r="AY11233" s="3"/>
    </row>
    <row r="11234" spans="2:51" x14ac:dyDescent="0.2">
      <c r="B11234" s="3"/>
      <c r="D11234" s="3"/>
      <c r="AW11234" s="3"/>
      <c r="AY11234" s="3"/>
    </row>
    <row r="11235" spans="2:51" x14ac:dyDescent="0.2">
      <c r="B11235" s="3"/>
      <c r="D11235" s="3"/>
      <c r="AW11235" s="3"/>
      <c r="AY11235" s="3"/>
    </row>
    <row r="11236" spans="2:51" x14ac:dyDescent="0.2">
      <c r="B11236" s="3"/>
      <c r="D11236" s="3"/>
      <c r="AW11236" s="3"/>
      <c r="AY11236" s="3"/>
    </row>
    <row r="11237" spans="2:51" x14ac:dyDescent="0.2">
      <c r="B11237" s="3"/>
      <c r="D11237" s="3"/>
      <c r="AW11237" s="3"/>
      <c r="AY11237" s="3"/>
    </row>
    <row r="11238" spans="2:51" x14ac:dyDescent="0.2">
      <c r="B11238" s="3"/>
      <c r="D11238" s="3"/>
      <c r="AW11238" s="3"/>
      <c r="AY11238" s="3"/>
    </row>
    <row r="11239" spans="2:51" x14ac:dyDescent="0.2">
      <c r="B11239" s="3"/>
      <c r="D11239" s="3"/>
      <c r="AW11239" s="3"/>
      <c r="AY11239" s="3"/>
    </row>
    <row r="11240" spans="2:51" x14ac:dyDescent="0.2">
      <c r="B11240" s="3"/>
      <c r="D11240" s="3"/>
      <c r="AW11240" s="3"/>
      <c r="AY11240" s="3"/>
    </row>
    <row r="11241" spans="2:51" x14ac:dyDescent="0.2">
      <c r="B11241" s="3"/>
      <c r="D11241" s="3"/>
      <c r="AW11241" s="3"/>
      <c r="AY11241" s="3"/>
    </row>
    <row r="11242" spans="2:51" x14ac:dyDescent="0.2">
      <c r="B11242" s="3"/>
      <c r="D11242" s="3"/>
      <c r="AW11242" s="3"/>
      <c r="AY11242" s="3"/>
    </row>
    <row r="11243" spans="2:51" x14ac:dyDescent="0.2">
      <c r="B11243" s="3"/>
      <c r="D11243" s="3"/>
      <c r="AW11243" s="3"/>
      <c r="AY11243" s="3"/>
    </row>
    <row r="11244" spans="2:51" x14ac:dyDescent="0.2">
      <c r="B11244" s="3"/>
      <c r="D11244" s="3"/>
      <c r="AW11244" s="3"/>
      <c r="AY11244" s="3"/>
    </row>
    <row r="11245" spans="2:51" x14ac:dyDescent="0.2">
      <c r="B11245" s="3"/>
      <c r="D11245" s="3"/>
      <c r="AW11245" s="3"/>
      <c r="AY11245" s="3"/>
    </row>
    <row r="11246" spans="2:51" x14ac:dyDescent="0.2">
      <c r="B11246" s="3"/>
      <c r="D11246" s="3"/>
      <c r="AW11246" s="3"/>
      <c r="AY11246" s="3"/>
    </row>
    <row r="11247" spans="2:51" x14ac:dyDescent="0.2">
      <c r="B11247" s="3"/>
      <c r="D11247" s="3"/>
      <c r="AW11247" s="3"/>
      <c r="AY11247" s="3"/>
    </row>
    <row r="11248" spans="2:51" x14ac:dyDescent="0.2">
      <c r="B11248" s="3"/>
      <c r="D11248" s="3"/>
      <c r="AW11248" s="3"/>
      <c r="AY11248" s="3"/>
    </row>
    <row r="11249" spans="2:51" x14ac:dyDescent="0.2">
      <c r="B11249" s="3"/>
      <c r="D11249" s="3"/>
      <c r="AW11249" s="3"/>
      <c r="AY11249" s="3"/>
    </row>
    <row r="11250" spans="2:51" x14ac:dyDescent="0.2">
      <c r="B11250" s="3"/>
      <c r="D11250" s="3"/>
      <c r="AW11250" s="3"/>
      <c r="AY11250" s="3"/>
    </row>
    <row r="11251" spans="2:51" x14ac:dyDescent="0.2">
      <c r="B11251" s="3"/>
      <c r="D11251" s="3"/>
      <c r="AW11251" s="3"/>
      <c r="AY11251" s="3"/>
    </row>
    <row r="11252" spans="2:51" x14ac:dyDescent="0.2">
      <c r="B11252" s="3"/>
      <c r="D11252" s="3"/>
      <c r="AW11252" s="3"/>
      <c r="AY11252" s="3"/>
    </row>
    <row r="11253" spans="2:51" x14ac:dyDescent="0.2">
      <c r="B11253" s="3"/>
      <c r="D11253" s="3"/>
      <c r="AW11253" s="3"/>
      <c r="AY11253" s="3"/>
    </row>
    <row r="11254" spans="2:51" x14ac:dyDescent="0.2">
      <c r="B11254" s="3"/>
      <c r="D11254" s="3"/>
      <c r="AW11254" s="3"/>
      <c r="AY11254" s="3"/>
    </row>
    <row r="11255" spans="2:51" x14ac:dyDescent="0.2">
      <c r="B11255" s="3"/>
      <c r="D11255" s="3"/>
      <c r="AW11255" s="3"/>
      <c r="AY11255" s="3"/>
    </row>
    <row r="11256" spans="2:51" x14ac:dyDescent="0.2">
      <c r="B11256" s="3"/>
      <c r="D11256" s="3"/>
      <c r="AW11256" s="3"/>
      <c r="AY11256" s="3"/>
    </row>
    <row r="11257" spans="2:51" x14ac:dyDescent="0.2">
      <c r="B11257" s="3"/>
      <c r="D11257" s="3"/>
      <c r="AW11257" s="3"/>
      <c r="AY11257" s="3"/>
    </row>
    <row r="11258" spans="2:51" x14ac:dyDescent="0.2">
      <c r="B11258" s="3"/>
      <c r="D11258" s="3"/>
      <c r="AW11258" s="3"/>
      <c r="AY11258" s="3"/>
    </row>
    <row r="11259" spans="2:51" x14ac:dyDescent="0.2">
      <c r="B11259" s="3"/>
      <c r="D11259" s="3"/>
      <c r="AW11259" s="3"/>
      <c r="AY11259" s="3"/>
    </row>
    <row r="11260" spans="2:51" x14ac:dyDescent="0.2">
      <c r="B11260" s="3"/>
      <c r="D11260" s="3"/>
      <c r="AW11260" s="3"/>
      <c r="AY11260" s="3"/>
    </row>
    <row r="11261" spans="2:51" x14ac:dyDescent="0.2">
      <c r="B11261" s="3"/>
      <c r="D11261" s="3"/>
      <c r="AW11261" s="3"/>
      <c r="AY11261" s="3"/>
    </row>
    <row r="11262" spans="2:51" x14ac:dyDescent="0.2">
      <c r="B11262" s="3"/>
      <c r="D11262" s="3"/>
      <c r="AW11262" s="3"/>
      <c r="AY11262" s="3"/>
    </row>
    <row r="11263" spans="2:51" x14ac:dyDescent="0.2">
      <c r="B11263" s="3"/>
      <c r="D11263" s="3"/>
      <c r="AW11263" s="3"/>
      <c r="AY11263" s="3"/>
    </row>
    <row r="11264" spans="2:51" x14ac:dyDescent="0.2">
      <c r="B11264" s="3"/>
      <c r="D11264" s="3"/>
      <c r="AW11264" s="3"/>
      <c r="AY11264" s="3"/>
    </row>
    <row r="11265" spans="2:51" x14ac:dyDescent="0.2">
      <c r="B11265" s="3"/>
      <c r="D11265" s="3"/>
      <c r="AW11265" s="3"/>
      <c r="AY11265" s="3"/>
    </row>
    <row r="11266" spans="2:51" x14ac:dyDescent="0.2">
      <c r="B11266" s="3"/>
      <c r="D11266" s="3"/>
      <c r="AW11266" s="3"/>
      <c r="AY11266" s="3"/>
    </row>
    <row r="11267" spans="2:51" x14ac:dyDescent="0.2">
      <c r="B11267" s="3"/>
      <c r="D11267" s="3"/>
      <c r="AW11267" s="3"/>
      <c r="AY11267" s="3"/>
    </row>
    <row r="11268" spans="2:51" x14ac:dyDescent="0.2">
      <c r="B11268" s="3"/>
      <c r="D11268" s="3"/>
      <c r="AW11268" s="3"/>
      <c r="AY11268" s="3"/>
    </row>
    <row r="11269" spans="2:51" x14ac:dyDescent="0.2">
      <c r="B11269" s="3"/>
      <c r="D11269" s="3"/>
      <c r="AW11269" s="3"/>
      <c r="AY11269" s="3"/>
    </row>
    <row r="11270" spans="2:51" x14ac:dyDescent="0.2">
      <c r="B11270" s="3"/>
      <c r="D11270" s="3"/>
      <c r="AW11270" s="3"/>
      <c r="AY11270" s="3"/>
    </row>
    <row r="11271" spans="2:51" x14ac:dyDescent="0.2">
      <c r="B11271" s="3"/>
      <c r="D11271" s="3"/>
      <c r="AW11271" s="3"/>
      <c r="AY11271" s="3"/>
    </row>
    <row r="11272" spans="2:51" x14ac:dyDescent="0.2">
      <c r="B11272" s="3"/>
      <c r="D11272" s="3"/>
      <c r="AW11272" s="3"/>
      <c r="AY11272" s="3"/>
    </row>
    <row r="11273" spans="2:51" x14ac:dyDescent="0.2">
      <c r="B11273" s="3"/>
      <c r="D11273" s="3"/>
      <c r="AW11273" s="3"/>
      <c r="AY11273" s="3"/>
    </row>
    <row r="11274" spans="2:51" x14ac:dyDescent="0.2">
      <c r="B11274" s="3"/>
      <c r="D11274" s="3"/>
      <c r="AW11274" s="3"/>
      <c r="AY11274" s="3"/>
    </row>
    <row r="11275" spans="2:51" x14ac:dyDescent="0.2">
      <c r="B11275" s="3"/>
      <c r="D11275" s="3"/>
      <c r="AW11275" s="3"/>
      <c r="AY11275" s="3"/>
    </row>
    <row r="11276" spans="2:51" x14ac:dyDescent="0.2">
      <c r="B11276" s="3"/>
      <c r="D11276" s="3"/>
      <c r="AW11276" s="3"/>
      <c r="AY11276" s="3"/>
    </row>
    <row r="11277" spans="2:51" x14ac:dyDescent="0.2">
      <c r="B11277" s="3"/>
      <c r="D11277" s="3"/>
      <c r="AW11277" s="3"/>
      <c r="AY11277" s="3"/>
    </row>
    <row r="11278" spans="2:51" x14ac:dyDescent="0.2">
      <c r="B11278" s="3"/>
      <c r="D11278" s="3"/>
      <c r="AW11278" s="3"/>
      <c r="AY11278" s="3"/>
    </row>
    <row r="11279" spans="2:51" x14ac:dyDescent="0.2">
      <c r="B11279" s="3"/>
      <c r="D11279" s="3"/>
      <c r="AW11279" s="3"/>
      <c r="AY11279" s="3"/>
    </row>
    <row r="11280" spans="2:51" x14ac:dyDescent="0.2">
      <c r="B11280" s="3"/>
      <c r="D11280" s="3"/>
      <c r="AW11280" s="3"/>
      <c r="AY11280" s="3"/>
    </row>
    <row r="11281" spans="2:51" x14ac:dyDescent="0.2">
      <c r="B11281" s="3"/>
      <c r="D11281" s="3"/>
      <c r="AW11281" s="3"/>
      <c r="AY11281" s="3"/>
    </row>
    <row r="11282" spans="2:51" x14ac:dyDescent="0.2">
      <c r="B11282" s="3"/>
      <c r="D11282" s="3"/>
      <c r="AW11282" s="3"/>
      <c r="AY11282" s="3"/>
    </row>
    <row r="11283" spans="2:51" x14ac:dyDescent="0.2">
      <c r="B11283" s="3"/>
      <c r="D11283" s="3"/>
      <c r="AW11283" s="3"/>
      <c r="AY11283" s="3"/>
    </row>
    <row r="11284" spans="2:51" x14ac:dyDescent="0.2">
      <c r="B11284" s="3"/>
      <c r="D11284" s="3"/>
      <c r="AW11284" s="3"/>
      <c r="AY11284" s="3"/>
    </row>
    <row r="11285" spans="2:51" x14ac:dyDescent="0.2">
      <c r="B11285" s="3"/>
      <c r="D11285" s="3"/>
      <c r="AW11285" s="3"/>
      <c r="AY11285" s="3"/>
    </row>
    <row r="11286" spans="2:51" x14ac:dyDescent="0.2">
      <c r="B11286" s="3"/>
      <c r="D11286" s="3"/>
      <c r="AW11286" s="3"/>
      <c r="AY11286" s="3"/>
    </row>
    <row r="11287" spans="2:51" x14ac:dyDescent="0.2">
      <c r="B11287" s="3"/>
      <c r="D11287" s="3"/>
      <c r="AW11287" s="3"/>
      <c r="AY11287" s="3"/>
    </row>
    <row r="11288" spans="2:51" x14ac:dyDescent="0.2">
      <c r="B11288" s="3"/>
      <c r="D11288" s="3"/>
      <c r="AW11288" s="3"/>
      <c r="AY11288" s="3"/>
    </row>
    <row r="11289" spans="2:51" x14ac:dyDescent="0.2">
      <c r="B11289" s="3"/>
      <c r="D11289" s="3"/>
      <c r="AW11289" s="3"/>
      <c r="AY11289" s="3"/>
    </row>
    <row r="11290" spans="2:51" x14ac:dyDescent="0.2">
      <c r="B11290" s="3"/>
      <c r="D11290" s="3"/>
      <c r="AW11290" s="3"/>
      <c r="AY11290" s="3"/>
    </row>
    <row r="11291" spans="2:51" x14ac:dyDescent="0.2">
      <c r="B11291" s="3"/>
      <c r="D11291" s="3"/>
      <c r="AW11291" s="3"/>
      <c r="AY11291" s="3"/>
    </row>
    <row r="11292" spans="2:51" x14ac:dyDescent="0.2">
      <c r="B11292" s="3"/>
      <c r="D11292" s="3"/>
      <c r="AW11292" s="3"/>
      <c r="AY11292" s="3"/>
    </row>
    <row r="11293" spans="2:51" x14ac:dyDescent="0.2">
      <c r="B11293" s="3"/>
      <c r="D11293" s="3"/>
      <c r="AW11293" s="3"/>
      <c r="AY11293" s="3"/>
    </row>
    <row r="11294" spans="2:51" x14ac:dyDescent="0.2">
      <c r="B11294" s="3"/>
      <c r="D11294" s="3"/>
      <c r="AW11294" s="3"/>
      <c r="AY11294" s="3"/>
    </row>
    <row r="11295" spans="2:51" x14ac:dyDescent="0.2">
      <c r="B11295" s="3"/>
      <c r="D11295" s="3"/>
      <c r="AW11295" s="3"/>
      <c r="AY11295" s="3"/>
    </row>
    <row r="11296" spans="2:51" x14ac:dyDescent="0.2">
      <c r="B11296" s="3"/>
      <c r="D11296" s="3"/>
      <c r="AW11296" s="3"/>
      <c r="AY11296" s="3"/>
    </row>
    <row r="11297" spans="2:51" x14ac:dyDescent="0.2">
      <c r="B11297" s="3"/>
      <c r="D11297" s="3"/>
      <c r="AW11297" s="3"/>
      <c r="AY11297" s="3"/>
    </row>
    <row r="11298" spans="2:51" x14ac:dyDescent="0.2">
      <c r="B11298" s="3"/>
      <c r="D11298" s="3"/>
      <c r="AW11298" s="3"/>
      <c r="AY11298" s="3"/>
    </row>
    <row r="11299" spans="2:51" x14ac:dyDescent="0.2">
      <c r="B11299" s="3"/>
      <c r="D11299" s="3"/>
      <c r="AW11299" s="3"/>
      <c r="AY11299" s="3"/>
    </row>
    <row r="11300" spans="2:51" x14ac:dyDescent="0.2">
      <c r="B11300" s="3"/>
      <c r="D11300" s="3"/>
      <c r="AW11300" s="3"/>
      <c r="AY11300" s="3"/>
    </row>
    <row r="11301" spans="2:51" x14ac:dyDescent="0.2">
      <c r="B11301" s="3"/>
      <c r="D11301" s="3"/>
      <c r="AW11301" s="3"/>
      <c r="AY11301" s="3"/>
    </row>
    <row r="11302" spans="2:51" x14ac:dyDescent="0.2">
      <c r="B11302" s="3"/>
      <c r="D11302" s="3"/>
      <c r="AW11302" s="3"/>
      <c r="AY11302" s="3"/>
    </row>
    <row r="11303" spans="2:51" x14ac:dyDescent="0.2">
      <c r="B11303" s="3"/>
      <c r="D11303" s="3"/>
      <c r="AW11303" s="3"/>
      <c r="AY11303" s="3"/>
    </row>
    <row r="11304" spans="2:51" x14ac:dyDescent="0.2">
      <c r="B11304" s="3"/>
      <c r="D11304" s="3"/>
      <c r="AW11304" s="3"/>
      <c r="AY11304" s="3"/>
    </row>
    <row r="11305" spans="2:51" x14ac:dyDescent="0.2">
      <c r="B11305" s="3"/>
      <c r="D11305" s="3"/>
      <c r="AW11305" s="3"/>
      <c r="AY11305" s="3"/>
    </row>
    <row r="11306" spans="2:51" x14ac:dyDescent="0.2">
      <c r="B11306" s="3"/>
      <c r="D11306" s="3"/>
      <c r="AW11306" s="3"/>
      <c r="AY11306" s="3"/>
    </row>
    <row r="11307" spans="2:51" x14ac:dyDescent="0.2">
      <c r="B11307" s="3"/>
      <c r="D11307" s="3"/>
      <c r="AW11307" s="3"/>
      <c r="AY11307" s="3"/>
    </row>
    <row r="11308" spans="2:51" x14ac:dyDescent="0.2">
      <c r="B11308" s="3"/>
      <c r="D11308" s="3"/>
      <c r="AW11308" s="3"/>
      <c r="AY11308" s="3"/>
    </row>
    <row r="11309" spans="2:51" x14ac:dyDescent="0.2">
      <c r="B11309" s="3"/>
      <c r="D11309" s="3"/>
      <c r="AW11309" s="3"/>
      <c r="AY11309" s="3"/>
    </row>
    <row r="11310" spans="2:51" x14ac:dyDescent="0.2">
      <c r="B11310" s="3"/>
      <c r="D11310" s="3"/>
      <c r="AW11310" s="3"/>
      <c r="AY11310" s="3"/>
    </row>
    <row r="11311" spans="2:51" x14ac:dyDescent="0.2">
      <c r="B11311" s="3"/>
      <c r="D11311" s="3"/>
      <c r="AW11311" s="3"/>
      <c r="AY11311" s="3"/>
    </row>
    <row r="11312" spans="2:51" x14ac:dyDescent="0.2">
      <c r="B11312" s="3"/>
      <c r="D11312" s="3"/>
      <c r="AW11312" s="3"/>
      <c r="AY11312" s="3"/>
    </row>
    <row r="11313" spans="2:51" x14ac:dyDescent="0.2">
      <c r="B11313" s="3"/>
      <c r="D11313" s="3"/>
      <c r="AW11313" s="3"/>
      <c r="AY11313" s="3"/>
    </row>
    <row r="11314" spans="2:51" x14ac:dyDescent="0.2">
      <c r="B11314" s="3"/>
      <c r="D11314" s="3"/>
      <c r="AW11314" s="3"/>
      <c r="AY11314" s="3"/>
    </row>
    <row r="11315" spans="2:51" x14ac:dyDescent="0.2">
      <c r="B11315" s="3"/>
      <c r="D11315" s="3"/>
      <c r="AW11315" s="3"/>
      <c r="AY11315" s="3"/>
    </row>
    <row r="11316" spans="2:51" x14ac:dyDescent="0.2">
      <c r="B11316" s="3"/>
      <c r="D11316" s="3"/>
      <c r="AW11316" s="3"/>
      <c r="AY11316" s="3"/>
    </row>
    <row r="11317" spans="2:51" x14ac:dyDescent="0.2">
      <c r="B11317" s="3"/>
      <c r="D11317" s="3"/>
      <c r="AW11317" s="3"/>
      <c r="AY11317" s="3"/>
    </row>
    <row r="11318" spans="2:51" x14ac:dyDescent="0.2">
      <c r="B11318" s="3"/>
      <c r="D11318" s="3"/>
      <c r="AW11318" s="3"/>
      <c r="AY11318" s="3"/>
    </row>
    <row r="11319" spans="2:51" x14ac:dyDescent="0.2">
      <c r="B11319" s="3"/>
      <c r="D11319" s="3"/>
      <c r="AW11319" s="3"/>
      <c r="AY11319" s="3"/>
    </row>
    <row r="11320" spans="2:51" x14ac:dyDescent="0.2">
      <c r="B11320" s="3"/>
      <c r="D11320" s="3"/>
      <c r="AW11320" s="3"/>
      <c r="AY11320" s="3"/>
    </row>
    <row r="11321" spans="2:51" x14ac:dyDescent="0.2">
      <c r="B11321" s="3"/>
      <c r="D11321" s="3"/>
      <c r="AW11321" s="3"/>
      <c r="AY11321" s="3"/>
    </row>
    <row r="11322" spans="2:51" x14ac:dyDescent="0.2">
      <c r="B11322" s="3"/>
      <c r="D11322" s="3"/>
      <c r="AW11322" s="3"/>
      <c r="AY11322" s="3"/>
    </row>
    <row r="11323" spans="2:51" x14ac:dyDescent="0.2">
      <c r="B11323" s="3"/>
      <c r="D11323" s="3"/>
      <c r="AW11323" s="3"/>
      <c r="AY11323" s="3"/>
    </row>
    <row r="11324" spans="2:51" x14ac:dyDescent="0.2">
      <c r="B11324" s="3"/>
      <c r="D11324" s="3"/>
      <c r="AW11324" s="3"/>
      <c r="AY11324" s="3"/>
    </row>
    <row r="11325" spans="2:51" x14ac:dyDescent="0.2">
      <c r="B11325" s="3"/>
      <c r="D11325" s="3"/>
      <c r="AW11325" s="3"/>
      <c r="AY11325" s="3"/>
    </row>
    <row r="11326" spans="2:51" x14ac:dyDescent="0.2">
      <c r="B11326" s="3"/>
      <c r="D11326" s="3"/>
      <c r="AW11326" s="3"/>
      <c r="AY11326" s="3"/>
    </row>
    <row r="11327" spans="2:51" x14ac:dyDescent="0.2">
      <c r="B11327" s="3"/>
      <c r="D11327" s="3"/>
      <c r="AW11327" s="3"/>
      <c r="AY11327" s="3"/>
    </row>
    <row r="11328" spans="2:51" x14ac:dyDescent="0.2">
      <c r="B11328" s="3"/>
      <c r="D11328" s="3"/>
      <c r="AW11328" s="3"/>
      <c r="AY11328" s="3"/>
    </row>
    <row r="11329" spans="2:51" x14ac:dyDescent="0.2">
      <c r="B11329" s="3"/>
      <c r="D11329" s="3"/>
      <c r="AW11329" s="3"/>
      <c r="AY11329" s="3"/>
    </row>
    <row r="11330" spans="2:51" x14ac:dyDescent="0.2">
      <c r="B11330" s="3"/>
      <c r="D11330" s="3"/>
      <c r="AW11330" s="3"/>
      <c r="AY11330" s="3"/>
    </row>
    <row r="11331" spans="2:51" x14ac:dyDescent="0.2">
      <c r="B11331" s="3"/>
      <c r="D11331" s="3"/>
      <c r="AW11331" s="3"/>
      <c r="AY11331" s="3"/>
    </row>
    <row r="11332" spans="2:51" x14ac:dyDescent="0.2">
      <c r="B11332" s="3"/>
      <c r="D11332" s="3"/>
      <c r="AW11332" s="3"/>
      <c r="AY11332" s="3"/>
    </row>
    <row r="11333" spans="2:51" x14ac:dyDescent="0.2">
      <c r="B11333" s="3"/>
      <c r="D11333" s="3"/>
      <c r="AW11333" s="3"/>
      <c r="AY11333" s="3"/>
    </row>
    <row r="11334" spans="2:51" x14ac:dyDescent="0.2">
      <c r="B11334" s="3"/>
      <c r="D11334" s="3"/>
      <c r="AW11334" s="3"/>
      <c r="AY11334" s="3"/>
    </row>
    <row r="11335" spans="2:51" x14ac:dyDescent="0.2">
      <c r="B11335" s="3"/>
      <c r="D11335" s="3"/>
      <c r="AW11335" s="3"/>
      <c r="AY11335" s="3"/>
    </row>
    <row r="11336" spans="2:51" x14ac:dyDescent="0.2">
      <c r="B11336" s="3"/>
      <c r="D11336" s="3"/>
      <c r="AW11336" s="3"/>
      <c r="AY11336" s="3"/>
    </row>
    <row r="11337" spans="2:51" x14ac:dyDescent="0.2">
      <c r="B11337" s="3"/>
      <c r="D11337" s="3"/>
      <c r="AW11337" s="3"/>
      <c r="AY11337" s="3"/>
    </row>
    <row r="11338" spans="2:51" x14ac:dyDescent="0.2">
      <c r="B11338" s="3"/>
      <c r="D11338" s="3"/>
      <c r="AW11338" s="3"/>
      <c r="AY11338" s="3"/>
    </row>
    <row r="11339" spans="2:51" x14ac:dyDescent="0.2">
      <c r="B11339" s="3"/>
      <c r="D11339" s="3"/>
      <c r="AW11339" s="3"/>
      <c r="AY11339" s="3"/>
    </row>
    <row r="11340" spans="2:51" x14ac:dyDescent="0.2">
      <c r="B11340" s="3"/>
      <c r="D11340" s="3"/>
      <c r="AW11340" s="3"/>
      <c r="AY11340" s="3"/>
    </row>
    <row r="11341" spans="2:51" x14ac:dyDescent="0.2">
      <c r="B11341" s="3"/>
      <c r="D11341" s="3"/>
      <c r="AW11341" s="3"/>
      <c r="AY11341" s="3"/>
    </row>
    <row r="11342" spans="2:51" x14ac:dyDescent="0.2">
      <c r="B11342" s="3"/>
      <c r="D11342" s="3"/>
      <c r="AW11342" s="3"/>
      <c r="AY11342" s="3"/>
    </row>
    <row r="11343" spans="2:51" x14ac:dyDescent="0.2">
      <c r="B11343" s="3"/>
      <c r="D11343" s="3"/>
      <c r="AW11343" s="3"/>
      <c r="AY11343" s="3"/>
    </row>
    <row r="11344" spans="2:51" x14ac:dyDescent="0.2">
      <c r="B11344" s="3"/>
      <c r="D11344" s="3"/>
      <c r="AW11344" s="3"/>
      <c r="AY11344" s="3"/>
    </row>
    <row r="11345" spans="2:51" x14ac:dyDescent="0.2">
      <c r="B11345" s="3"/>
      <c r="D11345" s="3"/>
      <c r="AW11345" s="3"/>
      <c r="AY11345" s="3"/>
    </row>
    <row r="11346" spans="2:51" x14ac:dyDescent="0.2">
      <c r="B11346" s="3"/>
      <c r="D11346" s="3"/>
      <c r="AW11346" s="3"/>
      <c r="AY11346" s="3"/>
    </row>
    <row r="11347" spans="2:51" x14ac:dyDescent="0.2">
      <c r="B11347" s="3"/>
      <c r="D11347" s="3"/>
      <c r="AW11347" s="3"/>
      <c r="AY11347" s="3"/>
    </row>
    <row r="11348" spans="2:51" x14ac:dyDescent="0.2">
      <c r="B11348" s="3"/>
      <c r="D11348" s="3"/>
      <c r="AW11348" s="3"/>
      <c r="AY11348" s="3"/>
    </row>
    <row r="11349" spans="2:51" x14ac:dyDescent="0.2">
      <c r="B11349" s="3"/>
      <c r="D11349" s="3"/>
      <c r="AW11349" s="3"/>
      <c r="AY11349" s="3"/>
    </row>
    <row r="11350" spans="2:51" x14ac:dyDescent="0.2">
      <c r="B11350" s="3"/>
      <c r="D11350" s="3"/>
      <c r="AW11350" s="3"/>
      <c r="AY11350" s="3"/>
    </row>
    <row r="11351" spans="2:51" x14ac:dyDescent="0.2">
      <c r="B11351" s="3"/>
      <c r="D11351" s="3"/>
      <c r="AW11351" s="3"/>
      <c r="AY11351" s="3"/>
    </row>
    <row r="11352" spans="2:51" x14ac:dyDescent="0.2">
      <c r="B11352" s="3"/>
      <c r="D11352" s="3"/>
      <c r="AW11352" s="3"/>
      <c r="AY11352" s="3"/>
    </row>
    <row r="11353" spans="2:51" x14ac:dyDescent="0.2">
      <c r="B11353" s="3"/>
      <c r="D11353" s="3"/>
      <c r="AW11353" s="3"/>
      <c r="AY11353" s="3"/>
    </row>
    <row r="11354" spans="2:51" x14ac:dyDescent="0.2">
      <c r="B11354" s="3"/>
      <c r="D11354" s="3"/>
      <c r="AW11354" s="3"/>
      <c r="AY11354" s="3"/>
    </row>
    <row r="11355" spans="2:51" x14ac:dyDescent="0.2">
      <c r="B11355" s="3"/>
      <c r="D11355" s="3"/>
      <c r="AW11355" s="3"/>
      <c r="AY11355" s="3"/>
    </row>
    <row r="11356" spans="2:51" x14ac:dyDescent="0.2">
      <c r="B11356" s="3"/>
      <c r="D11356" s="3"/>
      <c r="AW11356" s="3"/>
      <c r="AY11356" s="3"/>
    </row>
    <row r="11357" spans="2:51" x14ac:dyDescent="0.2">
      <c r="B11357" s="3"/>
      <c r="D11357" s="3"/>
      <c r="AW11357" s="3"/>
      <c r="AY11357" s="3"/>
    </row>
    <row r="11358" spans="2:51" x14ac:dyDescent="0.2">
      <c r="B11358" s="3"/>
      <c r="D11358" s="3"/>
      <c r="AW11358" s="3"/>
      <c r="AY11358" s="3"/>
    </row>
    <row r="11359" spans="2:51" x14ac:dyDescent="0.2">
      <c r="B11359" s="3"/>
      <c r="D11359" s="3"/>
      <c r="AW11359" s="3"/>
      <c r="AY11359" s="3"/>
    </row>
    <row r="11360" spans="2:51" x14ac:dyDescent="0.2">
      <c r="B11360" s="3"/>
      <c r="D11360" s="3"/>
      <c r="AW11360" s="3"/>
      <c r="AY11360" s="3"/>
    </row>
    <row r="11361" spans="2:51" x14ac:dyDescent="0.2">
      <c r="B11361" s="3"/>
      <c r="D11361" s="3"/>
      <c r="AW11361" s="3"/>
      <c r="AY11361" s="3"/>
    </row>
    <row r="11362" spans="2:51" x14ac:dyDescent="0.2">
      <c r="B11362" s="3"/>
      <c r="D11362" s="3"/>
      <c r="AW11362" s="3"/>
      <c r="AY11362" s="3"/>
    </row>
    <row r="11363" spans="2:51" x14ac:dyDescent="0.2">
      <c r="B11363" s="3"/>
      <c r="D11363" s="3"/>
      <c r="AW11363" s="3"/>
      <c r="AY11363" s="3"/>
    </row>
    <row r="11364" spans="2:51" x14ac:dyDescent="0.2">
      <c r="B11364" s="3"/>
      <c r="D11364" s="3"/>
      <c r="AW11364" s="3"/>
      <c r="AY11364" s="3"/>
    </row>
    <row r="11365" spans="2:51" x14ac:dyDescent="0.2">
      <c r="B11365" s="3"/>
      <c r="D11365" s="3"/>
      <c r="AW11365" s="3"/>
      <c r="AY11365" s="3"/>
    </row>
    <row r="11366" spans="2:51" x14ac:dyDescent="0.2">
      <c r="B11366" s="3"/>
      <c r="D11366" s="3"/>
      <c r="AW11366" s="3"/>
      <c r="AY11366" s="3"/>
    </row>
    <row r="11367" spans="2:51" x14ac:dyDescent="0.2">
      <c r="B11367" s="3"/>
      <c r="D11367" s="3"/>
      <c r="AW11367" s="3"/>
      <c r="AY11367" s="3"/>
    </row>
    <row r="11368" spans="2:51" x14ac:dyDescent="0.2">
      <c r="B11368" s="3"/>
      <c r="D11368" s="3"/>
      <c r="AW11368" s="3"/>
      <c r="AY11368" s="3"/>
    </row>
    <row r="11369" spans="2:51" x14ac:dyDescent="0.2">
      <c r="B11369" s="3"/>
      <c r="D11369" s="3"/>
      <c r="AW11369" s="3"/>
      <c r="AY11369" s="3"/>
    </row>
    <row r="11370" spans="2:51" x14ac:dyDescent="0.2">
      <c r="B11370" s="3"/>
      <c r="D11370" s="3"/>
      <c r="AW11370" s="3"/>
      <c r="AY11370" s="3"/>
    </row>
    <row r="11371" spans="2:51" x14ac:dyDescent="0.2">
      <c r="B11371" s="3"/>
      <c r="D11371" s="3"/>
      <c r="AW11371" s="3"/>
      <c r="AY11371" s="3"/>
    </row>
    <row r="11372" spans="2:51" x14ac:dyDescent="0.2">
      <c r="B11372" s="3"/>
      <c r="D11372" s="3"/>
      <c r="AW11372" s="3"/>
      <c r="AY11372" s="3"/>
    </row>
    <row r="11373" spans="2:51" x14ac:dyDescent="0.2">
      <c r="B11373" s="3"/>
      <c r="D11373" s="3"/>
      <c r="AW11373" s="3"/>
      <c r="AY11373" s="3"/>
    </row>
    <row r="11374" spans="2:51" x14ac:dyDescent="0.2">
      <c r="B11374" s="3"/>
      <c r="D11374" s="3"/>
      <c r="AW11374" s="3"/>
      <c r="AY11374" s="3"/>
    </row>
    <row r="11375" spans="2:51" x14ac:dyDescent="0.2">
      <c r="B11375" s="3"/>
      <c r="D11375" s="3"/>
      <c r="AW11375" s="3"/>
      <c r="AY11375" s="3"/>
    </row>
    <row r="11376" spans="2:51" x14ac:dyDescent="0.2">
      <c r="B11376" s="3"/>
      <c r="D11376" s="3"/>
      <c r="AW11376" s="3"/>
      <c r="AY11376" s="3"/>
    </row>
    <row r="11377" spans="2:51" x14ac:dyDescent="0.2">
      <c r="B11377" s="3"/>
      <c r="D11377" s="3"/>
      <c r="AW11377" s="3"/>
      <c r="AY11377" s="3"/>
    </row>
    <row r="11378" spans="2:51" x14ac:dyDescent="0.2">
      <c r="B11378" s="3"/>
      <c r="D11378" s="3"/>
      <c r="AW11378" s="3"/>
      <c r="AY11378" s="3"/>
    </row>
    <row r="11379" spans="2:51" x14ac:dyDescent="0.2">
      <c r="B11379" s="3"/>
      <c r="D11379" s="3"/>
      <c r="AW11379" s="3"/>
      <c r="AY11379" s="3"/>
    </row>
    <row r="11380" spans="2:51" x14ac:dyDescent="0.2">
      <c r="B11380" s="3"/>
      <c r="D11380" s="3"/>
      <c r="AW11380" s="3"/>
      <c r="AY11380" s="3"/>
    </row>
    <row r="11381" spans="2:51" x14ac:dyDescent="0.2">
      <c r="B11381" s="3"/>
      <c r="D11381" s="3"/>
      <c r="AW11381" s="3"/>
      <c r="AY11381" s="3"/>
    </row>
    <row r="11382" spans="2:51" x14ac:dyDescent="0.2">
      <c r="B11382" s="3"/>
      <c r="D11382" s="3"/>
      <c r="AW11382" s="3"/>
      <c r="AY11382" s="3"/>
    </row>
    <row r="11383" spans="2:51" x14ac:dyDescent="0.2">
      <c r="B11383" s="3"/>
      <c r="D11383" s="3"/>
      <c r="AW11383" s="3"/>
      <c r="AY11383" s="3"/>
    </row>
    <row r="11384" spans="2:51" x14ac:dyDescent="0.2">
      <c r="B11384" s="3"/>
      <c r="D11384" s="3"/>
      <c r="AW11384" s="3"/>
      <c r="AY11384" s="3"/>
    </row>
    <row r="11385" spans="2:51" x14ac:dyDescent="0.2">
      <c r="B11385" s="3"/>
      <c r="D11385" s="3"/>
      <c r="AW11385" s="3"/>
      <c r="AY11385" s="3"/>
    </row>
    <row r="11386" spans="2:51" x14ac:dyDescent="0.2">
      <c r="B11386" s="3"/>
      <c r="D11386" s="3"/>
      <c r="AW11386" s="3"/>
      <c r="AY11386" s="3"/>
    </row>
    <row r="11387" spans="2:51" x14ac:dyDescent="0.2">
      <c r="B11387" s="3"/>
      <c r="D11387" s="3"/>
      <c r="AW11387" s="3"/>
      <c r="AY11387" s="3"/>
    </row>
    <row r="11388" spans="2:51" x14ac:dyDescent="0.2">
      <c r="B11388" s="3"/>
      <c r="D11388" s="3"/>
      <c r="AW11388" s="3"/>
      <c r="AY11388" s="3"/>
    </row>
    <row r="11389" spans="2:51" x14ac:dyDescent="0.2">
      <c r="B11389" s="3"/>
      <c r="D11389" s="3"/>
      <c r="AW11389" s="3"/>
      <c r="AY11389" s="3"/>
    </row>
    <row r="11390" spans="2:51" x14ac:dyDescent="0.2">
      <c r="B11390" s="3"/>
      <c r="D11390" s="3"/>
      <c r="AW11390" s="3"/>
      <c r="AY11390" s="3"/>
    </row>
    <row r="11391" spans="2:51" x14ac:dyDescent="0.2">
      <c r="B11391" s="3"/>
      <c r="D11391" s="3"/>
      <c r="AW11391" s="3"/>
      <c r="AY11391" s="3"/>
    </row>
    <row r="11392" spans="2:51" x14ac:dyDescent="0.2">
      <c r="B11392" s="3"/>
      <c r="D11392" s="3"/>
      <c r="AW11392" s="3"/>
      <c r="AY11392" s="3"/>
    </row>
    <row r="11393" spans="2:51" x14ac:dyDescent="0.2">
      <c r="B11393" s="3"/>
      <c r="D11393" s="3"/>
      <c r="AW11393" s="3"/>
      <c r="AY11393" s="3"/>
    </row>
    <row r="11394" spans="2:51" x14ac:dyDescent="0.2">
      <c r="B11394" s="3"/>
      <c r="D11394" s="3"/>
      <c r="AW11394" s="3"/>
      <c r="AY11394" s="3"/>
    </row>
    <row r="11395" spans="2:51" x14ac:dyDescent="0.2">
      <c r="B11395" s="3"/>
      <c r="D11395" s="3"/>
      <c r="AW11395" s="3"/>
      <c r="AY11395" s="3"/>
    </row>
    <row r="11396" spans="2:51" x14ac:dyDescent="0.2">
      <c r="B11396" s="3"/>
      <c r="D11396" s="3"/>
      <c r="AW11396" s="3"/>
      <c r="AY11396" s="3"/>
    </row>
    <row r="11397" spans="2:51" x14ac:dyDescent="0.2">
      <c r="B11397" s="3"/>
      <c r="D11397" s="3"/>
      <c r="AW11397" s="3"/>
      <c r="AY11397" s="3"/>
    </row>
    <row r="11398" spans="2:51" x14ac:dyDescent="0.2">
      <c r="B11398" s="3"/>
      <c r="D11398" s="3"/>
      <c r="AW11398" s="3"/>
      <c r="AY11398" s="3"/>
    </row>
    <row r="11399" spans="2:51" x14ac:dyDescent="0.2">
      <c r="B11399" s="3"/>
      <c r="D11399" s="3"/>
      <c r="AW11399" s="3"/>
      <c r="AY11399" s="3"/>
    </row>
    <row r="11400" spans="2:51" x14ac:dyDescent="0.2">
      <c r="B11400" s="3"/>
      <c r="D11400" s="3"/>
      <c r="AW11400" s="3"/>
      <c r="AY11400" s="3"/>
    </row>
    <row r="11401" spans="2:51" x14ac:dyDescent="0.2">
      <c r="B11401" s="3"/>
      <c r="D11401" s="3"/>
      <c r="AW11401" s="3"/>
      <c r="AY11401" s="3"/>
    </row>
    <row r="11402" spans="2:51" x14ac:dyDescent="0.2">
      <c r="B11402" s="3"/>
      <c r="D11402" s="3"/>
      <c r="AW11402" s="3"/>
      <c r="AY11402" s="3"/>
    </row>
    <row r="11403" spans="2:51" x14ac:dyDescent="0.2">
      <c r="B11403" s="3"/>
      <c r="D11403" s="3"/>
      <c r="AW11403" s="3"/>
      <c r="AY11403" s="3"/>
    </row>
    <row r="11404" spans="2:51" x14ac:dyDescent="0.2">
      <c r="B11404" s="3"/>
      <c r="D11404" s="3"/>
      <c r="AW11404" s="3"/>
      <c r="AY11404" s="3"/>
    </row>
    <row r="11405" spans="2:51" x14ac:dyDescent="0.2">
      <c r="B11405" s="3"/>
      <c r="D11405" s="3"/>
      <c r="AW11405" s="3"/>
      <c r="AY11405" s="3"/>
    </row>
    <row r="11406" spans="2:51" x14ac:dyDescent="0.2">
      <c r="B11406" s="3"/>
      <c r="D11406" s="3"/>
      <c r="AW11406" s="3"/>
      <c r="AY11406" s="3"/>
    </row>
    <row r="11407" spans="2:51" x14ac:dyDescent="0.2">
      <c r="B11407" s="3"/>
      <c r="D11407" s="3"/>
      <c r="AW11407" s="3"/>
      <c r="AY11407" s="3"/>
    </row>
    <row r="11408" spans="2:51" x14ac:dyDescent="0.2">
      <c r="B11408" s="3"/>
      <c r="D11408" s="3"/>
      <c r="AW11408" s="3"/>
      <c r="AY11408" s="3"/>
    </row>
    <row r="11409" spans="2:51" x14ac:dyDescent="0.2">
      <c r="B11409" s="3"/>
      <c r="D11409" s="3"/>
      <c r="AW11409" s="3"/>
      <c r="AY11409" s="3"/>
    </row>
    <row r="11410" spans="2:51" x14ac:dyDescent="0.2">
      <c r="B11410" s="3"/>
      <c r="D11410" s="3"/>
      <c r="AW11410" s="3"/>
      <c r="AY11410" s="3"/>
    </row>
    <row r="11411" spans="2:51" x14ac:dyDescent="0.2">
      <c r="B11411" s="3"/>
      <c r="D11411" s="3"/>
      <c r="AW11411" s="3"/>
      <c r="AY11411" s="3"/>
    </row>
    <row r="11412" spans="2:51" x14ac:dyDescent="0.2">
      <c r="B11412" s="3"/>
      <c r="D11412" s="3"/>
      <c r="AW11412" s="3"/>
      <c r="AY11412" s="3"/>
    </row>
    <row r="11413" spans="2:51" x14ac:dyDescent="0.2">
      <c r="B11413" s="3"/>
      <c r="D11413" s="3"/>
      <c r="AW11413" s="3"/>
      <c r="AY11413" s="3"/>
    </row>
    <row r="11414" spans="2:51" x14ac:dyDescent="0.2">
      <c r="B11414" s="3"/>
      <c r="D11414" s="3"/>
      <c r="AW11414" s="3"/>
      <c r="AY11414" s="3"/>
    </row>
    <row r="11415" spans="2:51" x14ac:dyDescent="0.2">
      <c r="B11415" s="3"/>
      <c r="D11415" s="3"/>
      <c r="AW11415" s="3"/>
      <c r="AY11415" s="3"/>
    </row>
    <row r="11416" spans="2:51" x14ac:dyDescent="0.2">
      <c r="B11416" s="3"/>
      <c r="D11416" s="3"/>
      <c r="AW11416" s="3"/>
      <c r="AY11416" s="3"/>
    </row>
    <row r="11417" spans="2:51" x14ac:dyDescent="0.2">
      <c r="B11417" s="3"/>
      <c r="D11417" s="3"/>
      <c r="AW11417" s="3"/>
      <c r="AY11417" s="3"/>
    </row>
    <row r="11418" spans="2:51" x14ac:dyDescent="0.2">
      <c r="B11418" s="3"/>
      <c r="D11418" s="3"/>
      <c r="AW11418" s="3"/>
      <c r="AY11418" s="3"/>
    </row>
    <row r="11419" spans="2:51" x14ac:dyDescent="0.2">
      <c r="B11419" s="3"/>
      <c r="D11419" s="3"/>
      <c r="AW11419" s="3"/>
      <c r="AY11419" s="3"/>
    </row>
    <row r="11420" spans="2:51" x14ac:dyDescent="0.2">
      <c r="B11420" s="3"/>
      <c r="D11420" s="3"/>
      <c r="AW11420" s="3"/>
      <c r="AY11420" s="3"/>
    </row>
    <row r="11421" spans="2:51" x14ac:dyDescent="0.2">
      <c r="B11421" s="3"/>
      <c r="D11421" s="3"/>
      <c r="AW11421" s="3"/>
      <c r="AY11421" s="3"/>
    </row>
    <row r="11422" spans="2:51" x14ac:dyDescent="0.2">
      <c r="B11422" s="3"/>
      <c r="D11422" s="3"/>
      <c r="AW11422" s="3"/>
      <c r="AY11422" s="3"/>
    </row>
    <row r="11423" spans="2:51" x14ac:dyDescent="0.2">
      <c r="B11423" s="3"/>
      <c r="D11423" s="3"/>
      <c r="AW11423" s="3"/>
      <c r="AY11423" s="3"/>
    </row>
    <row r="11424" spans="2:51" x14ac:dyDescent="0.2">
      <c r="B11424" s="3"/>
      <c r="D11424" s="3"/>
      <c r="AW11424" s="3"/>
      <c r="AY11424" s="3"/>
    </row>
    <row r="11425" spans="2:51" x14ac:dyDescent="0.2">
      <c r="B11425" s="3"/>
      <c r="D11425" s="3"/>
      <c r="AW11425" s="3"/>
      <c r="AY11425" s="3"/>
    </row>
    <row r="11426" spans="2:51" x14ac:dyDescent="0.2">
      <c r="B11426" s="3"/>
      <c r="D11426" s="3"/>
      <c r="AW11426" s="3"/>
      <c r="AY11426" s="3"/>
    </row>
    <row r="11427" spans="2:51" x14ac:dyDescent="0.2">
      <c r="B11427" s="3"/>
      <c r="D11427" s="3"/>
      <c r="AW11427" s="3"/>
      <c r="AY11427" s="3"/>
    </row>
    <row r="11428" spans="2:51" x14ac:dyDescent="0.2">
      <c r="B11428" s="3"/>
      <c r="D11428" s="3"/>
      <c r="AW11428" s="3"/>
      <c r="AY11428" s="3"/>
    </row>
    <row r="11429" spans="2:51" x14ac:dyDescent="0.2">
      <c r="B11429" s="3"/>
      <c r="D11429" s="3"/>
      <c r="AW11429" s="3"/>
      <c r="AY11429" s="3"/>
    </row>
    <row r="11430" spans="2:51" x14ac:dyDescent="0.2">
      <c r="B11430" s="3"/>
      <c r="D11430" s="3"/>
      <c r="AW11430" s="3"/>
      <c r="AY11430" s="3"/>
    </row>
    <row r="11431" spans="2:51" x14ac:dyDescent="0.2">
      <c r="B11431" s="3"/>
      <c r="D11431" s="3"/>
      <c r="AW11431" s="3"/>
      <c r="AY11431" s="3"/>
    </row>
    <row r="11432" spans="2:51" x14ac:dyDescent="0.2">
      <c r="B11432" s="3"/>
      <c r="D11432" s="3"/>
      <c r="AW11432" s="3"/>
      <c r="AY11432" s="3"/>
    </row>
    <row r="11433" spans="2:51" x14ac:dyDescent="0.2">
      <c r="B11433" s="3"/>
      <c r="D11433" s="3"/>
      <c r="AW11433" s="3"/>
      <c r="AY11433" s="3"/>
    </row>
    <row r="11434" spans="2:51" x14ac:dyDescent="0.2">
      <c r="B11434" s="3"/>
      <c r="D11434" s="3"/>
      <c r="AW11434" s="3"/>
      <c r="AY11434" s="3"/>
    </row>
    <row r="11435" spans="2:51" x14ac:dyDescent="0.2">
      <c r="B11435" s="3"/>
      <c r="D11435" s="3"/>
      <c r="AW11435" s="3"/>
      <c r="AY11435" s="3"/>
    </row>
    <row r="11436" spans="2:51" x14ac:dyDescent="0.2">
      <c r="B11436" s="3"/>
      <c r="D11436" s="3"/>
      <c r="AW11436" s="3"/>
      <c r="AY11436" s="3"/>
    </row>
    <row r="11437" spans="2:51" x14ac:dyDescent="0.2">
      <c r="B11437" s="3"/>
      <c r="D11437" s="3"/>
      <c r="AW11437" s="3"/>
      <c r="AY11437" s="3"/>
    </row>
    <row r="11438" spans="2:51" x14ac:dyDescent="0.2">
      <c r="B11438" s="3"/>
      <c r="D11438" s="3"/>
      <c r="AW11438" s="3"/>
      <c r="AY11438" s="3"/>
    </row>
    <row r="11439" spans="2:51" x14ac:dyDescent="0.2">
      <c r="B11439" s="3"/>
      <c r="D11439" s="3"/>
      <c r="AW11439" s="3"/>
      <c r="AY11439" s="3"/>
    </row>
    <row r="11440" spans="2:51" x14ac:dyDescent="0.2">
      <c r="B11440" s="3"/>
      <c r="D11440" s="3"/>
      <c r="AW11440" s="3"/>
      <c r="AY11440" s="3"/>
    </row>
    <row r="11441" spans="2:51" x14ac:dyDescent="0.2">
      <c r="B11441" s="3"/>
      <c r="D11441" s="3"/>
      <c r="AW11441" s="3"/>
      <c r="AY11441" s="3"/>
    </row>
    <row r="11442" spans="2:51" x14ac:dyDescent="0.2">
      <c r="B11442" s="3"/>
      <c r="D11442" s="3"/>
      <c r="AW11442" s="3"/>
      <c r="AY11442" s="3"/>
    </row>
    <row r="11443" spans="2:51" x14ac:dyDescent="0.2">
      <c r="B11443" s="3"/>
      <c r="D11443" s="3"/>
      <c r="AW11443" s="3"/>
      <c r="AY11443" s="3"/>
    </row>
    <row r="11444" spans="2:51" x14ac:dyDescent="0.2">
      <c r="B11444" s="3"/>
      <c r="D11444" s="3"/>
      <c r="AW11444" s="3"/>
      <c r="AY11444" s="3"/>
    </row>
    <row r="11445" spans="2:51" x14ac:dyDescent="0.2">
      <c r="B11445" s="3"/>
      <c r="D11445" s="3"/>
      <c r="AW11445" s="3"/>
      <c r="AY11445" s="3"/>
    </row>
    <row r="11446" spans="2:51" x14ac:dyDescent="0.2">
      <c r="B11446" s="3"/>
      <c r="D11446" s="3"/>
      <c r="AW11446" s="3"/>
      <c r="AY11446" s="3"/>
    </row>
    <row r="11447" spans="2:51" x14ac:dyDescent="0.2">
      <c r="B11447" s="3"/>
      <c r="D11447" s="3"/>
      <c r="AW11447" s="3"/>
      <c r="AY11447" s="3"/>
    </row>
    <row r="11448" spans="2:51" x14ac:dyDescent="0.2">
      <c r="B11448" s="3"/>
      <c r="D11448" s="3"/>
      <c r="AW11448" s="3"/>
      <c r="AY11448" s="3"/>
    </row>
    <row r="11449" spans="2:51" x14ac:dyDescent="0.2">
      <c r="B11449" s="3"/>
      <c r="D11449" s="3"/>
      <c r="AW11449" s="3"/>
      <c r="AY11449" s="3"/>
    </row>
    <row r="11450" spans="2:51" x14ac:dyDescent="0.2">
      <c r="B11450" s="3"/>
      <c r="D11450" s="3"/>
      <c r="AW11450" s="3"/>
      <c r="AY11450" s="3"/>
    </row>
    <row r="11451" spans="2:51" x14ac:dyDescent="0.2">
      <c r="B11451" s="3"/>
      <c r="D11451" s="3"/>
      <c r="AW11451" s="3"/>
      <c r="AY11451" s="3"/>
    </row>
    <row r="11452" spans="2:51" x14ac:dyDescent="0.2">
      <c r="B11452" s="3"/>
      <c r="D11452" s="3"/>
      <c r="AW11452" s="3"/>
      <c r="AY11452" s="3"/>
    </row>
    <row r="11453" spans="2:51" x14ac:dyDescent="0.2">
      <c r="B11453" s="3"/>
      <c r="D11453" s="3"/>
      <c r="AW11453" s="3"/>
      <c r="AY11453" s="3"/>
    </row>
    <row r="11454" spans="2:51" x14ac:dyDescent="0.2">
      <c r="B11454" s="3"/>
      <c r="D11454" s="3"/>
      <c r="AW11454" s="3"/>
      <c r="AY11454" s="3"/>
    </row>
    <row r="11455" spans="2:51" x14ac:dyDescent="0.2">
      <c r="B11455" s="3"/>
      <c r="D11455" s="3"/>
      <c r="AW11455" s="3"/>
      <c r="AY11455" s="3"/>
    </row>
    <row r="11456" spans="2:51" x14ac:dyDescent="0.2">
      <c r="B11456" s="3"/>
      <c r="D11456" s="3"/>
      <c r="AW11456" s="3"/>
      <c r="AY11456" s="3"/>
    </row>
    <row r="11457" spans="2:51" x14ac:dyDescent="0.2">
      <c r="B11457" s="3"/>
      <c r="D11457" s="3"/>
      <c r="AW11457" s="3"/>
      <c r="AY11457" s="3"/>
    </row>
    <row r="11458" spans="2:51" x14ac:dyDescent="0.2">
      <c r="B11458" s="3"/>
      <c r="D11458" s="3"/>
      <c r="AW11458" s="3"/>
      <c r="AY11458" s="3"/>
    </row>
    <row r="11459" spans="2:51" x14ac:dyDescent="0.2">
      <c r="B11459" s="3"/>
      <c r="D11459" s="3"/>
      <c r="AW11459" s="3"/>
      <c r="AY11459" s="3"/>
    </row>
    <row r="11460" spans="2:51" x14ac:dyDescent="0.2">
      <c r="B11460" s="3"/>
      <c r="D11460" s="3"/>
      <c r="AW11460" s="3"/>
      <c r="AY11460" s="3"/>
    </row>
    <row r="11461" spans="2:51" x14ac:dyDescent="0.2">
      <c r="B11461" s="3"/>
      <c r="D11461" s="3"/>
      <c r="AW11461" s="3"/>
      <c r="AY11461" s="3"/>
    </row>
    <row r="11462" spans="2:51" x14ac:dyDescent="0.2">
      <c r="B11462" s="3"/>
      <c r="D11462" s="3"/>
      <c r="AW11462" s="3"/>
      <c r="AY11462" s="3"/>
    </row>
    <row r="11463" spans="2:51" x14ac:dyDescent="0.2">
      <c r="B11463" s="3"/>
      <c r="D11463" s="3"/>
      <c r="AW11463" s="3"/>
      <c r="AY11463" s="3"/>
    </row>
    <row r="11464" spans="2:51" x14ac:dyDescent="0.2">
      <c r="B11464" s="3"/>
      <c r="D11464" s="3"/>
      <c r="AW11464" s="3"/>
      <c r="AY11464" s="3"/>
    </row>
    <row r="11465" spans="2:51" x14ac:dyDescent="0.2">
      <c r="B11465" s="3"/>
      <c r="D11465" s="3"/>
      <c r="AW11465" s="3"/>
      <c r="AY11465" s="3"/>
    </row>
    <row r="11466" spans="2:51" x14ac:dyDescent="0.2">
      <c r="B11466" s="3"/>
      <c r="D11466" s="3"/>
      <c r="AW11466" s="3"/>
      <c r="AY11466" s="3"/>
    </row>
    <row r="11467" spans="2:51" x14ac:dyDescent="0.2">
      <c r="B11467" s="3"/>
      <c r="D11467" s="3"/>
      <c r="AW11467" s="3"/>
      <c r="AY11467" s="3"/>
    </row>
    <row r="11468" spans="2:51" x14ac:dyDescent="0.2">
      <c r="B11468" s="3"/>
      <c r="D11468" s="3"/>
      <c r="AW11468" s="3"/>
      <c r="AY11468" s="3"/>
    </row>
    <row r="11469" spans="2:51" x14ac:dyDescent="0.2">
      <c r="B11469" s="3"/>
      <c r="D11469" s="3"/>
      <c r="AW11469" s="3"/>
      <c r="AY11469" s="3"/>
    </row>
    <row r="11470" spans="2:51" x14ac:dyDescent="0.2">
      <c r="B11470" s="3"/>
      <c r="D11470" s="3"/>
      <c r="AW11470" s="3"/>
      <c r="AY11470" s="3"/>
    </row>
    <row r="11471" spans="2:51" x14ac:dyDescent="0.2">
      <c r="B11471" s="3"/>
      <c r="D11471" s="3"/>
      <c r="AW11471" s="3"/>
      <c r="AY11471" s="3"/>
    </row>
    <row r="11472" spans="2:51" x14ac:dyDescent="0.2">
      <c r="B11472" s="3"/>
      <c r="D11472" s="3"/>
      <c r="AW11472" s="3"/>
      <c r="AY11472" s="3"/>
    </row>
    <row r="11473" spans="2:51" x14ac:dyDescent="0.2">
      <c r="B11473" s="3"/>
      <c r="D11473" s="3"/>
      <c r="AW11473" s="3"/>
      <c r="AY11473" s="3"/>
    </row>
    <row r="11474" spans="2:51" x14ac:dyDescent="0.2">
      <c r="B11474" s="3"/>
      <c r="D11474" s="3"/>
      <c r="AW11474" s="3"/>
      <c r="AY11474" s="3"/>
    </row>
    <row r="11475" spans="2:51" x14ac:dyDescent="0.2">
      <c r="B11475" s="3"/>
      <c r="D11475" s="3"/>
      <c r="AW11475" s="3"/>
      <c r="AY11475" s="3"/>
    </row>
    <row r="11476" spans="2:51" x14ac:dyDescent="0.2">
      <c r="B11476" s="3"/>
      <c r="D11476" s="3"/>
      <c r="AW11476" s="3"/>
      <c r="AY11476" s="3"/>
    </row>
    <row r="11477" spans="2:51" x14ac:dyDescent="0.2">
      <c r="B11477" s="3"/>
      <c r="D11477" s="3"/>
      <c r="AW11477" s="3"/>
      <c r="AY11477" s="3"/>
    </row>
    <row r="11478" spans="2:51" x14ac:dyDescent="0.2">
      <c r="B11478" s="3"/>
      <c r="D11478" s="3"/>
      <c r="AW11478" s="3"/>
      <c r="AY11478" s="3"/>
    </row>
    <row r="11479" spans="2:51" x14ac:dyDescent="0.2">
      <c r="B11479" s="3"/>
      <c r="D11479" s="3"/>
      <c r="AW11479" s="3"/>
      <c r="AY11479" s="3"/>
    </row>
    <row r="11480" spans="2:51" x14ac:dyDescent="0.2">
      <c r="B11480" s="3"/>
      <c r="D11480" s="3"/>
      <c r="AW11480" s="3"/>
      <c r="AY11480" s="3"/>
    </row>
    <row r="11481" spans="2:51" x14ac:dyDescent="0.2">
      <c r="B11481" s="3"/>
      <c r="D11481" s="3"/>
      <c r="AW11481" s="3"/>
      <c r="AY11481" s="3"/>
    </row>
    <row r="11482" spans="2:51" x14ac:dyDescent="0.2">
      <c r="B11482" s="3"/>
      <c r="D11482" s="3"/>
      <c r="AW11482" s="3"/>
      <c r="AY11482" s="3"/>
    </row>
    <row r="11483" spans="2:51" x14ac:dyDescent="0.2">
      <c r="B11483" s="3"/>
      <c r="D11483" s="3"/>
      <c r="AW11483" s="3"/>
      <c r="AY11483" s="3"/>
    </row>
    <row r="11484" spans="2:51" x14ac:dyDescent="0.2">
      <c r="B11484" s="3"/>
      <c r="D11484" s="3"/>
      <c r="AW11484" s="3"/>
      <c r="AY11484" s="3"/>
    </row>
    <row r="11485" spans="2:51" x14ac:dyDescent="0.2">
      <c r="B11485" s="3"/>
      <c r="D11485" s="3"/>
      <c r="AW11485" s="3"/>
      <c r="AY11485" s="3"/>
    </row>
    <row r="11486" spans="2:51" x14ac:dyDescent="0.2">
      <c r="B11486" s="3"/>
      <c r="D11486" s="3"/>
      <c r="AW11486" s="3"/>
      <c r="AY11486" s="3"/>
    </row>
    <row r="11487" spans="2:51" x14ac:dyDescent="0.2">
      <c r="B11487" s="3"/>
      <c r="D11487" s="3"/>
      <c r="AW11487" s="3"/>
      <c r="AY11487" s="3"/>
    </row>
    <row r="11488" spans="2:51" x14ac:dyDescent="0.2">
      <c r="B11488" s="3"/>
      <c r="D11488" s="3"/>
      <c r="AW11488" s="3"/>
      <c r="AY11488" s="3"/>
    </row>
    <row r="11489" spans="2:51" x14ac:dyDescent="0.2">
      <c r="B11489" s="3"/>
      <c r="D11489" s="3"/>
      <c r="AW11489" s="3"/>
      <c r="AY11489" s="3"/>
    </row>
    <row r="11490" spans="2:51" x14ac:dyDescent="0.2">
      <c r="B11490" s="3"/>
      <c r="D11490" s="3"/>
      <c r="AW11490" s="3"/>
      <c r="AY11490" s="3"/>
    </row>
    <row r="11491" spans="2:51" x14ac:dyDescent="0.2">
      <c r="B11491" s="3"/>
      <c r="D11491" s="3"/>
      <c r="AW11491" s="3"/>
      <c r="AY11491" s="3"/>
    </row>
    <row r="11492" spans="2:51" x14ac:dyDescent="0.2">
      <c r="B11492" s="3"/>
      <c r="D11492" s="3"/>
      <c r="AW11492" s="3"/>
      <c r="AY11492" s="3"/>
    </row>
    <row r="11493" spans="2:51" x14ac:dyDescent="0.2">
      <c r="B11493" s="3"/>
      <c r="D11493" s="3"/>
      <c r="AW11493" s="3"/>
      <c r="AY11493" s="3"/>
    </row>
    <row r="11494" spans="2:51" x14ac:dyDescent="0.2">
      <c r="B11494" s="3"/>
      <c r="D11494" s="3"/>
      <c r="AW11494" s="3"/>
      <c r="AY11494" s="3"/>
    </row>
    <row r="11495" spans="2:51" x14ac:dyDescent="0.2">
      <c r="B11495" s="3"/>
      <c r="D11495" s="3"/>
      <c r="AW11495" s="3"/>
      <c r="AY11495" s="3"/>
    </row>
    <row r="11496" spans="2:51" x14ac:dyDescent="0.2">
      <c r="B11496" s="3"/>
      <c r="D11496" s="3"/>
      <c r="AW11496" s="3"/>
      <c r="AY11496" s="3"/>
    </row>
    <row r="11497" spans="2:51" x14ac:dyDescent="0.2">
      <c r="B11497" s="3"/>
      <c r="D11497" s="3"/>
      <c r="AW11497" s="3"/>
      <c r="AY11497" s="3"/>
    </row>
    <row r="11498" spans="2:51" x14ac:dyDescent="0.2">
      <c r="B11498" s="3"/>
      <c r="D11498" s="3"/>
      <c r="AW11498" s="3"/>
      <c r="AY11498" s="3"/>
    </row>
    <row r="11499" spans="2:51" x14ac:dyDescent="0.2">
      <c r="B11499" s="3"/>
      <c r="D11499" s="3"/>
      <c r="AW11499" s="3"/>
      <c r="AY11499" s="3"/>
    </row>
    <row r="11500" spans="2:51" x14ac:dyDescent="0.2">
      <c r="B11500" s="3"/>
      <c r="D11500" s="3"/>
      <c r="AW11500" s="3"/>
      <c r="AY11500" s="3"/>
    </row>
    <row r="11501" spans="2:51" x14ac:dyDescent="0.2">
      <c r="B11501" s="3"/>
      <c r="D11501" s="3"/>
      <c r="AW11501" s="3"/>
      <c r="AY11501" s="3"/>
    </row>
    <row r="11502" spans="2:51" x14ac:dyDescent="0.2">
      <c r="B11502" s="3"/>
      <c r="D11502" s="3"/>
      <c r="AW11502" s="3"/>
      <c r="AY11502" s="3"/>
    </row>
    <row r="11503" spans="2:51" x14ac:dyDescent="0.2">
      <c r="B11503" s="3"/>
      <c r="D11503" s="3"/>
      <c r="AW11503" s="3"/>
      <c r="AY11503" s="3"/>
    </row>
    <row r="11504" spans="2:51" x14ac:dyDescent="0.2">
      <c r="B11504" s="3"/>
      <c r="D11504" s="3"/>
      <c r="AW11504" s="3"/>
      <c r="AY11504" s="3"/>
    </row>
    <row r="11505" spans="2:51" x14ac:dyDescent="0.2">
      <c r="B11505" s="3"/>
      <c r="D11505" s="3"/>
      <c r="AW11505" s="3"/>
      <c r="AY11505" s="3"/>
    </row>
    <row r="11506" spans="2:51" x14ac:dyDescent="0.2">
      <c r="B11506" s="3"/>
      <c r="D11506" s="3"/>
      <c r="AW11506" s="3"/>
      <c r="AY11506" s="3"/>
    </row>
    <row r="11507" spans="2:51" x14ac:dyDescent="0.2">
      <c r="B11507" s="3"/>
      <c r="D11507" s="3"/>
      <c r="AW11507" s="3"/>
      <c r="AY11507" s="3"/>
    </row>
    <row r="11508" spans="2:51" x14ac:dyDescent="0.2">
      <c r="B11508" s="3"/>
      <c r="D11508" s="3"/>
      <c r="AW11508" s="3"/>
      <c r="AY11508" s="3"/>
    </row>
    <row r="11509" spans="2:51" x14ac:dyDescent="0.2">
      <c r="B11509" s="3"/>
      <c r="D11509" s="3"/>
      <c r="AW11509" s="3"/>
      <c r="AY11509" s="3"/>
    </row>
    <row r="11510" spans="2:51" x14ac:dyDescent="0.2">
      <c r="B11510" s="3"/>
      <c r="D11510" s="3"/>
      <c r="AW11510" s="3"/>
      <c r="AY11510" s="3"/>
    </row>
    <row r="11511" spans="2:51" x14ac:dyDescent="0.2">
      <c r="B11511" s="3"/>
      <c r="D11511" s="3"/>
      <c r="AW11511" s="3"/>
      <c r="AY11511" s="3"/>
    </row>
    <row r="11512" spans="2:51" x14ac:dyDescent="0.2">
      <c r="B11512" s="3"/>
      <c r="D11512" s="3"/>
      <c r="AW11512" s="3"/>
      <c r="AY11512" s="3"/>
    </row>
    <row r="11513" spans="2:51" x14ac:dyDescent="0.2">
      <c r="B11513" s="3"/>
      <c r="D11513" s="3"/>
      <c r="AW11513" s="3"/>
      <c r="AY11513" s="3"/>
    </row>
    <row r="11514" spans="2:51" x14ac:dyDescent="0.2">
      <c r="B11514" s="3"/>
      <c r="D11514" s="3"/>
      <c r="AW11514" s="3"/>
      <c r="AY11514" s="3"/>
    </row>
    <row r="11515" spans="2:51" x14ac:dyDescent="0.2">
      <c r="B11515" s="3"/>
      <c r="D11515" s="3"/>
      <c r="AW11515" s="3"/>
      <c r="AY11515" s="3"/>
    </row>
    <row r="11516" spans="2:51" x14ac:dyDescent="0.2">
      <c r="B11516" s="3"/>
      <c r="D11516" s="3"/>
      <c r="AW11516" s="3"/>
      <c r="AY11516" s="3"/>
    </row>
    <row r="11517" spans="2:51" x14ac:dyDescent="0.2">
      <c r="B11517" s="3"/>
      <c r="D11517" s="3"/>
      <c r="AW11517" s="3"/>
      <c r="AY11517" s="3"/>
    </row>
    <row r="11518" spans="2:51" x14ac:dyDescent="0.2">
      <c r="B11518" s="3"/>
      <c r="D11518" s="3"/>
      <c r="AW11518" s="3"/>
      <c r="AY11518" s="3"/>
    </row>
    <row r="11519" spans="2:51" x14ac:dyDescent="0.2">
      <c r="B11519" s="3"/>
      <c r="D11519" s="3"/>
      <c r="AW11519" s="3"/>
      <c r="AY11519" s="3"/>
    </row>
    <row r="11520" spans="2:51" x14ac:dyDescent="0.2">
      <c r="B11520" s="3"/>
      <c r="D11520" s="3"/>
      <c r="AW11520" s="3"/>
      <c r="AY11520" s="3"/>
    </row>
    <row r="11521" spans="2:51" x14ac:dyDescent="0.2">
      <c r="B11521" s="3"/>
      <c r="D11521" s="3"/>
      <c r="AW11521" s="3"/>
      <c r="AY11521" s="3"/>
    </row>
    <row r="11522" spans="2:51" x14ac:dyDescent="0.2">
      <c r="B11522" s="3"/>
      <c r="D11522" s="3"/>
      <c r="AW11522" s="3"/>
      <c r="AY11522" s="3"/>
    </row>
    <row r="11523" spans="2:51" x14ac:dyDescent="0.2">
      <c r="B11523" s="3"/>
      <c r="D11523" s="3"/>
      <c r="AW11523" s="3"/>
      <c r="AY11523" s="3"/>
    </row>
    <row r="11524" spans="2:51" x14ac:dyDescent="0.2">
      <c r="B11524" s="3"/>
      <c r="D11524" s="3"/>
      <c r="AW11524" s="3"/>
      <c r="AY11524" s="3"/>
    </row>
    <row r="11525" spans="2:51" x14ac:dyDescent="0.2">
      <c r="B11525" s="3"/>
      <c r="D11525" s="3"/>
      <c r="AW11525" s="3"/>
      <c r="AY11525" s="3"/>
    </row>
    <row r="11526" spans="2:51" x14ac:dyDescent="0.2">
      <c r="B11526" s="3"/>
      <c r="D11526" s="3"/>
      <c r="AW11526" s="3"/>
      <c r="AY11526" s="3"/>
    </row>
    <row r="11527" spans="2:51" x14ac:dyDescent="0.2">
      <c r="B11527" s="3"/>
      <c r="D11527" s="3"/>
      <c r="AW11527" s="3"/>
      <c r="AY11527" s="3"/>
    </row>
    <row r="11528" spans="2:51" x14ac:dyDescent="0.2">
      <c r="B11528" s="3"/>
      <c r="D11528" s="3"/>
      <c r="AW11528" s="3"/>
      <c r="AY11528" s="3"/>
    </row>
    <row r="11529" spans="2:51" x14ac:dyDescent="0.2">
      <c r="B11529" s="3"/>
      <c r="D11529" s="3"/>
      <c r="AW11529" s="3"/>
      <c r="AY11529" s="3"/>
    </row>
    <row r="11530" spans="2:51" x14ac:dyDescent="0.2">
      <c r="B11530" s="3"/>
      <c r="D11530" s="3"/>
      <c r="AW11530" s="3"/>
      <c r="AY11530" s="3"/>
    </row>
    <row r="11531" spans="2:51" x14ac:dyDescent="0.2">
      <c r="B11531" s="3"/>
      <c r="D11531" s="3"/>
      <c r="AW11531" s="3"/>
      <c r="AY11531" s="3"/>
    </row>
    <row r="11532" spans="2:51" x14ac:dyDescent="0.2">
      <c r="B11532" s="3"/>
      <c r="D11532" s="3"/>
      <c r="AW11532" s="3"/>
      <c r="AY11532" s="3"/>
    </row>
    <row r="11533" spans="2:51" x14ac:dyDescent="0.2">
      <c r="B11533" s="3"/>
      <c r="D11533" s="3"/>
      <c r="AW11533" s="3"/>
      <c r="AY11533" s="3"/>
    </row>
    <row r="11534" spans="2:51" x14ac:dyDescent="0.2">
      <c r="B11534" s="3"/>
      <c r="D11534" s="3"/>
      <c r="AW11534" s="3"/>
      <c r="AY11534" s="3"/>
    </row>
    <row r="11535" spans="2:51" x14ac:dyDescent="0.2">
      <c r="B11535" s="3"/>
      <c r="D11535" s="3"/>
      <c r="AW11535" s="3"/>
      <c r="AY11535" s="3"/>
    </row>
    <row r="11536" spans="2:51" x14ac:dyDescent="0.2">
      <c r="B11536" s="3"/>
      <c r="D11536" s="3"/>
      <c r="AW11536" s="3"/>
      <c r="AY11536" s="3"/>
    </row>
    <row r="11537" spans="2:51" x14ac:dyDescent="0.2">
      <c r="B11537" s="3"/>
      <c r="D11537" s="3"/>
      <c r="AW11537" s="3"/>
      <c r="AY11537" s="3"/>
    </row>
    <row r="11538" spans="2:51" x14ac:dyDescent="0.2">
      <c r="B11538" s="3"/>
      <c r="D11538" s="3"/>
      <c r="AW11538" s="3"/>
      <c r="AY11538" s="3"/>
    </row>
    <row r="11539" spans="2:51" x14ac:dyDescent="0.2">
      <c r="B11539" s="3"/>
      <c r="D11539" s="3"/>
      <c r="AW11539" s="3"/>
      <c r="AY11539" s="3"/>
    </row>
    <row r="11540" spans="2:51" x14ac:dyDescent="0.2">
      <c r="B11540" s="3"/>
      <c r="D11540" s="3"/>
      <c r="AW11540" s="3"/>
      <c r="AY11540" s="3"/>
    </row>
    <row r="11541" spans="2:51" x14ac:dyDescent="0.2">
      <c r="B11541" s="3"/>
      <c r="D11541" s="3"/>
      <c r="AW11541" s="3"/>
      <c r="AY11541" s="3"/>
    </row>
    <row r="11542" spans="2:51" x14ac:dyDescent="0.2">
      <c r="B11542" s="3"/>
      <c r="D11542" s="3"/>
      <c r="AW11542" s="3"/>
      <c r="AY11542" s="3"/>
    </row>
    <row r="11543" spans="2:51" x14ac:dyDescent="0.2">
      <c r="B11543" s="3"/>
      <c r="D11543" s="3"/>
      <c r="AW11543" s="3"/>
      <c r="AY11543" s="3"/>
    </row>
    <row r="11544" spans="2:51" x14ac:dyDescent="0.2">
      <c r="B11544" s="3"/>
      <c r="D11544" s="3"/>
      <c r="AW11544" s="3"/>
      <c r="AY11544" s="3"/>
    </row>
    <row r="11545" spans="2:51" x14ac:dyDescent="0.2">
      <c r="B11545" s="3"/>
      <c r="D11545" s="3"/>
      <c r="AW11545" s="3"/>
      <c r="AY11545" s="3"/>
    </row>
    <row r="11546" spans="2:51" x14ac:dyDescent="0.2">
      <c r="B11546" s="3"/>
      <c r="D11546" s="3"/>
      <c r="AW11546" s="3"/>
      <c r="AY11546" s="3"/>
    </row>
    <row r="11547" spans="2:51" x14ac:dyDescent="0.2">
      <c r="B11547" s="3"/>
      <c r="D11547" s="3"/>
      <c r="AW11547" s="3"/>
      <c r="AY11547" s="3"/>
    </row>
    <row r="11548" spans="2:51" x14ac:dyDescent="0.2">
      <c r="B11548" s="3"/>
      <c r="D11548" s="3"/>
      <c r="AW11548" s="3"/>
      <c r="AY11548" s="3"/>
    </row>
    <row r="11549" spans="2:51" x14ac:dyDescent="0.2">
      <c r="B11549" s="3"/>
      <c r="D11549" s="3"/>
      <c r="AW11549" s="3"/>
      <c r="AY11549" s="3"/>
    </row>
    <row r="11550" spans="2:51" x14ac:dyDescent="0.2">
      <c r="B11550" s="3"/>
      <c r="D11550" s="3"/>
      <c r="AW11550" s="3"/>
      <c r="AY11550" s="3"/>
    </row>
    <row r="11551" spans="2:51" x14ac:dyDescent="0.2">
      <c r="B11551" s="3"/>
      <c r="D11551" s="3"/>
      <c r="AW11551" s="3"/>
      <c r="AY11551" s="3"/>
    </row>
    <row r="11552" spans="2:51" x14ac:dyDescent="0.2">
      <c r="B11552" s="3"/>
      <c r="D11552" s="3"/>
      <c r="AW11552" s="3"/>
      <c r="AY11552" s="3"/>
    </row>
    <row r="11553" spans="2:51" x14ac:dyDescent="0.2">
      <c r="B11553" s="3"/>
      <c r="D11553" s="3"/>
      <c r="AW11553" s="3"/>
      <c r="AY11553" s="3"/>
    </row>
    <row r="11554" spans="2:51" x14ac:dyDescent="0.2">
      <c r="B11554" s="3"/>
      <c r="D11554" s="3"/>
      <c r="AW11554" s="3"/>
      <c r="AY11554" s="3"/>
    </row>
    <row r="11555" spans="2:51" x14ac:dyDescent="0.2">
      <c r="B11555" s="3"/>
      <c r="D11555" s="3"/>
      <c r="AW11555" s="3"/>
      <c r="AY11555" s="3"/>
    </row>
    <row r="11556" spans="2:51" x14ac:dyDescent="0.2">
      <c r="B11556" s="3"/>
      <c r="D11556" s="3"/>
      <c r="AW11556" s="3"/>
      <c r="AY11556" s="3"/>
    </row>
    <row r="11557" spans="2:51" x14ac:dyDescent="0.2">
      <c r="B11557" s="3"/>
      <c r="D11557" s="3"/>
      <c r="AW11557" s="3"/>
      <c r="AY11557" s="3"/>
    </row>
    <row r="11558" spans="2:51" x14ac:dyDescent="0.2">
      <c r="B11558" s="3"/>
      <c r="D11558" s="3"/>
      <c r="AW11558" s="3"/>
      <c r="AY11558" s="3"/>
    </row>
    <row r="11559" spans="2:51" x14ac:dyDescent="0.2">
      <c r="B11559" s="3"/>
      <c r="D11559" s="3"/>
      <c r="AW11559" s="3"/>
      <c r="AY11559" s="3"/>
    </row>
    <row r="11560" spans="2:51" x14ac:dyDescent="0.2">
      <c r="B11560" s="3"/>
      <c r="D11560" s="3"/>
      <c r="AW11560" s="3"/>
      <c r="AY11560" s="3"/>
    </row>
    <row r="11561" spans="2:51" x14ac:dyDescent="0.2">
      <c r="B11561" s="3"/>
      <c r="D11561" s="3"/>
      <c r="AW11561" s="3"/>
      <c r="AY11561" s="3"/>
    </row>
    <row r="11562" spans="2:51" x14ac:dyDescent="0.2">
      <c r="B11562" s="3"/>
      <c r="D11562" s="3"/>
      <c r="AW11562" s="3"/>
      <c r="AY11562" s="3"/>
    </row>
    <row r="11563" spans="2:51" x14ac:dyDescent="0.2">
      <c r="B11563" s="3"/>
      <c r="D11563" s="3"/>
      <c r="AW11563" s="3"/>
      <c r="AY11563" s="3"/>
    </row>
    <row r="11564" spans="2:51" x14ac:dyDescent="0.2">
      <c r="B11564" s="3"/>
      <c r="D11564" s="3"/>
      <c r="AW11564" s="3"/>
      <c r="AY11564" s="3"/>
    </row>
    <row r="11565" spans="2:51" x14ac:dyDescent="0.2">
      <c r="B11565" s="3"/>
      <c r="D11565" s="3"/>
      <c r="AW11565" s="3"/>
      <c r="AY11565" s="3"/>
    </row>
    <row r="11566" spans="2:51" x14ac:dyDescent="0.2">
      <c r="B11566" s="3"/>
      <c r="D11566" s="3"/>
      <c r="AW11566" s="3"/>
      <c r="AY11566" s="3"/>
    </row>
    <row r="11567" spans="2:51" x14ac:dyDescent="0.2">
      <c r="B11567" s="3"/>
      <c r="D11567" s="3"/>
      <c r="AW11567" s="3"/>
      <c r="AY11567" s="3"/>
    </row>
    <row r="11568" spans="2:51" x14ac:dyDescent="0.2">
      <c r="B11568" s="3"/>
      <c r="D11568" s="3"/>
      <c r="AW11568" s="3"/>
      <c r="AY11568" s="3"/>
    </row>
    <row r="11569" spans="2:51" x14ac:dyDescent="0.2">
      <c r="B11569" s="3"/>
      <c r="D11569" s="3"/>
      <c r="AW11569" s="3"/>
      <c r="AY11569" s="3"/>
    </row>
    <row r="11570" spans="2:51" x14ac:dyDescent="0.2">
      <c r="B11570" s="3"/>
      <c r="D11570" s="3"/>
      <c r="AW11570" s="3"/>
      <c r="AY11570" s="3"/>
    </row>
    <row r="11571" spans="2:51" x14ac:dyDescent="0.2">
      <c r="B11571" s="3"/>
      <c r="D11571" s="3"/>
      <c r="AW11571" s="3"/>
      <c r="AY11571" s="3"/>
    </row>
    <row r="11572" spans="2:51" x14ac:dyDescent="0.2">
      <c r="B11572" s="3"/>
      <c r="D11572" s="3"/>
      <c r="AW11572" s="3"/>
      <c r="AY11572" s="3"/>
    </row>
    <row r="11573" spans="2:51" x14ac:dyDescent="0.2">
      <c r="B11573" s="3"/>
      <c r="D11573" s="3"/>
      <c r="AW11573" s="3"/>
      <c r="AY11573" s="3"/>
    </row>
    <row r="11574" spans="2:51" x14ac:dyDescent="0.2">
      <c r="B11574" s="3"/>
      <c r="D11574" s="3"/>
      <c r="AW11574" s="3"/>
      <c r="AY11574" s="3"/>
    </row>
    <row r="11575" spans="2:51" x14ac:dyDescent="0.2">
      <c r="B11575" s="3"/>
      <c r="D11575" s="3"/>
      <c r="AW11575" s="3"/>
      <c r="AY11575" s="3"/>
    </row>
    <row r="11576" spans="2:51" x14ac:dyDescent="0.2">
      <c r="B11576" s="3"/>
      <c r="D11576" s="3"/>
      <c r="AW11576" s="3"/>
      <c r="AY11576" s="3"/>
    </row>
    <row r="11577" spans="2:51" x14ac:dyDescent="0.2">
      <c r="B11577" s="3"/>
      <c r="D11577" s="3"/>
      <c r="AW11577" s="3"/>
      <c r="AY11577" s="3"/>
    </row>
    <row r="11578" spans="2:51" x14ac:dyDescent="0.2">
      <c r="B11578" s="3"/>
      <c r="D11578" s="3"/>
      <c r="AW11578" s="3"/>
      <c r="AY11578" s="3"/>
    </row>
    <row r="11579" spans="2:51" x14ac:dyDescent="0.2">
      <c r="B11579" s="3"/>
      <c r="D11579" s="3"/>
      <c r="AW11579" s="3"/>
      <c r="AY11579" s="3"/>
    </row>
    <row r="11580" spans="2:51" x14ac:dyDescent="0.2">
      <c r="B11580" s="3"/>
      <c r="D11580" s="3"/>
      <c r="AW11580" s="3"/>
      <c r="AY11580" s="3"/>
    </row>
    <row r="11581" spans="2:51" x14ac:dyDescent="0.2">
      <c r="B11581" s="3"/>
      <c r="D11581" s="3"/>
      <c r="AW11581" s="3"/>
      <c r="AY11581" s="3"/>
    </row>
    <row r="11582" spans="2:51" x14ac:dyDescent="0.2">
      <c r="B11582" s="3"/>
      <c r="D11582" s="3"/>
      <c r="AW11582" s="3"/>
      <c r="AY11582" s="3"/>
    </row>
    <row r="11583" spans="2:51" x14ac:dyDescent="0.2">
      <c r="B11583" s="3"/>
      <c r="D11583" s="3"/>
      <c r="AW11583" s="3"/>
      <c r="AY11583" s="3"/>
    </row>
    <row r="11584" spans="2:51" x14ac:dyDescent="0.2">
      <c r="B11584" s="3"/>
      <c r="D11584" s="3"/>
      <c r="AW11584" s="3"/>
      <c r="AY11584" s="3"/>
    </row>
    <row r="11585" spans="2:51" x14ac:dyDescent="0.2">
      <c r="B11585" s="3"/>
      <c r="D11585" s="3"/>
      <c r="AW11585" s="3"/>
      <c r="AY11585" s="3"/>
    </row>
    <row r="11586" spans="2:51" x14ac:dyDescent="0.2">
      <c r="B11586" s="3"/>
      <c r="D11586" s="3"/>
      <c r="AW11586" s="3"/>
      <c r="AY11586" s="3"/>
    </row>
    <row r="11587" spans="2:51" x14ac:dyDescent="0.2">
      <c r="B11587" s="3"/>
      <c r="D11587" s="3"/>
      <c r="AW11587" s="3"/>
      <c r="AY11587" s="3"/>
    </row>
    <row r="11588" spans="2:51" x14ac:dyDescent="0.2">
      <c r="B11588" s="3"/>
      <c r="D11588" s="3"/>
      <c r="AW11588" s="3"/>
      <c r="AY11588" s="3"/>
    </row>
    <row r="11589" spans="2:51" x14ac:dyDescent="0.2">
      <c r="B11589" s="3"/>
      <c r="D11589" s="3"/>
      <c r="AW11589" s="3"/>
      <c r="AY11589" s="3"/>
    </row>
    <row r="11590" spans="2:51" x14ac:dyDescent="0.2">
      <c r="B11590" s="3"/>
      <c r="D11590" s="3"/>
      <c r="AW11590" s="3"/>
      <c r="AY11590" s="3"/>
    </row>
    <row r="11591" spans="2:51" x14ac:dyDescent="0.2">
      <c r="B11591" s="3"/>
      <c r="D11591" s="3"/>
      <c r="AW11591" s="3"/>
      <c r="AY11591" s="3"/>
    </row>
    <row r="11592" spans="2:51" x14ac:dyDescent="0.2">
      <c r="B11592" s="3"/>
      <c r="D11592" s="3"/>
      <c r="AW11592" s="3"/>
      <c r="AY11592" s="3"/>
    </row>
    <row r="11593" spans="2:51" x14ac:dyDescent="0.2">
      <c r="B11593" s="3"/>
      <c r="D11593" s="3"/>
      <c r="AW11593" s="3"/>
      <c r="AY11593" s="3"/>
    </row>
    <row r="11594" spans="2:51" x14ac:dyDescent="0.2">
      <c r="B11594" s="3"/>
      <c r="D11594" s="3"/>
      <c r="AW11594" s="3"/>
      <c r="AY11594" s="3"/>
    </row>
    <row r="11595" spans="2:51" x14ac:dyDescent="0.2">
      <c r="B11595" s="3"/>
      <c r="D11595" s="3"/>
      <c r="AW11595" s="3"/>
      <c r="AY11595" s="3"/>
    </row>
    <row r="11596" spans="2:51" x14ac:dyDescent="0.2">
      <c r="B11596" s="3"/>
      <c r="D11596" s="3"/>
      <c r="AW11596" s="3"/>
      <c r="AY11596" s="3"/>
    </row>
    <row r="11597" spans="2:51" x14ac:dyDescent="0.2">
      <c r="B11597" s="3"/>
      <c r="D11597" s="3"/>
      <c r="AW11597" s="3"/>
      <c r="AY11597" s="3"/>
    </row>
    <row r="11598" spans="2:51" x14ac:dyDescent="0.2">
      <c r="B11598" s="3"/>
      <c r="D11598" s="3"/>
      <c r="AW11598" s="3"/>
      <c r="AY11598" s="3"/>
    </row>
    <row r="11599" spans="2:51" x14ac:dyDescent="0.2">
      <c r="B11599" s="3"/>
      <c r="D11599" s="3"/>
      <c r="AW11599" s="3"/>
      <c r="AY11599" s="3"/>
    </row>
    <row r="11600" spans="2:51" x14ac:dyDescent="0.2">
      <c r="B11600" s="3"/>
      <c r="D11600" s="3"/>
      <c r="AW11600" s="3"/>
      <c r="AY11600" s="3"/>
    </row>
    <row r="11601" spans="2:51" x14ac:dyDescent="0.2">
      <c r="B11601" s="3"/>
      <c r="D11601" s="3"/>
      <c r="AW11601" s="3"/>
      <c r="AY11601" s="3"/>
    </row>
    <row r="11602" spans="2:51" x14ac:dyDescent="0.2">
      <c r="B11602" s="3"/>
      <c r="D11602" s="3"/>
      <c r="AW11602" s="3"/>
      <c r="AY11602" s="3"/>
    </row>
    <row r="11603" spans="2:51" x14ac:dyDescent="0.2">
      <c r="B11603" s="3"/>
      <c r="D11603" s="3"/>
      <c r="AW11603" s="3"/>
      <c r="AY11603" s="3"/>
    </row>
    <row r="11604" spans="2:51" x14ac:dyDescent="0.2">
      <c r="B11604" s="3"/>
      <c r="D11604" s="3"/>
      <c r="AW11604" s="3"/>
      <c r="AY11604" s="3"/>
    </row>
    <row r="11605" spans="2:51" x14ac:dyDescent="0.2">
      <c r="B11605" s="3"/>
      <c r="D11605" s="3"/>
      <c r="AW11605" s="3"/>
      <c r="AY11605" s="3"/>
    </row>
    <row r="11606" spans="2:51" x14ac:dyDescent="0.2">
      <c r="B11606" s="3"/>
      <c r="D11606" s="3"/>
      <c r="AW11606" s="3"/>
      <c r="AY11606" s="3"/>
    </row>
    <row r="11607" spans="2:51" x14ac:dyDescent="0.2">
      <c r="B11607" s="3"/>
      <c r="D11607" s="3"/>
      <c r="AW11607" s="3"/>
      <c r="AY11607" s="3"/>
    </row>
    <row r="11608" spans="2:51" x14ac:dyDescent="0.2">
      <c r="B11608" s="3"/>
      <c r="D11608" s="3"/>
      <c r="AW11608" s="3"/>
      <c r="AY11608" s="3"/>
    </row>
    <row r="11609" spans="2:51" x14ac:dyDescent="0.2">
      <c r="B11609" s="3"/>
      <c r="D11609" s="3"/>
      <c r="AW11609" s="3"/>
      <c r="AY11609" s="3"/>
    </row>
    <row r="11610" spans="2:51" x14ac:dyDescent="0.2">
      <c r="B11610" s="3"/>
      <c r="D11610" s="3"/>
      <c r="AW11610" s="3"/>
      <c r="AY11610" s="3"/>
    </row>
    <row r="11611" spans="2:51" x14ac:dyDescent="0.2">
      <c r="B11611" s="3"/>
      <c r="D11611" s="3"/>
      <c r="AW11611" s="3"/>
      <c r="AY11611" s="3"/>
    </row>
    <row r="11612" spans="2:51" x14ac:dyDescent="0.2">
      <c r="B11612" s="3"/>
      <c r="D11612" s="3"/>
      <c r="AW11612" s="3"/>
      <c r="AY11612" s="3"/>
    </row>
    <row r="11613" spans="2:51" x14ac:dyDescent="0.2">
      <c r="B11613" s="3"/>
      <c r="D11613" s="3"/>
      <c r="AW11613" s="3"/>
      <c r="AY11613" s="3"/>
    </row>
    <row r="11614" spans="2:51" x14ac:dyDescent="0.2">
      <c r="B11614" s="3"/>
      <c r="D11614" s="3"/>
      <c r="AW11614" s="3"/>
      <c r="AY11614" s="3"/>
    </row>
    <row r="11615" spans="2:51" x14ac:dyDescent="0.2">
      <c r="B11615" s="3"/>
      <c r="D11615" s="3"/>
      <c r="AW11615" s="3"/>
      <c r="AY11615" s="3"/>
    </row>
    <row r="11616" spans="2:51" x14ac:dyDescent="0.2">
      <c r="B11616" s="3"/>
      <c r="D11616" s="3"/>
      <c r="AW11616" s="3"/>
      <c r="AY11616" s="3"/>
    </row>
    <row r="11617" spans="2:51" x14ac:dyDescent="0.2">
      <c r="B11617" s="3"/>
      <c r="D11617" s="3"/>
      <c r="AW11617" s="3"/>
      <c r="AY11617" s="3"/>
    </row>
    <row r="11618" spans="2:51" x14ac:dyDescent="0.2">
      <c r="B11618" s="3"/>
      <c r="D11618" s="3"/>
      <c r="AW11618" s="3"/>
      <c r="AY11618" s="3"/>
    </row>
    <row r="11619" spans="2:51" x14ac:dyDescent="0.2">
      <c r="B11619" s="3"/>
      <c r="D11619" s="3"/>
      <c r="AW11619" s="3"/>
      <c r="AY11619" s="3"/>
    </row>
    <row r="11620" spans="2:51" x14ac:dyDescent="0.2">
      <c r="B11620" s="3"/>
      <c r="D11620" s="3"/>
      <c r="AW11620" s="3"/>
      <c r="AY11620" s="3"/>
    </row>
    <row r="11621" spans="2:51" x14ac:dyDescent="0.2">
      <c r="B11621" s="3"/>
      <c r="D11621" s="3"/>
      <c r="AW11621" s="3"/>
      <c r="AY11621" s="3"/>
    </row>
    <row r="11622" spans="2:51" x14ac:dyDescent="0.2">
      <c r="B11622" s="3"/>
      <c r="D11622" s="3"/>
      <c r="AW11622" s="3"/>
      <c r="AY11622" s="3"/>
    </row>
    <row r="11623" spans="2:51" x14ac:dyDescent="0.2">
      <c r="B11623" s="3"/>
      <c r="D11623" s="3"/>
      <c r="AW11623" s="3"/>
      <c r="AY11623" s="3"/>
    </row>
    <row r="11624" spans="2:51" x14ac:dyDescent="0.2">
      <c r="B11624" s="3"/>
      <c r="D11624" s="3"/>
      <c r="AW11624" s="3"/>
      <c r="AY11624" s="3"/>
    </row>
    <row r="11625" spans="2:51" x14ac:dyDescent="0.2">
      <c r="B11625" s="3"/>
      <c r="D11625" s="3"/>
      <c r="AW11625" s="3"/>
      <c r="AY11625" s="3"/>
    </row>
    <row r="11626" spans="2:51" x14ac:dyDescent="0.2">
      <c r="B11626" s="3"/>
      <c r="D11626" s="3"/>
      <c r="AW11626" s="3"/>
      <c r="AY11626" s="3"/>
    </row>
    <row r="11627" spans="2:51" x14ac:dyDescent="0.2">
      <c r="B11627" s="3"/>
      <c r="D11627" s="3"/>
      <c r="AW11627" s="3"/>
      <c r="AY11627" s="3"/>
    </row>
    <row r="11628" spans="2:51" x14ac:dyDescent="0.2">
      <c r="B11628" s="3"/>
      <c r="D11628" s="3"/>
      <c r="AW11628" s="3"/>
      <c r="AY11628" s="3"/>
    </row>
    <row r="11629" spans="2:51" x14ac:dyDescent="0.2">
      <c r="B11629" s="3"/>
      <c r="D11629" s="3"/>
      <c r="AW11629" s="3"/>
      <c r="AY11629" s="3"/>
    </row>
    <row r="11630" spans="2:51" x14ac:dyDescent="0.2">
      <c r="B11630" s="3"/>
      <c r="D11630" s="3"/>
      <c r="AW11630" s="3"/>
      <c r="AY11630" s="3"/>
    </row>
    <row r="11631" spans="2:51" x14ac:dyDescent="0.2">
      <c r="B11631" s="3"/>
      <c r="D11631" s="3"/>
      <c r="AW11631" s="3"/>
      <c r="AY11631" s="3"/>
    </row>
    <row r="11632" spans="2:51" x14ac:dyDescent="0.2">
      <c r="B11632" s="3"/>
      <c r="D11632" s="3"/>
      <c r="AW11632" s="3"/>
      <c r="AY11632" s="3"/>
    </row>
    <row r="11633" spans="2:51" x14ac:dyDescent="0.2">
      <c r="B11633" s="3"/>
      <c r="D11633" s="3"/>
      <c r="AW11633" s="3"/>
      <c r="AY11633" s="3"/>
    </row>
    <row r="11634" spans="2:51" x14ac:dyDescent="0.2">
      <c r="B11634" s="3"/>
      <c r="D11634" s="3"/>
      <c r="AW11634" s="3"/>
      <c r="AY11634" s="3"/>
    </row>
    <row r="11635" spans="2:51" x14ac:dyDescent="0.2">
      <c r="B11635" s="3"/>
      <c r="D11635" s="3"/>
      <c r="AW11635" s="3"/>
      <c r="AY11635" s="3"/>
    </row>
    <row r="11636" spans="2:51" x14ac:dyDescent="0.2">
      <c r="B11636" s="3"/>
      <c r="D11636" s="3"/>
      <c r="AW11636" s="3"/>
      <c r="AY11636" s="3"/>
    </row>
    <row r="11637" spans="2:51" x14ac:dyDescent="0.2">
      <c r="B11637" s="3"/>
      <c r="D11637" s="3"/>
      <c r="AW11637" s="3"/>
      <c r="AY11637" s="3"/>
    </row>
    <row r="11638" spans="2:51" x14ac:dyDescent="0.2">
      <c r="B11638" s="3"/>
      <c r="D11638" s="3"/>
      <c r="AW11638" s="3"/>
      <c r="AY11638" s="3"/>
    </row>
    <row r="11639" spans="2:51" x14ac:dyDescent="0.2">
      <c r="B11639" s="3"/>
      <c r="D11639" s="3"/>
      <c r="AW11639" s="3"/>
      <c r="AY11639" s="3"/>
    </row>
    <row r="11640" spans="2:51" x14ac:dyDescent="0.2">
      <c r="B11640" s="3"/>
      <c r="D11640" s="3"/>
      <c r="AW11640" s="3"/>
      <c r="AY11640" s="3"/>
    </row>
    <row r="11641" spans="2:51" x14ac:dyDescent="0.2">
      <c r="B11641" s="3"/>
      <c r="D11641" s="3"/>
      <c r="AW11641" s="3"/>
      <c r="AY11641" s="3"/>
    </row>
    <row r="11642" spans="2:51" x14ac:dyDescent="0.2">
      <c r="B11642" s="3"/>
      <c r="D11642" s="3"/>
      <c r="AW11642" s="3"/>
      <c r="AY11642" s="3"/>
    </row>
    <row r="11643" spans="2:51" x14ac:dyDescent="0.2">
      <c r="B11643" s="3"/>
      <c r="D11643" s="3"/>
      <c r="AW11643" s="3"/>
      <c r="AY11643" s="3"/>
    </row>
    <row r="11644" spans="2:51" x14ac:dyDescent="0.2">
      <c r="B11644" s="3"/>
      <c r="D11644" s="3"/>
      <c r="AW11644" s="3"/>
      <c r="AY11644" s="3"/>
    </row>
    <row r="11645" spans="2:51" x14ac:dyDescent="0.2">
      <c r="B11645" s="3"/>
      <c r="D11645" s="3"/>
      <c r="AW11645" s="3"/>
      <c r="AY11645" s="3"/>
    </row>
    <row r="11646" spans="2:51" x14ac:dyDescent="0.2">
      <c r="B11646" s="3"/>
      <c r="D11646" s="3"/>
      <c r="AW11646" s="3"/>
      <c r="AY11646" s="3"/>
    </row>
    <row r="11647" spans="2:51" x14ac:dyDescent="0.2">
      <c r="B11647" s="3"/>
      <c r="D11647" s="3"/>
      <c r="AW11647" s="3"/>
      <c r="AY11647" s="3"/>
    </row>
    <row r="11648" spans="2:51" x14ac:dyDescent="0.2">
      <c r="B11648" s="3"/>
      <c r="D11648" s="3"/>
      <c r="AW11648" s="3"/>
      <c r="AY11648" s="3"/>
    </row>
    <row r="11649" spans="2:51" x14ac:dyDescent="0.2">
      <c r="B11649" s="3"/>
      <c r="D11649" s="3"/>
      <c r="AW11649" s="3"/>
      <c r="AY11649" s="3"/>
    </row>
    <row r="11650" spans="2:51" x14ac:dyDescent="0.2">
      <c r="B11650" s="3"/>
      <c r="D11650" s="3"/>
      <c r="AW11650" s="3"/>
      <c r="AY11650" s="3"/>
    </row>
    <row r="11651" spans="2:51" x14ac:dyDescent="0.2">
      <c r="B11651" s="3"/>
      <c r="D11651" s="3"/>
      <c r="AW11651" s="3"/>
      <c r="AY11651" s="3"/>
    </row>
    <row r="11652" spans="2:51" x14ac:dyDescent="0.2">
      <c r="B11652" s="3"/>
      <c r="D11652" s="3"/>
      <c r="AW11652" s="3"/>
      <c r="AY11652" s="3"/>
    </row>
    <row r="11653" spans="2:51" x14ac:dyDescent="0.2">
      <c r="B11653" s="3"/>
      <c r="D11653" s="3"/>
      <c r="AW11653" s="3"/>
      <c r="AY11653" s="3"/>
    </row>
    <row r="11654" spans="2:51" x14ac:dyDescent="0.2">
      <c r="B11654" s="3"/>
      <c r="D11654" s="3"/>
      <c r="AW11654" s="3"/>
      <c r="AY11654" s="3"/>
    </row>
    <row r="11655" spans="2:51" x14ac:dyDescent="0.2">
      <c r="B11655" s="3"/>
      <c r="D11655" s="3"/>
      <c r="AW11655" s="3"/>
      <c r="AY11655" s="3"/>
    </row>
    <row r="11656" spans="2:51" x14ac:dyDescent="0.2">
      <c r="B11656" s="3"/>
      <c r="D11656" s="3"/>
      <c r="AW11656" s="3"/>
      <c r="AY11656" s="3"/>
    </row>
    <row r="11657" spans="2:51" x14ac:dyDescent="0.2">
      <c r="B11657" s="3"/>
      <c r="D11657" s="3"/>
      <c r="AW11657" s="3"/>
      <c r="AY11657" s="3"/>
    </row>
    <row r="11658" spans="2:51" x14ac:dyDescent="0.2">
      <c r="B11658" s="3"/>
      <c r="D11658" s="3"/>
      <c r="AW11658" s="3"/>
      <c r="AY11658" s="3"/>
    </row>
    <row r="11659" spans="2:51" x14ac:dyDescent="0.2">
      <c r="B11659" s="3"/>
      <c r="D11659" s="3"/>
      <c r="AW11659" s="3"/>
      <c r="AY11659" s="3"/>
    </row>
    <row r="11660" spans="2:51" x14ac:dyDescent="0.2">
      <c r="B11660" s="3"/>
      <c r="D11660" s="3"/>
      <c r="AW11660" s="3"/>
      <c r="AY11660" s="3"/>
    </row>
    <row r="11661" spans="2:51" x14ac:dyDescent="0.2">
      <c r="B11661" s="3"/>
      <c r="D11661" s="3"/>
      <c r="AW11661" s="3"/>
      <c r="AY11661" s="3"/>
    </row>
    <row r="11662" spans="2:51" x14ac:dyDescent="0.2">
      <c r="B11662" s="3"/>
      <c r="D11662" s="3"/>
      <c r="AW11662" s="3"/>
      <c r="AY11662" s="3"/>
    </row>
    <row r="11663" spans="2:51" x14ac:dyDescent="0.2">
      <c r="B11663" s="3"/>
      <c r="D11663" s="3"/>
      <c r="AW11663" s="3"/>
      <c r="AY11663" s="3"/>
    </row>
    <row r="11664" spans="2:51" x14ac:dyDescent="0.2">
      <c r="B11664" s="3"/>
      <c r="D11664" s="3"/>
      <c r="AW11664" s="3"/>
      <c r="AY11664" s="3"/>
    </row>
    <row r="11665" spans="2:51" x14ac:dyDescent="0.2">
      <c r="B11665" s="3"/>
      <c r="D11665" s="3"/>
      <c r="AW11665" s="3"/>
      <c r="AY11665" s="3"/>
    </row>
    <row r="11666" spans="2:51" x14ac:dyDescent="0.2">
      <c r="B11666" s="3"/>
      <c r="D11666" s="3"/>
      <c r="AW11666" s="3"/>
      <c r="AY11666" s="3"/>
    </row>
    <row r="11667" spans="2:51" x14ac:dyDescent="0.2">
      <c r="B11667" s="3"/>
      <c r="D11667" s="3"/>
      <c r="AW11667" s="3"/>
      <c r="AY11667" s="3"/>
    </row>
    <row r="11668" spans="2:51" x14ac:dyDescent="0.2">
      <c r="B11668" s="3"/>
      <c r="D11668" s="3"/>
      <c r="AW11668" s="3"/>
      <c r="AY11668" s="3"/>
    </row>
    <row r="11669" spans="2:51" x14ac:dyDescent="0.2">
      <c r="B11669" s="3"/>
      <c r="D11669" s="3"/>
      <c r="AW11669" s="3"/>
      <c r="AY11669" s="3"/>
    </row>
    <row r="11670" spans="2:51" x14ac:dyDescent="0.2">
      <c r="B11670" s="3"/>
      <c r="D11670" s="3"/>
      <c r="AW11670" s="3"/>
      <c r="AY11670" s="3"/>
    </row>
    <row r="11671" spans="2:51" x14ac:dyDescent="0.2">
      <c r="B11671" s="3"/>
      <c r="D11671" s="3"/>
      <c r="AW11671" s="3"/>
      <c r="AY11671" s="3"/>
    </row>
    <row r="11672" spans="2:51" x14ac:dyDescent="0.2">
      <c r="B11672" s="3"/>
      <c r="D11672" s="3"/>
      <c r="AW11672" s="3"/>
      <c r="AY11672" s="3"/>
    </row>
    <row r="11673" spans="2:51" x14ac:dyDescent="0.2">
      <c r="B11673" s="3"/>
      <c r="D11673" s="3"/>
      <c r="AW11673" s="3"/>
      <c r="AY11673" s="3"/>
    </row>
    <row r="11674" spans="2:51" x14ac:dyDescent="0.2">
      <c r="B11674" s="3"/>
      <c r="D11674" s="3"/>
      <c r="AW11674" s="3"/>
      <c r="AY11674" s="3"/>
    </row>
    <row r="11675" spans="2:51" x14ac:dyDescent="0.2">
      <c r="B11675" s="3"/>
      <c r="D11675" s="3"/>
      <c r="AW11675" s="3"/>
      <c r="AY11675" s="3"/>
    </row>
    <row r="11676" spans="2:51" x14ac:dyDescent="0.2">
      <c r="B11676" s="3"/>
      <c r="D11676" s="3"/>
      <c r="AW11676" s="3"/>
      <c r="AY11676" s="3"/>
    </row>
    <row r="11677" spans="2:51" x14ac:dyDescent="0.2">
      <c r="B11677" s="3"/>
      <c r="D11677" s="3"/>
      <c r="AW11677" s="3"/>
      <c r="AY11677" s="3"/>
    </row>
    <row r="11678" spans="2:51" x14ac:dyDescent="0.2">
      <c r="B11678" s="3"/>
      <c r="D11678" s="3"/>
      <c r="AW11678" s="3"/>
      <c r="AY11678" s="3"/>
    </row>
    <row r="11679" spans="2:51" x14ac:dyDescent="0.2">
      <c r="B11679" s="3"/>
      <c r="D11679" s="3"/>
      <c r="AW11679" s="3"/>
      <c r="AY11679" s="3"/>
    </row>
    <row r="11680" spans="2:51" x14ac:dyDescent="0.2">
      <c r="B11680" s="3"/>
      <c r="D11680" s="3"/>
      <c r="AW11680" s="3"/>
      <c r="AY11680" s="3"/>
    </row>
    <row r="11681" spans="2:51" x14ac:dyDescent="0.2">
      <c r="B11681" s="3"/>
      <c r="D11681" s="3"/>
      <c r="AW11681" s="3"/>
      <c r="AY11681" s="3"/>
    </row>
    <row r="11682" spans="2:51" x14ac:dyDescent="0.2">
      <c r="B11682" s="3"/>
      <c r="D11682" s="3"/>
      <c r="AW11682" s="3"/>
      <c r="AY11682" s="3"/>
    </row>
    <row r="11683" spans="2:51" x14ac:dyDescent="0.2">
      <c r="B11683" s="3"/>
      <c r="D11683" s="3"/>
      <c r="AW11683" s="3"/>
      <c r="AY11683" s="3"/>
    </row>
    <row r="11684" spans="2:51" x14ac:dyDescent="0.2">
      <c r="B11684" s="3"/>
      <c r="D11684" s="3"/>
      <c r="AW11684" s="3"/>
      <c r="AY11684" s="3"/>
    </row>
    <row r="11685" spans="2:51" x14ac:dyDescent="0.2">
      <c r="B11685" s="3"/>
      <c r="D11685" s="3"/>
      <c r="AW11685" s="3"/>
      <c r="AY11685" s="3"/>
    </row>
    <row r="11686" spans="2:51" x14ac:dyDescent="0.2">
      <c r="B11686" s="3"/>
      <c r="D11686" s="3"/>
      <c r="AW11686" s="3"/>
      <c r="AY11686" s="3"/>
    </row>
    <row r="11687" spans="2:51" x14ac:dyDescent="0.2">
      <c r="B11687" s="3"/>
      <c r="D11687" s="3"/>
      <c r="AW11687" s="3"/>
      <c r="AY11687" s="3"/>
    </row>
    <row r="11688" spans="2:51" x14ac:dyDescent="0.2">
      <c r="B11688" s="3"/>
      <c r="D11688" s="3"/>
      <c r="AW11688" s="3"/>
      <c r="AY11688" s="3"/>
    </row>
    <row r="11689" spans="2:51" x14ac:dyDescent="0.2">
      <c r="B11689" s="3"/>
      <c r="D11689" s="3"/>
      <c r="AW11689" s="3"/>
      <c r="AY11689" s="3"/>
    </row>
    <row r="11690" spans="2:51" x14ac:dyDescent="0.2">
      <c r="B11690" s="3"/>
      <c r="D11690" s="3"/>
      <c r="AW11690" s="3"/>
      <c r="AY11690" s="3"/>
    </row>
    <row r="11691" spans="2:51" x14ac:dyDescent="0.2">
      <c r="B11691" s="3"/>
      <c r="D11691" s="3"/>
      <c r="AW11691" s="3"/>
      <c r="AY11691" s="3"/>
    </row>
    <row r="11692" spans="2:51" x14ac:dyDescent="0.2">
      <c r="B11692" s="3"/>
      <c r="D11692" s="3"/>
      <c r="AW11692" s="3"/>
      <c r="AY11692" s="3"/>
    </row>
    <row r="11693" spans="2:51" x14ac:dyDescent="0.2">
      <c r="B11693" s="3"/>
      <c r="D11693" s="3"/>
      <c r="AW11693" s="3"/>
      <c r="AY11693" s="3"/>
    </row>
    <row r="11694" spans="2:51" x14ac:dyDescent="0.2">
      <c r="B11694" s="3"/>
      <c r="D11694" s="3"/>
      <c r="AW11694" s="3"/>
      <c r="AY11694" s="3"/>
    </row>
    <row r="11695" spans="2:51" x14ac:dyDescent="0.2">
      <c r="B11695" s="3"/>
      <c r="D11695" s="3"/>
      <c r="AW11695" s="3"/>
      <c r="AY11695" s="3"/>
    </row>
    <row r="11696" spans="2:51" x14ac:dyDescent="0.2">
      <c r="B11696" s="3"/>
      <c r="D11696" s="3"/>
      <c r="AW11696" s="3"/>
      <c r="AY11696" s="3"/>
    </row>
    <row r="11697" spans="2:51" x14ac:dyDescent="0.2">
      <c r="B11697" s="3"/>
      <c r="D11697" s="3"/>
      <c r="AW11697" s="3"/>
      <c r="AY11697" s="3"/>
    </row>
    <row r="11698" spans="2:51" x14ac:dyDescent="0.2">
      <c r="B11698" s="3"/>
      <c r="D11698" s="3"/>
      <c r="AW11698" s="3"/>
      <c r="AY11698" s="3"/>
    </row>
    <row r="11699" spans="2:51" x14ac:dyDescent="0.2">
      <c r="B11699" s="3"/>
      <c r="D11699" s="3"/>
      <c r="AW11699" s="3"/>
      <c r="AY11699" s="3"/>
    </row>
    <row r="11700" spans="2:51" x14ac:dyDescent="0.2">
      <c r="B11700" s="3"/>
      <c r="D11700" s="3"/>
      <c r="AW11700" s="3"/>
      <c r="AY11700" s="3"/>
    </row>
    <row r="11701" spans="2:51" x14ac:dyDescent="0.2">
      <c r="B11701" s="3"/>
      <c r="D11701" s="3"/>
      <c r="AW11701" s="3"/>
      <c r="AY11701" s="3"/>
    </row>
    <row r="11702" spans="2:51" x14ac:dyDescent="0.2">
      <c r="B11702" s="3"/>
      <c r="D11702" s="3"/>
      <c r="AW11702" s="3"/>
      <c r="AY11702" s="3"/>
    </row>
    <row r="11703" spans="2:51" x14ac:dyDescent="0.2">
      <c r="B11703" s="3"/>
      <c r="D11703" s="3"/>
      <c r="AW11703" s="3"/>
      <c r="AY11703" s="3"/>
    </row>
    <row r="11704" spans="2:51" x14ac:dyDescent="0.2">
      <c r="B11704" s="3"/>
      <c r="D11704" s="3"/>
      <c r="AW11704" s="3"/>
      <c r="AY11704" s="3"/>
    </row>
    <row r="11705" spans="2:51" x14ac:dyDescent="0.2">
      <c r="B11705" s="3"/>
      <c r="D11705" s="3"/>
      <c r="AW11705" s="3"/>
      <c r="AY11705" s="3"/>
    </row>
    <row r="11706" spans="2:51" x14ac:dyDescent="0.2">
      <c r="B11706" s="3"/>
      <c r="D11706" s="3"/>
      <c r="AW11706" s="3"/>
      <c r="AY11706" s="3"/>
    </row>
    <row r="11707" spans="2:51" x14ac:dyDescent="0.2">
      <c r="B11707" s="3"/>
      <c r="D11707" s="3"/>
      <c r="AW11707" s="3"/>
      <c r="AY11707" s="3"/>
    </row>
    <row r="11708" spans="2:51" x14ac:dyDescent="0.2">
      <c r="B11708" s="3"/>
      <c r="D11708" s="3"/>
      <c r="AW11708" s="3"/>
      <c r="AY11708" s="3"/>
    </row>
    <row r="11709" spans="2:51" x14ac:dyDescent="0.2">
      <c r="B11709" s="3"/>
      <c r="D11709" s="3"/>
      <c r="AW11709" s="3"/>
      <c r="AY11709" s="3"/>
    </row>
    <row r="11710" spans="2:51" x14ac:dyDescent="0.2">
      <c r="B11710" s="3"/>
      <c r="D11710" s="3"/>
      <c r="AW11710" s="3"/>
      <c r="AY11710" s="3"/>
    </row>
    <row r="11711" spans="2:51" x14ac:dyDescent="0.2">
      <c r="B11711" s="3"/>
      <c r="D11711" s="3"/>
      <c r="AW11711" s="3"/>
      <c r="AY11711" s="3"/>
    </row>
    <row r="11712" spans="2:51" x14ac:dyDescent="0.2">
      <c r="B11712" s="3"/>
      <c r="D11712" s="3"/>
      <c r="AW11712" s="3"/>
      <c r="AY11712" s="3"/>
    </row>
    <row r="11713" spans="2:51" x14ac:dyDescent="0.2">
      <c r="B11713" s="3"/>
      <c r="D11713" s="3"/>
      <c r="AW11713" s="3"/>
      <c r="AY11713" s="3"/>
    </row>
    <row r="11714" spans="2:51" x14ac:dyDescent="0.2">
      <c r="B11714" s="3"/>
      <c r="D11714" s="3"/>
      <c r="AW11714" s="3"/>
      <c r="AY11714" s="3"/>
    </row>
    <row r="11715" spans="2:51" x14ac:dyDescent="0.2">
      <c r="B11715" s="3"/>
      <c r="D11715" s="3"/>
      <c r="AW11715" s="3"/>
      <c r="AY11715" s="3"/>
    </row>
    <row r="11716" spans="2:51" x14ac:dyDescent="0.2">
      <c r="B11716" s="3"/>
      <c r="D11716" s="3"/>
      <c r="AW11716" s="3"/>
      <c r="AY11716" s="3"/>
    </row>
    <row r="11717" spans="2:51" x14ac:dyDescent="0.2">
      <c r="B11717" s="3"/>
      <c r="D11717" s="3"/>
      <c r="AW11717" s="3"/>
      <c r="AY11717" s="3"/>
    </row>
    <row r="11718" spans="2:51" x14ac:dyDescent="0.2">
      <c r="B11718" s="3"/>
      <c r="D11718" s="3"/>
      <c r="AW11718" s="3"/>
      <c r="AY11718" s="3"/>
    </row>
    <row r="11719" spans="2:51" x14ac:dyDescent="0.2">
      <c r="B11719" s="3"/>
      <c r="D11719" s="3"/>
      <c r="AW11719" s="3"/>
      <c r="AY11719" s="3"/>
    </row>
    <row r="11720" spans="2:51" x14ac:dyDescent="0.2">
      <c r="B11720" s="3"/>
      <c r="D11720" s="3"/>
      <c r="AW11720" s="3"/>
      <c r="AY11720" s="3"/>
    </row>
    <row r="11721" spans="2:51" x14ac:dyDescent="0.2">
      <c r="B11721" s="3"/>
      <c r="D11721" s="3"/>
      <c r="AW11721" s="3"/>
      <c r="AY11721" s="3"/>
    </row>
    <row r="11722" spans="2:51" x14ac:dyDescent="0.2">
      <c r="B11722" s="3"/>
      <c r="D11722" s="3"/>
      <c r="AW11722" s="3"/>
      <c r="AY11722" s="3"/>
    </row>
    <row r="11723" spans="2:51" x14ac:dyDescent="0.2">
      <c r="B11723" s="3"/>
      <c r="D11723" s="3"/>
      <c r="AW11723" s="3"/>
      <c r="AY11723" s="3"/>
    </row>
    <row r="11724" spans="2:51" x14ac:dyDescent="0.2">
      <c r="B11724" s="3"/>
      <c r="D11724" s="3"/>
      <c r="AW11724" s="3"/>
      <c r="AY11724" s="3"/>
    </row>
    <row r="11725" spans="2:51" x14ac:dyDescent="0.2">
      <c r="B11725" s="3"/>
      <c r="D11725" s="3"/>
      <c r="AW11725" s="3"/>
      <c r="AY11725" s="3"/>
    </row>
    <row r="11726" spans="2:51" x14ac:dyDescent="0.2">
      <c r="B11726" s="3"/>
      <c r="D11726" s="3"/>
      <c r="AW11726" s="3"/>
      <c r="AY11726" s="3"/>
    </row>
    <row r="11727" spans="2:51" x14ac:dyDescent="0.2">
      <c r="B11727" s="3"/>
      <c r="D11727" s="3"/>
      <c r="AW11727" s="3"/>
      <c r="AY11727" s="3"/>
    </row>
    <row r="11728" spans="2:51" x14ac:dyDescent="0.2">
      <c r="B11728" s="3"/>
      <c r="D11728" s="3"/>
      <c r="AW11728" s="3"/>
      <c r="AY11728" s="3"/>
    </row>
    <row r="11729" spans="2:51" x14ac:dyDescent="0.2">
      <c r="B11729" s="3"/>
      <c r="D11729" s="3"/>
      <c r="AW11729" s="3"/>
      <c r="AY11729" s="3"/>
    </row>
    <row r="11730" spans="2:51" x14ac:dyDescent="0.2">
      <c r="B11730" s="3"/>
      <c r="D11730" s="3"/>
      <c r="AW11730" s="3"/>
      <c r="AY11730" s="3"/>
    </row>
    <row r="11731" spans="2:51" x14ac:dyDescent="0.2">
      <c r="B11731" s="3"/>
      <c r="D11731" s="3"/>
      <c r="AW11731" s="3"/>
      <c r="AY11731" s="3"/>
    </row>
    <row r="11732" spans="2:51" x14ac:dyDescent="0.2">
      <c r="B11732" s="3"/>
      <c r="D11732" s="3"/>
      <c r="AW11732" s="3"/>
      <c r="AY11732" s="3"/>
    </row>
    <row r="11733" spans="2:51" x14ac:dyDescent="0.2">
      <c r="B11733" s="3"/>
      <c r="D11733" s="3"/>
      <c r="AW11733" s="3"/>
      <c r="AY11733" s="3"/>
    </row>
    <row r="11734" spans="2:51" x14ac:dyDescent="0.2">
      <c r="B11734" s="3"/>
      <c r="D11734" s="3"/>
      <c r="AW11734" s="3"/>
      <c r="AY11734" s="3"/>
    </row>
    <row r="11735" spans="2:51" x14ac:dyDescent="0.2">
      <c r="B11735" s="3"/>
      <c r="D11735" s="3"/>
      <c r="AW11735" s="3"/>
      <c r="AY11735" s="3"/>
    </row>
    <row r="11736" spans="2:51" x14ac:dyDescent="0.2">
      <c r="B11736" s="3"/>
      <c r="D11736" s="3"/>
      <c r="AW11736" s="3"/>
      <c r="AY11736" s="3"/>
    </row>
    <row r="11737" spans="2:51" x14ac:dyDescent="0.2">
      <c r="B11737" s="3"/>
      <c r="D11737" s="3"/>
      <c r="AW11737" s="3"/>
      <c r="AY11737" s="3"/>
    </row>
    <row r="11738" spans="2:51" x14ac:dyDescent="0.2">
      <c r="B11738" s="3"/>
      <c r="D11738" s="3"/>
      <c r="AW11738" s="3"/>
      <c r="AY11738" s="3"/>
    </row>
    <row r="11739" spans="2:51" x14ac:dyDescent="0.2">
      <c r="B11739" s="3"/>
      <c r="D11739" s="3"/>
      <c r="AW11739" s="3"/>
      <c r="AY11739" s="3"/>
    </row>
    <row r="11740" spans="2:51" x14ac:dyDescent="0.2">
      <c r="B11740" s="3"/>
      <c r="D11740" s="3"/>
      <c r="AW11740" s="3"/>
      <c r="AY11740" s="3"/>
    </row>
    <row r="11741" spans="2:51" x14ac:dyDescent="0.2">
      <c r="B11741" s="3"/>
      <c r="D11741" s="3"/>
      <c r="AW11741" s="3"/>
      <c r="AY11741" s="3"/>
    </row>
    <row r="11742" spans="2:51" x14ac:dyDescent="0.2">
      <c r="B11742" s="3"/>
      <c r="D11742" s="3"/>
      <c r="AW11742" s="3"/>
      <c r="AY11742" s="3"/>
    </row>
    <row r="11743" spans="2:51" x14ac:dyDescent="0.2">
      <c r="B11743" s="3"/>
      <c r="D11743" s="3"/>
      <c r="AW11743" s="3"/>
      <c r="AY11743" s="3"/>
    </row>
    <row r="11744" spans="2:51" x14ac:dyDescent="0.2">
      <c r="B11744" s="3"/>
      <c r="D11744" s="3"/>
      <c r="AW11744" s="3"/>
      <c r="AY11744" s="3"/>
    </row>
    <row r="11745" spans="2:51" x14ac:dyDescent="0.2">
      <c r="B11745" s="3"/>
      <c r="D11745" s="3"/>
      <c r="AW11745" s="3"/>
      <c r="AY11745" s="3"/>
    </row>
    <row r="11746" spans="2:51" x14ac:dyDescent="0.2">
      <c r="B11746" s="3"/>
      <c r="D11746" s="3"/>
      <c r="AW11746" s="3"/>
      <c r="AY11746" s="3"/>
    </row>
    <row r="11747" spans="2:51" x14ac:dyDescent="0.2">
      <c r="B11747" s="3"/>
      <c r="D11747" s="3"/>
      <c r="AW11747" s="3"/>
      <c r="AY11747" s="3"/>
    </row>
    <row r="11748" spans="2:51" x14ac:dyDescent="0.2">
      <c r="B11748" s="3"/>
      <c r="D11748" s="3"/>
      <c r="AW11748" s="3"/>
      <c r="AY11748" s="3"/>
    </row>
    <row r="11749" spans="2:51" x14ac:dyDescent="0.2">
      <c r="B11749" s="3"/>
      <c r="D11749" s="3"/>
      <c r="AW11749" s="3"/>
      <c r="AY11749" s="3"/>
    </row>
    <row r="11750" spans="2:51" x14ac:dyDescent="0.2">
      <c r="B11750" s="3"/>
      <c r="D11750" s="3"/>
      <c r="AW11750" s="3"/>
      <c r="AY11750" s="3"/>
    </row>
    <row r="11751" spans="2:51" x14ac:dyDescent="0.2">
      <c r="B11751" s="3"/>
      <c r="D11751" s="3"/>
      <c r="AW11751" s="3"/>
      <c r="AY11751" s="3"/>
    </row>
    <row r="11752" spans="2:51" x14ac:dyDescent="0.2">
      <c r="B11752" s="3"/>
      <c r="D11752" s="3"/>
      <c r="AW11752" s="3"/>
      <c r="AY11752" s="3"/>
    </row>
    <row r="11753" spans="2:51" x14ac:dyDescent="0.2">
      <c r="B11753" s="3"/>
      <c r="D11753" s="3"/>
      <c r="AW11753" s="3"/>
      <c r="AY11753" s="3"/>
    </row>
    <row r="11754" spans="2:51" x14ac:dyDescent="0.2">
      <c r="B11754" s="3"/>
      <c r="D11754" s="3"/>
      <c r="AW11754" s="3"/>
      <c r="AY11754" s="3"/>
    </row>
    <row r="11755" spans="2:51" x14ac:dyDescent="0.2">
      <c r="B11755" s="3"/>
      <c r="D11755" s="3"/>
      <c r="AW11755" s="3"/>
      <c r="AY11755" s="3"/>
    </row>
    <row r="11756" spans="2:51" x14ac:dyDescent="0.2">
      <c r="B11756" s="3"/>
      <c r="D11756" s="3"/>
      <c r="AW11756" s="3"/>
      <c r="AY11756" s="3"/>
    </row>
    <row r="11757" spans="2:51" x14ac:dyDescent="0.2">
      <c r="B11757" s="3"/>
      <c r="D11757" s="3"/>
      <c r="AW11757" s="3"/>
      <c r="AY11757" s="3"/>
    </row>
    <row r="11758" spans="2:51" x14ac:dyDescent="0.2">
      <c r="B11758" s="3"/>
      <c r="D11758" s="3"/>
      <c r="AW11758" s="3"/>
      <c r="AY11758" s="3"/>
    </row>
    <row r="11759" spans="2:51" x14ac:dyDescent="0.2">
      <c r="B11759" s="3"/>
      <c r="D11759" s="3"/>
      <c r="AW11759" s="3"/>
      <c r="AY11759" s="3"/>
    </row>
    <row r="11760" spans="2:51" x14ac:dyDescent="0.2">
      <c r="B11760" s="3"/>
      <c r="D11760" s="3"/>
      <c r="AW11760" s="3"/>
      <c r="AY11760" s="3"/>
    </row>
    <row r="11761" spans="2:51" x14ac:dyDescent="0.2">
      <c r="B11761" s="3"/>
      <c r="D11761" s="3"/>
      <c r="AW11761" s="3"/>
      <c r="AY11761" s="3"/>
    </row>
    <row r="11762" spans="2:51" x14ac:dyDescent="0.2">
      <c r="B11762" s="3"/>
      <c r="D11762" s="3"/>
      <c r="AW11762" s="3"/>
      <c r="AY11762" s="3"/>
    </row>
    <row r="11763" spans="2:51" x14ac:dyDescent="0.2">
      <c r="B11763" s="3"/>
      <c r="D11763" s="3"/>
      <c r="AW11763" s="3"/>
      <c r="AY11763" s="3"/>
    </row>
    <row r="11764" spans="2:51" x14ac:dyDescent="0.2">
      <c r="B11764" s="3"/>
      <c r="D11764" s="3"/>
      <c r="AW11764" s="3"/>
      <c r="AY11764" s="3"/>
    </row>
    <row r="11765" spans="2:51" x14ac:dyDescent="0.2">
      <c r="B11765" s="3"/>
      <c r="D11765" s="3"/>
      <c r="AW11765" s="3"/>
      <c r="AY11765" s="3"/>
    </row>
    <row r="11766" spans="2:51" x14ac:dyDescent="0.2">
      <c r="B11766" s="3"/>
      <c r="D11766" s="3"/>
      <c r="AW11766" s="3"/>
      <c r="AY11766" s="3"/>
    </row>
    <row r="11767" spans="2:51" x14ac:dyDescent="0.2">
      <c r="B11767" s="3"/>
      <c r="D11767" s="3"/>
      <c r="AW11767" s="3"/>
      <c r="AY11767" s="3"/>
    </row>
    <row r="11768" spans="2:51" x14ac:dyDescent="0.2">
      <c r="B11768" s="3"/>
      <c r="D11768" s="3"/>
      <c r="AW11768" s="3"/>
      <c r="AY11768" s="3"/>
    </row>
    <row r="11769" spans="2:51" x14ac:dyDescent="0.2">
      <c r="B11769" s="3"/>
      <c r="D11769" s="3"/>
      <c r="AW11769" s="3"/>
      <c r="AY11769" s="3"/>
    </row>
    <row r="11770" spans="2:51" x14ac:dyDescent="0.2">
      <c r="B11770" s="3"/>
      <c r="D11770" s="3"/>
      <c r="AW11770" s="3"/>
      <c r="AY11770" s="3"/>
    </row>
    <row r="11771" spans="2:51" x14ac:dyDescent="0.2">
      <c r="B11771" s="3"/>
      <c r="D11771" s="3"/>
      <c r="AW11771" s="3"/>
      <c r="AY11771" s="3"/>
    </row>
    <row r="11772" spans="2:51" x14ac:dyDescent="0.2">
      <c r="B11772" s="3"/>
      <c r="D11772" s="3"/>
      <c r="AW11772" s="3"/>
      <c r="AY11772" s="3"/>
    </row>
    <row r="11773" spans="2:51" x14ac:dyDescent="0.2">
      <c r="B11773" s="3"/>
      <c r="D11773" s="3"/>
      <c r="AW11773" s="3"/>
      <c r="AY11773" s="3"/>
    </row>
    <row r="11774" spans="2:51" x14ac:dyDescent="0.2">
      <c r="B11774" s="3"/>
      <c r="D11774" s="3"/>
      <c r="AW11774" s="3"/>
      <c r="AY11774" s="3"/>
    </row>
    <row r="11775" spans="2:51" x14ac:dyDescent="0.2">
      <c r="B11775" s="3"/>
      <c r="D11775" s="3"/>
      <c r="AW11775" s="3"/>
      <c r="AY11775" s="3"/>
    </row>
    <row r="11776" spans="2:51" x14ac:dyDescent="0.2">
      <c r="B11776" s="3"/>
      <c r="D11776" s="3"/>
      <c r="AW11776" s="3"/>
      <c r="AY11776" s="3"/>
    </row>
    <row r="11777" spans="2:51" x14ac:dyDescent="0.2">
      <c r="B11777" s="3"/>
      <c r="D11777" s="3"/>
      <c r="AW11777" s="3"/>
      <c r="AY11777" s="3"/>
    </row>
    <row r="11778" spans="2:51" x14ac:dyDescent="0.2">
      <c r="B11778" s="3"/>
      <c r="D11778" s="3"/>
      <c r="AW11778" s="3"/>
      <c r="AY11778" s="3"/>
    </row>
    <row r="11779" spans="2:51" x14ac:dyDescent="0.2">
      <c r="B11779" s="3"/>
      <c r="D11779" s="3"/>
      <c r="AW11779" s="3"/>
      <c r="AY11779" s="3"/>
    </row>
    <row r="11780" spans="2:51" x14ac:dyDescent="0.2">
      <c r="B11780" s="3"/>
      <c r="D11780" s="3"/>
      <c r="AW11780" s="3"/>
      <c r="AY11780" s="3"/>
    </row>
    <row r="11781" spans="2:51" x14ac:dyDescent="0.2">
      <c r="B11781" s="3"/>
      <c r="D11781" s="3"/>
      <c r="AW11781" s="3"/>
      <c r="AY11781" s="3"/>
    </row>
    <row r="11782" spans="2:51" x14ac:dyDescent="0.2">
      <c r="B11782" s="3"/>
      <c r="D11782" s="3"/>
      <c r="AW11782" s="3"/>
      <c r="AY11782" s="3"/>
    </row>
    <row r="11783" spans="2:51" x14ac:dyDescent="0.2">
      <c r="B11783" s="3"/>
      <c r="D11783" s="3"/>
      <c r="AW11783" s="3"/>
      <c r="AY11783" s="3"/>
    </row>
    <row r="11784" spans="2:51" x14ac:dyDescent="0.2">
      <c r="B11784" s="3"/>
      <c r="D11784" s="3"/>
      <c r="AW11784" s="3"/>
      <c r="AY11784" s="3"/>
    </row>
    <row r="11785" spans="2:51" x14ac:dyDescent="0.2">
      <c r="B11785" s="3"/>
      <c r="D11785" s="3"/>
      <c r="AW11785" s="3"/>
      <c r="AY11785" s="3"/>
    </row>
    <row r="11786" spans="2:51" x14ac:dyDescent="0.2">
      <c r="B11786" s="3"/>
      <c r="D11786" s="3"/>
      <c r="AW11786" s="3"/>
      <c r="AY11786" s="3"/>
    </row>
    <row r="11787" spans="2:51" x14ac:dyDescent="0.2">
      <c r="B11787" s="3"/>
      <c r="D11787" s="3"/>
      <c r="AW11787" s="3"/>
      <c r="AY11787" s="3"/>
    </row>
    <row r="11788" spans="2:51" x14ac:dyDescent="0.2">
      <c r="B11788" s="3"/>
      <c r="D11788" s="3"/>
      <c r="AW11788" s="3"/>
      <c r="AY11788" s="3"/>
    </row>
    <row r="11789" spans="2:51" x14ac:dyDescent="0.2">
      <c r="B11789" s="3"/>
      <c r="D11789" s="3"/>
      <c r="AW11789" s="3"/>
      <c r="AY11789" s="3"/>
    </row>
    <row r="11790" spans="2:51" x14ac:dyDescent="0.2">
      <c r="B11790" s="3"/>
      <c r="D11790" s="3"/>
      <c r="AW11790" s="3"/>
      <c r="AY11790" s="3"/>
    </row>
    <row r="11791" spans="2:51" x14ac:dyDescent="0.2">
      <c r="B11791" s="3"/>
      <c r="D11791" s="3"/>
      <c r="AW11791" s="3"/>
      <c r="AY11791" s="3"/>
    </row>
    <row r="11792" spans="2:51" x14ac:dyDescent="0.2">
      <c r="B11792" s="3"/>
      <c r="D11792" s="3"/>
      <c r="AW11792" s="3"/>
      <c r="AY11792" s="3"/>
    </row>
    <row r="11793" spans="2:51" x14ac:dyDescent="0.2">
      <c r="B11793" s="3"/>
      <c r="D11793" s="3"/>
      <c r="AW11793" s="3"/>
      <c r="AY11793" s="3"/>
    </row>
    <row r="11794" spans="2:51" x14ac:dyDescent="0.2">
      <c r="B11794" s="3"/>
      <c r="D11794" s="3"/>
      <c r="AW11794" s="3"/>
      <c r="AY11794" s="3"/>
    </row>
    <row r="11795" spans="2:51" x14ac:dyDescent="0.2">
      <c r="B11795" s="3"/>
      <c r="D11795" s="3"/>
      <c r="AW11795" s="3"/>
      <c r="AY11795" s="3"/>
    </row>
    <row r="11796" spans="2:51" x14ac:dyDescent="0.2">
      <c r="B11796" s="3"/>
      <c r="D11796" s="3"/>
      <c r="AW11796" s="3"/>
      <c r="AY11796" s="3"/>
    </row>
    <row r="11797" spans="2:51" x14ac:dyDescent="0.2">
      <c r="B11797" s="3"/>
      <c r="D11797" s="3"/>
      <c r="AW11797" s="3"/>
      <c r="AY11797" s="3"/>
    </row>
    <row r="11798" spans="2:51" x14ac:dyDescent="0.2">
      <c r="B11798" s="3"/>
      <c r="D11798" s="3"/>
      <c r="AW11798" s="3"/>
      <c r="AY11798" s="3"/>
    </row>
    <row r="11799" spans="2:51" x14ac:dyDescent="0.2">
      <c r="B11799" s="3"/>
      <c r="D11799" s="3"/>
      <c r="AW11799" s="3"/>
      <c r="AY11799" s="3"/>
    </row>
    <row r="11800" spans="2:51" x14ac:dyDescent="0.2">
      <c r="B11800" s="3"/>
      <c r="D11800" s="3"/>
      <c r="AW11800" s="3"/>
      <c r="AY11800" s="3"/>
    </row>
    <row r="11801" spans="2:51" x14ac:dyDescent="0.2">
      <c r="B11801" s="3"/>
      <c r="D11801" s="3"/>
      <c r="AW11801" s="3"/>
      <c r="AY11801" s="3"/>
    </row>
    <row r="11802" spans="2:51" x14ac:dyDescent="0.2">
      <c r="B11802" s="3"/>
      <c r="D11802" s="3"/>
      <c r="AW11802" s="3"/>
      <c r="AY11802" s="3"/>
    </row>
    <row r="11803" spans="2:51" x14ac:dyDescent="0.2">
      <c r="B11803" s="3"/>
      <c r="D11803" s="3"/>
      <c r="AW11803" s="3"/>
      <c r="AY11803" s="3"/>
    </row>
    <row r="11804" spans="2:51" x14ac:dyDescent="0.2">
      <c r="B11804" s="3"/>
      <c r="D11804" s="3"/>
      <c r="AW11804" s="3"/>
      <c r="AY11804" s="3"/>
    </row>
    <row r="11805" spans="2:51" x14ac:dyDescent="0.2">
      <c r="B11805" s="3"/>
      <c r="D11805" s="3"/>
      <c r="AW11805" s="3"/>
      <c r="AY11805" s="3"/>
    </row>
    <row r="11806" spans="2:51" x14ac:dyDescent="0.2">
      <c r="B11806" s="3"/>
      <c r="D11806" s="3"/>
      <c r="AW11806" s="3"/>
      <c r="AY11806" s="3"/>
    </row>
    <row r="11807" spans="2:51" x14ac:dyDescent="0.2">
      <c r="B11807" s="3"/>
      <c r="D11807" s="3"/>
      <c r="AW11807" s="3"/>
      <c r="AY11807" s="3"/>
    </row>
    <row r="11808" spans="2:51" x14ac:dyDescent="0.2">
      <c r="B11808" s="3"/>
      <c r="D11808" s="3"/>
      <c r="AW11808" s="3"/>
      <c r="AY11808" s="3"/>
    </row>
    <row r="11809" spans="2:51" x14ac:dyDescent="0.2">
      <c r="B11809" s="3"/>
      <c r="D11809" s="3"/>
      <c r="AW11809" s="3"/>
      <c r="AY11809" s="3"/>
    </row>
    <row r="11810" spans="2:51" x14ac:dyDescent="0.2">
      <c r="B11810" s="3"/>
      <c r="D11810" s="3"/>
      <c r="AW11810" s="3"/>
      <c r="AY11810" s="3"/>
    </row>
    <row r="11811" spans="2:51" x14ac:dyDescent="0.2">
      <c r="B11811" s="3"/>
      <c r="D11811" s="3"/>
      <c r="AW11811" s="3"/>
      <c r="AY11811" s="3"/>
    </row>
    <row r="11812" spans="2:51" x14ac:dyDescent="0.2">
      <c r="B11812" s="3"/>
      <c r="D11812" s="3"/>
      <c r="AW11812" s="3"/>
      <c r="AY11812" s="3"/>
    </row>
    <row r="11813" spans="2:51" x14ac:dyDescent="0.2">
      <c r="B11813" s="3"/>
      <c r="D11813" s="3"/>
      <c r="AW11813" s="3"/>
      <c r="AY11813" s="3"/>
    </row>
    <row r="11814" spans="2:51" x14ac:dyDescent="0.2">
      <c r="B11814" s="3"/>
      <c r="D11814" s="3"/>
      <c r="AW11814" s="3"/>
      <c r="AY11814" s="3"/>
    </row>
    <row r="11815" spans="2:51" x14ac:dyDescent="0.2">
      <c r="B11815" s="3"/>
      <c r="D11815" s="3"/>
      <c r="AW11815" s="3"/>
      <c r="AY11815" s="3"/>
    </row>
    <row r="11816" spans="2:51" x14ac:dyDescent="0.2">
      <c r="B11816" s="3"/>
      <c r="D11816" s="3"/>
      <c r="AW11816" s="3"/>
      <c r="AY11816" s="3"/>
    </row>
    <row r="11817" spans="2:51" x14ac:dyDescent="0.2">
      <c r="B11817" s="3"/>
      <c r="D11817" s="3"/>
      <c r="AW11817" s="3"/>
      <c r="AY11817" s="3"/>
    </row>
    <row r="11818" spans="2:51" x14ac:dyDescent="0.2">
      <c r="B11818" s="3"/>
      <c r="D11818" s="3"/>
      <c r="AW11818" s="3"/>
      <c r="AY11818" s="3"/>
    </row>
    <row r="11819" spans="2:51" x14ac:dyDescent="0.2">
      <c r="B11819" s="3"/>
      <c r="D11819" s="3"/>
      <c r="AW11819" s="3"/>
      <c r="AY11819" s="3"/>
    </row>
    <row r="11820" spans="2:51" x14ac:dyDescent="0.2">
      <c r="B11820" s="3"/>
      <c r="D11820" s="3"/>
      <c r="AW11820" s="3"/>
      <c r="AY11820" s="3"/>
    </row>
    <row r="11821" spans="2:51" x14ac:dyDescent="0.2">
      <c r="B11821" s="3"/>
      <c r="D11821" s="3"/>
      <c r="AW11821" s="3"/>
      <c r="AY11821" s="3"/>
    </row>
    <row r="11822" spans="2:51" x14ac:dyDescent="0.2">
      <c r="B11822" s="3"/>
      <c r="D11822" s="3"/>
      <c r="AW11822" s="3"/>
      <c r="AY11822" s="3"/>
    </row>
    <row r="11823" spans="2:51" x14ac:dyDescent="0.2">
      <c r="B11823" s="3"/>
      <c r="D11823" s="3"/>
      <c r="AW11823" s="3"/>
      <c r="AY11823" s="3"/>
    </row>
    <row r="11824" spans="2:51" x14ac:dyDescent="0.2">
      <c r="B11824" s="3"/>
      <c r="D11824" s="3"/>
      <c r="AW11824" s="3"/>
      <c r="AY11824" s="3"/>
    </row>
    <row r="11825" spans="2:51" x14ac:dyDescent="0.2">
      <c r="B11825" s="3"/>
      <c r="D11825" s="3"/>
      <c r="AW11825" s="3"/>
      <c r="AY11825" s="3"/>
    </row>
    <row r="11826" spans="2:51" x14ac:dyDescent="0.2">
      <c r="B11826" s="3"/>
      <c r="D11826" s="3"/>
      <c r="AW11826" s="3"/>
      <c r="AY11826" s="3"/>
    </row>
    <row r="11827" spans="2:51" x14ac:dyDescent="0.2">
      <c r="B11827" s="3"/>
      <c r="D11827" s="3"/>
      <c r="AW11827" s="3"/>
      <c r="AY11827" s="3"/>
    </row>
    <row r="11828" spans="2:51" x14ac:dyDescent="0.2">
      <c r="B11828" s="3"/>
      <c r="D11828" s="3"/>
      <c r="AW11828" s="3"/>
      <c r="AY11828" s="3"/>
    </row>
    <row r="11829" spans="2:51" x14ac:dyDescent="0.2">
      <c r="B11829" s="3"/>
      <c r="D11829" s="3"/>
      <c r="AW11829" s="3"/>
      <c r="AY11829" s="3"/>
    </row>
    <row r="11830" spans="2:51" x14ac:dyDescent="0.2">
      <c r="B11830" s="3"/>
      <c r="D11830" s="3"/>
      <c r="AW11830" s="3"/>
      <c r="AY11830" s="3"/>
    </row>
    <row r="11831" spans="2:51" x14ac:dyDescent="0.2">
      <c r="B11831" s="3"/>
      <c r="D11831" s="3"/>
      <c r="AW11831" s="3"/>
      <c r="AY11831" s="3"/>
    </row>
    <row r="11832" spans="2:51" x14ac:dyDescent="0.2">
      <c r="B11832" s="3"/>
      <c r="D11832" s="3"/>
      <c r="AW11832" s="3"/>
      <c r="AY11832" s="3"/>
    </row>
    <row r="11833" spans="2:51" x14ac:dyDescent="0.2">
      <c r="B11833" s="3"/>
      <c r="D11833" s="3"/>
      <c r="AW11833" s="3"/>
      <c r="AY11833" s="3"/>
    </row>
    <row r="11834" spans="2:51" x14ac:dyDescent="0.2">
      <c r="B11834" s="3"/>
      <c r="D11834" s="3"/>
      <c r="AW11834" s="3"/>
      <c r="AY11834" s="3"/>
    </row>
    <row r="11835" spans="2:51" x14ac:dyDescent="0.2">
      <c r="B11835" s="3"/>
      <c r="D11835" s="3"/>
      <c r="AW11835" s="3"/>
      <c r="AY11835" s="3"/>
    </row>
    <row r="11836" spans="2:51" x14ac:dyDescent="0.2">
      <c r="B11836" s="3"/>
      <c r="D11836" s="3"/>
      <c r="AW11836" s="3"/>
      <c r="AY11836" s="3"/>
    </row>
    <row r="11837" spans="2:51" x14ac:dyDescent="0.2">
      <c r="B11837" s="3"/>
      <c r="D11837" s="3"/>
      <c r="AW11837" s="3"/>
      <c r="AY11837" s="3"/>
    </row>
    <row r="11838" spans="2:51" x14ac:dyDescent="0.2">
      <c r="B11838" s="3"/>
      <c r="D11838" s="3"/>
      <c r="AW11838" s="3"/>
      <c r="AY11838" s="3"/>
    </row>
    <row r="11839" spans="2:51" x14ac:dyDescent="0.2">
      <c r="B11839" s="3"/>
      <c r="D11839" s="3"/>
      <c r="AW11839" s="3"/>
      <c r="AY11839" s="3"/>
    </row>
    <row r="11840" spans="2:51" x14ac:dyDescent="0.2">
      <c r="B11840" s="3"/>
      <c r="D11840" s="3"/>
      <c r="AW11840" s="3"/>
      <c r="AY11840" s="3"/>
    </row>
    <row r="11841" spans="2:51" x14ac:dyDescent="0.2">
      <c r="B11841" s="3"/>
      <c r="D11841" s="3"/>
      <c r="AW11841" s="3"/>
      <c r="AY11841" s="3"/>
    </row>
    <row r="11842" spans="2:51" x14ac:dyDescent="0.2">
      <c r="B11842" s="3"/>
      <c r="D11842" s="3"/>
      <c r="AW11842" s="3"/>
      <c r="AY11842" s="3"/>
    </row>
    <row r="11843" spans="2:51" x14ac:dyDescent="0.2">
      <c r="B11843" s="3"/>
      <c r="D11843" s="3"/>
      <c r="AW11843" s="3"/>
      <c r="AY11843" s="3"/>
    </row>
    <row r="11844" spans="2:51" x14ac:dyDescent="0.2">
      <c r="B11844" s="3"/>
      <c r="D11844" s="3"/>
      <c r="AW11844" s="3"/>
      <c r="AY11844" s="3"/>
    </row>
    <row r="11845" spans="2:51" x14ac:dyDescent="0.2">
      <c r="B11845" s="3"/>
      <c r="D11845" s="3"/>
      <c r="AW11845" s="3"/>
      <c r="AY11845" s="3"/>
    </row>
    <row r="11846" spans="2:51" x14ac:dyDescent="0.2">
      <c r="B11846" s="3"/>
      <c r="D11846" s="3"/>
      <c r="AW11846" s="3"/>
      <c r="AY11846" s="3"/>
    </row>
    <row r="11847" spans="2:51" x14ac:dyDescent="0.2">
      <c r="B11847" s="3"/>
      <c r="D11847" s="3"/>
      <c r="AW11847" s="3"/>
      <c r="AY11847" s="3"/>
    </row>
    <row r="11848" spans="2:51" x14ac:dyDescent="0.2">
      <c r="B11848" s="3"/>
      <c r="D11848" s="3"/>
      <c r="AW11848" s="3"/>
      <c r="AY11848" s="3"/>
    </row>
    <row r="11849" spans="2:51" x14ac:dyDescent="0.2">
      <c r="B11849" s="3"/>
      <c r="D11849" s="3"/>
      <c r="AW11849" s="3"/>
      <c r="AY11849" s="3"/>
    </row>
    <row r="11850" spans="2:51" x14ac:dyDescent="0.2">
      <c r="B11850" s="3"/>
      <c r="D11850" s="3"/>
      <c r="AW11850" s="3"/>
      <c r="AY11850" s="3"/>
    </row>
    <row r="11851" spans="2:51" x14ac:dyDescent="0.2">
      <c r="B11851" s="3"/>
      <c r="D11851" s="3"/>
      <c r="AW11851" s="3"/>
      <c r="AY11851" s="3"/>
    </row>
    <row r="11852" spans="2:51" x14ac:dyDescent="0.2">
      <c r="B11852" s="3"/>
      <c r="D11852" s="3"/>
      <c r="AW11852" s="3"/>
      <c r="AY11852" s="3"/>
    </row>
    <row r="11853" spans="2:51" x14ac:dyDescent="0.2">
      <c r="B11853" s="3"/>
      <c r="D11853" s="3"/>
      <c r="AW11853" s="3"/>
      <c r="AY11853" s="3"/>
    </row>
    <row r="11854" spans="2:51" x14ac:dyDescent="0.2">
      <c r="B11854" s="3"/>
      <c r="D11854" s="3"/>
      <c r="AW11854" s="3"/>
      <c r="AY11854" s="3"/>
    </row>
    <row r="11855" spans="2:51" x14ac:dyDescent="0.2">
      <c r="B11855" s="3"/>
      <c r="D11855" s="3"/>
      <c r="AW11855" s="3"/>
      <c r="AY11855" s="3"/>
    </row>
    <row r="11856" spans="2:51" x14ac:dyDescent="0.2">
      <c r="B11856" s="3"/>
      <c r="D11856" s="3"/>
      <c r="AW11856" s="3"/>
      <c r="AY11856" s="3"/>
    </row>
    <row r="11857" spans="2:51" x14ac:dyDescent="0.2">
      <c r="B11857" s="3"/>
      <c r="D11857" s="3"/>
      <c r="AW11857" s="3"/>
      <c r="AY11857" s="3"/>
    </row>
    <row r="11858" spans="2:51" x14ac:dyDescent="0.2">
      <c r="B11858" s="3"/>
      <c r="D11858" s="3"/>
      <c r="AW11858" s="3"/>
      <c r="AY11858" s="3"/>
    </row>
    <row r="11859" spans="2:51" x14ac:dyDescent="0.2">
      <c r="B11859" s="3"/>
      <c r="D11859" s="3"/>
      <c r="AW11859" s="3"/>
      <c r="AY11859" s="3"/>
    </row>
    <row r="11860" spans="2:51" x14ac:dyDescent="0.2">
      <c r="B11860" s="3"/>
      <c r="D11860" s="3"/>
      <c r="AW11860" s="3"/>
      <c r="AY11860" s="3"/>
    </row>
    <row r="11861" spans="2:51" x14ac:dyDescent="0.2">
      <c r="B11861" s="3"/>
      <c r="D11861" s="3"/>
      <c r="AW11861" s="3"/>
      <c r="AY11861" s="3"/>
    </row>
    <row r="11862" spans="2:51" x14ac:dyDescent="0.2">
      <c r="B11862" s="3"/>
      <c r="D11862" s="3"/>
      <c r="AW11862" s="3"/>
      <c r="AY11862" s="3"/>
    </row>
    <row r="11863" spans="2:51" x14ac:dyDescent="0.2">
      <c r="B11863" s="3"/>
      <c r="D11863" s="3"/>
      <c r="AW11863" s="3"/>
      <c r="AY11863" s="3"/>
    </row>
    <row r="11864" spans="2:51" x14ac:dyDescent="0.2">
      <c r="B11864" s="3"/>
      <c r="D11864" s="3"/>
      <c r="AW11864" s="3"/>
      <c r="AY11864" s="3"/>
    </row>
    <row r="11865" spans="2:51" x14ac:dyDescent="0.2">
      <c r="B11865" s="3"/>
      <c r="D11865" s="3"/>
      <c r="AW11865" s="3"/>
      <c r="AY11865" s="3"/>
    </row>
    <row r="11866" spans="2:51" x14ac:dyDescent="0.2">
      <c r="B11866" s="3"/>
      <c r="D11866" s="3"/>
      <c r="AW11866" s="3"/>
      <c r="AY11866" s="3"/>
    </row>
    <row r="11867" spans="2:51" x14ac:dyDescent="0.2">
      <c r="B11867" s="3"/>
      <c r="D11867" s="3"/>
      <c r="AW11867" s="3"/>
      <c r="AY11867" s="3"/>
    </row>
    <row r="11868" spans="2:51" x14ac:dyDescent="0.2">
      <c r="B11868" s="3"/>
      <c r="D11868" s="3"/>
      <c r="AW11868" s="3"/>
      <c r="AY11868" s="3"/>
    </row>
    <row r="11869" spans="2:51" x14ac:dyDescent="0.2">
      <c r="B11869" s="3"/>
      <c r="D11869" s="3"/>
      <c r="AW11869" s="3"/>
      <c r="AY11869" s="3"/>
    </row>
    <row r="11870" spans="2:51" x14ac:dyDescent="0.2">
      <c r="B11870" s="3"/>
      <c r="D11870" s="3"/>
      <c r="AW11870" s="3"/>
      <c r="AY11870" s="3"/>
    </row>
    <row r="11871" spans="2:51" x14ac:dyDescent="0.2">
      <c r="B11871" s="3"/>
      <c r="D11871" s="3"/>
      <c r="AW11871" s="3"/>
      <c r="AY11871" s="3"/>
    </row>
    <row r="11872" spans="2:51" x14ac:dyDescent="0.2">
      <c r="B11872" s="3"/>
      <c r="D11872" s="3"/>
      <c r="AW11872" s="3"/>
      <c r="AY11872" s="3"/>
    </row>
    <row r="11873" spans="2:51" x14ac:dyDescent="0.2">
      <c r="B11873" s="3"/>
      <c r="D11873" s="3"/>
      <c r="AW11873" s="3"/>
      <c r="AY11873" s="3"/>
    </row>
    <row r="11874" spans="2:51" x14ac:dyDescent="0.2">
      <c r="B11874" s="3"/>
      <c r="D11874" s="3"/>
      <c r="AW11874" s="3"/>
      <c r="AY11874" s="3"/>
    </row>
    <row r="11875" spans="2:51" x14ac:dyDescent="0.2">
      <c r="B11875" s="3"/>
      <c r="D11875" s="3"/>
      <c r="AW11875" s="3"/>
      <c r="AY11875" s="3"/>
    </row>
    <row r="11876" spans="2:51" x14ac:dyDescent="0.2">
      <c r="B11876" s="3"/>
      <c r="D11876" s="3"/>
      <c r="AW11876" s="3"/>
      <c r="AY11876" s="3"/>
    </row>
    <row r="11877" spans="2:51" x14ac:dyDescent="0.2">
      <c r="B11877" s="3"/>
      <c r="D11877" s="3"/>
      <c r="AW11877" s="3"/>
      <c r="AY11877" s="3"/>
    </row>
    <row r="11878" spans="2:51" x14ac:dyDescent="0.2">
      <c r="B11878" s="3"/>
      <c r="D11878" s="3"/>
      <c r="AW11878" s="3"/>
      <c r="AY11878" s="3"/>
    </row>
    <row r="11879" spans="2:51" x14ac:dyDescent="0.2">
      <c r="B11879" s="3"/>
      <c r="D11879" s="3"/>
      <c r="AW11879" s="3"/>
      <c r="AY11879" s="3"/>
    </row>
    <row r="11880" spans="2:51" x14ac:dyDescent="0.2">
      <c r="B11880" s="3"/>
      <c r="D11880" s="3"/>
      <c r="AW11880" s="3"/>
      <c r="AY11880" s="3"/>
    </row>
    <row r="11881" spans="2:51" x14ac:dyDescent="0.2">
      <c r="B11881" s="3"/>
      <c r="D11881" s="3"/>
      <c r="AW11881" s="3"/>
      <c r="AY11881" s="3"/>
    </row>
    <row r="11882" spans="2:51" x14ac:dyDescent="0.2">
      <c r="B11882" s="3"/>
      <c r="D11882" s="3"/>
      <c r="AW11882" s="3"/>
      <c r="AY11882" s="3"/>
    </row>
    <row r="11883" spans="2:51" x14ac:dyDescent="0.2">
      <c r="B11883" s="3"/>
      <c r="D11883" s="3"/>
      <c r="AW11883" s="3"/>
      <c r="AY11883" s="3"/>
    </row>
    <row r="11884" spans="2:51" x14ac:dyDescent="0.2">
      <c r="B11884" s="3"/>
      <c r="D11884" s="3"/>
      <c r="AW11884" s="3"/>
      <c r="AY11884" s="3"/>
    </row>
    <row r="11885" spans="2:51" x14ac:dyDescent="0.2">
      <c r="B11885" s="3"/>
      <c r="D11885" s="3"/>
      <c r="AW11885" s="3"/>
      <c r="AY11885" s="3"/>
    </row>
    <row r="11886" spans="2:51" x14ac:dyDescent="0.2">
      <c r="B11886" s="3"/>
      <c r="D11886" s="3"/>
      <c r="AW11886" s="3"/>
      <c r="AY11886" s="3"/>
    </row>
    <row r="11887" spans="2:51" x14ac:dyDescent="0.2">
      <c r="B11887" s="3"/>
      <c r="D11887" s="3"/>
      <c r="AW11887" s="3"/>
      <c r="AY11887" s="3"/>
    </row>
    <row r="11888" spans="2:51" x14ac:dyDescent="0.2">
      <c r="B11888" s="3"/>
      <c r="D11888" s="3"/>
      <c r="AW11888" s="3"/>
      <c r="AY11888" s="3"/>
    </row>
    <row r="11889" spans="2:51" x14ac:dyDescent="0.2">
      <c r="B11889" s="3"/>
      <c r="D11889" s="3"/>
      <c r="AW11889" s="3"/>
      <c r="AY11889" s="3"/>
    </row>
    <row r="11890" spans="2:51" x14ac:dyDescent="0.2">
      <c r="B11890" s="3"/>
      <c r="D11890" s="3"/>
      <c r="AW11890" s="3"/>
      <c r="AY11890" s="3"/>
    </row>
    <row r="11891" spans="2:51" x14ac:dyDescent="0.2">
      <c r="B11891" s="3"/>
      <c r="D11891" s="3"/>
      <c r="AW11891" s="3"/>
      <c r="AY11891" s="3"/>
    </row>
    <row r="11892" spans="2:51" x14ac:dyDescent="0.2">
      <c r="B11892" s="3"/>
      <c r="D11892" s="3"/>
      <c r="AW11892" s="3"/>
      <c r="AY11892" s="3"/>
    </row>
    <row r="11893" spans="2:51" x14ac:dyDescent="0.2">
      <c r="B11893" s="3"/>
      <c r="D11893" s="3"/>
      <c r="AW11893" s="3"/>
      <c r="AY11893" s="3"/>
    </row>
    <row r="11894" spans="2:51" x14ac:dyDescent="0.2">
      <c r="B11894" s="3"/>
      <c r="D11894" s="3"/>
      <c r="AW11894" s="3"/>
      <c r="AY11894" s="3"/>
    </row>
    <row r="11895" spans="2:51" x14ac:dyDescent="0.2">
      <c r="B11895" s="3"/>
      <c r="D11895" s="3"/>
      <c r="AW11895" s="3"/>
      <c r="AY11895" s="3"/>
    </row>
    <row r="11896" spans="2:51" x14ac:dyDescent="0.2">
      <c r="B11896" s="3"/>
      <c r="D11896" s="3"/>
      <c r="AW11896" s="3"/>
      <c r="AY11896" s="3"/>
    </row>
    <row r="11897" spans="2:51" x14ac:dyDescent="0.2">
      <c r="B11897" s="3"/>
      <c r="D11897" s="3"/>
      <c r="AW11897" s="3"/>
      <c r="AY11897" s="3"/>
    </row>
    <row r="11898" spans="2:51" x14ac:dyDescent="0.2">
      <c r="B11898" s="3"/>
      <c r="D11898" s="3"/>
      <c r="AW11898" s="3"/>
      <c r="AY11898" s="3"/>
    </row>
    <row r="11899" spans="2:51" x14ac:dyDescent="0.2">
      <c r="B11899" s="3"/>
      <c r="D11899" s="3"/>
      <c r="AW11899" s="3"/>
      <c r="AY11899" s="3"/>
    </row>
    <row r="11900" spans="2:51" x14ac:dyDescent="0.2">
      <c r="B11900" s="3"/>
      <c r="D11900" s="3"/>
      <c r="AW11900" s="3"/>
      <c r="AY11900" s="3"/>
    </row>
    <row r="11901" spans="2:51" x14ac:dyDescent="0.2">
      <c r="B11901" s="3"/>
      <c r="D11901" s="3"/>
      <c r="AW11901" s="3"/>
      <c r="AY11901" s="3"/>
    </row>
    <row r="11902" spans="2:51" x14ac:dyDescent="0.2">
      <c r="B11902" s="3"/>
      <c r="D11902" s="3"/>
      <c r="AW11902" s="3"/>
      <c r="AY11902" s="3"/>
    </row>
    <row r="11903" spans="2:51" x14ac:dyDescent="0.2">
      <c r="B11903" s="3"/>
      <c r="D11903" s="3"/>
      <c r="AW11903" s="3"/>
      <c r="AY11903" s="3"/>
    </row>
    <row r="11904" spans="2:51" x14ac:dyDescent="0.2">
      <c r="B11904" s="3"/>
      <c r="D11904" s="3"/>
      <c r="AW11904" s="3"/>
      <c r="AY11904" s="3"/>
    </row>
    <row r="11905" spans="2:51" x14ac:dyDescent="0.2">
      <c r="B11905" s="3"/>
      <c r="D11905" s="3"/>
      <c r="AW11905" s="3"/>
      <c r="AY11905" s="3"/>
    </row>
    <row r="11906" spans="2:51" x14ac:dyDescent="0.2">
      <c r="B11906" s="3"/>
      <c r="D11906" s="3"/>
      <c r="AW11906" s="3"/>
      <c r="AY11906" s="3"/>
    </row>
    <row r="11907" spans="2:51" x14ac:dyDescent="0.2">
      <c r="B11907" s="3"/>
      <c r="D11907" s="3"/>
      <c r="AW11907" s="3"/>
      <c r="AY11907" s="3"/>
    </row>
    <row r="11908" spans="2:51" x14ac:dyDescent="0.2">
      <c r="B11908" s="3"/>
      <c r="D11908" s="3"/>
      <c r="AW11908" s="3"/>
      <c r="AY11908" s="3"/>
    </row>
    <row r="11909" spans="2:51" x14ac:dyDescent="0.2">
      <c r="B11909" s="3"/>
      <c r="D11909" s="3"/>
      <c r="AW11909" s="3"/>
      <c r="AY11909" s="3"/>
    </row>
    <row r="11910" spans="2:51" x14ac:dyDescent="0.2">
      <c r="B11910" s="3"/>
      <c r="D11910" s="3"/>
      <c r="AW11910" s="3"/>
      <c r="AY11910" s="3"/>
    </row>
    <row r="11911" spans="2:51" x14ac:dyDescent="0.2">
      <c r="B11911" s="3"/>
      <c r="D11911" s="3"/>
      <c r="AW11911" s="3"/>
      <c r="AY11911" s="3"/>
    </row>
    <row r="11912" spans="2:51" x14ac:dyDescent="0.2">
      <c r="B11912" s="3"/>
      <c r="D11912" s="3"/>
      <c r="AW11912" s="3"/>
      <c r="AY11912" s="3"/>
    </row>
    <row r="11913" spans="2:51" x14ac:dyDescent="0.2">
      <c r="B11913" s="3"/>
      <c r="D11913" s="3"/>
      <c r="AW11913" s="3"/>
      <c r="AY11913" s="3"/>
    </row>
    <row r="11914" spans="2:51" x14ac:dyDescent="0.2">
      <c r="B11914" s="3"/>
      <c r="D11914" s="3"/>
      <c r="AW11914" s="3"/>
      <c r="AY11914" s="3"/>
    </row>
    <row r="11915" spans="2:51" x14ac:dyDescent="0.2">
      <c r="B11915" s="3"/>
      <c r="D11915" s="3"/>
      <c r="AW11915" s="3"/>
      <c r="AY11915" s="3"/>
    </row>
    <row r="11916" spans="2:51" x14ac:dyDescent="0.2">
      <c r="B11916" s="3"/>
      <c r="D11916" s="3"/>
      <c r="AW11916" s="3"/>
      <c r="AY11916" s="3"/>
    </row>
    <row r="11917" spans="2:51" x14ac:dyDescent="0.2">
      <c r="B11917" s="3"/>
      <c r="D11917" s="3"/>
      <c r="AW11917" s="3"/>
      <c r="AY11917" s="3"/>
    </row>
    <row r="11918" spans="2:51" x14ac:dyDescent="0.2">
      <c r="B11918" s="3"/>
      <c r="D11918" s="3"/>
      <c r="AW11918" s="3"/>
      <c r="AY11918" s="3"/>
    </row>
    <row r="11919" spans="2:51" x14ac:dyDescent="0.2">
      <c r="B11919" s="3"/>
      <c r="D11919" s="3"/>
      <c r="AW11919" s="3"/>
      <c r="AY11919" s="3"/>
    </row>
    <row r="11920" spans="2:51" x14ac:dyDescent="0.2">
      <c r="B11920" s="3"/>
      <c r="D11920" s="3"/>
      <c r="AW11920" s="3"/>
      <c r="AY11920" s="3"/>
    </row>
    <row r="11921" spans="2:51" x14ac:dyDescent="0.2">
      <c r="B11921" s="3"/>
      <c r="D11921" s="3"/>
      <c r="AW11921" s="3"/>
      <c r="AY11921" s="3"/>
    </row>
    <row r="11922" spans="2:51" x14ac:dyDescent="0.2">
      <c r="B11922" s="3"/>
      <c r="D11922" s="3"/>
      <c r="AW11922" s="3"/>
      <c r="AY11922" s="3"/>
    </row>
    <row r="11923" spans="2:51" x14ac:dyDescent="0.2">
      <c r="B11923" s="3"/>
      <c r="D11923" s="3"/>
      <c r="AW11923" s="3"/>
      <c r="AY11923" s="3"/>
    </row>
    <row r="11924" spans="2:51" x14ac:dyDescent="0.2">
      <c r="B11924" s="3"/>
      <c r="D11924" s="3"/>
      <c r="AW11924" s="3"/>
      <c r="AY11924" s="3"/>
    </row>
    <row r="11925" spans="2:51" x14ac:dyDescent="0.2">
      <c r="B11925" s="3"/>
      <c r="D11925" s="3"/>
      <c r="AW11925" s="3"/>
      <c r="AY11925" s="3"/>
    </row>
    <row r="11926" spans="2:51" x14ac:dyDescent="0.2">
      <c r="B11926" s="3"/>
      <c r="D11926" s="3"/>
      <c r="AW11926" s="3"/>
      <c r="AY11926" s="3"/>
    </row>
    <row r="11927" spans="2:51" x14ac:dyDescent="0.2">
      <c r="B11927" s="3"/>
      <c r="D11927" s="3"/>
      <c r="AW11927" s="3"/>
      <c r="AY11927" s="3"/>
    </row>
    <row r="11928" spans="2:51" x14ac:dyDescent="0.2">
      <c r="B11928" s="3"/>
      <c r="D11928" s="3"/>
      <c r="AW11928" s="3"/>
      <c r="AY11928" s="3"/>
    </row>
    <row r="11929" spans="2:51" x14ac:dyDescent="0.2">
      <c r="B11929" s="3"/>
      <c r="D11929" s="3"/>
      <c r="AW11929" s="3"/>
      <c r="AY11929" s="3"/>
    </row>
    <row r="11930" spans="2:51" x14ac:dyDescent="0.2">
      <c r="B11930" s="3"/>
      <c r="D11930" s="3"/>
      <c r="AW11930" s="3"/>
      <c r="AY11930" s="3"/>
    </row>
    <row r="11931" spans="2:51" x14ac:dyDescent="0.2">
      <c r="B11931" s="3"/>
      <c r="D11931" s="3"/>
      <c r="AW11931" s="3"/>
      <c r="AY11931" s="3"/>
    </row>
    <row r="11932" spans="2:51" x14ac:dyDescent="0.2">
      <c r="B11932" s="3"/>
      <c r="D11932" s="3"/>
      <c r="AW11932" s="3"/>
      <c r="AY11932" s="3"/>
    </row>
    <row r="11933" spans="2:51" x14ac:dyDescent="0.2">
      <c r="B11933" s="3"/>
      <c r="D11933" s="3"/>
      <c r="AW11933" s="3"/>
      <c r="AY11933" s="3"/>
    </row>
    <row r="11934" spans="2:51" x14ac:dyDescent="0.2">
      <c r="B11934" s="3"/>
      <c r="D11934" s="3"/>
      <c r="AW11934" s="3"/>
      <c r="AY11934" s="3"/>
    </row>
    <row r="11935" spans="2:51" x14ac:dyDescent="0.2">
      <c r="B11935" s="3"/>
      <c r="D11935" s="3"/>
      <c r="AW11935" s="3"/>
      <c r="AY11935" s="3"/>
    </row>
    <row r="11936" spans="2:51" x14ac:dyDescent="0.2">
      <c r="B11936" s="3"/>
      <c r="D11936" s="3"/>
      <c r="AW11936" s="3"/>
      <c r="AY11936" s="3"/>
    </row>
    <row r="11937" spans="2:51" x14ac:dyDescent="0.2">
      <c r="B11937" s="3"/>
      <c r="D11937" s="3"/>
      <c r="AW11937" s="3"/>
      <c r="AY11937" s="3"/>
    </row>
    <row r="11938" spans="2:51" x14ac:dyDescent="0.2">
      <c r="B11938" s="3"/>
      <c r="D11938" s="3"/>
      <c r="AW11938" s="3"/>
      <c r="AY11938" s="3"/>
    </row>
    <row r="11939" spans="2:51" x14ac:dyDescent="0.2">
      <c r="B11939" s="3"/>
      <c r="D11939" s="3"/>
      <c r="AW11939" s="3"/>
      <c r="AY11939" s="3"/>
    </row>
    <row r="11940" spans="2:51" x14ac:dyDescent="0.2">
      <c r="B11940" s="3"/>
      <c r="D11940" s="3"/>
      <c r="AW11940" s="3"/>
      <c r="AY11940" s="3"/>
    </row>
    <row r="11941" spans="2:51" x14ac:dyDescent="0.2">
      <c r="B11941" s="3"/>
      <c r="D11941" s="3"/>
      <c r="AW11941" s="3"/>
      <c r="AY11941" s="3"/>
    </row>
    <row r="11942" spans="2:51" x14ac:dyDescent="0.2">
      <c r="B11942" s="3"/>
      <c r="D11942" s="3"/>
      <c r="AW11942" s="3"/>
      <c r="AY11942" s="3"/>
    </row>
    <row r="11943" spans="2:51" x14ac:dyDescent="0.2">
      <c r="B11943" s="3"/>
      <c r="D11943" s="3"/>
      <c r="AW11943" s="3"/>
      <c r="AY11943" s="3"/>
    </row>
    <row r="11944" spans="2:51" x14ac:dyDescent="0.2">
      <c r="B11944" s="3"/>
      <c r="D11944" s="3"/>
      <c r="AW11944" s="3"/>
      <c r="AY11944" s="3"/>
    </row>
    <row r="11945" spans="2:51" x14ac:dyDescent="0.2">
      <c r="B11945" s="3"/>
      <c r="D11945" s="3"/>
      <c r="AW11945" s="3"/>
      <c r="AY11945" s="3"/>
    </row>
    <row r="11946" spans="2:51" x14ac:dyDescent="0.2">
      <c r="B11946" s="3"/>
      <c r="D11946" s="3"/>
      <c r="AW11946" s="3"/>
      <c r="AY11946" s="3"/>
    </row>
    <row r="11947" spans="2:51" x14ac:dyDescent="0.2">
      <c r="B11947" s="3"/>
      <c r="D11947" s="3"/>
      <c r="AW11947" s="3"/>
      <c r="AY11947" s="3"/>
    </row>
    <row r="11948" spans="2:51" x14ac:dyDescent="0.2">
      <c r="B11948" s="3"/>
      <c r="D11948" s="3"/>
      <c r="AW11948" s="3"/>
      <c r="AY11948" s="3"/>
    </row>
    <row r="11949" spans="2:51" x14ac:dyDescent="0.2">
      <c r="B11949" s="3"/>
      <c r="D11949" s="3"/>
      <c r="AW11949" s="3"/>
      <c r="AY11949" s="3"/>
    </row>
    <row r="11950" spans="2:51" x14ac:dyDescent="0.2">
      <c r="B11950" s="3"/>
      <c r="D11950" s="3"/>
      <c r="AW11950" s="3"/>
      <c r="AY11950" s="3"/>
    </row>
    <row r="11951" spans="2:51" x14ac:dyDescent="0.2">
      <c r="B11951" s="3"/>
      <c r="D11951" s="3"/>
      <c r="AW11951" s="3"/>
      <c r="AY11951" s="3"/>
    </row>
    <row r="11952" spans="2:51" x14ac:dyDescent="0.2">
      <c r="B11952" s="3"/>
      <c r="D11952" s="3"/>
      <c r="AW11952" s="3"/>
      <c r="AY11952" s="3"/>
    </row>
    <row r="11953" spans="2:51" x14ac:dyDescent="0.2">
      <c r="B11953" s="3"/>
      <c r="D11953" s="3"/>
      <c r="AW11953" s="3"/>
      <c r="AY11953" s="3"/>
    </row>
    <row r="11954" spans="2:51" x14ac:dyDescent="0.2">
      <c r="B11954" s="3"/>
      <c r="D11954" s="3"/>
      <c r="AW11954" s="3"/>
      <c r="AY11954" s="3"/>
    </row>
    <row r="11955" spans="2:51" x14ac:dyDescent="0.2">
      <c r="B11955" s="3"/>
      <c r="D11955" s="3"/>
      <c r="AW11955" s="3"/>
      <c r="AY11955" s="3"/>
    </row>
    <row r="11956" spans="2:51" x14ac:dyDescent="0.2">
      <c r="B11956" s="3"/>
      <c r="D11956" s="3"/>
      <c r="AW11956" s="3"/>
      <c r="AY11956" s="3"/>
    </row>
    <row r="11957" spans="2:51" x14ac:dyDescent="0.2">
      <c r="B11957" s="3"/>
      <c r="D11957" s="3"/>
      <c r="AW11957" s="3"/>
      <c r="AY11957" s="3"/>
    </row>
    <row r="11958" spans="2:51" x14ac:dyDescent="0.2">
      <c r="B11958" s="3"/>
      <c r="D11958" s="3"/>
      <c r="AW11958" s="3"/>
      <c r="AY11958" s="3"/>
    </row>
    <row r="11959" spans="2:51" x14ac:dyDescent="0.2">
      <c r="B11959" s="3"/>
      <c r="D11959" s="3"/>
      <c r="AW11959" s="3"/>
      <c r="AY11959" s="3"/>
    </row>
    <row r="11960" spans="2:51" x14ac:dyDescent="0.2">
      <c r="B11960" s="3"/>
      <c r="D11960" s="3"/>
      <c r="AW11960" s="3"/>
      <c r="AY11960" s="3"/>
    </row>
    <row r="11961" spans="2:51" x14ac:dyDescent="0.2">
      <c r="B11961" s="3"/>
      <c r="D11961" s="3"/>
      <c r="AW11961" s="3"/>
      <c r="AY11961" s="3"/>
    </row>
    <row r="11962" spans="2:51" x14ac:dyDescent="0.2">
      <c r="B11962" s="3"/>
      <c r="D11962" s="3"/>
      <c r="AW11962" s="3"/>
      <c r="AY11962" s="3"/>
    </row>
    <row r="11963" spans="2:51" x14ac:dyDescent="0.2">
      <c r="B11963" s="3"/>
      <c r="D11963" s="3"/>
      <c r="AW11963" s="3"/>
      <c r="AY11963" s="3"/>
    </row>
    <row r="11964" spans="2:51" x14ac:dyDescent="0.2">
      <c r="B11964" s="3"/>
      <c r="D11964" s="3"/>
      <c r="AW11964" s="3"/>
      <c r="AY11964" s="3"/>
    </row>
    <row r="11965" spans="2:51" x14ac:dyDescent="0.2">
      <c r="B11965" s="3"/>
      <c r="D11965" s="3"/>
      <c r="AW11965" s="3"/>
      <c r="AY11965" s="3"/>
    </row>
    <row r="11966" spans="2:51" x14ac:dyDescent="0.2">
      <c r="B11966" s="3"/>
      <c r="D11966" s="3"/>
      <c r="AW11966" s="3"/>
      <c r="AY11966" s="3"/>
    </row>
    <row r="11967" spans="2:51" x14ac:dyDescent="0.2">
      <c r="B11967" s="3"/>
      <c r="D11967" s="3"/>
      <c r="AW11967" s="3"/>
      <c r="AY11967" s="3"/>
    </row>
    <row r="11968" spans="2:51" x14ac:dyDescent="0.2">
      <c r="B11968" s="3"/>
      <c r="D11968" s="3"/>
      <c r="AW11968" s="3"/>
      <c r="AY11968" s="3"/>
    </row>
    <row r="11969" spans="2:51" x14ac:dyDescent="0.2">
      <c r="B11969" s="3"/>
      <c r="D11969" s="3"/>
      <c r="AW11969" s="3"/>
      <c r="AY11969" s="3"/>
    </row>
    <row r="11970" spans="2:51" x14ac:dyDescent="0.2">
      <c r="B11970" s="3"/>
      <c r="D11970" s="3"/>
      <c r="AW11970" s="3"/>
      <c r="AY11970" s="3"/>
    </row>
    <row r="11971" spans="2:51" x14ac:dyDescent="0.2">
      <c r="B11971" s="3"/>
      <c r="D11971" s="3"/>
      <c r="AW11971" s="3"/>
      <c r="AY11971" s="3"/>
    </row>
    <row r="11972" spans="2:51" x14ac:dyDescent="0.2">
      <c r="B11972" s="3"/>
      <c r="D11972" s="3"/>
      <c r="AW11972" s="3"/>
      <c r="AY11972" s="3"/>
    </row>
    <row r="11973" spans="2:51" x14ac:dyDescent="0.2">
      <c r="B11973" s="3"/>
      <c r="D11973" s="3"/>
      <c r="AW11973" s="3"/>
      <c r="AY11973" s="3"/>
    </row>
    <row r="11974" spans="2:51" x14ac:dyDescent="0.2">
      <c r="B11974" s="3"/>
      <c r="D11974" s="3"/>
      <c r="AW11974" s="3"/>
      <c r="AY11974" s="3"/>
    </row>
    <row r="11975" spans="2:51" x14ac:dyDescent="0.2">
      <c r="B11975" s="3"/>
      <c r="D11975" s="3"/>
      <c r="AW11975" s="3"/>
      <c r="AY11975" s="3"/>
    </row>
    <row r="11976" spans="2:51" x14ac:dyDescent="0.2">
      <c r="B11976" s="3"/>
      <c r="D11976" s="3"/>
      <c r="AW11976" s="3"/>
      <c r="AY11976" s="3"/>
    </row>
    <row r="11977" spans="2:51" x14ac:dyDescent="0.2">
      <c r="B11977" s="3"/>
      <c r="D11977" s="3"/>
      <c r="AW11977" s="3"/>
      <c r="AY11977" s="3"/>
    </row>
    <row r="11978" spans="2:51" x14ac:dyDescent="0.2">
      <c r="B11978" s="3"/>
      <c r="D11978" s="3"/>
      <c r="AW11978" s="3"/>
      <c r="AY11978" s="3"/>
    </row>
    <row r="11979" spans="2:51" x14ac:dyDescent="0.2">
      <c r="B11979" s="3"/>
      <c r="D11979" s="3"/>
      <c r="AW11979" s="3"/>
      <c r="AY11979" s="3"/>
    </row>
    <row r="11980" spans="2:51" x14ac:dyDescent="0.2">
      <c r="B11980" s="3"/>
      <c r="D11980" s="3"/>
      <c r="AW11980" s="3"/>
      <c r="AY11980" s="3"/>
    </row>
    <row r="11981" spans="2:51" x14ac:dyDescent="0.2">
      <c r="B11981" s="3"/>
      <c r="D11981" s="3"/>
      <c r="AW11981" s="3"/>
      <c r="AY11981" s="3"/>
    </row>
    <row r="11982" spans="2:51" x14ac:dyDescent="0.2">
      <c r="B11982" s="3"/>
      <c r="D11982" s="3"/>
      <c r="AW11982" s="3"/>
      <c r="AY11982" s="3"/>
    </row>
    <row r="11983" spans="2:51" x14ac:dyDescent="0.2">
      <c r="B11983" s="3"/>
      <c r="D11983" s="3"/>
      <c r="AW11983" s="3"/>
      <c r="AY11983" s="3"/>
    </row>
    <row r="11984" spans="2:51" x14ac:dyDescent="0.2">
      <c r="B11984" s="3"/>
      <c r="D11984" s="3"/>
      <c r="AW11984" s="3"/>
      <c r="AY11984" s="3"/>
    </row>
    <row r="11985" spans="2:51" x14ac:dyDescent="0.2">
      <c r="B11985" s="3"/>
      <c r="D11985" s="3"/>
      <c r="AW11985" s="3"/>
      <c r="AY11985" s="3"/>
    </row>
    <row r="11986" spans="2:51" x14ac:dyDescent="0.2">
      <c r="B11986" s="3"/>
      <c r="D11986" s="3"/>
      <c r="AW11986" s="3"/>
      <c r="AY11986" s="3"/>
    </row>
    <row r="11987" spans="2:51" x14ac:dyDescent="0.2">
      <c r="B11987" s="3"/>
      <c r="D11987" s="3"/>
      <c r="AW11987" s="3"/>
      <c r="AY11987" s="3"/>
    </row>
    <row r="11988" spans="2:51" x14ac:dyDescent="0.2">
      <c r="B11988" s="3"/>
      <c r="D11988" s="3"/>
      <c r="AW11988" s="3"/>
      <c r="AY11988" s="3"/>
    </row>
    <row r="11989" spans="2:51" x14ac:dyDescent="0.2">
      <c r="B11989" s="3"/>
      <c r="D11989" s="3"/>
      <c r="AW11989" s="3"/>
      <c r="AY11989" s="3"/>
    </row>
    <row r="11990" spans="2:51" x14ac:dyDescent="0.2">
      <c r="B11990" s="3"/>
      <c r="D11990" s="3"/>
      <c r="AW11990" s="3"/>
      <c r="AY11990" s="3"/>
    </row>
    <row r="11991" spans="2:51" x14ac:dyDescent="0.2">
      <c r="B11991" s="3"/>
      <c r="D11991" s="3"/>
      <c r="AW11991" s="3"/>
      <c r="AY11991" s="3"/>
    </row>
    <row r="11992" spans="2:51" x14ac:dyDescent="0.2">
      <c r="B11992" s="3"/>
      <c r="D11992" s="3"/>
      <c r="AW11992" s="3"/>
      <c r="AY11992" s="3"/>
    </row>
    <row r="11993" spans="2:51" x14ac:dyDescent="0.2">
      <c r="B11993" s="3"/>
      <c r="D11993" s="3"/>
      <c r="AW11993" s="3"/>
      <c r="AY11993" s="3"/>
    </row>
    <row r="11994" spans="2:51" x14ac:dyDescent="0.2">
      <c r="B11994" s="3"/>
      <c r="D11994" s="3"/>
      <c r="AW11994" s="3"/>
      <c r="AY11994" s="3"/>
    </row>
    <row r="11995" spans="2:51" x14ac:dyDescent="0.2">
      <c r="B11995" s="3"/>
      <c r="D11995" s="3"/>
      <c r="AW11995" s="3"/>
      <c r="AY11995" s="3"/>
    </row>
    <row r="11996" spans="2:51" x14ac:dyDescent="0.2">
      <c r="B11996" s="3"/>
      <c r="D11996" s="3"/>
      <c r="AW11996" s="3"/>
      <c r="AY11996" s="3"/>
    </row>
    <row r="11997" spans="2:51" x14ac:dyDescent="0.2">
      <c r="B11997" s="3"/>
      <c r="D11997" s="3"/>
      <c r="AW11997" s="3"/>
      <c r="AY11997" s="3"/>
    </row>
    <row r="11998" spans="2:51" x14ac:dyDescent="0.2">
      <c r="B11998" s="3"/>
      <c r="D11998" s="3"/>
      <c r="AW11998" s="3"/>
      <c r="AY11998" s="3"/>
    </row>
    <row r="11999" spans="2:51" x14ac:dyDescent="0.2">
      <c r="B11999" s="3"/>
      <c r="D11999" s="3"/>
      <c r="AW11999" s="3"/>
      <c r="AY11999" s="3"/>
    </row>
    <row r="12000" spans="2:51" x14ac:dyDescent="0.2">
      <c r="B12000" s="3"/>
      <c r="D12000" s="3"/>
      <c r="AW12000" s="3"/>
      <c r="AY12000" s="3"/>
    </row>
    <row r="12001" spans="2:51" x14ac:dyDescent="0.2">
      <c r="B12001" s="3"/>
      <c r="D12001" s="3"/>
      <c r="AW12001" s="3"/>
      <c r="AY12001" s="3"/>
    </row>
    <row r="12002" spans="2:51" x14ac:dyDescent="0.2">
      <c r="B12002" s="3"/>
      <c r="D12002" s="3"/>
      <c r="AW12002" s="3"/>
      <c r="AY12002" s="3"/>
    </row>
    <row r="12003" spans="2:51" x14ac:dyDescent="0.2">
      <c r="B12003" s="3"/>
      <c r="D12003" s="3"/>
      <c r="AW12003" s="3"/>
      <c r="AY12003" s="3"/>
    </row>
    <row r="12004" spans="2:51" x14ac:dyDescent="0.2">
      <c r="B12004" s="3"/>
      <c r="D12004" s="3"/>
      <c r="AW12004" s="3"/>
      <c r="AY12004" s="3"/>
    </row>
    <row r="12005" spans="2:51" x14ac:dyDescent="0.2">
      <c r="B12005" s="3"/>
      <c r="D12005" s="3"/>
      <c r="AW12005" s="3"/>
      <c r="AY12005" s="3"/>
    </row>
    <row r="12006" spans="2:51" x14ac:dyDescent="0.2">
      <c r="B12006" s="3"/>
      <c r="D12006" s="3"/>
      <c r="AW12006" s="3"/>
      <c r="AY12006" s="3"/>
    </row>
    <row r="12007" spans="2:51" x14ac:dyDescent="0.2">
      <c r="B12007" s="3"/>
      <c r="D12007" s="3"/>
      <c r="AW12007" s="3"/>
      <c r="AY12007" s="3"/>
    </row>
    <row r="12008" spans="2:51" x14ac:dyDescent="0.2">
      <c r="B12008" s="3"/>
      <c r="D12008" s="3"/>
      <c r="AW12008" s="3"/>
      <c r="AY12008" s="3"/>
    </row>
    <row r="12009" spans="2:51" x14ac:dyDescent="0.2">
      <c r="B12009" s="3"/>
      <c r="D12009" s="3"/>
      <c r="AW12009" s="3"/>
      <c r="AY12009" s="3"/>
    </row>
    <row r="12010" spans="2:51" x14ac:dyDescent="0.2">
      <c r="B12010" s="3"/>
      <c r="D12010" s="3"/>
      <c r="AW12010" s="3"/>
      <c r="AY12010" s="3"/>
    </row>
    <row r="12011" spans="2:51" x14ac:dyDescent="0.2">
      <c r="B12011" s="3"/>
      <c r="D12011" s="3"/>
      <c r="AW12011" s="3"/>
      <c r="AY12011" s="3"/>
    </row>
    <row r="12012" spans="2:51" x14ac:dyDescent="0.2">
      <c r="B12012" s="3"/>
      <c r="D12012" s="3"/>
      <c r="AW12012" s="3"/>
      <c r="AY12012" s="3"/>
    </row>
    <row r="12013" spans="2:51" x14ac:dyDescent="0.2">
      <c r="B12013" s="3"/>
      <c r="D12013" s="3"/>
      <c r="AW12013" s="3"/>
      <c r="AY12013" s="3"/>
    </row>
    <row r="12014" spans="2:51" x14ac:dyDescent="0.2">
      <c r="B12014" s="3"/>
      <c r="D12014" s="3"/>
      <c r="AW12014" s="3"/>
      <c r="AY12014" s="3"/>
    </row>
    <row r="12015" spans="2:51" x14ac:dyDescent="0.2">
      <c r="B12015" s="3"/>
      <c r="D12015" s="3"/>
      <c r="AW12015" s="3"/>
      <c r="AY12015" s="3"/>
    </row>
    <row r="12016" spans="2:51" x14ac:dyDescent="0.2">
      <c r="B12016" s="3"/>
      <c r="D12016" s="3"/>
      <c r="AW12016" s="3"/>
      <c r="AY12016" s="3"/>
    </row>
    <row r="12017" spans="2:51" x14ac:dyDescent="0.2">
      <c r="B12017" s="3"/>
      <c r="D12017" s="3"/>
      <c r="AW12017" s="3"/>
      <c r="AY12017" s="3"/>
    </row>
    <row r="12018" spans="2:51" x14ac:dyDescent="0.2">
      <c r="B12018" s="3"/>
      <c r="D12018" s="3"/>
      <c r="AW12018" s="3"/>
      <c r="AY12018" s="3"/>
    </row>
    <row r="12019" spans="2:51" x14ac:dyDescent="0.2">
      <c r="B12019" s="3"/>
      <c r="D12019" s="3"/>
      <c r="AW12019" s="3"/>
      <c r="AY12019" s="3"/>
    </row>
    <row r="12020" spans="2:51" x14ac:dyDescent="0.2">
      <c r="B12020" s="3"/>
      <c r="D12020" s="3"/>
      <c r="AW12020" s="3"/>
      <c r="AY12020" s="3"/>
    </row>
    <row r="12021" spans="2:51" x14ac:dyDescent="0.2">
      <c r="B12021" s="3"/>
      <c r="D12021" s="3"/>
      <c r="AW12021" s="3"/>
      <c r="AY12021" s="3"/>
    </row>
    <row r="12022" spans="2:51" x14ac:dyDescent="0.2">
      <c r="B12022" s="3"/>
      <c r="D12022" s="3"/>
      <c r="AW12022" s="3"/>
      <c r="AY12022" s="3"/>
    </row>
    <row r="12023" spans="2:51" x14ac:dyDescent="0.2">
      <c r="B12023" s="3"/>
      <c r="D12023" s="3"/>
      <c r="AW12023" s="3"/>
      <c r="AY12023" s="3"/>
    </row>
    <row r="12024" spans="2:51" x14ac:dyDescent="0.2">
      <c r="B12024" s="3"/>
      <c r="D12024" s="3"/>
      <c r="AW12024" s="3"/>
      <c r="AY12024" s="3"/>
    </row>
    <row r="12025" spans="2:51" x14ac:dyDescent="0.2">
      <c r="B12025" s="3"/>
      <c r="D12025" s="3"/>
      <c r="AW12025" s="3"/>
      <c r="AY12025" s="3"/>
    </row>
    <row r="12026" spans="2:51" x14ac:dyDescent="0.2">
      <c r="B12026" s="3"/>
      <c r="D12026" s="3"/>
      <c r="AW12026" s="3"/>
      <c r="AY12026" s="3"/>
    </row>
    <row r="12027" spans="2:51" x14ac:dyDescent="0.2">
      <c r="B12027" s="3"/>
      <c r="D12027" s="3"/>
      <c r="AW12027" s="3"/>
      <c r="AY12027" s="3"/>
    </row>
    <row r="12028" spans="2:51" x14ac:dyDescent="0.2">
      <c r="B12028" s="3"/>
      <c r="D12028" s="3"/>
      <c r="AW12028" s="3"/>
      <c r="AY12028" s="3"/>
    </row>
    <row r="12029" spans="2:51" x14ac:dyDescent="0.2">
      <c r="B12029" s="3"/>
      <c r="D12029" s="3"/>
      <c r="AW12029" s="3"/>
      <c r="AY12029" s="3"/>
    </row>
    <row r="12030" spans="2:51" x14ac:dyDescent="0.2">
      <c r="B12030" s="3"/>
      <c r="D12030" s="3"/>
      <c r="AW12030" s="3"/>
      <c r="AY12030" s="3"/>
    </row>
    <row r="12031" spans="2:51" x14ac:dyDescent="0.2">
      <c r="B12031" s="3"/>
      <c r="D12031" s="3"/>
      <c r="AW12031" s="3"/>
      <c r="AY12031" s="3"/>
    </row>
    <row r="12032" spans="2:51" x14ac:dyDescent="0.2">
      <c r="B12032" s="3"/>
      <c r="D12032" s="3"/>
      <c r="AW12032" s="3"/>
      <c r="AY12032" s="3"/>
    </row>
    <row r="12033" spans="2:51" x14ac:dyDescent="0.2">
      <c r="B12033" s="3"/>
      <c r="D12033" s="3"/>
      <c r="AW12033" s="3"/>
      <c r="AY12033" s="3"/>
    </row>
    <row r="12034" spans="2:51" x14ac:dyDescent="0.2">
      <c r="B12034" s="3"/>
      <c r="D12034" s="3"/>
      <c r="AW12034" s="3"/>
      <c r="AY12034" s="3"/>
    </row>
    <row r="12035" spans="2:51" x14ac:dyDescent="0.2">
      <c r="B12035" s="3"/>
      <c r="D12035" s="3"/>
      <c r="AW12035" s="3"/>
      <c r="AY12035" s="3"/>
    </row>
    <row r="12036" spans="2:51" x14ac:dyDescent="0.2">
      <c r="B12036" s="3"/>
      <c r="D12036" s="3"/>
      <c r="AW12036" s="3"/>
      <c r="AY12036" s="3"/>
    </row>
    <row r="12037" spans="2:51" x14ac:dyDescent="0.2">
      <c r="B12037" s="3"/>
      <c r="D12037" s="3"/>
      <c r="AW12037" s="3"/>
      <c r="AY12037" s="3"/>
    </row>
    <row r="12038" spans="2:51" x14ac:dyDescent="0.2">
      <c r="B12038" s="3"/>
      <c r="D12038" s="3"/>
      <c r="AW12038" s="3"/>
      <c r="AY12038" s="3"/>
    </row>
    <row r="12039" spans="2:51" x14ac:dyDescent="0.2">
      <c r="B12039" s="3"/>
      <c r="D12039" s="3"/>
      <c r="AW12039" s="3"/>
      <c r="AY12039" s="3"/>
    </row>
    <row r="12040" spans="2:51" x14ac:dyDescent="0.2">
      <c r="B12040" s="3"/>
      <c r="D12040" s="3"/>
      <c r="AW12040" s="3"/>
      <c r="AY12040" s="3"/>
    </row>
    <row r="12041" spans="2:51" x14ac:dyDescent="0.2">
      <c r="B12041" s="3"/>
      <c r="D12041" s="3"/>
      <c r="AW12041" s="3"/>
      <c r="AY12041" s="3"/>
    </row>
    <row r="12042" spans="2:51" x14ac:dyDescent="0.2">
      <c r="B12042" s="3"/>
      <c r="D12042" s="3"/>
      <c r="AW12042" s="3"/>
      <c r="AY12042" s="3"/>
    </row>
    <row r="12043" spans="2:51" x14ac:dyDescent="0.2">
      <c r="B12043" s="3"/>
      <c r="D12043" s="3"/>
      <c r="AW12043" s="3"/>
      <c r="AY12043" s="3"/>
    </row>
    <row r="12044" spans="2:51" x14ac:dyDescent="0.2">
      <c r="B12044" s="3"/>
      <c r="D12044" s="3"/>
      <c r="AW12044" s="3"/>
      <c r="AY12044" s="3"/>
    </row>
    <row r="12045" spans="2:51" x14ac:dyDescent="0.2">
      <c r="B12045" s="3"/>
      <c r="D12045" s="3"/>
      <c r="AW12045" s="3"/>
      <c r="AY12045" s="3"/>
    </row>
    <row r="12046" spans="2:51" x14ac:dyDescent="0.2">
      <c r="B12046" s="3"/>
      <c r="D12046" s="3"/>
      <c r="AW12046" s="3"/>
      <c r="AY12046" s="3"/>
    </row>
    <row r="12047" spans="2:51" x14ac:dyDescent="0.2">
      <c r="B12047" s="3"/>
      <c r="D12047" s="3"/>
      <c r="AW12047" s="3"/>
      <c r="AY12047" s="3"/>
    </row>
    <row r="12048" spans="2:51" x14ac:dyDescent="0.2">
      <c r="B12048" s="3"/>
      <c r="D12048" s="3"/>
      <c r="AW12048" s="3"/>
      <c r="AY12048" s="3"/>
    </row>
    <row r="12049" spans="2:51" x14ac:dyDescent="0.2">
      <c r="B12049" s="3"/>
      <c r="D12049" s="3"/>
      <c r="AW12049" s="3"/>
      <c r="AY12049" s="3"/>
    </row>
    <row r="12050" spans="2:51" x14ac:dyDescent="0.2">
      <c r="B12050" s="3"/>
      <c r="D12050" s="3"/>
      <c r="AW12050" s="3"/>
      <c r="AY12050" s="3"/>
    </row>
    <row r="12051" spans="2:51" x14ac:dyDescent="0.2">
      <c r="B12051" s="3"/>
      <c r="D12051" s="3"/>
      <c r="AW12051" s="3"/>
      <c r="AY12051" s="3"/>
    </row>
    <row r="12052" spans="2:51" x14ac:dyDescent="0.2">
      <c r="B12052" s="3"/>
      <c r="D12052" s="3"/>
      <c r="AW12052" s="3"/>
      <c r="AY12052" s="3"/>
    </row>
    <row r="12053" spans="2:51" x14ac:dyDescent="0.2">
      <c r="B12053" s="3"/>
      <c r="D12053" s="3"/>
      <c r="AW12053" s="3"/>
      <c r="AY12053" s="3"/>
    </row>
    <row r="12054" spans="2:51" x14ac:dyDescent="0.2">
      <c r="B12054" s="3"/>
      <c r="D12054" s="3"/>
      <c r="AW12054" s="3"/>
      <c r="AY12054" s="3"/>
    </row>
    <row r="12055" spans="2:51" x14ac:dyDescent="0.2">
      <c r="B12055" s="3"/>
      <c r="D12055" s="3"/>
      <c r="AW12055" s="3"/>
      <c r="AY12055" s="3"/>
    </row>
    <row r="12056" spans="2:51" x14ac:dyDescent="0.2">
      <c r="B12056" s="3"/>
      <c r="D12056" s="3"/>
      <c r="AW12056" s="3"/>
      <c r="AY12056" s="3"/>
    </row>
    <row r="12057" spans="2:51" x14ac:dyDescent="0.2">
      <c r="B12057" s="3"/>
      <c r="D12057" s="3"/>
      <c r="AW12057" s="3"/>
      <c r="AY12057" s="3"/>
    </row>
    <row r="12058" spans="2:51" x14ac:dyDescent="0.2">
      <c r="B12058" s="3"/>
      <c r="D12058" s="3"/>
      <c r="AW12058" s="3"/>
      <c r="AY12058" s="3"/>
    </row>
    <row r="12059" spans="2:51" x14ac:dyDescent="0.2">
      <c r="B12059" s="3"/>
      <c r="D12059" s="3"/>
      <c r="AW12059" s="3"/>
      <c r="AY12059" s="3"/>
    </row>
    <row r="12060" spans="2:51" x14ac:dyDescent="0.2">
      <c r="B12060" s="3"/>
      <c r="D12060" s="3"/>
      <c r="AW12060" s="3"/>
      <c r="AY12060" s="3"/>
    </row>
    <row r="12061" spans="2:51" x14ac:dyDescent="0.2">
      <c r="B12061" s="3"/>
      <c r="D12061" s="3"/>
      <c r="AW12061" s="3"/>
      <c r="AY12061" s="3"/>
    </row>
    <row r="12062" spans="2:51" x14ac:dyDescent="0.2">
      <c r="B12062" s="3"/>
      <c r="D12062" s="3"/>
      <c r="AW12062" s="3"/>
      <c r="AY12062" s="3"/>
    </row>
    <row r="12063" spans="2:51" x14ac:dyDescent="0.2">
      <c r="B12063" s="3"/>
      <c r="D12063" s="3"/>
      <c r="AW12063" s="3"/>
      <c r="AY12063" s="3"/>
    </row>
    <row r="12064" spans="2:51" x14ac:dyDescent="0.2">
      <c r="B12064" s="3"/>
      <c r="D12064" s="3"/>
      <c r="AW12064" s="3"/>
      <c r="AY12064" s="3"/>
    </row>
    <row r="12065" spans="2:51" x14ac:dyDescent="0.2">
      <c r="B12065" s="3"/>
      <c r="D12065" s="3"/>
      <c r="AW12065" s="3"/>
      <c r="AY12065" s="3"/>
    </row>
    <row r="12066" spans="2:51" x14ac:dyDescent="0.2">
      <c r="B12066" s="3"/>
      <c r="D12066" s="3"/>
      <c r="AW12066" s="3"/>
      <c r="AY12066" s="3"/>
    </row>
    <row r="12067" spans="2:51" x14ac:dyDescent="0.2">
      <c r="B12067" s="3"/>
      <c r="D12067" s="3"/>
      <c r="AW12067" s="3"/>
      <c r="AY12067" s="3"/>
    </row>
    <row r="12068" spans="2:51" x14ac:dyDescent="0.2">
      <c r="B12068" s="3"/>
      <c r="D12068" s="3"/>
      <c r="AW12068" s="3"/>
      <c r="AY12068" s="3"/>
    </row>
    <row r="12069" spans="2:51" x14ac:dyDescent="0.2">
      <c r="B12069" s="3"/>
      <c r="D12069" s="3"/>
      <c r="AW12069" s="3"/>
      <c r="AY12069" s="3"/>
    </row>
    <row r="12070" spans="2:51" x14ac:dyDescent="0.2">
      <c r="B12070" s="3"/>
      <c r="D12070" s="3"/>
      <c r="AW12070" s="3"/>
      <c r="AY12070" s="3"/>
    </row>
    <row r="12071" spans="2:51" x14ac:dyDescent="0.2">
      <c r="B12071" s="3"/>
      <c r="D12071" s="3"/>
      <c r="AW12071" s="3"/>
      <c r="AY12071" s="3"/>
    </row>
    <row r="12072" spans="2:51" x14ac:dyDescent="0.2">
      <c r="B12072" s="3"/>
      <c r="D12072" s="3"/>
      <c r="AW12072" s="3"/>
      <c r="AY12072" s="3"/>
    </row>
    <row r="12073" spans="2:51" x14ac:dyDescent="0.2">
      <c r="B12073" s="3"/>
      <c r="D12073" s="3"/>
      <c r="AW12073" s="3"/>
      <c r="AY12073" s="3"/>
    </row>
    <row r="12074" spans="2:51" x14ac:dyDescent="0.2">
      <c r="B12074" s="3"/>
      <c r="D12074" s="3"/>
      <c r="AW12074" s="3"/>
      <c r="AY12074" s="3"/>
    </row>
    <row r="12075" spans="2:51" x14ac:dyDescent="0.2">
      <c r="B12075" s="3"/>
      <c r="D12075" s="3"/>
      <c r="AW12075" s="3"/>
      <c r="AY12075" s="3"/>
    </row>
    <row r="12076" spans="2:51" x14ac:dyDescent="0.2">
      <c r="B12076" s="3"/>
      <c r="D12076" s="3"/>
      <c r="AW12076" s="3"/>
      <c r="AY12076" s="3"/>
    </row>
    <row r="12077" spans="2:51" x14ac:dyDescent="0.2">
      <c r="B12077" s="3"/>
      <c r="D12077" s="3"/>
      <c r="AW12077" s="3"/>
      <c r="AY12077" s="3"/>
    </row>
    <row r="12078" spans="2:51" x14ac:dyDescent="0.2">
      <c r="B12078" s="3"/>
      <c r="D12078" s="3"/>
      <c r="AW12078" s="3"/>
      <c r="AY12078" s="3"/>
    </row>
    <row r="12079" spans="2:51" x14ac:dyDescent="0.2">
      <c r="B12079" s="3"/>
      <c r="D12079" s="3"/>
      <c r="AW12079" s="3"/>
      <c r="AY12079" s="3"/>
    </row>
    <row r="12080" spans="2:51" x14ac:dyDescent="0.2">
      <c r="B12080" s="3"/>
      <c r="D12080" s="3"/>
      <c r="AW12080" s="3"/>
      <c r="AY12080" s="3"/>
    </row>
    <row r="12081" spans="2:51" x14ac:dyDescent="0.2">
      <c r="B12081" s="3"/>
      <c r="D12081" s="3"/>
      <c r="AW12081" s="3"/>
      <c r="AY12081" s="3"/>
    </row>
    <row r="12082" spans="2:51" x14ac:dyDescent="0.2">
      <c r="B12082" s="3"/>
      <c r="D12082" s="3"/>
      <c r="AW12082" s="3"/>
      <c r="AY12082" s="3"/>
    </row>
    <row r="12083" spans="2:51" x14ac:dyDescent="0.2">
      <c r="B12083" s="3"/>
      <c r="D12083" s="3"/>
      <c r="AW12083" s="3"/>
      <c r="AY12083" s="3"/>
    </row>
    <row r="12084" spans="2:51" x14ac:dyDescent="0.2">
      <c r="B12084" s="3"/>
      <c r="D12084" s="3"/>
      <c r="AW12084" s="3"/>
      <c r="AY12084" s="3"/>
    </row>
    <row r="12085" spans="2:51" x14ac:dyDescent="0.2">
      <c r="B12085" s="3"/>
      <c r="D12085" s="3"/>
      <c r="AW12085" s="3"/>
      <c r="AY12085" s="3"/>
    </row>
    <row r="12086" spans="2:51" x14ac:dyDescent="0.2">
      <c r="B12086" s="3"/>
      <c r="D12086" s="3"/>
      <c r="AW12086" s="3"/>
      <c r="AY12086" s="3"/>
    </row>
    <row r="12087" spans="2:51" x14ac:dyDescent="0.2">
      <c r="B12087" s="3"/>
      <c r="D12087" s="3"/>
      <c r="AW12087" s="3"/>
      <c r="AY12087" s="3"/>
    </row>
    <row r="12088" spans="2:51" x14ac:dyDescent="0.2">
      <c r="B12088" s="3"/>
      <c r="D12088" s="3"/>
      <c r="AW12088" s="3"/>
      <c r="AY12088" s="3"/>
    </row>
    <row r="12089" spans="2:51" x14ac:dyDescent="0.2">
      <c r="B12089" s="3"/>
      <c r="D12089" s="3"/>
      <c r="AW12089" s="3"/>
      <c r="AY12089" s="3"/>
    </row>
    <row r="12090" spans="2:51" x14ac:dyDescent="0.2">
      <c r="B12090" s="3"/>
      <c r="D12090" s="3"/>
      <c r="AW12090" s="3"/>
      <c r="AY12090" s="3"/>
    </row>
    <row r="12091" spans="2:51" x14ac:dyDescent="0.2">
      <c r="B12091" s="3"/>
      <c r="D12091" s="3"/>
      <c r="AW12091" s="3"/>
      <c r="AY12091" s="3"/>
    </row>
    <row r="12092" spans="2:51" x14ac:dyDescent="0.2">
      <c r="B12092" s="3"/>
      <c r="D12092" s="3"/>
      <c r="AW12092" s="3"/>
      <c r="AY12092" s="3"/>
    </row>
    <row r="12093" spans="2:51" x14ac:dyDescent="0.2">
      <c r="B12093" s="3"/>
      <c r="D12093" s="3"/>
      <c r="AW12093" s="3"/>
      <c r="AY12093" s="3"/>
    </row>
    <row r="12094" spans="2:51" x14ac:dyDescent="0.2">
      <c r="B12094" s="3"/>
      <c r="D12094" s="3"/>
      <c r="AW12094" s="3"/>
      <c r="AY12094" s="3"/>
    </row>
    <row r="12095" spans="2:51" x14ac:dyDescent="0.2">
      <c r="B12095" s="3"/>
      <c r="D12095" s="3"/>
      <c r="AW12095" s="3"/>
      <c r="AY12095" s="3"/>
    </row>
    <row r="12096" spans="2:51" x14ac:dyDescent="0.2">
      <c r="B12096" s="3"/>
      <c r="D12096" s="3"/>
      <c r="AW12096" s="3"/>
      <c r="AY12096" s="3"/>
    </row>
    <row r="12097" spans="2:51" x14ac:dyDescent="0.2">
      <c r="B12097" s="3"/>
      <c r="D12097" s="3"/>
      <c r="AW12097" s="3"/>
      <c r="AY12097" s="3"/>
    </row>
    <row r="12098" spans="2:51" x14ac:dyDescent="0.2">
      <c r="B12098" s="3"/>
      <c r="D12098" s="3"/>
      <c r="AW12098" s="3"/>
      <c r="AY12098" s="3"/>
    </row>
    <row r="12099" spans="2:51" x14ac:dyDescent="0.2">
      <c r="B12099" s="3"/>
      <c r="D12099" s="3"/>
      <c r="AW12099" s="3"/>
      <c r="AY12099" s="3"/>
    </row>
    <row r="12100" spans="2:51" x14ac:dyDescent="0.2">
      <c r="B12100" s="3"/>
      <c r="D12100" s="3"/>
      <c r="AW12100" s="3"/>
      <c r="AY12100" s="3"/>
    </row>
    <row r="12101" spans="2:51" x14ac:dyDescent="0.2">
      <c r="B12101" s="3"/>
      <c r="D12101" s="3"/>
      <c r="AW12101" s="3"/>
      <c r="AY12101" s="3"/>
    </row>
    <row r="12102" spans="2:51" x14ac:dyDescent="0.2">
      <c r="B12102" s="3"/>
      <c r="D12102" s="3"/>
      <c r="AW12102" s="3"/>
      <c r="AY12102" s="3"/>
    </row>
    <row r="12103" spans="2:51" x14ac:dyDescent="0.2">
      <c r="B12103" s="3"/>
      <c r="D12103" s="3"/>
      <c r="AW12103" s="3"/>
      <c r="AY12103" s="3"/>
    </row>
    <row r="12104" spans="2:51" x14ac:dyDescent="0.2">
      <c r="B12104" s="3"/>
      <c r="D12104" s="3"/>
      <c r="AW12104" s="3"/>
      <c r="AY12104" s="3"/>
    </row>
    <row r="12105" spans="2:51" x14ac:dyDescent="0.2">
      <c r="B12105" s="3"/>
      <c r="D12105" s="3"/>
      <c r="AW12105" s="3"/>
      <c r="AY12105" s="3"/>
    </row>
    <row r="12106" spans="2:51" x14ac:dyDescent="0.2">
      <c r="B12106" s="3"/>
      <c r="D12106" s="3"/>
      <c r="AW12106" s="3"/>
      <c r="AY12106" s="3"/>
    </row>
    <row r="12107" spans="2:51" x14ac:dyDescent="0.2">
      <c r="B12107" s="3"/>
      <c r="D12107" s="3"/>
      <c r="AW12107" s="3"/>
      <c r="AY12107" s="3"/>
    </row>
    <row r="12108" spans="2:51" x14ac:dyDescent="0.2">
      <c r="B12108" s="3"/>
      <c r="D12108" s="3"/>
      <c r="AW12108" s="3"/>
      <c r="AY12108" s="3"/>
    </row>
    <row r="12109" spans="2:51" x14ac:dyDescent="0.2">
      <c r="B12109" s="3"/>
      <c r="D12109" s="3"/>
      <c r="AW12109" s="3"/>
      <c r="AY12109" s="3"/>
    </row>
    <row r="12110" spans="2:51" x14ac:dyDescent="0.2">
      <c r="B12110" s="3"/>
      <c r="D12110" s="3"/>
      <c r="AW12110" s="3"/>
      <c r="AY12110" s="3"/>
    </row>
    <row r="12111" spans="2:51" x14ac:dyDescent="0.2">
      <c r="B12111" s="3"/>
      <c r="D12111" s="3"/>
      <c r="AW12111" s="3"/>
      <c r="AY12111" s="3"/>
    </row>
    <row r="12112" spans="2:51" x14ac:dyDescent="0.2">
      <c r="B12112" s="3"/>
      <c r="D12112" s="3"/>
      <c r="AW12112" s="3"/>
      <c r="AY12112" s="3"/>
    </row>
    <row r="12113" spans="2:51" x14ac:dyDescent="0.2">
      <c r="B12113" s="3"/>
      <c r="D12113" s="3"/>
      <c r="AW12113" s="3"/>
      <c r="AY12113" s="3"/>
    </row>
    <row r="12114" spans="2:51" x14ac:dyDescent="0.2">
      <c r="B12114" s="3"/>
      <c r="D12114" s="3"/>
      <c r="AW12114" s="3"/>
      <c r="AY12114" s="3"/>
    </row>
    <row r="12115" spans="2:51" x14ac:dyDescent="0.2">
      <c r="B12115" s="3"/>
      <c r="D12115" s="3"/>
      <c r="AW12115" s="3"/>
      <c r="AY12115" s="3"/>
    </row>
    <row r="12116" spans="2:51" x14ac:dyDescent="0.2">
      <c r="B12116" s="3"/>
      <c r="D12116" s="3"/>
      <c r="AW12116" s="3"/>
      <c r="AY12116" s="3"/>
    </row>
    <row r="12117" spans="2:51" x14ac:dyDescent="0.2">
      <c r="B12117" s="3"/>
      <c r="D12117" s="3"/>
      <c r="AW12117" s="3"/>
      <c r="AY12117" s="3"/>
    </row>
    <row r="12118" spans="2:51" x14ac:dyDescent="0.2">
      <c r="B12118" s="3"/>
      <c r="D12118" s="3"/>
      <c r="AW12118" s="3"/>
      <c r="AY12118" s="3"/>
    </row>
    <row r="12119" spans="2:51" x14ac:dyDescent="0.2">
      <c r="B12119" s="3"/>
      <c r="D12119" s="3"/>
      <c r="AW12119" s="3"/>
      <c r="AY12119" s="3"/>
    </row>
    <row r="12120" spans="2:51" x14ac:dyDescent="0.2">
      <c r="B12120" s="3"/>
      <c r="D12120" s="3"/>
      <c r="AW12120" s="3"/>
      <c r="AY12120" s="3"/>
    </row>
    <row r="12121" spans="2:51" x14ac:dyDescent="0.2">
      <c r="B12121" s="3"/>
      <c r="D12121" s="3"/>
      <c r="AW12121" s="3"/>
      <c r="AY12121" s="3"/>
    </row>
    <row r="12122" spans="2:51" x14ac:dyDescent="0.2">
      <c r="B12122" s="3"/>
      <c r="D12122" s="3"/>
      <c r="AW12122" s="3"/>
      <c r="AY12122" s="3"/>
    </row>
    <row r="12123" spans="2:51" x14ac:dyDescent="0.2">
      <c r="B12123" s="3"/>
      <c r="D12123" s="3"/>
      <c r="AW12123" s="3"/>
      <c r="AY12123" s="3"/>
    </row>
    <row r="12124" spans="2:51" x14ac:dyDescent="0.2">
      <c r="B12124" s="3"/>
      <c r="D12124" s="3"/>
      <c r="AW12124" s="3"/>
      <c r="AY12124" s="3"/>
    </row>
    <row r="12125" spans="2:51" x14ac:dyDescent="0.2">
      <c r="B12125" s="3"/>
      <c r="D12125" s="3"/>
      <c r="AW12125" s="3"/>
      <c r="AY12125" s="3"/>
    </row>
    <row r="12126" spans="2:51" x14ac:dyDescent="0.2">
      <c r="B12126" s="3"/>
      <c r="D12126" s="3"/>
      <c r="AW12126" s="3"/>
      <c r="AY12126" s="3"/>
    </row>
    <row r="12127" spans="2:51" x14ac:dyDescent="0.2">
      <c r="B12127" s="3"/>
      <c r="D12127" s="3"/>
      <c r="AW12127" s="3"/>
      <c r="AY12127" s="3"/>
    </row>
    <row r="12128" spans="2:51" x14ac:dyDescent="0.2">
      <c r="B12128" s="3"/>
      <c r="D12128" s="3"/>
      <c r="AW12128" s="3"/>
      <c r="AY12128" s="3"/>
    </row>
    <row r="12129" spans="2:51" x14ac:dyDescent="0.2">
      <c r="B12129" s="3"/>
      <c r="D12129" s="3"/>
      <c r="AW12129" s="3"/>
      <c r="AY12129" s="3"/>
    </row>
    <row r="12130" spans="2:51" x14ac:dyDescent="0.2">
      <c r="B12130" s="3"/>
      <c r="D12130" s="3"/>
      <c r="AW12130" s="3"/>
      <c r="AY12130" s="3"/>
    </row>
    <row r="12131" spans="2:51" x14ac:dyDescent="0.2">
      <c r="B12131" s="3"/>
      <c r="D12131" s="3"/>
      <c r="AW12131" s="3"/>
      <c r="AY12131" s="3"/>
    </row>
    <row r="12132" spans="2:51" x14ac:dyDescent="0.2">
      <c r="B12132" s="3"/>
      <c r="D12132" s="3"/>
      <c r="AW12132" s="3"/>
      <c r="AY12132" s="3"/>
    </row>
    <row r="12133" spans="2:51" x14ac:dyDescent="0.2">
      <c r="B12133" s="3"/>
      <c r="D12133" s="3"/>
      <c r="AW12133" s="3"/>
      <c r="AY12133" s="3"/>
    </row>
    <row r="12134" spans="2:51" x14ac:dyDescent="0.2">
      <c r="B12134" s="3"/>
      <c r="D12134" s="3"/>
      <c r="AW12134" s="3"/>
      <c r="AY12134" s="3"/>
    </row>
    <row r="12135" spans="2:51" x14ac:dyDescent="0.2">
      <c r="B12135" s="3"/>
      <c r="D12135" s="3"/>
      <c r="AW12135" s="3"/>
      <c r="AY12135" s="3"/>
    </row>
    <row r="12136" spans="2:51" x14ac:dyDescent="0.2">
      <c r="B12136" s="3"/>
      <c r="D12136" s="3"/>
      <c r="AW12136" s="3"/>
      <c r="AY12136" s="3"/>
    </row>
    <row r="12137" spans="2:51" x14ac:dyDescent="0.2">
      <c r="B12137" s="3"/>
      <c r="D12137" s="3"/>
      <c r="AW12137" s="3"/>
      <c r="AY12137" s="3"/>
    </row>
    <row r="12138" spans="2:51" x14ac:dyDescent="0.2">
      <c r="B12138" s="3"/>
      <c r="D12138" s="3"/>
      <c r="AW12138" s="3"/>
      <c r="AY12138" s="3"/>
    </row>
    <row r="12139" spans="2:51" x14ac:dyDescent="0.2">
      <c r="B12139" s="3"/>
      <c r="D12139" s="3"/>
      <c r="AW12139" s="3"/>
      <c r="AY12139" s="3"/>
    </row>
    <row r="12140" spans="2:51" x14ac:dyDescent="0.2">
      <c r="B12140" s="3"/>
      <c r="D12140" s="3"/>
      <c r="AW12140" s="3"/>
      <c r="AY12140" s="3"/>
    </row>
    <row r="12141" spans="2:51" x14ac:dyDescent="0.2">
      <c r="B12141" s="3"/>
      <c r="D12141" s="3"/>
      <c r="AW12141" s="3"/>
      <c r="AY12141" s="3"/>
    </row>
    <row r="12142" spans="2:51" x14ac:dyDescent="0.2">
      <c r="B12142" s="3"/>
      <c r="D12142" s="3"/>
      <c r="AW12142" s="3"/>
      <c r="AY12142" s="3"/>
    </row>
    <row r="12143" spans="2:51" x14ac:dyDescent="0.2">
      <c r="B12143" s="3"/>
      <c r="D12143" s="3"/>
      <c r="AW12143" s="3"/>
      <c r="AY12143" s="3"/>
    </row>
    <row r="12144" spans="2:51" x14ac:dyDescent="0.2">
      <c r="B12144" s="3"/>
      <c r="D12144" s="3"/>
      <c r="AW12144" s="3"/>
      <c r="AY12144" s="3"/>
    </row>
    <row r="12145" spans="2:51" x14ac:dyDescent="0.2">
      <c r="B12145" s="3"/>
      <c r="D12145" s="3"/>
      <c r="AW12145" s="3"/>
      <c r="AY12145" s="3"/>
    </row>
    <row r="12146" spans="2:51" x14ac:dyDescent="0.2">
      <c r="B12146" s="3"/>
      <c r="D12146" s="3"/>
      <c r="AW12146" s="3"/>
      <c r="AY12146" s="3"/>
    </row>
    <row r="12147" spans="2:51" x14ac:dyDescent="0.2">
      <c r="B12147" s="3"/>
      <c r="D12147" s="3"/>
      <c r="AW12147" s="3"/>
      <c r="AY12147" s="3"/>
    </row>
    <row r="12148" spans="2:51" x14ac:dyDescent="0.2">
      <c r="B12148" s="3"/>
      <c r="D12148" s="3"/>
      <c r="AW12148" s="3"/>
      <c r="AY12148" s="3"/>
    </row>
    <row r="12149" spans="2:51" x14ac:dyDescent="0.2">
      <c r="B12149" s="3"/>
      <c r="D12149" s="3"/>
      <c r="AW12149" s="3"/>
      <c r="AY12149" s="3"/>
    </row>
    <row r="12150" spans="2:51" x14ac:dyDescent="0.2">
      <c r="B12150" s="3"/>
      <c r="D12150" s="3"/>
      <c r="AW12150" s="3"/>
      <c r="AY12150" s="3"/>
    </row>
    <row r="12151" spans="2:51" x14ac:dyDescent="0.2">
      <c r="B12151" s="3"/>
      <c r="D12151" s="3"/>
      <c r="AW12151" s="3"/>
      <c r="AY12151" s="3"/>
    </row>
    <row r="12152" spans="2:51" x14ac:dyDescent="0.2">
      <c r="B12152" s="3"/>
      <c r="D12152" s="3"/>
      <c r="AW12152" s="3"/>
      <c r="AY12152" s="3"/>
    </row>
    <row r="12153" spans="2:51" x14ac:dyDescent="0.2">
      <c r="B12153" s="3"/>
      <c r="D12153" s="3"/>
      <c r="AW12153" s="3"/>
      <c r="AY12153" s="3"/>
    </row>
    <row r="12154" spans="2:51" x14ac:dyDescent="0.2">
      <c r="B12154" s="3"/>
      <c r="D12154" s="3"/>
      <c r="AW12154" s="3"/>
      <c r="AY12154" s="3"/>
    </row>
    <row r="12155" spans="2:51" x14ac:dyDescent="0.2">
      <c r="B12155" s="3"/>
      <c r="D12155" s="3"/>
      <c r="AW12155" s="3"/>
      <c r="AY12155" s="3"/>
    </row>
    <row r="12156" spans="2:51" x14ac:dyDescent="0.2">
      <c r="B12156" s="3"/>
      <c r="D12156" s="3"/>
      <c r="AW12156" s="3"/>
      <c r="AY12156" s="3"/>
    </row>
    <row r="12157" spans="2:51" x14ac:dyDescent="0.2">
      <c r="B12157" s="3"/>
      <c r="D12157" s="3"/>
      <c r="AW12157" s="3"/>
      <c r="AY12157" s="3"/>
    </row>
    <row r="12158" spans="2:51" x14ac:dyDescent="0.2">
      <c r="B12158" s="3"/>
      <c r="D12158" s="3"/>
      <c r="AW12158" s="3"/>
      <c r="AY12158" s="3"/>
    </row>
    <row r="12159" spans="2:51" x14ac:dyDescent="0.2">
      <c r="B12159" s="3"/>
      <c r="D12159" s="3"/>
      <c r="AW12159" s="3"/>
      <c r="AY12159" s="3"/>
    </row>
    <row r="12160" spans="2:51" x14ac:dyDescent="0.2">
      <c r="B12160" s="3"/>
      <c r="D12160" s="3"/>
      <c r="AW12160" s="3"/>
      <c r="AY12160" s="3"/>
    </row>
    <row r="12161" spans="2:51" x14ac:dyDescent="0.2">
      <c r="B12161" s="3"/>
      <c r="D12161" s="3"/>
      <c r="AW12161" s="3"/>
      <c r="AY12161" s="3"/>
    </row>
    <row r="12162" spans="2:51" x14ac:dyDescent="0.2">
      <c r="B12162" s="3"/>
      <c r="D12162" s="3"/>
      <c r="AW12162" s="3"/>
      <c r="AY12162" s="3"/>
    </row>
    <row r="12163" spans="2:51" x14ac:dyDescent="0.2">
      <c r="B12163" s="3"/>
      <c r="D12163" s="3"/>
      <c r="AW12163" s="3"/>
      <c r="AY12163" s="3"/>
    </row>
    <row r="12164" spans="2:51" x14ac:dyDescent="0.2">
      <c r="B12164" s="3"/>
      <c r="D12164" s="3"/>
      <c r="AW12164" s="3"/>
      <c r="AY12164" s="3"/>
    </row>
    <row r="12165" spans="2:51" x14ac:dyDescent="0.2">
      <c r="B12165" s="3"/>
      <c r="D12165" s="3"/>
      <c r="AW12165" s="3"/>
      <c r="AY12165" s="3"/>
    </row>
    <row r="12166" spans="2:51" x14ac:dyDescent="0.2">
      <c r="B12166" s="3"/>
      <c r="D12166" s="3"/>
      <c r="AW12166" s="3"/>
      <c r="AY12166" s="3"/>
    </row>
    <row r="12167" spans="2:51" x14ac:dyDescent="0.2">
      <c r="B12167" s="3"/>
      <c r="D12167" s="3"/>
      <c r="AW12167" s="3"/>
      <c r="AY12167" s="3"/>
    </row>
    <row r="12168" spans="2:51" x14ac:dyDescent="0.2">
      <c r="B12168" s="3"/>
      <c r="D12168" s="3"/>
      <c r="AW12168" s="3"/>
      <c r="AY12168" s="3"/>
    </row>
    <row r="12169" spans="2:51" x14ac:dyDescent="0.2">
      <c r="B12169" s="3"/>
      <c r="D12169" s="3"/>
      <c r="AW12169" s="3"/>
      <c r="AY12169" s="3"/>
    </row>
    <row r="12170" spans="2:51" x14ac:dyDescent="0.2">
      <c r="B12170" s="3"/>
      <c r="D12170" s="3"/>
      <c r="AW12170" s="3"/>
      <c r="AY12170" s="3"/>
    </row>
    <row r="12171" spans="2:51" x14ac:dyDescent="0.2">
      <c r="B12171" s="3"/>
      <c r="D12171" s="3"/>
      <c r="AW12171" s="3"/>
      <c r="AY12171" s="3"/>
    </row>
    <row r="12172" spans="2:51" x14ac:dyDescent="0.2">
      <c r="B12172" s="3"/>
      <c r="D12172" s="3"/>
      <c r="AW12172" s="3"/>
      <c r="AY12172" s="3"/>
    </row>
    <row r="12173" spans="2:51" x14ac:dyDescent="0.2">
      <c r="B12173" s="3"/>
      <c r="D12173" s="3"/>
      <c r="AW12173" s="3"/>
      <c r="AY12173" s="3"/>
    </row>
    <row r="12174" spans="2:51" x14ac:dyDescent="0.2">
      <c r="B12174" s="3"/>
      <c r="D12174" s="3"/>
      <c r="AW12174" s="3"/>
      <c r="AY12174" s="3"/>
    </row>
    <row r="12175" spans="2:51" x14ac:dyDescent="0.2">
      <c r="B12175" s="3"/>
      <c r="D12175" s="3"/>
      <c r="AW12175" s="3"/>
      <c r="AY12175" s="3"/>
    </row>
    <row r="12176" spans="2:51" x14ac:dyDescent="0.2">
      <c r="B12176" s="3"/>
      <c r="D12176" s="3"/>
      <c r="AW12176" s="3"/>
      <c r="AY12176" s="3"/>
    </row>
    <row r="12177" spans="2:51" x14ac:dyDescent="0.2">
      <c r="B12177" s="3"/>
      <c r="D12177" s="3"/>
      <c r="AW12177" s="3"/>
      <c r="AY12177" s="3"/>
    </row>
    <row r="12178" spans="2:51" x14ac:dyDescent="0.2">
      <c r="B12178" s="3"/>
      <c r="D12178" s="3"/>
      <c r="AW12178" s="3"/>
      <c r="AY12178" s="3"/>
    </row>
    <row r="12179" spans="2:51" x14ac:dyDescent="0.2">
      <c r="B12179" s="3"/>
      <c r="D12179" s="3"/>
      <c r="AW12179" s="3"/>
      <c r="AY12179" s="3"/>
    </row>
    <row r="12180" spans="2:51" x14ac:dyDescent="0.2">
      <c r="B12180" s="3"/>
      <c r="D12180" s="3"/>
      <c r="AW12180" s="3"/>
      <c r="AY12180" s="3"/>
    </row>
    <row r="12181" spans="2:51" x14ac:dyDescent="0.2">
      <c r="B12181" s="3"/>
      <c r="D12181" s="3"/>
      <c r="AW12181" s="3"/>
      <c r="AY12181" s="3"/>
    </row>
    <row r="12182" spans="2:51" x14ac:dyDescent="0.2">
      <c r="B12182" s="3"/>
      <c r="D12182" s="3"/>
      <c r="AW12182" s="3"/>
      <c r="AY12182" s="3"/>
    </row>
    <row r="12183" spans="2:51" x14ac:dyDescent="0.2">
      <c r="B12183" s="3"/>
      <c r="D12183" s="3"/>
      <c r="AW12183" s="3"/>
      <c r="AY12183" s="3"/>
    </row>
    <row r="12184" spans="2:51" x14ac:dyDescent="0.2">
      <c r="B12184" s="3"/>
      <c r="D12184" s="3"/>
      <c r="AW12184" s="3"/>
      <c r="AY12184" s="3"/>
    </row>
    <row r="12185" spans="2:51" x14ac:dyDescent="0.2">
      <c r="B12185" s="3"/>
      <c r="D12185" s="3"/>
      <c r="AW12185" s="3"/>
      <c r="AY12185" s="3"/>
    </row>
    <row r="12186" spans="2:51" x14ac:dyDescent="0.2">
      <c r="B12186" s="3"/>
      <c r="D12186" s="3"/>
      <c r="AW12186" s="3"/>
      <c r="AY12186" s="3"/>
    </row>
    <row r="12187" spans="2:51" x14ac:dyDescent="0.2">
      <c r="B12187" s="3"/>
      <c r="D12187" s="3"/>
      <c r="AW12187" s="3"/>
      <c r="AY12187" s="3"/>
    </row>
    <row r="12188" spans="2:51" x14ac:dyDescent="0.2">
      <c r="B12188" s="3"/>
      <c r="D12188" s="3"/>
      <c r="AW12188" s="3"/>
      <c r="AY12188" s="3"/>
    </row>
    <row r="12189" spans="2:51" x14ac:dyDescent="0.2">
      <c r="B12189" s="3"/>
      <c r="D12189" s="3"/>
      <c r="AW12189" s="3"/>
      <c r="AY12189" s="3"/>
    </row>
    <row r="12190" spans="2:51" x14ac:dyDescent="0.2">
      <c r="B12190" s="3"/>
      <c r="D12190" s="3"/>
      <c r="AW12190" s="3"/>
      <c r="AY12190" s="3"/>
    </row>
    <row r="12191" spans="2:51" x14ac:dyDescent="0.2">
      <c r="B12191" s="3"/>
      <c r="D12191" s="3"/>
      <c r="AW12191" s="3"/>
      <c r="AY12191" s="3"/>
    </row>
    <row r="12192" spans="2:51" x14ac:dyDescent="0.2">
      <c r="B12192" s="3"/>
      <c r="D12192" s="3"/>
      <c r="AW12192" s="3"/>
      <c r="AY12192" s="3"/>
    </row>
    <row r="12193" spans="2:51" x14ac:dyDescent="0.2">
      <c r="B12193" s="3"/>
      <c r="D12193" s="3"/>
      <c r="AW12193" s="3"/>
      <c r="AY12193" s="3"/>
    </row>
    <row r="12194" spans="2:51" x14ac:dyDescent="0.2">
      <c r="B12194" s="3"/>
      <c r="D12194" s="3"/>
      <c r="AW12194" s="3"/>
      <c r="AY12194" s="3"/>
    </row>
    <row r="12195" spans="2:51" x14ac:dyDescent="0.2">
      <c r="B12195" s="3"/>
      <c r="D12195" s="3"/>
      <c r="AW12195" s="3"/>
      <c r="AY12195" s="3"/>
    </row>
    <row r="12196" spans="2:51" x14ac:dyDescent="0.2">
      <c r="B12196" s="3"/>
      <c r="D12196" s="3"/>
      <c r="AW12196" s="3"/>
      <c r="AY12196" s="3"/>
    </row>
    <row r="12197" spans="2:51" x14ac:dyDescent="0.2">
      <c r="B12197" s="3"/>
      <c r="D12197" s="3"/>
      <c r="AW12197" s="3"/>
      <c r="AY12197" s="3"/>
    </row>
    <row r="12198" spans="2:51" x14ac:dyDescent="0.2">
      <c r="B12198" s="3"/>
      <c r="D12198" s="3"/>
      <c r="AW12198" s="3"/>
      <c r="AY12198" s="3"/>
    </row>
    <row r="12199" spans="2:51" x14ac:dyDescent="0.2">
      <c r="B12199" s="3"/>
      <c r="D12199" s="3"/>
      <c r="AW12199" s="3"/>
      <c r="AY12199" s="3"/>
    </row>
    <row r="12200" spans="2:51" x14ac:dyDescent="0.2">
      <c r="B12200" s="3"/>
      <c r="D12200" s="3"/>
      <c r="AW12200" s="3"/>
      <c r="AY12200" s="3"/>
    </row>
    <row r="12201" spans="2:51" x14ac:dyDescent="0.2">
      <c r="B12201" s="3"/>
      <c r="D12201" s="3"/>
      <c r="AW12201" s="3"/>
      <c r="AY12201" s="3"/>
    </row>
    <row r="12202" spans="2:51" x14ac:dyDescent="0.2">
      <c r="B12202" s="3"/>
      <c r="D12202" s="3"/>
      <c r="AW12202" s="3"/>
      <c r="AY12202" s="3"/>
    </row>
    <row r="12203" spans="2:51" x14ac:dyDescent="0.2">
      <c r="B12203" s="3"/>
      <c r="D12203" s="3"/>
      <c r="AW12203" s="3"/>
      <c r="AY12203" s="3"/>
    </row>
    <row r="12204" spans="2:51" x14ac:dyDescent="0.2">
      <c r="B12204" s="3"/>
      <c r="D12204" s="3"/>
      <c r="AW12204" s="3"/>
      <c r="AY12204" s="3"/>
    </row>
    <row r="12205" spans="2:51" x14ac:dyDescent="0.2">
      <c r="B12205" s="3"/>
      <c r="D12205" s="3"/>
      <c r="AW12205" s="3"/>
      <c r="AY12205" s="3"/>
    </row>
    <row r="12206" spans="2:51" x14ac:dyDescent="0.2">
      <c r="B12206" s="3"/>
      <c r="D12206" s="3"/>
      <c r="AW12206" s="3"/>
      <c r="AY12206" s="3"/>
    </row>
    <row r="12207" spans="2:51" x14ac:dyDescent="0.2">
      <c r="B12207" s="3"/>
      <c r="D12207" s="3"/>
      <c r="AW12207" s="3"/>
      <c r="AY12207" s="3"/>
    </row>
    <row r="12208" spans="2:51" x14ac:dyDescent="0.2">
      <c r="B12208" s="3"/>
      <c r="D12208" s="3"/>
      <c r="AW12208" s="3"/>
      <c r="AY12208" s="3"/>
    </row>
    <row r="12209" spans="2:51" x14ac:dyDescent="0.2">
      <c r="B12209" s="3"/>
      <c r="D12209" s="3"/>
      <c r="AW12209" s="3"/>
      <c r="AY12209" s="3"/>
    </row>
    <row r="12210" spans="2:51" x14ac:dyDescent="0.2">
      <c r="B12210" s="3"/>
      <c r="D12210" s="3"/>
      <c r="AW12210" s="3"/>
      <c r="AY12210" s="3"/>
    </row>
    <row r="12211" spans="2:51" x14ac:dyDescent="0.2">
      <c r="B12211" s="3"/>
      <c r="D12211" s="3"/>
      <c r="AW12211" s="3"/>
      <c r="AY12211" s="3"/>
    </row>
    <row r="12212" spans="2:51" x14ac:dyDescent="0.2">
      <c r="B12212" s="3"/>
      <c r="D12212" s="3"/>
      <c r="AW12212" s="3"/>
      <c r="AY12212" s="3"/>
    </row>
    <row r="12213" spans="2:51" x14ac:dyDescent="0.2">
      <c r="B12213" s="3"/>
      <c r="D12213" s="3"/>
      <c r="AW12213" s="3"/>
      <c r="AY12213" s="3"/>
    </row>
    <row r="12214" spans="2:51" x14ac:dyDescent="0.2">
      <c r="B12214" s="3"/>
      <c r="D12214" s="3"/>
      <c r="AW12214" s="3"/>
      <c r="AY12214" s="3"/>
    </row>
    <row r="12215" spans="2:51" x14ac:dyDescent="0.2">
      <c r="B12215" s="3"/>
      <c r="D12215" s="3"/>
      <c r="AW12215" s="3"/>
      <c r="AY12215" s="3"/>
    </row>
    <row r="12216" spans="2:51" x14ac:dyDescent="0.2">
      <c r="B12216" s="3"/>
      <c r="D12216" s="3"/>
      <c r="AW12216" s="3"/>
      <c r="AY12216" s="3"/>
    </row>
    <row r="12217" spans="2:51" x14ac:dyDescent="0.2">
      <c r="B12217" s="3"/>
      <c r="D12217" s="3"/>
      <c r="AW12217" s="3"/>
      <c r="AY12217" s="3"/>
    </row>
    <row r="12218" spans="2:51" x14ac:dyDescent="0.2">
      <c r="B12218" s="3"/>
      <c r="D12218" s="3"/>
      <c r="AW12218" s="3"/>
      <c r="AY12218" s="3"/>
    </row>
    <row r="12219" spans="2:51" x14ac:dyDescent="0.2">
      <c r="B12219" s="3"/>
      <c r="D12219" s="3"/>
      <c r="AW12219" s="3"/>
      <c r="AY12219" s="3"/>
    </row>
    <row r="12220" spans="2:51" x14ac:dyDescent="0.2">
      <c r="B12220" s="3"/>
      <c r="D12220" s="3"/>
      <c r="AW12220" s="3"/>
      <c r="AY12220" s="3"/>
    </row>
    <row r="12221" spans="2:51" x14ac:dyDescent="0.2">
      <c r="B12221" s="3"/>
      <c r="D12221" s="3"/>
      <c r="AW12221" s="3"/>
      <c r="AY12221" s="3"/>
    </row>
    <row r="12222" spans="2:51" x14ac:dyDescent="0.2">
      <c r="B12222" s="3"/>
      <c r="D12222" s="3"/>
      <c r="AW12222" s="3"/>
      <c r="AY12222" s="3"/>
    </row>
    <row r="12223" spans="2:51" x14ac:dyDescent="0.2">
      <c r="B12223" s="3"/>
      <c r="D12223" s="3"/>
      <c r="AW12223" s="3"/>
      <c r="AY12223" s="3"/>
    </row>
    <row r="12224" spans="2:51" x14ac:dyDescent="0.2">
      <c r="B12224" s="3"/>
      <c r="D12224" s="3"/>
      <c r="AW12224" s="3"/>
      <c r="AY12224" s="3"/>
    </row>
    <row r="12225" spans="2:51" x14ac:dyDescent="0.2">
      <c r="B12225" s="3"/>
      <c r="D12225" s="3"/>
      <c r="AW12225" s="3"/>
      <c r="AY12225" s="3"/>
    </row>
    <row r="12226" spans="2:51" x14ac:dyDescent="0.2">
      <c r="B12226" s="3"/>
      <c r="D12226" s="3"/>
      <c r="AW12226" s="3"/>
      <c r="AY12226" s="3"/>
    </row>
    <row r="12227" spans="2:51" x14ac:dyDescent="0.2">
      <c r="B12227" s="3"/>
      <c r="D12227" s="3"/>
      <c r="AW12227" s="3"/>
      <c r="AY12227" s="3"/>
    </row>
    <row r="12228" spans="2:51" x14ac:dyDescent="0.2">
      <c r="B12228" s="3"/>
      <c r="D12228" s="3"/>
      <c r="AW12228" s="3"/>
      <c r="AY12228" s="3"/>
    </row>
    <row r="12229" spans="2:51" x14ac:dyDescent="0.2">
      <c r="B12229" s="3"/>
      <c r="D12229" s="3"/>
      <c r="AW12229" s="3"/>
      <c r="AY12229" s="3"/>
    </row>
    <row r="12230" spans="2:51" x14ac:dyDescent="0.2">
      <c r="B12230" s="3"/>
      <c r="D12230" s="3"/>
      <c r="AW12230" s="3"/>
      <c r="AY12230" s="3"/>
    </row>
    <row r="12231" spans="2:51" x14ac:dyDescent="0.2">
      <c r="B12231" s="3"/>
      <c r="D12231" s="3"/>
      <c r="AW12231" s="3"/>
      <c r="AY12231" s="3"/>
    </row>
    <row r="12232" spans="2:51" x14ac:dyDescent="0.2">
      <c r="B12232" s="3"/>
      <c r="D12232" s="3"/>
      <c r="AW12232" s="3"/>
      <c r="AY12232" s="3"/>
    </row>
    <row r="12233" spans="2:51" x14ac:dyDescent="0.2">
      <c r="B12233" s="3"/>
      <c r="D12233" s="3"/>
      <c r="AW12233" s="3"/>
      <c r="AY12233" s="3"/>
    </row>
    <row r="12234" spans="2:51" x14ac:dyDescent="0.2">
      <c r="B12234" s="3"/>
      <c r="D12234" s="3"/>
      <c r="AW12234" s="3"/>
      <c r="AY12234" s="3"/>
    </row>
    <row r="12235" spans="2:51" x14ac:dyDescent="0.2">
      <c r="B12235" s="3"/>
      <c r="D12235" s="3"/>
      <c r="AW12235" s="3"/>
      <c r="AY12235" s="3"/>
    </row>
    <row r="12236" spans="2:51" x14ac:dyDescent="0.2">
      <c r="B12236" s="3"/>
      <c r="D12236" s="3"/>
      <c r="AW12236" s="3"/>
      <c r="AY12236" s="3"/>
    </row>
    <row r="12237" spans="2:51" x14ac:dyDescent="0.2">
      <c r="B12237" s="3"/>
      <c r="D12237" s="3"/>
      <c r="AW12237" s="3"/>
      <c r="AY12237" s="3"/>
    </row>
    <row r="12238" spans="2:51" x14ac:dyDescent="0.2">
      <c r="B12238" s="3"/>
      <c r="D12238" s="3"/>
      <c r="AW12238" s="3"/>
      <c r="AY12238" s="3"/>
    </row>
    <row r="12239" spans="2:51" x14ac:dyDescent="0.2">
      <c r="B12239" s="3"/>
      <c r="D12239" s="3"/>
      <c r="AW12239" s="3"/>
      <c r="AY12239" s="3"/>
    </row>
    <row r="12240" spans="2:51" x14ac:dyDescent="0.2">
      <c r="B12240" s="3"/>
      <c r="D12240" s="3"/>
      <c r="AW12240" s="3"/>
      <c r="AY12240" s="3"/>
    </row>
    <row r="12241" spans="2:51" x14ac:dyDescent="0.2">
      <c r="B12241" s="3"/>
      <c r="D12241" s="3"/>
      <c r="AW12241" s="3"/>
      <c r="AY12241" s="3"/>
    </row>
    <row r="12242" spans="2:51" x14ac:dyDescent="0.2">
      <c r="B12242" s="3"/>
      <c r="D12242" s="3"/>
      <c r="AW12242" s="3"/>
      <c r="AY12242" s="3"/>
    </row>
    <row r="12243" spans="2:51" x14ac:dyDescent="0.2">
      <c r="B12243" s="3"/>
      <c r="D12243" s="3"/>
      <c r="AW12243" s="3"/>
      <c r="AY12243" s="3"/>
    </row>
    <row r="12244" spans="2:51" x14ac:dyDescent="0.2">
      <c r="B12244" s="3"/>
      <c r="D12244" s="3"/>
      <c r="AW12244" s="3"/>
      <c r="AY12244" s="3"/>
    </row>
    <row r="12245" spans="2:51" x14ac:dyDescent="0.2">
      <c r="B12245" s="3"/>
      <c r="D12245" s="3"/>
      <c r="AW12245" s="3"/>
      <c r="AY12245" s="3"/>
    </row>
    <row r="12246" spans="2:51" x14ac:dyDescent="0.2">
      <c r="B12246" s="3"/>
      <c r="D12246" s="3"/>
      <c r="AW12246" s="3"/>
      <c r="AY12246" s="3"/>
    </row>
    <row r="12247" spans="2:51" x14ac:dyDescent="0.2">
      <c r="B12247" s="3"/>
      <c r="D12247" s="3"/>
      <c r="AW12247" s="3"/>
      <c r="AY12247" s="3"/>
    </row>
    <row r="12248" spans="2:51" x14ac:dyDescent="0.2">
      <c r="B12248" s="3"/>
      <c r="D12248" s="3"/>
      <c r="AW12248" s="3"/>
      <c r="AY12248" s="3"/>
    </row>
    <row r="12249" spans="2:51" x14ac:dyDescent="0.2">
      <c r="B12249" s="3"/>
      <c r="D12249" s="3"/>
      <c r="AW12249" s="3"/>
      <c r="AY12249" s="3"/>
    </row>
    <row r="12250" spans="2:51" x14ac:dyDescent="0.2">
      <c r="B12250" s="3"/>
      <c r="D12250" s="3"/>
      <c r="AW12250" s="3"/>
      <c r="AY12250" s="3"/>
    </row>
    <row r="12251" spans="2:51" x14ac:dyDescent="0.2">
      <c r="B12251" s="3"/>
      <c r="D12251" s="3"/>
      <c r="AW12251" s="3"/>
      <c r="AY12251" s="3"/>
    </row>
    <row r="12252" spans="2:51" x14ac:dyDescent="0.2">
      <c r="B12252" s="3"/>
      <c r="D12252" s="3"/>
      <c r="AW12252" s="3"/>
      <c r="AY12252" s="3"/>
    </row>
    <row r="12253" spans="2:51" x14ac:dyDescent="0.2">
      <c r="B12253" s="3"/>
      <c r="D12253" s="3"/>
      <c r="AW12253" s="3"/>
      <c r="AY12253" s="3"/>
    </row>
    <row r="12254" spans="2:51" x14ac:dyDescent="0.2">
      <c r="B12254" s="3"/>
      <c r="D12254" s="3"/>
      <c r="AW12254" s="3"/>
      <c r="AY12254" s="3"/>
    </row>
    <row r="12255" spans="2:51" x14ac:dyDescent="0.2">
      <c r="B12255" s="3"/>
      <c r="D12255" s="3"/>
      <c r="AW12255" s="3"/>
      <c r="AY12255" s="3"/>
    </row>
    <row r="12256" spans="2:51" x14ac:dyDescent="0.2">
      <c r="B12256" s="3"/>
      <c r="D12256" s="3"/>
      <c r="AW12256" s="3"/>
      <c r="AY12256" s="3"/>
    </row>
    <row r="12257" spans="2:51" x14ac:dyDescent="0.2">
      <c r="B12257" s="3"/>
      <c r="D12257" s="3"/>
      <c r="AW12257" s="3"/>
      <c r="AY12257" s="3"/>
    </row>
    <row r="12258" spans="2:51" x14ac:dyDescent="0.2">
      <c r="B12258" s="3"/>
      <c r="D12258" s="3"/>
      <c r="AW12258" s="3"/>
      <c r="AY12258" s="3"/>
    </row>
    <row r="12259" spans="2:51" x14ac:dyDescent="0.2">
      <c r="B12259" s="3"/>
      <c r="D12259" s="3"/>
      <c r="AW12259" s="3"/>
      <c r="AY12259" s="3"/>
    </row>
    <row r="12260" spans="2:51" x14ac:dyDescent="0.2">
      <c r="B12260" s="3"/>
      <c r="D12260" s="3"/>
      <c r="AW12260" s="3"/>
      <c r="AY12260" s="3"/>
    </row>
    <row r="12261" spans="2:51" x14ac:dyDescent="0.2">
      <c r="B12261" s="3"/>
      <c r="D12261" s="3"/>
      <c r="AW12261" s="3"/>
      <c r="AY12261" s="3"/>
    </row>
    <row r="12262" spans="2:51" x14ac:dyDescent="0.2">
      <c r="B12262" s="3"/>
      <c r="D12262" s="3"/>
      <c r="AW12262" s="3"/>
      <c r="AY12262" s="3"/>
    </row>
    <row r="12263" spans="2:51" x14ac:dyDescent="0.2">
      <c r="B12263" s="3"/>
      <c r="D12263" s="3"/>
      <c r="AW12263" s="3"/>
      <c r="AY12263" s="3"/>
    </row>
    <row r="12264" spans="2:51" x14ac:dyDescent="0.2">
      <c r="B12264" s="3"/>
      <c r="D12264" s="3"/>
      <c r="AW12264" s="3"/>
      <c r="AY12264" s="3"/>
    </row>
    <row r="12265" spans="2:51" x14ac:dyDescent="0.2">
      <c r="B12265" s="3"/>
      <c r="D12265" s="3"/>
      <c r="AW12265" s="3"/>
      <c r="AY12265" s="3"/>
    </row>
    <row r="12266" spans="2:51" x14ac:dyDescent="0.2">
      <c r="B12266" s="3"/>
      <c r="D12266" s="3"/>
      <c r="AW12266" s="3"/>
      <c r="AY12266" s="3"/>
    </row>
    <row r="12267" spans="2:51" x14ac:dyDescent="0.2">
      <c r="B12267" s="3"/>
      <c r="D12267" s="3"/>
      <c r="AW12267" s="3"/>
      <c r="AY12267" s="3"/>
    </row>
    <row r="12268" spans="2:51" x14ac:dyDescent="0.2">
      <c r="B12268" s="3"/>
      <c r="D12268" s="3"/>
      <c r="AW12268" s="3"/>
      <c r="AY12268" s="3"/>
    </row>
    <row r="12269" spans="2:51" x14ac:dyDescent="0.2">
      <c r="B12269" s="3"/>
      <c r="D12269" s="3"/>
      <c r="AW12269" s="3"/>
      <c r="AY12269" s="3"/>
    </row>
    <row r="12270" spans="2:51" x14ac:dyDescent="0.2">
      <c r="B12270" s="3"/>
      <c r="D12270" s="3"/>
      <c r="AW12270" s="3"/>
      <c r="AY12270" s="3"/>
    </row>
    <row r="12271" spans="2:51" x14ac:dyDescent="0.2">
      <c r="B12271" s="3"/>
      <c r="D12271" s="3"/>
      <c r="AW12271" s="3"/>
      <c r="AY12271" s="3"/>
    </row>
    <row r="12272" spans="2:51" x14ac:dyDescent="0.2">
      <c r="B12272" s="3"/>
      <c r="D12272" s="3"/>
      <c r="AW12272" s="3"/>
      <c r="AY12272" s="3"/>
    </row>
    <row r="12273" spans="2:51" x14ac:dyDescent="0.2">
      <c r="B12273" s="3"/>
      <c r="D12273" s="3"/>
      <c r="AW12273" s="3"/>
      <c r="AY12273" s="3"/>
    </row>
    <row r="12274" spans="2:51" x14ac:dyDescent="0.2">
      <c r="B12274" s="3"/>
      <c r="D12274" s="3"/>
      <c r="AW12274" s="3"/>
      <c r="AY12274" s="3"/>
    </row>
    <row r="12275" spans="2:51" x14ac:dyDescent="0.2">
      <c r="B12275" s="3"/>
      <c r="D12275" s="3"/>
      <c r="AW12275" s="3"/>
      <c r="AY12275" s="3"/>
    </row>
    <row r="12276" spans="2:51" x14ac:dyDescent="0.2">
      <c r="B12276" s="3"/>
      <c r="D12276" s="3"/>
      <c r="AW12276" s="3"/>
      <c r="AY12276" s="3"/>
    </row>
    <row r="12277" spans="2:51" x14ac:dyDescent="0.2">
      <c r="B12277" s="3"/>
      <c r="D12277" s="3"/>
      <c r="AW12277" s="3"/>
      <c r="AY12277" s="3"/>
    </row>
    <row r="12278" spans="2:51" x14ac:dyDescent="0.2">
      <c r="B12278" s="3"/>
      <c r="D12278" s="3"/>
      <c r="AW12278" s="3"/>
      <c r="AY12278" s="3"/>
    </row>
    <row r="12279" spans="2:51" x14ac:dyDescent="0.2">
      <c r="B12279" s="3"/>
      <c r="D12279" s="3"/>
      <c r="AW12279" s="3"/>
      <c r="AY12279" s="3"/>
    </row>
    <row r="12280" spans="2:51" x14ac:dyDescent="0.2">
      <c r="B12280" s="3"/>
      <c r="D12280" s="3"/>
      <c r="AW12280" s="3"/>
      <c r="AY12280" s="3"/>
    </row>
    <row r="12281" spans="2:51" x14ac:dyDescent="0.2">
      <c r="B12281" s="3"/>
      <c r="D12281" s="3"/>
      <c r="AW12281" s="3"/>
      <c r="AY12281" s="3"/>
    </row>
    <row r="12282" spans="2:51" x14ac:dyDescent="0.2">
      <c r="B12282" s="3"/>
      <c r="D12282" s="3"/>
      <c r="AW12282" s="3"/>
      <c r="AY12282" s="3"/>
    </row>
    <row r="12283" spans="2:51" x14ac:dyDescent="0.2">
      <c r="B12283" s="3"/>
      <c r="D12283" s="3"/>
      <c r="AW12283" s="3"/>
      <c r="AY12283" s="3"/>
    </row>
    <row r="12284" spans="2:51" x14ac:dyDescent="0.2">
      <c r="B12284" s="3"/>
      <c r="D12284" s="3"/>
      <c r="AW12284" s="3"/>
      <c r="AY12284" s="3"/>
    </row>
    <row r="12285" spans="2:51" x14ac:dyDescent="0.2">
      <c r="B12285" s="3"/>
      <c r="D12285" s="3"/>
      <c r="AW12285" s="3"/>
      <c r="AY12285" s="3"/>
    </row>
    <row r="12286" spans="2:51" x14ac:dyDescent="0.2">
      <c r="B12286" s="3"/>
      <c r="D12286" s="3"/>
      <c r="AW12286" s="3"/>
      <c r="AY12286" s="3"/>
    </row>
    <row r="12287" spans="2:51" x14ac:dyDescent="0.2">
      <c r="B12287" s="3"/>
      <c r="D12287" s="3"/>
      <c r="AW12287" s="3"/>
      <c r="AY12287" s="3"/>
    </row>
    <row r="12288" spans="2:51" x14ac:dyDescent="0.2">
      <c r="B12288" s="3"/>
      <c r="D12288" s="3"/>
      <c r="AW12288" s="3"/>
      <c r="AY12288" s="3"/>
    </row>
    <row r="12289" spans="2:51" x14ac:dyDescent="0.2">
      <c r="B12289" s="3"/>
      <c r="D12289" s="3"/>
      <c r="AW12289" s="3"/>
      <c r="AY12289" s="3"/>
    </row>
    <row r="12290" spans="2:51" x14ac:dyDescent="0.2">
      <c r="B12290" s="3"/>
      <c r="D12290" s="3"/>
      <c r="AW12290" s="3"/>
      <c r="AY12290" s="3"/>
    </row>
    <row r="12291" spans="2:51" x14ac:dyDescent="0.2">
      <c r="B12291" s="3"/>
      <c r="D12291" s="3"/>
      <c r="AW12291" s="3"/>
      <c r="AY12291" s="3"/>
    </row>
    <row r="12292" spans="2:51" x14ac:dyDescent="0.2">
      <c r="B12292" s="3"/>
      <c r="D12292" s="3"/>
      <c r="AW12292" s="3"/>
      <c r="AY12292" s="3"/>
    </row>
    <row r="12293" spans="2:51" x14ac:dyDescent="0.2">
      <c r="B12293" s="3"/>
      <c r="D12293" s="3"/>
      <c r="AW12293" s="3"/>
      <c r="AY12293" s="3"/>
    </row>
    <row r="12294" spans="2:51" x14ac:dyDescent="0.2">
      <c r="B12294" s="3"/>
      <c r="D12294" s="3"/>
      <c r="AW12294" s="3"/>
      <c r="AY12294" s="3"/>
    </row>
    <row r="12295" spans="2:51" x14ac:dyDescent="0.2">
      <c r="B12295" s="3"/>
      <c r="D12295" s="3"/>
      <c r="AW12295" s="3"/>
      <c r="AY12295" s="3"/>
    </row>
    <row r="12296" spans="2:51" x14ac:dyDescent="0.2">
      <c r="B12296" s="3"/>
      <c r="D12296" s="3"/>
      <c r="AW12296" s="3"/>
      <c r="AY12296" s="3"/>
    </row>
    <row r="12297" spans="2:51" x14ac:dyDescent="0.2">
      <c r="B12297" s="3"/>
      <c r="D12297" s="3"/>
      <c r="AW12297" s="3"/>
      <c r="AY12297" s="3"/>
    </row>
    <row r="12298" spans="2:51" x14ac:dyDescent="0.2">
      <c r="B12298" s="3"/>
      <c r="D12298" s="3"/>
      <c r="AW12298" s="3"/>
      <c r="AY12298" s="3"/>
    </row>
    <row r="12299" spans="2:51" x14ac:dyDescent="0.2">
      <c r="B12299" s="3"/>
      <c r="D12299" s="3"/>
      <c r="AW12299" s="3"/>
      <c r="AY12299" s="3"/>
    </row>
    <row r="12300" spans="2:51" x14ac:dyDescent="0.2">
      <c r="B12300" s="3"/>
      <c r="D12300" s="3"/>
      <c r="AW12300" s="3"/>
      <c r="AY12300" s="3"/>
    </row>
    <row r="12301" spans="2:51" x14ac:dyDescent="0.2">
      <c r="B12301" s="3"/>
      <c r="D12301" s="3"/>
      <c r="AW12301" s="3"/>
      <c r="AY12301" s="3"/>
    </row>
    <row r="12302" spans="2:51" x14ac:dyDescent="0.2">
      <c r="B12302" s="3"/>
      <c r="D12302" s="3"/>
      <c r="AW12302" s="3"/>
      <c r="AY12302" s="3"/>
    </row>
    <row r="12303" spans="2:51" x14ac:dyDescent="0.2">
      <c r="B12303" s="3"/>
      <c r="D12303" s="3"/>
      <c r="AW12303" s="3"/>
      <c r="AY12303" s="3"/>
    </row>
    <row r="12304" spans="2:51" x14ac:dyDescent="0.2">
      <c r="B12304" s="3"/>
      <c r="D12304" s="3"/>
      <c r="AW12304" s="3"/>
      <c r="AY12304" s="3"/>
    </row>
    <row r="12305" spans="2:51" x14ac:dyDescent="0.2">
      <c r="B12305" s="3"/>
      <c r="D12305" s="3"/>
      <c r="AW12305" s="3"/>
      <c r="AY12305" s="3"/>
    </row>
    <row r="12306" spans="2:51" x14ac:dyDescent="0.2">
      <c r="B12306" s="3"/>
      <c r="D12306" s="3"/>
      <c r="AW12306" s="3"/>
      <c r="AY12306" s="3"/>
    </row>
    <row r="12307" spans="2:51" x14ac:dyDescent="0.2">
      <c r="B12307" s="3"/>
      <c r="D12307" s="3"/>
      <c r="AW12307" s="3"/>
      <c r="AY12307" s="3"/>
    </row>
    <row r="12308" spans="2:51" x14ac:dyDescent="0.2">
      <c r="B12308" s="3"/>
      <c r="D12308" s="3"/>
      <c r="AW12308" s="3"/>
      <c r="AY12308" s="3"/>
    </row>
    <row r="12309" spans="2:51" x14ac:dyDescent="0.2">
      <c r="B12309" s="3"/>
      <c r="D12309" s="3"/>
      <c r="AW12309" s="3"/>
      <c r="AY12309" s="3"/>
    </row>
    <row r="12310" spans="2:51" x14ac:dyDescent="0.2">
      <c r="B12310" s="3"/>
      <c r="D12310" s="3"/>
      <c r="AW12310" s="3"/>
      <c r="AY12310" s="3"/>
    </row>
    <row r="12311" spans="2:51" x14ac:dyDescent="0.2">
      <c r="B12311" s="3"/>
      <c r="D12311" s="3"/>
      <c r="AW12311" s="3"/>
      <c r="AY12311" s="3"/>
    </row>
    <row r="12312" spans="2:51" x14ac:dyDescent="0.2">
      <c r="B12312" s="3"/>
      <c r="D12312" s="3"/>
      <c r="AW12312" s="3"/>
      <c r="AY12312" s="3"/>
    </row>
    <row r="12313" spans="2:51" x14ac:dyDescent="0.2">
      <c r="B12313" s="3"/>
      <c r="D12313" s="3"/>
      <c r="AW12313" s="3"/>
      <c r="AY12313" s="3"/>
    </row>
    <row r="12314" spans="2:51" x14ac:dyDescent="0.2">
      <c r="B12314" s="3"/>
      <c r="D12314" s="3"/>
      <c r="AW12314" s="3"/>
      <c r="AY12314" s="3"/>
    </row>
    <row r="12315" spans="2:51" x14ac:dyDescent="0.2">
      <c r="B12315" s="3"/>
      <c r="D12315" s="3"/>
      <c r="AW12315" s="3"/>
      <c r="AY12315" s="3"/>
    </row>
    <row r="12316" spans="2:51" x14ac:dyDescent="0.2">
      <c r="B12316" s="3"/>
      <c r="D12316" s="3"/>
      <c r="AW12316" s="3"/>
      <c r="AY12316" s="3"/>
    </row>
    <row r="12317" spans="2:51" x14ac:dyDescent="0.2">
      <c r="B12317" s="3"/>
      <c r="D12317" s="3"/>
      <c r="AW12317" s="3"/>
      <c r="AY12317" s="3"/>
    </row>
    <row r="12318" spans="2:51" x14ac:dyDescent="0.2">
      <c r="B12318" s="3"/>
      <c r="D12318" s="3"/>
      <c r="AW12318" s="3"/>
      <c r="AY12318" s="3"/>
    </row>
    <row r="12319" spans="2:51" x14ac:dyDescent="0.2">
      <c r="B12319" s="3"/>
      <c r="D12319" s="3"/>
      <c r="AW12319" s="3"/>
      <c r="AY12319" s="3"/>
    </row>
    <row r="12320" spans="2:51" x14ac:dyDescent="0.2">
      <c r="B12320" s="3"/>
      <c r="D12320" s="3"/>
      <c r="AW12320" s="3"/>
      <c r="AY12320" s="3"/>
    </row>
    <row r="12321" spans="2:51" x14ac:dyDescent="0.2">
      <c r="B12321" s="3"/>
      <c r="D12321" s="3"/>
      <c r="AW12321" s="3"/>
      <c r="AY12321" s="3"/>
    </row>
    <row r="12322" spans="2:51" x14ac:dyDescent="0.2">
      <c r="B12322" s="3"/>
      <c r="D12322" s="3"/>
      <c r="AW12322" s="3"/>
      <c r="AY12322" s="3"/>
    </row>
    <row r="12323" spans="2:51" x14ac:dyDescent="0.2">
      <c r="B12323" s="3"/>
      <c r="D12323" s="3"/>
      <c r="AW12323" s="3"/>
      <c r="AY12323" s="3"/>
    </row>
    <row r="12324" spans="2:51" x14ac:dyDescent="0.2">
      <c r="B12324" s="3"/>
      <c r="D12324" s="3"/>
      <c r="AW12324" s="3"/>
      <c r="AY12324" s="3"/>
    </row>
    <row r="12325" spans="2:51" x14ac:dyDescent="0.2">
      <c r="B12325" s="3"/>
      <c r="D12325" s="3"/>
      <c r="AW12325" s="3"/>
      <c r="AY12325" s="3"/>
    </row>
    <row r="12326" spans="2:51" x14ac:dyDescent="0.2">
      <c r="B12326" s="3"/>
      <c r="D12326" s="3"/>
      <c r="AW12326" s="3"/>
      <c r="AY12326" s="3"/>
    </row>
    <row r="12327" spans="2:51" x14ac:dyDescent="0.2">
      <c r="B12327" s="3"/>
      <c r="D12327" s="3"/>
      <c r="AW12327" s="3"/>
      <c r="AY12327" s="3"/>
    </row>
    <row r="12328" spans="2:51" x14ac:dyDescent="0.2">
      <c r="B12328" s="3"/>
      <c r="D12328" s="3"/>
      <c r="AW12328" s="3"/>
      <c r="AY12328" s="3"/>
    </row>
    <row r="12329" spans="2:51" x14ac:dyDescent="0.2">
      <c r="B12329" s="3"/>
      <c r="D12329" s="3"/>
      <c r="AW12329" s="3"/>
      <c r="AY12329" s="3"/>
    </row>
    <row r="12330" spans="2:51" x14ac:dyDescent="0.2">
      <c r="B12330" s="3"/>
      <c r="D12330" s="3"/>
      <c r="AW12330" s="3"/>
      <c r="AY12330" s="3"/>
    </row>
    <row r="12331" spans="2:51" x14ac:dyDescent="0.2">
      <c r="B12331" s="3"/>
      <c r="D12331" s="3"/>
      <c r="AW12331" s="3"/>
      <c r="AY12331" s="3"/>
    </row>
    <row r="12332" spans="2:51" x14ac:dyDescent="0.2">
      <c r="B12332" s="3"/>
      <c r="D12332" s="3"/>
      <c r="AW12332" s="3"/>
      <c r="AY12332" s="3"/>
    </row>
    <row r="12333" spans="2:51" x14ac:dyDescent="0.2">
      <c r="B12333" s="3"/>
      <c r="D12333" s="3"/>
      <c r="AW12333" s="3"/>
      <c r="AY12333" s="3"/>
    </row>
    <row r="12334" spans="2:51" x14ac:dyDescent="0.2">
      <c r="B12334" s="3"/>
      <c r="D12334" s="3"/>
      <c r="AW12334" s="3"/>
      <c r="AY12334" s="3"/>
    </row>
    <row r="12335" spans="2:51" x14ac:dyDescent="0.2">
      <c r="B12335" s="3"/>
      <c r="D12335" s="3"/>
      <c r="AW12335" s="3"/>
      <c r="AY12335" s="3"/>
    </row>
    <row r="12336" spans="2:51" x14ac:dyDescent="0.2">
      <c r="B12336" s="3"/>
      <c r="D12336" s="3"/>
      <c r="AW12336" s="3"/>
      <c r="AY12336" s="3"/>
    </row>
    <row r="12337" spans="2:51" x14ac:dyDescent="0.2">
      <c r="B12337" s="3"/>
      <c r="D12337" s="3"/>
      <c r="AW12337" s="3"/>
      <c r="AY12337" s="3"/>
    </row>
    <row r="12338" spans="2:51" x14ac:dyDescent="0.2">
      <c r="B12338" s="3"/>
      <c r="D12338" s="3"/>
      <c r="AW12338" s="3"/>
      <c r="AY12338" s="3"/>
    </row>
    <row r="12339" spans="2:51" x14ac:dyDescent="0.2">
      <c r="B12339" s="3"/>
      <c r="D12339" s="3"/>
      <c r="AW12339" s="3"/>
      <c r="AY12339" s="3"/>
    </row>
    <row r="12340" spans="2:51" x14ac:dyDescent="0.2">
      <c r="B12340" s="3"/>
      <c r="D12340" s="3"/>
      <c r="AW12340" s="3"/>
      <c r="AY12340" s="3"/>
    </row>
    <row r="12341" spans="2:51" x14ac:dyDescent="0.2">
      <c r="B12341" s="3"/>
      <c r="D12341" s="3"/>
      <c r="AW12341" s="3"/>
      <c r="AY12341" s="3"/>
    </row>
    <row r="12342" spans="2:51" x14ac:dyDescent="0.2">
      <c r="B12342" s="3"/>
      <c r="D12342" s="3"/>
      <c r="AW12342" s="3"/>
      <c r="AY12342" s="3"/>
    </row>
    <row r="12343" spans="2:51" x14ac:dyDescent="0.2">
      <c r="B12343" s="3"/>
      <c r="D12343" s="3"/>
      <c r="AW12343" s="3"/>
      <c r="AY12343" s="3"/>
    </row>
    <row r="12344" spans="2:51" x14ac:dyDescent="0.2">
      <c r="B12344" s="3"/>
      <c r="D12344" s="3"/>
      <c r="AW12344" s="3"/>
      <c r="AY12344" s="3"/>
    </row>
    <row r="12345" spans="2:51" x14ac:dyDescent="0.2">
      <c r="B12345" s="3"/>
      <c r="D12345" s="3"/>
      <c r="AW12345" s="3"/>
      <c r="AY12345" s="3"/>
    </row>
    <row r="12346" spans="2:51" x14ac:dyDescent="0.2">
      <c r="B12346" s="3"/>
      <c r="D12346" s="3"/>
      <c r="AW12346" s="3"/>
      <c r="AY12346" s="3"/>
    </row>
    <row r="12347" spans="2:51" x14ac:dyDescent="0.2">
      <c r="B12347" s="3"/>
      <c r="D12347" s="3"/>
      <c r="AW12347" s="3"/>
      <c r="AY12347" s="3"/>
    </row>
    <row r="12348" spans="2:51" x14ac:dyDescent="0.2">
      <c r="B12348" s="3"/>
      <c r="D12348" s="3"/>
      <c r="AW12348" s="3"/>
      <c r="AY12348" s="3"/>
    </row>
    <row r="12349" spans="2:51" x14ac:dyDescent="0.2">
      <c r="B12349" s="3"/>
      <c r="D12349" s="3"/>
      <c r="AW12349" s="3"/>
      <c r="AY12349" s="3"/>
    </row>
    <row r="12350" spans="2:51" x14ac:dyDescent="0.2">
      <c r="B12350" s="3"/>
      <c r="D12350" s="3"/>
      <c r="AW12350" s="3"/>
      <c r="AY12350" s="3"/>
    </row>
    <row r="12351" spans="2:51" x14ac:dyDescent="0.2">
      <c r="B12351" s="3"/>
      <c r="D12351" s="3"/>
      <c r="AW12351" s="3"/>
      <c r="AY12351" s="3"/>
    </row>
    <row r="12352" spans="2:51" x14ac:dyDescent="0.2">
      <c r="B12352" s="3"/>
      <c r="D12352" s="3"/>
      <c r="AW12352" s="3"/>
      <c r="AY12352" s="3"/>
    </row>
    <row r="12353" spans="2:51" x14ac:dyDescent="0.2">
      <c r="B12353" s="3"/>
      <c r="D12353" s="3"/>
      <c r="AW12353" s="3"/>
      <c r="AY12353" s="3"/>
    </row>
    <row r="12354" spans="2:51" x14ac:dyDescent="0.2">
      <c r="B12354" s="3"/>
      <c r="D12354" s="3"/>
      <c r="AW12354" s="3"/>
      <c r="AY12354" s="3"/>
    </row>
    <row r="12355" spans="2:51" x14ac:dyDescent="0.2">
      <c r="B12355" s="3"/>
      <c r="D12355" s="3"/>
      <c r="AW12355" s="3"/>
      <c r="AY12355" s="3"/>
    </row>
    <row r="12356" spans="2:51" x14ac:dyDescent="0.2">
      <c r="B12356" s="3"/>
      <c r="D12356" s="3"/>
      <c r="AW12356" s="3"/>
      <c r="AY12356" s="3"/>
    </row>
    <row r="12357" spans="2:51" x14ac:dyDescent="0.2">
      <c r="B12357" s="3"/>
      <c r="D12357" s="3"/>
      <c r="AW12357" s="3"/>
      <c r="AY12357" s="3"/>
    </row>
    <row r="12358" spans="2:51" x14ac:dyDescent="0.2">
      <c r="B12358" s="3"/>
      <c r="D12358" s="3"/>
      <c r="AW12358" s="3"/>
      <c r="AY12358" s="3"/>
    </row>
    <row r="12359" spans="2:51" x14ac:dyDescent="0.2">
      <c r="B12359" s="3"/>
      <c r="D12359" s="3"/>
      <c r="AW12359" s="3"/>
      <c r="AY12359" s="3"/>
    </row>
    <row r="12360" spans="2:51" x14ac:dyDescent="0.2">
      <c r="B12360" s="3"/>
      <c r="D12360" s="3"/>
      <c r="AW12360" s="3"/>
      <c r="AY12360" s="3"/>
    </row>
    <row r="12361" spans="2:51" x14ac:dyDescent="0.2">
      <c r="B12361" s="3"/>
      <c r="D12361" s="3"/>
      <c r="AW12361" s="3"/>
      <c r="AY12361" s="3"/>
    </row>
    <row r="12362" spans="2:51" x14ac:dyDescent="0.2">
      <c r="B12362" s="3"/>
      <c r="D12362" s="3"/>
      <c r="AW12362" s="3"/>
      <c r="AY12362" s="3"/>
    </row>
    <row r="12363" spans="2:51" x14ac:dyDescent="0.2">
      <c r="B12363" s="3"/>
      <c r="D12363" s="3"/>
      <c r="AW12363" s="3"/>
      <c r="AY12363" s="3"/>
    </row>
    <row r="12364" spans="2:51" x14ac:dyDescent="0.2">
      <c r="B12364" s="3"/>
      <c r="D12364" s="3"/>
      <c r="AW12364" s="3"/>
      <c r="AY12364" s="3"/>
    </row>
    <row r="12365" spans="2:51" x14ac:dyDescent="0.2">
      <c r="B12365" s="3"/>
      <c r="D12365" s="3"/>
      <c r="AW12365" s="3"/>
      <c r="AY12365" s="3"/>
    </row>
    <row r="12366" spans="2:51" x14ac:dyDescent="0.2">
      <c r="B12366" s="3"/>
      <c r="D12366" s="3"/>
      <c r="AW12366" s="3"/>
      <c r="AY12366" s="3"/>
    </row>
    <row r="12367" spans="2:51" x14ac:dyDescent="0.2">
      <c r="B12367" s="3"/>
      <c r="D12367" s="3"/>
      <c r="AW12367" s="3"/>
      <c r="AY12367" s="3"/>
    </row>
    <row r="12368" spans="2:51" x14ac:dyDescent="0.2">
      <c r="B12368" s="3"/>
      <c r="D12368" s="3"/>
      <c r="AW12368" s="3"/>
      <c r="AY12368" s="3"/>
    </row>
    <row r="12369" spans="2:51" x14ac:dyDescent="0.2">
      <c r="B12369" s="3"/>
      <c r="D12369" s="3"/>
      <c r="AW12369" s="3"/>
      <c r="AY12369" s="3"/>
    </row>
    <row r="12370" spans="2:51" x14ac:dyDescent="0.2">
      <c r="B12370" s="3"/>
      <c r="D12370" s="3"/>
      <c r="AW12370" s="3"/>
      <c r="AY12370" s="3"/>
    </row>
    <row r="12371" spans="2:51" x14ac:dyDescent="0.2">
      <c r="B12371" s="3"/>
      <c r="D12371" s="3"/>
      <c r="AW12371" s="3"/>
      <c r="AY12371" s="3"/>
    </row>
    <row r="12372" spans="2:51" x14ac:dyDescent="0.2">
      <c r="B12372" s="3"/>
      <c r="D12372" s="3"/>
      <c r="AW12372" s="3"/>
      <c r="AY12372" s="3"/>
    </row>
    <row r="12373" spans="2:51" x14ac:dyDescent="0.2">
      <c r="B12373" s="3"/>
      <c r="D12373" s="3"/>
      <c r="AW12373" s="3"/>
      <c r="AY12373" s="3"/>
    </row>
    <row r="12374" spans="2:51" x14ac:dyDescent="0.2">
      <c r="B12374" s="3"/>
      <c r="D12374" s="3"/>
      <c r="AW12374" s="3"/>
      <c r="AY12374" s="3"/>
    </row>
    <row r="12375" spans="2:51" x14ac:dyDescent="0.2">
      <c r="B12375" s="3"/>
      <c r="D12375" s="3"/>
      <c r="AW12375" s="3"/>
      <c r="AY12375" s="3"/>
    </row>
    <row r="12376" spans="2:51" x14ac:dyDescent="0.2">
      <c r="B12376" s="3"/>
      <c r="D12376" s="3"/>
      <c r="AW12376" s="3"/>
      <c r="AY12376" s="3"/>
    </row>
    <row r="12377" spans="2:51" x14ac:dyDescent="0.2">
      <c r="B12377" s="3"/>
      <c r="D12377" s="3"/>
      <c r="AW12377" s="3"/>
      <c r="AY12377" s="3"/>
    </row>
    <row r="12378" spans="2:51" x14ac:dyDescent="0.2">
      <c r="B12378" s="3"/>
      <c r="D12378" s="3"/>
      <c r="AW12378" s="3"/>
      <c r="AY12378" s="3"/>
    </row>
    <row r="12379" spans="2:51" x14ac:dyDescent="0.2">
      <c r="B12379" s="3"/>
      <c r="D12379" s="3"/>
      <c r="AW12379" s="3"/>
      <c r="AY12379" s="3"/>
    </row>
    <row r="12380" spans="2:51" x14ac:dyDescent="0.2">
      <c r="B12380" s="3"/>
      <c r="D12380" s="3"/>
      <c r="AW12380" s="3"/>
      <c r="AY12380" s="3"/>
    </row>
    <row r="12381" spans="2:51" x14ac:dyDescent="0.2">
      <c r="B12381" s="3"/>
      <c r="D12381" s="3"/>
      <c r="AW12381" s="3"/>
      <c r="AY12381" s="3"/>
    </row>
    <row r="12382" spans="2:51" x14ac:dyDescent="0.2">
      <c r="B12382" s="3"/>
      <c r="D12382" s="3"/>
      <c r="AW12382" s="3"/>
      <c r="AY12382" s="3"/>
    </row>
    <row r="12383" spans="2:51" x14ac:dyDescent="0.2">
      <c r="B12383" s="3"/>
      <c r="D12383" s="3"/>
      <c r="AW12383" s="3"/>
      <c r="AY12383" s="3"/>
    </row>
    <row r="12384" spans="2:51" x14ac:dyDescent="0.2">
      <c r="B12384" s="3"/>
      <c r="D12384" s="3"/>
      <c r="AW12384" s="3"/>
      <c r="AY12384" s="3"/>
    </row>
    <row r="12385" spans="2:51" x14ac:dyDescent="0.2">
      <c r="B12385" s="3"/>
      <c r="D12385" s="3"/>
      <c r="AW12385" s="3"/>
      <c r="AY12385" s="3"/>
    </row>
    <row r="12386" spans="2:51" x14ac:dyDescent="0.2">
      <c r="B12386" s="3"/>
      <c r="D12386" s="3"/>
      <c r="AW12386" s="3"/>
      <c r="AY12386" s="3"/>
    </row>
    <row r="12387" spans="2:51" x14ac:dyDescent="0.2">
      <c r="B12387" s="3"/>
      <c r="D12387" s="3"/>
      <c r="AW12387" s="3"/>
      <c r="AY12387" s="3"/>
    </row>
    <row r="12388" spans="2:51" x14ac:dyDescent="0.2">
      <c r="B12388" s="3"/>
      <c r="D12388" s="3"/>
      <c r="AW12388" s="3"/>
      <c r="AY12388" s="3"/>
    </row>
    <row r="12389" spans="2:51" x14ac:dyDescent="0.2">
      <c r="B12389" s="3"/>
      <c r="D12389" s="3"/>
      <c r="AW12389" s="3"/>
      <c r="AY12389" s="3"/>
    </row>
    <row r="12390" spans="2:51" x14ac:dyDescent="0.2">
      <c r="B12390" s="3"/>
      <c r="D12390" s="3"/>
      <c r="AW12390" s="3"/>
      <c r="AY12390" s="3"/>
    </row>
    <row r="12391" spans="2:51" x14ac:dyDescent="0.2">
      <c r="B12391" s="3"/>
      <c r="D12391" s="3"/>
      <c r="AW12391" s="3"/>
      <c r="AY12391" s="3"/>
    </row>
    <row r="12392" spans="2:51" x14ac:dyDescent="0.2">
      <c r="B12392" s="3"/>
      <c r="D12392" s="3"/>
      <c r="AW12392" s="3"/>
      <c r="AY12392" s="3"/>
    </row>
    <row r="12393" spans="2:51" x14ac:dyDescent="0.2">
      <c r="B12393" s="3"/>
      <c r="D12393" s="3"/>
      <c r="AW12393" s="3"/>
      <c r="AY12393" s="3"/>
    </row>
    <row r="12394" spans="2:51" x14ac:dyDescent="0.2">
      <c r="B12394" s="3"/>
      <c r="D12394" s="3"/>
      <c r="AW12394" s="3"/>
      <c r="AY12394" s="3"/>
    </row>
    <row r="12395" spans="2:51" x14ac:dyDescent="0.2">
      <c r="B12395" s="3"/>
      <c r="D12395" s="3"/>
      <c r="AW12395" s="3"/>
      <c r="AY12395" s="3"/>
    </row>
    <row r="12396" spans="2:51" x14ac:dyDescent="0.2">
      <c r="B12396" s="3"/>
      <c r="D12396" s="3"/>
      <c r="AW12396" s="3"/>
      <c r="AY12396" s="3"/>
    </row>
    <row r="12397" spans="2:51" x14ac:dyDescent="0.2">
      <c r="B12397" s="3"/>
      <c r="D12397" s="3"/>
      <c r="AW12397" s="3"/>
      <c r="AY12397" s="3"/>
    </row>
    <row r="12398" spans="2:51" x14ac:dyDescent="0.2">
      <c r="B12398" s="3"/>
      <c r="D12398" s="3"/>
      <c r="AW12398" s="3"/>
      <c r="AY12398" s="3"/>
    </row>
    <row r="12399" spans="2:51" x14ac:dyDescent="0.2">
      <c r="B12399" s="3"/>
      <c r="D12399" s="3"/>
      <c r="AW12399" s="3"/>
      <c r="AY12399" s="3"/>
    </row>
    <row r="12400" spans="2:51" x14ac:dyDescent="0.2">
      <c r="B12400" s="3"/>
      <c r="D12400" s="3"/>
      <c r="AW12400" s="3"/>
      <c r="AY12400" s="3"/>
    </row>
    <row r="12401" spans="2:51" x14ac:dyDescent="0.2">
      <c r="B12401" s="3"/>
      <c r="D12401" s="3"/>
      <c r="AW12401" s="3"/>
      <c r="AY12401" s="3"/>
    </row>
    <row r="12402" spans="2:51" x14ac:dyDescent="0.2">
      <c r="B12402" s="3"/>
      <c r="D12402" s="3"/>
      <c r="AW12402" s="3"/>
      <c r="AY12402" s="3"/>
    </row>
    <row r="12403" spans="2:51" x14ac:dyDescent="0.2">
      <c r="B12403" s="3"/>
      <c r="D12403" s="3"/>
      <c r="AW12403" s="3"/>
      <c r="AY12403" s="3"/>
    </row>
    <row r="12404" spans="2:51" x14ac:dyDescent="0.2">
      <c r="B12404" s="3"/>
      <c r="D12404" s="3"/>
      <c r="AW12404" s="3"/>
      <c r="AY12404" s="3"/>
    </row>
    <row r="12405" spans="2:51" x14ac:dyDescent="0.2">
      <c r="B12405" s="3"/>
      <c r="D12405" s="3"/>
      <c r="AW12405" s="3"/>
      <c r="AY12405" s="3"/>
    </row>
    <row r="12406" spans="2:51" x14ac:dyDescent="0.2">
      <c r="B12406" s="3"/>
      <c r="D12406" s="3"/>
      <c r="AW12406" s="3"/>
      <c r="AY12406" s="3"/>
    </row>
    <row r="12407" spans="2:51" x14ac:dyDescent="0.2">
      <c r="B12407" s="3"/>
      <c r="D12407" s="3"/>
      <c r="AW12407" s="3"/>
      <c r="AY12407" s="3"/>
    </row>
    <row r="12408" spans="2:51" x14ac:dyDescent="0.2">
      <c r="B12408" s="3"/>
      <c r="D12408" s="3"/>
      <c r="AW12408" s="3"/>
      <c r="AY12408" s="3"/>
    </row>
    <row r="12409" spans="2:51" x14ac:dyDescent="0.2">
      <c r="B12409" s="3"/>
      <c r="D12409" s="3"/>
      <c r="AW12409" s="3"/>
      <c r="AY12409" s="3"/>
    </row>
    <row r="12410" spans="2:51" x14ac:dyDescent="0.2">
      <c r="B12410" s="3"/>
      <c r="D12410" s="3"/>
      <c r="AW12410" s="3"/>
      <c r="AY12410" s="3"/>
    </row>
    <row r="12411" spans="2:51" x14ac:dyDescent="0.2">
      <c r="B12411" s="3"/>
      <c r="D12411" s="3"/>
      <c r="AW12411" s="3"/>
      <c r="AY12411" s="3"/>
    </row>
    <row r="12412" spans="2:51" x14ac:dyDescent="0.2">
      <c r="B12412" s="3"/>
      <c r="D12412" s="3"/>
      <c r="AW12412" s="3"/>
      <c r="AY12412" s="3"/>
    </row>
    <row r="12413" spans="2:51" x14ac:dyDescent="0.2">
      <c r="B12413" s="3"/>
      <c r="D12413" s="3"/>
      <c r="AW12413" s="3"/>
      <c r="AY12413" s="3"/>
    </row>
    <row r="12414" spans="2:51" x14ac:dyDescent="0.2">
      <c r="B12414" s="3"/>
      <c r="D12414" s="3"/>
      <c r="AW12414" s="3"/>
      <c r="AY12414" s="3"/>
    </row>
    <row r="12415" spans="2:51" x14ac:dyDescent="0.2">
      <c r="B12415" s="3"/>
      <c r="D12415" s="3"/>
      <c r="AW12415" s="3"/>
      <c r="AY12415" s="3"/>
    </row>
    <row r="12416" spans="2:51" x14ac:dyDescent="0.2">
      <c r="B12416" s="3"/>
      <c r="D12416" s="3"/>
      <c r="AW12416" s="3"/>
      <c r="AY12416" s="3"/>
    </row>
    <row r="12417" spans="2:51" x14ac:dyDescent="0.2">
      <c r="B12417" s="3"/>
      <c r="D12417" s="3"/>
      <c r="AW12417" s="3"/>
      <c r="AY12417" s="3"/>
    </row>
    <row r="12418" spans="2:51" x14ac:dyDescent="0.2">
      <c r="B12418" s="3"/>
      <c r="D12418" s="3"/>
      <c r="AW12418" s="3"/>
      <c r="AY12418" s="3"/>
    </row>
    <row r="12419" spans="2:51" x14ac:dyDescent="0.2">
      <c r="B12419" s="3"/>
      <c r="D12419" s="3"/>
      <c r="AW12419" s="3"/>
      <c r="AY12419" s="3"/>
    </row>
    <row r="12420" spans="2:51" x14ac:dyDescent="0.2">
      <c r="B12420" s="3"/>
      <c r="D12420" s="3"/>
      <c r="AW12420" s="3"/>
      <c r="AY12420" s="3"/>
    </row>
    <row r="12421" spans="2:51" x14ac:dyDescent="0.2">
      <c r="B12421" s="3"/>
      <c r="D12421" s="3"/>
      <c r="AW12421" s="3"/>
      <c r="AY12421" s="3"/>
    </row>
    <row r="12422" spans="2:51" x14ac:dyDescent="0.2">
      <c r="B12422" s="3"/>
      <c r="D12422" s="3"/>
      <c r="AW12422" s="3"/>
      <c r="AY12422" s="3"/>
    </row>
    <row r="12423" spans="2:51" x14ac:dyDescent="0.2">
      <c r="B12423" s="3"/>
      <c r="D12423" s="3"/>
      <c r="AW12423" s="3"/>
      <c r="AY12423" s="3"/>
    </row>
    <row r="12424" spans="2:51" x14ac:dyDescent="0.2">
      <c r="B12424" s="3"/>
      <c r="D12424" s="3"/>
      <c r="AW12424" s="3"/>
      <c r="AY12424" s="3"/>
    </row>
    <row r="12425" spans="2:51" x14ac:dyDescent="0.2">
      <c r="B12425" s="3"/>
      <c r="D12425" s="3"/>
      <c r="AW12425" s="3"/>
      <c r="AY12425" s="3"/>
    </row>
    <row r="12426" spans="2:51" x14ac:dyDescent="0.2">
      <c r="B12426" s="3"/>
      <c r="D12426" s="3"/>
      <c r="AW12426" s="3"/>
      <c r="AY12426" s="3"/>
    </row>
    <row r="12427" spans="2:51" x14ac:dyDescent="0.2">
      <c r="B12427" s="3"/>
      <c r="D12427" s="3"/>
      <c r="AW12427" s="3"/>
      <c r="AY12427" s="3"/>
    </row>
    <row r="12428" spans="2:51" x14ac:dyDescent="0.2">
      <c r="B12428" s="3"/>
      <c r="D12428" s="3"/>
      <c r="AW12428" s="3"/>
      <c r="AY12428" s="3"/>
    </row>
    <row r="12429" spans="2:51" x14ac:dyDescent="0.2">
      <c r="B12429" s="3"/>
      <c r="D12429" s="3"/>
      <c r="AW12429" s="3"/>
      <c r="AY12429" s="3"/>
    </row>
    <row r="12430" spans="2:51" x14ac:dyDescent="0.2">
      <c r="B12430" s="3"/>
      <c r="D12430" s="3"/>
      <c r="AW12430" s="3"/>
      <c r="AY12430" s="3"/>
    </row>
    <row r="12431" spans="2:51" x14ac:dyDescent="0.2">
      <c r="B12431" s="3"/>
      <c r="D12431" s="3"/>
      <c r="AW12431" s="3"/>
      <c r="AY12431" s="3"/>
    </row>
    <row r="12432" spans="2:51" x14ac:dyDescent="0.2">
      <c r="B12432" s="3"/>
      <c r="D12432" s="3"/>
      <c r="AW12432" s="3"/>
      <c r="AY12432" s="3"/>
    </row>
    <row r="12433" spans="2:51" x14ac:dyDescent="0.2">
      <c r="B12433" s="3"/>
      <c r="D12433" s="3"/>
      <c r="AW12433" s="3"/>
      <c r="AY12433" s="3"/>
    </row>
    <row r="12434" spans="2:51" x14ac:dyDescent="0.2">
      <c r="B12434" s="3"/>
      <c r="D12434" s="3"/>
      <c r="AW12434" s="3"/>
      <c r="AY12434" s="3"/>
    </row>
    <row r="12435" spans="2:51" x14ac:dyDescent="0.2">
      <c r="B12435" s="3"/>
      <c r="D12435" s="3"/>
      <c r="AW12435" s="3"/>
      <c r="AY12435" s="3"/>
    </row>
    <row r="12436" spans="2:51" x14ac:dyDescent="0.2">
      <c r="B12436" s="3"/>
      <c r="D12436" s="3"/>
      <c r="AW12436" s="3"/>
      <c r="AY12436" s="3"/>
    </row>
    <row r="12437" spans="2:51" x14ac:dyDescent="0.2">
      <c r="B12437" s="3"/>
      <c r="D12437" s="3"/>
      <c r="AW12437" s="3"/>
      <c r="AY12437" s="3"/>
    </row>
    <row r="12438" spans="2:51" x14ac:dyDescent="0.2">
      <c r="B12438" s="3"/>
      <c r="D12438" s="3"/>
      <c r="AW12438" s="3"/>
      <c r="AY12438" s="3"/>
    </row>
    <row r="12439" spans="2:51" x14ac:dyDescent="0.2">
      <c r="B12439" s="3"/>
      <c r="D12439" s="3"/>
      <c r="AW12439" s="3"/>
      <c r="AY12439" s="3"/>
    </row>
    <row r="12440" spans="2:51" x14ac:dyDescent="0.2">
      <c r="B12440" s="3"/>
      <c r="D12440" s="3"/>
      <c r="AW12440" s="3"/>
      <c r="AY12440" s="3"/>
    </row>
    <row r="12441" spans="2:51" x14ac:dyDescent="0.2">
      <c r="B12441" s="3"/>
      <c r="D12441" s="3"/>
      <c r="AW12441" s="3"/>
      <c r="AY12441" s="3"/>
    </row>
    <row r="12442" spans="2:51" x14ac:dyDescent="0.2">
      <c r="B12442" s="3"/>
      <c r="D12442" s="3"/>
      <c r="AW12442" s="3"/>
      <c r="AY12442" s="3"/>
    </row>
    <row r="12443" spans="2:51" x14ac:dyDescent="0.2">
      <c r="B12443" s="3"/>
      <c r="D12443" s="3"/>
      <c r="AW12443" s="3"/>
      <c r="AY12443" s="3"/>
    </row>
    <row r="12444" spans="2:51" x14ac:dyDescent="0.2">
      <c r="B12444" s="3"/>
      <c r="D12444" s="3"/>
      <c r="AW12444" s="3"/>
      <c r="AY12444" s="3"/>
    </row>
    <row r="12445" spans="2:51" x14ac:dyDescent="0.2">
      <c r="B12445" s="3"/>
      <c r="D12445" s="3"/>
      <c r="AW12445" s="3"/>
      <c r="AY12445" s="3"/>
    </row>
    <row r="12446" spans="2:51" x14ac:dyDescent="0.2">
      <c r="B12446" s="3"/>
      <c r="D12446" s="3"/>
      <c r="AW12446" s="3"/>
      <c r="AY12446" s="3"/>
    </row>
    <row r="12447" spans="2:51" x14ac:dyDescent="0.2">
      <c r="B12447" s="3"/>
      <c r="D12447" s="3"/>
      <c r="AW12447" s="3"/>
      <c r="AY12447" s="3"/>
    </row>
    <row r="12448" spans="2:51" x14ac:dyDescent="0.2">
      <c r="B12448" s="3"/>
      <c r="D12448" s="3"/>
      <c r="AW12448" s="3"/>
      <c r="AY12448" s="3"/>
    </row>
    <row r="12449" spans="2:51" x14ac:dyDescent="0.2">
      <c r="B12449" s="3"/>
      <c r="D12449" s="3"/>
      <c r="AW12449" s="3"/>
      <c r="AY12449" s="3"/>
    </row>
    <row r="12450" spans="2:51" x14ac:dyDescent="0.2">
      <c r="B12450" s="3"/>
      <c r="D12450" s="3"/>
      <c r="AW12450" s="3"/>
      <c r="AY12450" s="3"/>
    </row>
    <row r="12451" spans="2:51" x14ac:dyDescent="0.2">
      <c r="B12451" s="3"/>
      <c r="D12451" s="3"/>
      <c r="AW12451" s="3"/>
      <c r="AY12451" s="3"/>
    </row>
    <row r="12452" spans="2:51" x14ac:dyDescent="0.2">
      <c r="B12452" s="3"/>
      <c r="D12452" s="3"/>
      <c r="AW12452" s="3"/>
      <c r="AY12452" s="3"/>
    </row>
    <row r="12453" spans="2:51" x14ac:dyDescent="0.2">
      <c r="B12453" s="3"/>
      <c r="D12453" s="3"/>
      <c r="AW12453" s="3"/>
      <c r="AY12453" s="3"/>
    </row>
    <row r="12454" spans="2:51" x14ac:dyDescent="0.2">
      <c r="B12454" s="3"/>
      <c r="D12454" s="3"/>
      <c r="AW12454" s="3"/>
      <c r="AY12454" s="3"/>
    </row>
    <row r="12455" spans="2:51" x14ac:dyDescent="0.2">
      <c r="B12455" s="3"/>
      <c r="D12455" s="3"/>
      <c r="AW12455" s="3"/>
      <c r="AY12455" s="3"/>
    </row>
    <row r="12456" spans="2:51" x14ac:dyDescent="0.2">
      <c r="B12456" s="3"/>
      <c r="D12456" s="3"/>
      <c r="AW12456" s="3"/>
      <c r="AY12456" s="3"/>
    </row>
    <row r="12457" spans="2:51" x14ac:dyDescent="0.2">
      <c r="B12457" s="3"/>
      <c r="D12457" s="3"/>
      <c r="AW12457" s="3"/>
      <c r="AY12457" s="3"/>
    </row>
    <row r="12458" spans="2:51" x14ac:dyDescent="0.2">
      <c r="B12458" s="3"/>
      <c r="D12458" s="3"/>
      <c r="AW12458" s="3"/>
      <c r="AY12458" s="3"/>
    </row>
    <row r="12459" spans="2:51" x14ac:dyDescent="0.2">
      <c r="B12459" s="3"/>
      <c r="D12459" s="3"/>
      <c r="AW12459" s="3"/>
      <c r="AY12459" s="3"/>
    </row>
    <row r="12460" spans="2:51" x14ac:dyDescent="0.2">
      <c r="B12460" s="3"/>
      <c r="D12460" s="3"/>
      <c r="AW12460" s="3"/>
      <c r="AY12460" s="3"/>
    </row>
    <row r="12461" spans="2:51" x14ac:dyDescent="0.2">
      <c r="B12461" s="3"/>
      <c r="D12461" s="3"/>
      <c r="AW12461" s="3"/>
      <c r="AY12461" s="3"/>
    </row>
    <row r="12462" spans="2:51" x14ac:dyDescent="0.2">
      <c r="B12462" s="3"/>
      <c r="D12462" s="3"/>
      <c r="AW12462" s="3"/>
      <c r="AY12462" s="3"/>
    </row>
    <row r="12463" spans="2:51" x14ac:dyDescent="0.2">
      <c r="B12463" s="3"/>
      <c r="D12463" s="3"/>
      <c r="AW12463" s="3"/>
      <c r="AY12463" s="3"/>
    </row>
    <row r="12464" spans="2:51" x14ac:dyDescent="0.2">
      <c r="B12464" s="3"/>
      <c r="D12464" s="3"/>
      <c r="AW12464" s="3"/>
      <c r="AY12464" s="3"/>
    </row>
    <row r="12465" spans="2:51" x14ac:dyDescent="0.2">
      <c r="B12465" s="3"/>
      <c r="D12465" s="3"/>
      <c r="AW12465" s="3"/>
      <c r="AY12465" s="3"/>
    </row>
    <row r="12466" spans="2:51" x14ac:dyDescent="0.2">
      <c r="B12466" s="3"/>
      <c r="D12466" s="3"/>
      <c r="AW12466" s="3"/>
      <c r="AY12466" s="3"/>
    </row>
    <row r="12467" spans="2:51" x14ac:dyDescent="0.2">
      <c r="B12467" s="3"/>
      <c r="D12467" s="3"/>
      <c r="AW12467" s="3"/>
      <c r="AY12467" s="3"/>
    </row>
    <row r="12468" spans="2:51" x14ac:dyDescent="0.2">
      <c r="B12468" s="3"/>
      <c r="D12468" s="3"/>
      <c r="AW12468" s="3"/>
      <c r="AY12468" s="3"/>
    </row>
    <row r="12469" spans="2:51" x14ac:dyDescent="0.2">
      <c r="B12469" s="3"/>
      <c r="D12469" s="3"/>
      <c r="AW12469" s="3"/>
      <c r="AY12469" s="3"/>
    </row>
    <row r="12470" spans="2:51" x14ac:dyDescent="0.2">
      <c r="B12470" s="3"/>
      <c r="D12470" s="3"/>
      <c r="AW12470" s="3"/>
      <c r="AY12470" s="3"/>
    </row>
    <row r="12471" spans="2:51" x14ac:dyDescent="0.2">
      <c r="B12471" s="3"/>
      <c r="D12471" s="3"/>
      <c r="AW12471" s="3"/>
      <c r="AY12471" s="3"/>
    </row>
    <row r="12472" spans="2:51" x14ac:dyDescent="0.2">
      <c r="B12472" s="3"/>
      <c r="D12472" s="3"/>
      <c r="AW12472" s="3"/>
      <c r="AY12472" s="3"/>
    </row>
    <row r="12473" spans="2:51" x14ac:dyDescent="0.2">
      <c r="B12473" s="3"/>
      <c r="D12473" s="3"/>
      <c r="AW12473" s="3"/>
      <c r="AY12473" s="3"/>
    </row>
    <row r="12474" spans="2:51" x14ac:dyDescent="0.2">
      <c r="B12474" s="3"/>
      <c r="D12474" s="3"/>
      <c r="AW12474" s="3"/>
      <c r="AY12474" s="3"/>
    </row>
    <row r="12475" spans="2:51" x14ac:dyDescent="0.2">
      <c r="B12475" s="3"/>
      <c r="D12475" s="3"/>
      <c r="AW12475" s="3"/>
      <c r="AY12475" s="3"/>
    </row>
    <row r="12476" spans="2:51" x14ac:dyDescent="0.2">
      <c r="B12476" s="3"/>
      <c r="D12476" s="3"/>
      <c r="AW12476" s="3"/>
      <c r="AY12476" s="3"/>
    </row>
    <row r="12477" spans="2:51" x14ac:dyDescent="0.2">
      <c r="B12477" s="3"/>
      <c r="D12477" s="3"/>
      <c r="AW12477" s="3"/>
      <c r="AY12477" s="3"/>
    </row>
    <row r="12478" spans="2:51" x14ac:dyDescent="0.2">
      <c r="B12478" s="3"/>
      <c r="D12478" s="3"/>
      <c r="AW12478" s="3"/>
      <c r="AY12478" s="3"/>
    </row>
    <row r="12479" spans="2:51" x14ac:dyDescent="0.2">
      <c r="B12479" s="3"/>
      <c r="D12479" s="3"/>
      <c r="AW12479" s="3"/>
      <c r="AY12479" s="3"/>
    </row>
    <row r="12480" spans="2:51" x14ac:dyDescent="0.2">
      <c r="B12480" s="3"/>
      <c r="D12480" s="3"/>
      <c r="AW12480" s="3"/>
      <c r="AY12480" s="3"/>
    </row>
    <row r="12481" spans="2:51" x14ac:dyDescent="0.2">
      <c r="B12481" s="3"/>
      <c r="D12481" s="3"/>
      <c r="AW12481" s="3"/>
      <c r="AY12481" s="3"/>
    </row>
    <row r="12482" spans="2:51" x14ac:dyDescent="0.2">
      <c r="B12482" s="3"/>
      <c r="D12482" s="3"/>
      <c r="AW12482" s="3"/>
      <c r="AY12482" s="3"/>
    </row>
    <row r="12483" spans="2:51" x14ac:dyDescent="0.2">
      <c r="B12483" s="3"/>
      <c r="D12483" s="3"/>
      <c r="AW12483" s="3"/>
      <c r="AY12483" s="3"/>
    </row>
    <row r="12484" spans="2:51" x14ac:dyDescent="0.2">
      <c r="B12484" s="3"/>
      <c r="D12484" s="3"/>
      <c r="AW12484" s="3"/>
      <c r="AY12484" s="3"/>
    </row>
    <row r="12485" spans="2:51" x14ac:dyDescent="0.2">
      <c r="B12485" s="3"/>
      <c r="D12485" s="3"/>
      <c r="AW12485" s="3"/>
      <c r="AY12485" s="3"/>
    </row>
    <row r="12486" spans="2:51" x14ac:dyDescent="0.2">
      <c r="B12486" s="3"/>
      <c r="D12486" s="3"/>
      <c r="AW12486" s="3"/>
      <c r="AY12486" s="3"/>
    </row>
    <row r="12487" spans="2:51" x14ac:dyDescent="0.2">
      <c r="B12487" s="3"/>
      <c r="D12487" s="3"/>
      <c r="AW12487" s="3"/>
      <c r="AY12487" s="3"/>
    </row>
    <row r="12488" spans="2:51" x14ac:dyDescent="0.2">
      <c r="B12488" s="3"/>
      <c r="D12488" s="3"/>
      <c r="AW12488" s="3"/>
      <c r="AY12488" s="3"/>
    </row>
    <row r="12489" spans="2:51" x14ac:dyDescent="0.2">
      <c r="B12489" s="3"/>
      <c r="D12489" s="3"/>
      <c r="AW12489" s="3"/>
      <c r="AY12489" s="3"/>
    </row>
    <row r="12490" spans="2:51" x14ac:dyDescent="0.2">
      <c r="B12490" s="3"/>
      <c r="D12490" s="3"/>
      <c r="AW12490" s="3"/>
      <c r="AY12490" s="3"/>
    </row>
    <row r="12491" spans="2:51" x14ac:dyDescent="0.2">
      <c r="B12491" s="3"/>
      <c r="D12491" s="3"/>
      <c r="AW12491" s="3"/>
      <c r="AY12491" s="3"/>
    </row>
    <row r="12492" spans="2:51" x14ac:dyDescent="0.2">
      <c r="B12492" s="3"/>
      <c r="D12492" s="3"/>
      <c r="AW12492" s="3"/>
      <c r="AY12492" s="3"/>
    </row>
    <row r="12493" spans="2:51" x14ac:dyDescent="0.2">
      <c r="B12493" s="3"/>
      <c r="D12493" s="3"/>
      <c r="AW12493" s="3"/>
      <c r="AY12493" s="3"/>
    </row>
    <row r="12494" spans="2:51" x14ac:dyDescent="0.2">
      <c r="B12494" s="3"/>
      <c r="D12494" s="3"/>
      <c r="AW12494" s="3"/>
      <c r="AY12494" s="3"/>
    </row>
    <row r="12495" spans="2:51" x14ac:dyDescent="0.2">
      <c r="B12495" s="3"/>
      <c r="D12495" s="3"/>
      <c r="AW12495" s="3"/>
      <c r="AY12495" s="3"/>
    </row>
    <row r="12496" spans="2:51" x14ac:dyDescent="0.2">
      <c r="B12496" s="3"/>
      <c r="D12496" s="3"/>
      <c r="AW12496" s="3"/>
      <c r="AY12496" s="3"/>
    </row>
    <row r="12497" spans="2:51" x14ac:dyDescent="0.2">
      <c r="B12497" s="3"/>
      <c r="D12497" s="3"/>
      <c r="AW12497" s="3"/>
      <c r="AY12497" s="3"/>
    </row>
    <row r="12498" spans="2:51" x14ac:dyDescent="0.2">
      <c r="B12498" s="3"/>
      <c r="D12498" s="3"/>
      <c r="AW12498" s="3"/>
      <c r="AY12498" s="3"/>
    </row>
    <row r="12499" spans="2:51" x14ac:dyDescent="0.2">
      <c r="B12499" s="3"/>
      <c r="D12499" s="3"/>
      <c r="AW12499" s="3"/>
      <c r="AY12499" s="3"/>
    </row>
    <row r="12500" spans="2:51" x14ac:dyDescent="0.2">
      <c r="B12500" s="3"/>
      <c r="D12500" s="3"/>
      <c r="AW12500" s="3"/>
      <c r="AY12500" s="3"/>
    </row>
    <row r="12501" spans="2:51" x14ac:dyDescent="0.2">
      <c r="B12501" s="3"/>
      <c r="D12501" s="3"/>
      <c r="AW12501" s="3"/>
      <c r="AY12501" s="3"/>
    </row>
    <row r="12502" spans="2:51" x14ac:dyDescent="0.2">
      <c r="B12502" s="3"/>
      <c r="D12502" s="3"/>
      <c r="AW12502" s="3"/>
      <c r="AY12502" s="3"/>
    </row>
    <row r="12503" spans="2:51" x14ac:dyDescent="0.2">
      <c r="B12503" s="3"/>
      <c r="D12503" s="3"/>
      <c r="AW12503" s="3"/>
      <c r="AY12503" s="3"/>
    </row>
    <row r="12504" spans="2:51" x14ac:dyDescent="0.2">
      <c r="B12504" s="3"/>
      <c r="D12504" s="3"/>
      <c r="AW12504" s="3"/>
      <c r="AY12504" s="3"/>
    </row>
    <row r="12505" spans="2:51" x14ac:dyDescent="0.2">
      <c r="B12505" s="3"/>
      <c r="D12505" s="3"/>
      <c r="AW12505" s="3"/>
      <c r="AY12505" s="3"/>
    </row>
    <row r="12506" spans="2:51" x14ac:dyDescent="0.2">
      <c r="B12506" s="3"/>
      <c r="D12506" s="3"/>
      <c r="AW12506" s="3"/>
      <c r="AY12506" s="3"/>
    </row>
    <row r="12507" spans="2:51" x14ac:dyDescent="0.2">
      <c r="B12507" s="3"/>
      <c r="D12507" s="3"/>
      <c r="AW12507" s="3"/>
      <c r="AY12507" s="3"/>
    </row>
    <row r="12508" spans="2:51" x14ac:dyDescent="0.2">
      <c r="B12508" s="3"/>
      <c r="D12508" s="3"/>
      <c r="AW12508" s="3"/>
      <c r="AY12508" s="3"/>
    </row>
    <row r="12509" spans="2:51" x14ac:dyDescent="0.2">
      <c r="B12509" s="3"/>
      <c r="D12509" s="3"/>
      <c r="AW12509" s="3"/>
      <c r="AY12509" s="3"/>
    </row>
    <row r="12510" spans="2:51" x14ac:dyDescent="0.2">
      <c r="B12510" s="3"/>
      <c r="D12510" s="3"/>
      <c r="AW12510" s="3"/>
      <c r="AY12510" s="3"/>
    </row>
    <row r="12511" spans="2:51" x14ac:dyDescent="0.2">
      <c r="B12511" s="3"/>
      <c r="D12511" s="3"/>
      <c r="AW12511" s="3"/>
      <c r="AY12511" s="3"/>
    </row>
    <row r="12512" spans="2:51" x14ac:dyDescent="0.2">
      <c r="B12512" s="3"/>
      <c r="D12512" s="3"/>
      <c r="AW12512" s="3"/>
      <c r="AY12512" s="3"/>
    </row>
    <row r="12513" spans="2:51" x14ac:dyDescent="0.2">
      <c r="B12513" s="3"/>
      <c r="D12513" s="3"/>
      <c r="AW12513" s="3"/>
      <c r="AY12513" s="3"/>
    </row>
    <row r="12514" spans="2:51" x14ac:dyDescent="0.2">
      <c r="B12514" s="3"/>
      <c r="D12514" s="3"/>
      <c r="AW12514" s="3"/>
      <c r="AY12514" s="3"/>
    </row>
    <row r="12515" spans="2:51" x14ac:dyDescent="0.2">
      <c r="B12515" s="3"/>
      <c r="D12515" s="3"/>
      <c r="AW12515" s="3"/>
      <c r="AY12515" s="3"/>
    </row>
    <row r="12516" spans="2:51" x14ac:dyDescent="0.2">
      <c r="B12516" s="3"/>
      <c r="D12516" s="3"/>
      <c r="AW12516" s="3"/>
      <c r="AY12516" s="3"/>
    </row>
    <row r="12517" spans="2:51" x14ac:dyDescent="0.2">
      <c r="B12517" s="3"/>
      <c r="D12517" s="3"/>
      <c r="AW12517" s="3"/>
      <c r="AY12517" s="3"/>
    </row>
    <row r="12518" spans="2:51" x14ac:dyDescent="0.2">
      <c r="B12518" s="3"/>
      <c r="D12518" s="3"/>
      <c r="AW12518" s="3"/>
      <c r="AY12518" s="3"/>
    </row>
    <row r="12519" spans="2:51" x14ac:dyDescent="0.2">
      <c r="B12519" s="3"/>
      <c r="D12519" s="3"/>
      <c r="AW12519" s="3"/>
      <c r="AY12519" s="3"/>
    </row>
    <row r="12520" spans="2:51" x14ac:dyDescent="0.2">
      <c r="B12520" s="3"/>
      <c r="D12520" s="3"/>
      <c r="AW12520" s="3"/>
      <c r="AY12520" s="3"/>
    </row>
    <row r="12521" spans="2:51" x14ac:dyDescent="0.2">
      <c r="B12521" s="3"/>
      <c r="D12521" s="3"/>
      <c r="AW12521" s="3"/>
      <c r="AY12521" s="3"/>
    </row>
    <row r="12522" spans="2:51" x14ac:dyDescent="0.2">
      <c r="B12522" s="3"/>
      <c r="D12522" s="3"/>
      <c r="AW12522" s="3"/>
      <c r="AY12522" s="3"/>
    </row>
    <row r="12523" spans="2:51" x14ac:dyDescent="0.2">
      <c r="B12523" s="3"/>
      <c r="D12523" s="3"/>
      <c r="AW12523" s="3"/>
      <c r="AY12523" s="3"/>
    </row>
    <row r="12524" spans="2:51" x14ac:dyDescent="0.2">
      <c r="B12524" s="3"/>
      <c r="D12524" s="3"/>
      <c r="AW12524" s="3"/>
      <c r="AY12524" s="3"/>
    </row>
    <row r="12525" spans="2:51" x14ac:dyDescent="0.2">
      <c r="B12525" s="3"/>
      <c r="D12525" s="3"/>
      <c r="AW12525" s="3"/>
      <c r="AY12525" s="3"/>
    </row>
    <row r="12526" spans="2:51" x14ac:dyDescent="0.2">
      <c r="B12526" s="3"/>
      <c r="D12526" s="3"/>
      <c r="AW12526" s="3"/>
      <c r="AY12526" s="3"/>
    </row>
    <row r="12527" spans="2:51" x14ac:dyDescent="0.2">
      <c r="B12527" s="3"/>
      <c r="D12527" s="3"/>
      <c r="AW12527" s="3"/>
      <c r="AY12527" s="3"/>
    </row>
    <row r="12528" spans="2:51" x14ac:dyDescent="0.2">
      <c r="B12528" s="3"/>
      <c r="D12528" s="3"/>
      <c r="AW12528" s="3"/>
      <c r="AY12528" s="3"/>
    </row>
    <row r="12529" spans="2:51" x14ac:dyDescent="0.2">
      <c r="B12529" s="3"/>
      <c r="D12529" s="3"/>
      <c r="AW12529" s="3"/>
      <c r="AY12529" s="3"/>
    </row>
    <row r="12530" spans="2:51" x14ac:dyDescent="0.2">
      <c r="B12530" s="3"/>
      <c r="D12530" s="3"/>
      <c r="AW12530" s="3"/>
      <c r="AY12530" s="3"/>
    </row>
    <row r="12531" spans="2:51" x14ac:dyDescent="0.2">
      <c r="B12531" s="3"/>
      <c r="D12531" s="3"/>
      <c r="AW12531" s="3"/>
      <c r="AY12531" s="3"/>
    </row>
    <row r="12532" spans="2:51" x14ac:dyDescent="0.2">
      <c r="B12532" s="3"/>
      <c r="D12532" s="3"/>
      <c r="AW12532" s="3"/>
      <c r="AY12532" s="3"/>
    </row>
    <row r="12533" spans="2:51" x14ac:dyDescent="0.2">
      <c r="B12533" s="3"/>
      <c r="D12533" s="3"/>
      <c r="AW12533" s="3"/>
      <c r="AY12533" s="3"/>
    </row>
    <row r="12534" spans="2:51" x14ac:dyDescent="0.2">
      <c r="B12534" s="3"/>
      <c r="D12534" s="3"/>
      <c r="AW12534" s="3"/>
      <c r="AY12534" s="3"/>
    </row>
    <row r="12535" spans="2:51" x14ac:dyDescent="0.2">
      <c r="B12535" s="3"/>
      <c r="D12535" s="3"/>
      <c r="AW12535" s="3"/>
      <c r="AY12535" s="3"/>
    </row>
    <row r="12536" spans="2:51" x14ac:dyDescent="0.2">
      <c r="B12536" s="3"/>
      <c r="D12536" s="3"/>
      <c r="AW12536" s="3"/>
      <c r="AY12536" s="3"/>
    </row>
    <row r="12537" spans="2:51" x14ac:dyDescent="0.2">
      <c r="B12537" s="3"/>
      <c r="D12537" s="3"/>
      <c r="AW12537" s="3"/>
      <c r="AY12537" s="3"/>
    </row>
    <row r="12538" spans="2:51" x14ac:dyDescent="0.2">
      <c r="B12538" s="3"/>
      <c r="D12538" s="3"/>
      <c r="AW12538" s="3"/>
      <c r="AY12538" s="3"/>
    </row>
    <row r="12539" spans="2:51" x14ac:dyDescent="0.2">
      <c r="B12539" s="3"/>
      <c r="D12539" s="3"/>
      <c r="AW12539" s="3"/>
      <c r="AY12539" s="3"/>
    </row>
    <row r="12540" spans="2:51" x14ac:dyDescent="0.2">
      <c r="B12540" s="3"/>
      <c r="D12540" s="3"/>
      <c r="AW12540" s="3"/>
      <c r="AY12540" s="3"/>
    </row>
    <row r="12541" spans="2:51" x14ac:dyDescent="0.2">
      <c r="B12541" s="3"/>
      <c r="D12541" s="3"/>
      <c r="AW12541" s="3"/>
      <c r="AY12541" s="3"/>
    </row>
    <row r="12542" spans="2:51" x14ac:dyDescent="0.2">
      <c r="B12542" s="3"/>
      <c r="D12542" s="3"/>
      <c r="AW12542" s="3"/>
      <c r="AY12542" s="3"/>
    </row>
    <row r="12543" spans="2:51" x14ac:dyDescent="0.2">
      <c r="B12543" s="3"/>
      <c r="D12543" s="3"/>
      <c r="AW12543" s="3"/>
      <c r="AY12543" s="3"/>
    </row>
    <row r="12544" spans="2:51" x14ac:dyDescent="0.2">
      <c r="B12544" s="3"/>
      <c r="D12544" s="3"/>
      <c r="AW12544" s="3"/>
      <c r="AY12544" s="3"/>
    </row>
    <row r="12545" spans="2:51" x14ac:dyDescent="0.2">
      <c r="B12545" s="3"/>
      <c r="D12545" s="3"/>
      <c r="AW12545" s="3"/>
      <c r="AY12545" s="3"/>
    </row>
    <row r="12546" spans="2:51" x14ac:dyDescent="0.2">
      <c r="B12546" s="3"/>
      <c r="D12546" s="3"/>
      <c r="AW12546" s="3"/>
      <c r="AY12546" s="3"/>
    </row>
    <row r="12547" spans="2:51" x14ac:dyDescent="0.2">
      <c r="B12547" s="3"/>
      <c r="D12547" s="3"/>
      <c r="AW12547" s="3"/>
      <c r="AY12547" s="3"/>
    </row>
    <row r="12548" spans="2:51" x14ac:dyDescent="0.2">
      <c r="B12548" s="3"/>
      <c r="D12548" s="3"/>
      <c r="AW12548" s="3"/>
      <c r="AY12548" s="3"/>
    </row>
    <row r="12549" spans="2:51" x14ac:dyDescent="0.2">
      <c r="B12549" s="3"/>
      <c r="D12549" s="3"/>
      <c r="AW12549" s="3"/>
      <c r="AY12549" s="3"/>
    </row>
    <row r="12550" spans="2:51" x14ac:dyDescent="0.2">
      <c r="B12550" s="3"/>
      <c r="D12550" s="3"/>
      <c r="AW12550" s="3"/>
      <c r="AY12550" s="3"/>
    </row>
    <row r="12551" spans="2:51" x14ac:dyDescent="0.2">
      <c r="B12551" s="3"/>
      <c r="D12551" s="3"/>
      <c r="AW12551" s="3"/>
      <c r="AY12551" s="3"/>
    </row>
    <row r="12552" spans="2:51" x14ac:dyDescent="0.2">
      <c r="B12552" s="3"/>
      <c r="D12552" s="3"/>
      <c r="AW12552" s="3"/>
      <c r="AY12552" s="3"/>
    </row>
    <row r="12553" spans="2:51" x14ac:dyDescent="0.2">
      <c r="B12553" s="3"/>
      <c r="D12553" s="3"/>
      <c r="AW12553" s="3"/>
      <c r="AY12553" s="3"/>
    </row>
    <row r="12554" spans="2:51" x14ac:dyDescent="0.2">
      <c r="B12554" s="3"/>
      <c r="D12554" s="3"/>
      <c r="AW12554" s="3"/>
      <c r="AY12554" s="3"/>
    </row>
    <row r="12555" spans="2:51" x14ac:dyDescent="0.2">
      <c r="B12555" s="3"/>
      <c r="D12555" s="3"/>
      <c r="AW12555" s="3"/>
      <c r="AY12555" s="3"/>
    </row>
    <row r="12556" spans="2:51" x14ac:dyDescent="0.2">
      <c r="B12556" s="3"/>
      <c r="D12556" s="3"/>
      <c r="AW12556" s="3"/>
      <c r="AY12556" s="3"/>
    </row>
    <row r="12557" spans="2:51" x14ac:dyDescent="0.2">
      <c r="B12557" s="3"/>
      <c r="D12557" s="3"/>
      <c r="AW12557" s="3"/>
      <c r="AY12557" s="3"/>
    </row>
    <row r="12558" spans="2:51" x14ac:dyDescent="0.2">
      <c r="B12558" s="3"/>
      <c r="D12558" s="3"/>
      <c r="AW12558" s="3"/>
      <c r="AY12558" s="3"/>
    </row>
    <row r="12559" spans="2:51" x14ac:dyDescent="0.2">
      <c r="B12559" s="3"/>
      <c r="D12559" s="3"/>
      <c r="AW12559" s="3"/>
      <c r="AY12559" s="3"/>
    </row>
    <row r="12560" spans="2:51" x14ac:dyDescent="0.2">
      <c r="B12560" s="3"/>
      <c r="D12560" s="3"/>
      <c r="AW12560" s="3"/>
      <c r="AY12560" s="3"/>
    </row>
    <row r="12561" spans="2:51" x14ac:dyDescent="0.2">
      <c r="B12561" s="3"/>
      <c r="D12561" s="3"/>
      <c r="AW12561" s="3"/>
      <c r="AY12561" s="3"/>
    </row>
    <row r="12562" spans="2:51" x14ac:dyDescent="0.2">
      <c r="B12562" s="3"/>
      <c r="D12562" s="3"/>
      <c r="AW12562" s="3"/>
      <c r="AY12562" s="3"/>
    </row>
    <row r="12563" spans="2:51" x14ac:dyDescent="0.2">
      <c r="B12563" s="3"/>
      <c r="D12563" s="3"/>
      <c r="AW12563" s="3"/>
      <c r="AY12563" s="3"/>
    </row>
    <row r="12564" spans="2:51" x14ac:dyDescent="0.2">
      <c r="B12564" s="3"/>
      <c r="D12564" s="3"/>
      <c r="AW12564" s="3"/>
      <c r="AY12564" s="3"/>
    </row>
    <row r="12565" spans="2:51" x14ac:dyDescent="0.2">
      <c r="B12565" s="3"/>
      <c r="D12565" s="3"/>
      <c r="AW12565" s="3"/>
      <c r="AY12565" s="3"/>
    </row>
    <row r="12566" spans="2:51" x14ac:dyDescent="0.2">
      <c r="B12566" s="3"/>
      <c r="D12566" s="3"/>
      <c r="AW12566" s="3"/>
      <c r="AY12566" s="3"/>
    </row>
    <row r="12567" spans="2:51" x14ac:dyDescent="0.2">
      <c r="B12567" s="3"/>
      <c r="D12567" s="3"/>
      <c r="AW12567" s="3"/>
      <c r="AY12567" s="3"/>
    </row>
    <row r="12568" spans="2:51" x14ac:dyDescent="0.2">
      <c r="B12568" s="3"/>
      <c r="D12568" s="3"/>
      <c r="AW12568" s="3"/>
      <c r="AY12568" s="3"/>
    </row>
    <row r="12569" spans="2:51" x14ac:dyDescent="0.2">
      <c r="B12569" s="3"/>
      <c r="D12569" s="3"/>
      <c r="AW12569" s="3"/>
      <c r="AY12569" s="3"/>
    </row>
    <row r="12570" spans="2:51" x14ac:dyDescent="0.2">
      <c r="B12570" s="3"/>
      <c r="D12570" s="3"/>
      <c r="AW12570" s="3"/>
      <c r="AY12570" s="3"/>
    </row>
    <row r="12571" spans="2:51" x14ac:dyDescent="0.2">
      <c r="B12571" s="3"/>
      <c r="D12571" s="3"/>
      <c r="AW12571" s="3"/>
      <c r="AY12571" s="3"/>
    </row>
    <row r="12572" spans="2:51" x14ac:dyDescent="0.2">
      <c r="B12572" s="3"/>
      <c r="D12572" s="3"/>
      <c r="AW12572" s="3"/>
      <c r="AY12572" s="3"/>
    </row>
    <row r="12573" spans="2:51" x14ac:dyDescent="0.2">
      <c r="B12573" s="3"/>
      <c r="D12573" s="3"/>
      <c r="AW12573" s="3"/>
      <c r="AY12573" s="3"/>
    </row>
    <row r="12574" spans="2:51" x14ac:dyDescent="0.2">
      <c r="B12574" s="3"/>
      <c r="D12574" s="3"/>
      <c r="AW12574" s="3"/>
      <c r="AY12574" s="3"/>
    </row>
    <row r="12575" spans="2:51" x14ac:dyDescent="0.2">
      <c r="B12575" s="3"/>
      <c r="D12575" s="3"/>
      <c r="AW12575" s="3"/>
      <c r="AY12575" s="3"/>
    </row>
    <row r="12576" spans="2:51" x14ac:dyDescent="0.2">
      <c r="B12576" s="3"/>
      <c r="D12576" s="3"/>
      <c r="AW12576" s="3"/>
      <c r="AY12576" s="3"/>
    </row>
    <row r="12577" spans="2:51" x14ac:dyDescent="0.2">
      <c r="B12577" s="3"/>
      <c r="D12577" s="3"/>
      <c r="AW12577" s="3"/>
      <c r="AY12577" s="3"/>
    </row>
    <row r="12578" spans="2:51" x14ac:dyDescent="0.2">
      <c r="B12578" s="3"/>
      <c r="D12578" s="3"/>
      <c r="AW12578" s="3"/>
      <c r="AY12578" s="3"/>
    </row>
    <row r="12579" spans="2:51" x14ac:dyDescent="0.2">
      <c r="B12579" s="3"/>
      <c r="D12579" s="3"/>
      <c r="AW12579" s="3"/>
      <c r="AY12579" s="3"/>
    </row>
    <row r="12580" spans="2:51" x14ac:dyDescent="0.2">
      <c r="B12580" s="3"/>
      <c r="D12580" s="3"/>
      <c r="AW12580" s="3"/>
      <c r="AY12580" s="3"/>
    </row>
    <row r="12581" spans="2:51" x14ac:dyDescent="0.2">
      <c r="B12581" s="3"/>
      <c r="D12581" s="3"/>
      <c r="AW12581" s="3"/>
      <c r="AY12581" s="3"/>
    </row>
    <row r="12582" spans="2:51" x14ac:dyDescent="0.2">
      <c r="B12582" s="3"/>
      <c r="D12582" s="3"/>
      <c r="AW12582" s="3"/>
      <c r="AY12582" s="3"/>
    </row>
    <row r="12583" spans="2:51" x14ac:dyDescent="0.2">
      <c r="B12583" s="3"/>
      <c r="D12583" s="3"/>
      <c r="AW12583" s="3"/>
      <c r="AY12583" s="3"/>
    </row>
    <row r="12584" spans="2:51" x14ac:dyDescent="0.2">
      <c r="B12584" s="3"/>
      <c r="D12584" s="3"/>
      <c r="AW12584" s="3"/>
      <c r="AY12584" s="3"/>
    </row>
    <row r="12585" spans="2:51" x14ac:dyDescent="0.2">
      <c r="B12585" s="3"/>
      <c r="D12585" s="3"/>
      <c r="AW12585" s="3"/>
      <c r="AY12585" s="3"/>
    </row>
    <row r="12586" spans="2:51" x14ac:dyDescent="0.2">
      <c r="B12586" s="3"/>
      <c r="D12586" s="3"/>
      <c r="AW12586" s="3"/>
      <c r="AY12586" s="3"/>
    </row>
    <row r="12587" spans="2:51" x14ac:dyDescent="0.2">
      <c r="B12587" s="3"/>
      <c r="D12587" s="3"/>
      <c r="AW12587" s="3"/>
      <c r="AY12587" s="3"/>
    </row>
    <row r="12588" spans="2:51" x14ac:dyDescent="0.2">
      <c r="B12588" s="3"/>
      <c r="D12588" s="3"/>
      <c r="AW12588" s="3"/>
      <c r="AY12588" s="3"/>
    </row>
    <row r="12589" spans="2:51" x14ac:dyDescent="0.2">
      <c r="B12589" s="3"/>
      <c r="D12589" s="3"/>
      <c r="AW12589" s="3"/>
      <c r="AY12589" s="3"/>
    </row>
    <row r="12590" spans="2:51" x14ac:dyDescent="0.2">
      <c r="B12590" s="3"/>
      <c r="D12590" s="3"/>
      <c r="AW12590" s="3"/>
      <c r="AY12590" s="3"/>
    </row>
    <row r="12591" spans="2:51" x14ac:dyDescent="0.2">
      <c r="B12591" s="3"/>
      <c r="D12591" s="3"/>
      <c r="AW12591" s="3"/>
      <c r="AY12591" s="3"/>
    </row>
    <row r="12592" spans="2:51" x14ac:dyDescent="0.2">
      <c r="B12592" s="3"/>
      <c r="D12592" s="3"/>
      <c r="AW12592" s="3"/>
      <c r="AY12592" s="3"/>
    </row>
    <row r="12593" spans="2:51" x14ac:dyDescent="0.2">
      <c r="B12593" s="3"/>
      <c r="D12593" s="3"/>
      <c r="AW12593" s="3"/>
      <c r="AY12593" s="3"/>
    </row>
    <row r="12594" spans="2:51" x14ac:dyDescent="0.2">
      <c r="B12594" s="3"/>
      <c r="D12594" s="3"/>
      <c r="AW12594" s="3"/>
      <c r="AY12594" s="3"/>
    </row>
    <row r="12595" spans="2:51" x14ac:dyDescent="0.2">
      <c r="B12595" s="3"/>
      <c r="D12595" s="3"/>
      <c r="AW12595" s="3"/>
      <c r="AY12595" s="3"/>
    </row>
    <row r="12596" spans="2:51" x14ac:dyDescent="0.2">
      <c r="B12596" s="3"/>
      <c r="D12596" s="3"/>
      <c r="AW12596" s="3"/>
      <c r="AY12596" s="3"/>
    </row>
    <row r="12597" spans="2:51" x14ac:dyDescent="0.2">
      <c r="B12597" s="3"/>
      <c r="D12597" s="3"/>
      <c r="AW12597" s="3"/>
      <c r="AY12597" s="3"/>
    </row>
    <row r="12598" spans="2:51" x14ac:dyDescent="0.2">
      <c r="B12598" s="3"/>
      <c r="D12598" s="3"/>
      <c r="AW12598" s="3"/>
      <c r="AY12598" s="3"/>
    </row>
    <row r="12599" spans="2:51" x14ac:dyDescent="0.2">
      <c r="B12599" s="3"/>
      <c r="D12599" s="3"/>
      <c r="AW12599" s="3"/>
      <c r="AY12599" s="3"/>
    </row>
    <row r="12600" spans="2:51" x14ac:dyDescent="0.2">
      <c r="B12600" s="3"/>
      <c r="D12600" s="3"/>
      <c r="AW12600" s="3"/>
      <c r="AY12600" s="3"/>
    </row>
    <row r="12601" spans="2:51" x14ac:dyDescent="0.2">
      <c r="B12601" s="3"/>
      <c r="D12601" s="3"/>
      <c r="AW12601" s="3"/>
      <c r="AY12601" s="3"/>
    </row>
    <row r="12602" spans="2:51" x14ac:dyDescent="0.2">
      <c r="B12602" s="3"/>
      <c r="D12602" s="3"/>
      <c r="AW12602" s="3"/>
      <c r="AY12602" s="3"/>
    </row>
    <row r="12603" spans="2:51" x14ac:dyDescent="0.2">
      <c r="B12603" s="3"/>
      <c r="D12603" s="3"/>
      <c r="AW12603" s="3"/>
      <c r="AY12603" s="3"/>
    </row>
    <row r="12604" spans="2:51" x14ac:dyDescent="0.2">
      <c r="B12604" s="3"/>
      <c r="D12604" s="3"/>
      <c r="AW12604" s="3"/>
      <c r="AY12604" s="3"/>
    </row>
    <row r="12605" spans="2:51" x14ac:dyDescent="0.2">
      <c r="B12605" s="3"/>
      <c r="D12605" s="3"/>
      <c r="AW12605" s="3"/>
      <c r="AY12605" s="3"/>
    </row>
    <row r="12606" spans="2:51" x14ac:dyDescent="0.2">
      <c r="B12606" s="3"/>
      <c r="D12606" s="3"/>
      <c r="AW12606" s="3"/>
      <c r="AY12606" s="3"/>
    </row>
    <row r="12607" spans="2:51" x14ac:dyDescent="0.2">
      <c r="B12607" s="3"/>
      <c r="D12607" s="3"/>
      <c r="AW12607" s="3"/>
      <c r="AY12607" s="3"/>
    </row>
    <row r="12608" spans="2:51" x14ac:dyDescent="0.2">
      <c r="B12608" s="3"/>
      <c r="D12608" s="3"/>
      <c r="AW12608" s="3"/>
      <c r="AY12608" s="3"/>
    </row>
    <row r="12609" spans="2:51" x14ac:dyDescent="0.2">
      <c r="B12609" s="3"/>
      <c r="D12609" s="3"/>
      <c r="AW12609" s="3"/>
      <c r="AY12609" s="3"/>
    </row>
    <row r="12610" spans="2:51" x14ac:dyDescent="0.2">
      <c r="B12610" s="3"/>
      <c r="D12610" s="3"/>
      <c r="AW12610" s="3"/>
      <c r="AY12610" s="3"/>
    </row>
    <row r="12611" spans="2:51" x14ac:dyDescent="0.2">
      <c r="B12611" s="3"/>
      <c r="D12611" s="3"/>
      <c r="AW12611" s="3"/>
      <c r="AY12611" s="3"/>
    </row>
    <row r="12612" spans="2:51" x14ac:dyDescent="0.2">
      <c r="B12612" s="3"/>
      <c r="D12612" s="3"/>
      <c r="AW12612" s="3"/>
      <c r="AY12612" s="3"/>
    </row>
    <row r="12613" spans="2:51" x14ac:dyDescent="0.2">
      <c r="B12613" s="3"/>
      <c r="D12613" s="3"/>
      <c r="AW12613" s="3"/>
      <c r="AY12613" s="3"/>
    </row>
    <row r="12614" spans="2:51" x14ac:dyDescent="0.2">
      <c r="B12614" s="3"/>
      <c r="D12614" s="3"/>
      <c r="AW12614" s="3"/>
      <c r="AY12614" s="3"/>
    </row>
    <row r="12615" spans="2:51" x14ac:dyDescent="0.2">
      <c r="B12615" s="3"/>
      <c r="D12615" s="3"/>
      <c r="AW12615" s="3"/>
      <c r="AY12615" s="3"/>
    </row>
    <row r="12616" spans="2:51" x14ac:dyDescent="0.2">
      <c r="B12616" s="3"/>
      <c r="D12616" s="3"/>
      <c r="AW12616" s="3"/>
      <c r="AY12616" s="3"/>
    </row>
    <row r="12617" spans="2:51" x14ac:dyDescent="0.2">
      <c r="B12617" s="3"/>
      <c r="D12617" s="3"/>
      <c r="AW12617" s="3"/>
      <c r="AY12617" s="3"/>
    </row>
    <row r="12618" spans="2:51" x14ac:dyDescent="0.2">
      <c r="B12618" s="3"/>
      <c r="D12618" s="3"/>
      <c r="AW12618" s="3"/>
      <c r="AY12618" s="3"/>
    </row>
    <row r="12619" spans="2:51" x14ac:dyDescent="0.2">
      <c r="B12619" s="3"/>
      <c r="D12619" s="3"/>
      <c r="AW12619" s="3"/>
      <c r="AY12619" s="3"/>
    </row>
    <row r="12620" spans="2:51" x14ac:dyDescent="0.2">
      <c r="B12620" s="3"/>
      <c r="D12620" s="3"/>
      <c r="AW12620" s="3"/>
      <c r="AY12620" s="3"/>
    </row>
    <row r="12621" spans="2:51" x14ac:dyDescent="0.2">
      <c r="B12621" s="3"/>
      <c r="D12621" s="3"/>
      <c r="AW12621" s="3"/>
      <c r="AY12621" s="3"/>
    </row>
    <row r="12622" spans="2:51" x14ac:dyDescent="0.2">
      <c r="B12622" s="3"/>
      <c r="D12622" s="3"/>
      <c r="AW12622" s="3"/>
      <c r="AY12622" s="3"/>
    </row>
    <row r="12623" spans="2:51" x14ac:dyDescent="0.2">
      <c r="B12623" s="3"/>
      <c r="D12623" s="3"/>
      <c r="AW12623" s="3"/>
      <c r="AY12623" s="3"/>
    </row>
    <row r="12624" spans="2:51" x14ac:dyDescent="0.2">
      <c r="B12624" s="3"/>
      <c r="D12624" s="3"/>
      <c r="AW12624" s="3"/>
      <c r="AY12624" s="3"/>
    </row>
    <row r="12625" spans="2:51" x14ac:dyDescent="0.2">
      <c r="B12625" s="3"/>
      <c r="D12625" s="3"/>
      <c r="AW12625" s="3"/>
      <c r="AY12625" s="3"/>
    </row>
    <row r="12626" spans="2:51" x14ac:dyDescent="0.2">
      <c r="B12626" s="3"/>
      <c r="D12626" s="3"/>
      <c r="AW12626" s="3"/>
      <c r="AY12626" s="3"/>
    </row>
    <row r="12627" spans="2:51" x14ac:dyDescent="0.2">
      <c r="B12627" s="3"/>
      <c r="D12627" s="3"/>
      <c r="AW12627" s="3"/>
      <c r="AY12627" s="3"/>
    </row>
    <row r="12628" spans="2:51" x14ac:dyDescent="0.2">
      <c r="B12628" s="3"/>
      <c r="D12628" s="3"/>
      <c r="AW12628" s="3"/>
      <c r="AY12628" s="3"/>
    </row>
    <row r="12629" spans="2:51" x14ac:dyDescent="0.2">
      <c r="B12629" s="3"/>
      <c r="D12629" s="3"/>
      <c r="AW12629" s="3"/>
      <c r="AY12629" s="3"/>
    </row>
    <row r="12630" spans="2:51" x14ac:dyDescent="0.2">
      <c r="B12630" s="3"/>
      <c r="D12630" s="3"/>
      <c r="AW12630" s="3"/>
      <c r="AY12630" s="3"/>
    </row>
    <row r="12631" spans="2:51" x14ac:dyDescent="0.2">
      <c r="B12631" s="3"/>
      <c r="D12631" s="3"/>
      <c r="AW12631" s="3"/>
      <c r="AY12631" s="3"/>
    </row>
    <row r="12632" spans="2:51" x14ac:dyDescent="0.2">
      <c r="B12632" s="3"/>
      <c r="D12632" s="3"/>
      <c r="AW12632" s="3"/>
      <c r="AY12632" s="3"/>
    </row>
    <row r="12633" spans="2:51" x14ac:dyDescent="0.2">
      <c r="B12633" s="3"/>
      <c r="D12633" s="3"/>
      <c r="AW12633" s="3"/>
      <c r="AY12633" s="3"/>
    </row>
    <row r="12634" spans="2:51" x14ac:dyDescent="0.2">
      <c r="B12634" s="3"/>
      <c r="D12634" s="3"/>
      <c r="AW12634" s="3"/>
      <c r="AY12634" s="3"/>
    </row>
    <row r="12635" spans="2:51" x14ac:dyDescent="0.2">
      <c r="B12635" s="3"/>
      <c r="D12635" s="3"/>
      <c r="AW12635" s="3"/>
      <c r="AY12635" s="3"/>
    </row>
    <row r="12636" spans="2:51" x14ac:dyDescent="0.2">
      <c r="B12636" s="3"/>
      <c r="D12636" s="3"/>
      <c r="AW12636" s="3"/>
      <c r="AY12636" s="3"/>
    </row>
    <row r="12637" spans="2:51" x14ac:dyDescent="0.2">
      <c r="B12637" s="3"/>
      <c r="D12637" s="3"/>
      <c r="AW12637" s="3"/>
      <c r="AY12637" s="3"/>
    </row>
    <row r="12638" spans="2:51" x14ac:dyDescent="0.2">
      <c r="B12638" s="3"/>
      <c r="D12638" s="3"/>
      <c r="AW12638" s="3"/>
      <c r="AY12638" s="3"/>
    </row>
    <row r="12639" spans="2:51" x14ac:dyDescent="0.2">
      <c r="B12639" s="3"/>
      <c r="D12639" s="3"/>
      <c r="AW12639" s="3"/>
      <c r="AY12639" s="3"/>
    </row>
    <row r="12640" spans="2:51" x14ac:dyDescent="0.2">
      <c r="B12640" s="3"/>
      <c r="D12640" s="3"/>
      <c r="AW12640" s="3"/>
      <c r="AY12640" s="3"/>
    </row>
    <row r="12641" spans="2:51" x14ac:dyDescent="0.2">
      <c r="B12641" s="3"/>
      <c r="D12641" s="3"/>
      <c r="AW12641" s="3"/>
      <c r="AY12641" s="3"/>
    </row>
    <row r="12642" spans="2:51" x14ac:dyDescent="0.2">
      <c r="B12642" s="3"/>
      <c r="D12642" s="3"/>
      <c r="AW12642" s="3"/>
      <c r="AY12642" s="3"/>
    </row>
    <row r="12643" spans="2:51" x14ac:dyDescent="0.2">
      <c r="B12643" s="3"/>
      <c r="D12643" s="3"/>
      <c r="AW12643" s="3"/>
      <c r="AY12643" s="3"/>
    </row>
    <row r="12644" spans="2:51" x14ac:dyDescent="0.2">
      <c r="B12644" s="3"/>
      <c r="D12644" s="3"/>
      <c r="AW12644" s="3"/>
      <c r="AY12644" s="3"/>
    </row>
    <row r="12645" spans="2:51" x14ac:dyDescent="0.2">
      <c r="B12645" s="3"/>
      <c r="D12645" s="3"/>
      <c r="AW12645" s="3"/>
      <c r="AY12645" s="3"/>
    </row>
    <row r="12646" spans="2:51" x14ac:dyDescent="0.2">
      <c r="B12646" s="3"/>
      <c r="D12646" s="3"/>
      <c r="AW12646" s="3"/>
      <c r="AY12646" s="3"/>
    </row>
    <row r="12647" spans="2:51" x14ac:dyDescent="0.2">
      <c r="B12647" s="3"/>
      <c r="D12647" s="3"/>
      <c r="AW12647" s="3"/>
      <c r="AY12647" s="3"/>
    </row>
    <row r="12648" spans="2:51" x14ac:dyDescent="0.2">
      <c r="B12648" s="3"/>
      <c r="D12648" s="3"/>
      <c r="AW12648" s="3"/>
      <c r="AY12648" s="3"/>
    </row>
    <row r="12649" spans="2:51" x14ac:dyDescent="0.2">
      <c r="B12649" s="3"/>
      <c r="D12649" s="3"/>
      <c r="AW12649" s="3"/>
      <c r="AY12649" s="3"/>
    </row>
    <row r="12650" spans="2:51" x14ac:dyDescent="0.2">
      <c r="B12650" s="3"/>
      <c r="D12650" s="3"/>
      <c r="AW12650" s="3"/>
      <c r="AY12650" s="3"/>
    </row>
    <row r="12651" spans="2:51" x14ac:dyDescent="0.2">
      <c r="B12651" s="3"/>
      <c r="D12651" s="3"/>
      <c r="AW12651" s="3"/>
      <c r="AY12651" s="3"/>
    </row>
    <row r="12652" spans="2:51" x14ac:dyDescent="0.2">
      <c r="B12652" s="3"/>
      <c r="D12652" s="3"/>
      <c r="AW12652" s="3"/>
      <c r="AY12652" s="3"/>
    </row>
    <row r="12653" spans="2:51" x14ac:dyDescent="0.2">
      <c r="B12653" s="3"/>
      <c r="D12653" s="3"/>
      <c r="AW12653" s="3"/>
      <c r="AY12653" s="3"/>
    </row>
    <row r="12654" spans="2:51" x14ac:dyDescent="0.2">
      <c r="B12654" s="3"/>
      <c r="D12654" s="3"/>
      <c r="AW12654" s="3"/>
      <c r="AY12654" s="3"/>
    </row>
    <row r="12655" spans="2:51" x14ac:dyDescent="0.2">
      <c r="B12655" s="3"/>
      <c r="D12655" s="3"/>
      <c r="AW12655" s="3"/>
      <c r="AY12655" s="3"/>
    </row>
    <row r="12656" spans="2:51" x14ac:dyDescent="0.2">
      <c r="B12656" s="3"/>
      <c r="D12656" s="3"/>
      <c r="AW12656" s="3"/>
      <c r="AY12656" s="3"/>
    </row>
    <row r="12657" spans="2:51" x14ac:dyDescent="0.2">
      <c r="B12657" s="3"/>
      <c r="D12657" s="3"/>
      <c r="AW12657" s="3"/>
      <c r="AY12657" s="3"/>
    </row>
    <row r="12658" spans="2:51" x14ac:dyDescent="0.2">
      <c r="B12658" s="3"/>
      <c r="D12658" s="3"/>
      <c r="AW12658" s="3"/>
      <c r="AY12658" s="3"/>
    </row>
    <row r="12659" spans="2:51" x14ac:dyDescent="0.2">
      <c r="B12659" s="3"/>
      <c r="D12659" s="3"/>
      <c r="AW12659" s="3"/>
      <c r="AY12659" s="3"/>
    </row>
    <row r="12660" spans="2:51" x14ac:dyDescent="0.2">
      <c r="B12660" s="3"/>
      <c r="D12660" s="3"/>
      <c r="AW12660" s="3"/>
      <c r="AY12660" s="3"/>
    </row>
    <row r="12661" spans="2:51" x14ac:dyDescent="0.2">
      <c r="B12661" s="3"/>
      <c r="D12661" s="3"/>
      <c r="AW12661" s="3"/>
      <c r="AY12661" s="3"/>
    </row>
    <row r="12662" spans="2:51" x14ac:dyDescent="0.2">
      <c r="B12662" s="3"/>
      <c r="D12662" s="3"/>
      <c r="AW12662" s="3"/>
      <c r="AY12662" s="3"/>
    </row>
    <row r="12663" spans="2:51" x14ac:dyDescent="0.2">
      <c r="B12663" s="3"/>
      <c r="D12663" s="3"/>
      <c r="AW12663" s="3"/>
      <c r="AY12663" s="3"/>
    </row>
    <row r="12664" spans="2:51" x14ac:dyDescent="0.2">
      <c r="B12664" s="3"/>
      <c r="D12664" s="3"/>
      <c r="AW12664" s="3"/>
      <c r="AY12664" s="3"/>
    </row>
    <row r="12665" spans="2:51" x14ac:dyDescent="0.2">
      <c r="B12665" s="3"/>
      <c r="D12665" s="3"/>
      <c r="AW12665" s="3"/>
      <c r="AY12665" s="3"/>
    </row>
    <row r="12666" spans="2:51" x14ac:dyDescent="0.2">
      <c r="B12666" s="3"/>
      <c r="D12666" s="3"/>
      <c r="AW12666" s="3"/>
      <c r="AY12666" s="3"/>
    </row>
    <row r="12667" spans="2:51" x14ac:dyDescent="0.2">
      <c r="B12667" s="3"/>
      <c r="D12667" s="3"/>
      <c r="AW12667" s="3"/>
      <c r="AY12667" s="3"/>
    </row>
    <row r="12668" spans="2:51" x14ac:dyDescent="0.2">
      <c r="B12668" s="3"/>
      <c r="D12668" s="3"/>
      <c r="AW12668" s="3"/>
      <c r="AY12668" s="3"/>
    </row>
    <row r="12669" spans="2:51" x14ac:dyDescent="0.2">
      <c r="B12669" s="3"/>
      <c r="D12669" s="3"/>
      <c r="AW12669" s="3"/>
      <c r="AY12669" s="3"/>
    </row>
    <row r="12670" spans="2:51" x14ac:dyDescent="0.2">
      <c r="B12670" s="3"/>
      <c r="D12670" s="3"/>
      <c r="AW12670" s="3"/>
      <c r="AY12670" s="3"/>
    </row>
    <row r="12671" spans="2:51" x14ac:dyDescent="0.2">
      <c r="B12671" s="3"/>
      <c r="D12671" s="3"/>
      <c r="AW12671" s="3"/>
      <c r="AY12671" s="3"/>
    </row>
    <row r="12672" spans="2:51" x14ac:dyDescent="0.2">
      <c r="B12672" s="3"/>
      <c r="D12672" s="3"/>
      <c r="AW12672" s="3"/>
      <c r="AY12672" s="3"/>
    </row>
    <row r="12673" spans="2:51" x14ac:dyDescent="0.2">
      <c r="B12673" s="3"/>
      <c r="D12673" s="3"/>
      <c r="AW12673" s="3"/>
      <c r="AY12673" s="3"/>
    </row>
    <row r="12674" spans="2:51" x14ac:dyDescent="0.2">
      <c r="B12674" s="3"/>
      <c r="D12674" s="3"/>
      <c r="AW12674" s="3"/>
      <c r="AY12674" s="3"/>
    </row>
    <row r="12675" spans="2:51" x14ac:dyDescent="0.2">
      <c r="B12675" s="3"/>
      <c r="D12675" s="3"/>
      <c r="AW12675" s="3"/>
      <c r="AY12675" s="3"/>
    </row>
    <row r="12676" spans="2:51" x14ac:dyDescent="0.2">
      <c r="B12676" s="3"/>
      <c r="D12676" s="3"/>
      <c r="AW12676" s="3"/>
      <c r="AY12676" s="3"/>
    </row>
    <row r="12677" spans="2:51" x14ac:dyDescent="0.2">
      <c r="B12677" s="3"/>
      <c r="D12677" s="3"/>
      <c r="AW12677" s="3"/>
      <c r="AY12677" s="3"/>
    </row>
    <row r="12678" spans="2:51" x14ac:dyDescent="0.2">
      <c r="B12678" s="3"/>
      <c r="D12678" s="3"/>
      <c r="AW12678" s="3"/>
      <c r="AY12678" s="3"/>
    </row>
    <row r="12679" spans="2:51" x14ac:dyDescent="0.2">
      <c r="B12679" s="3"/>
      <c r="D12679" s="3"/>
      <c r="AW12679" s="3"/>
      <c r="AY12679" s="3"/>
    </row>
    <row r="12680" spans="2:51" x14ac:dyDescent="0.2">
      <c r="B12680" s="3"/>
      <c r="D12680" s="3"/>
      <c r="AW12680" s="3"/>
      <c r="AY12680" s="3"/>
    </row>
    <row r="12681" spans="2:51" x14ac:dyDescent="0.2">
      <c r="B12681" s="3"/>
      <c r="D12681" s="3"/>
      <c r="AW12681" s="3"/>
      <c r="AY12681" s="3"/>
    </row>
    <row r="12682" spans="2:51" x14ac:dyDescent="0.2">
      <c r="B12682" s="3"/>
      <c r="D12682" s="3"/>
      <c r="AW12682" s="3"/>
      <c r="AY12682" s="3"/>
    </row>
    <row r="12683" spans="2:51" x14ac:dyDescent="0.2">
      <c r="B12683" s="3"/>
      <c r="D12683" s="3"/>
      <c r="AW12683" s="3"/>
      <c r="AY12683" s="3"/>
    </row>
    <row r="12684" spans="2:51" x14ac:dyDescent="0.2">
      <c r="B12684" s="3"/>
      <c r="D12684" s="3"/>
      <c r="AW12684" s="3"/>
      <c r="AY12684" s="3"/>
    </row>
    <row r="12685" spans="2:51" x14ac:dyDescent="0.2">
      <c r="B12685" s="3"/>
      <c r="D12685" s="3"/>
      <c r="AW12685" s="3"/>
      <c r="AY12685" s="3"/>
    </row>
    <row r="12686" spans="2:51" x14ac:dyDescent="0.2">
      <c r="B12686" s="3"/>
      <c r="D12686" s="3"/>
      <c r="AW12686" s="3"/>
      <c r="AY12686" s="3"/>
    </row>
    <row r="12687" spans="2:51" x14ac:dyDescent="0.2">
      <c r="B12687" s="3"/>
      <c r="D12687" s="3"/>
      <c r="AW12687" s="3"/>
      <c r="AY12687" s="3"/>
    </row>
    <row r="12688" spans="2:51" x14ac:dyDescent="0.2">
      <c r="B12688" s="3"/>
      <c r="D12688" s="3"/>
      <c r="AW12688" s="3"/>
      <c r="AY12688" s="3"/>
    </row>
    <row r="12689" spans="2:51" x14ac:dyDescent="0.2">
      <c r="B12689" s="3"/>
      <c r="D12689" s="3"/>
      <c r="AW12689" s="3"/>
      <c r="AY12689" s="3"/>
    </row>
    <row r="12690" spans="2:51" x14ac:dyDescent="0.2">
      <c r="B12690" s="3"/>
      <c r="D12690" s="3"/>
      <c r="AW12690" s="3"/>
      <c r="AY12690" s="3"/>
    </row>
    <row r="12691" spans="2:51" x14ac:dyDescent="0.2">
      <c r="B12691" s="3"/>
      <c r="D12691" s="3"/>
      <c r="AW12691" s="3"/>
      <c r="AY12691" s="3"/>
    </row>
    <row r="12692" spans="2:51" x14ac:dyDescent="0.2">
      <c r="B12692" s="3"/>
      <c r="D12692" s="3"/>
      <c r="AW12692" s="3"/>
      <c r="AY12692" s="3"/>
    </row>
    <row r="12693" spans="2:51" x14ac:dyDescent="0.2">
      <c r="B12693" s="3"/>
      <c r="D12693" s="3"/>
      <c r="AW12693" s="3"/>
      <c r="AY12693" s="3"/>
    </row>
    <row r="12694" spans="2:51" x14ac:dyDescent="0.2">
      <c r="B12694" s="3"/>
      <c r="D12694" s="3"/>
      <c r="AW12694" s="3"/>
      <c r="AY12694" s="3"/>
    </row>
    <row r="12695" spans="2:51" x14ac:dyDescent="0.2">
      <c r="B12695" s="3"/>
      <c r="D12695" s="3"/>
      <c r="AW12695" s="3"/>
      <c r="AY12695" s="3"/>
    </row>
    <row r="12696" spans="2:51" x14ac:dyDescent="0.2">
      <c r="B12696" s="3"/>
      <c r="D12696" s="3"/>
      <c r="AW12696" s="3"/>
      <c r="AY12696" s="3"/>
    </row>
    <row r="12697" spans="2:51" x14ac:dyDescent="0.2">
      <c r="B12697" s="3"/>
      <c r="D12697" s="3"/>
      <c r="AW12697" s="3"/>
      <c r="AY12697" s="3"/>
    </row>
    <row r="12698" spans="2:51" x14ac:dyDescent="0.2">
      <c r="B12698" s="3"/>
      <c r="D12698" s="3"/>
      <c r="AW12698" s="3"/>
      <c r="AY12698" s="3"/>
    </row>
    <row r="12699" spans="2:51" x14ac:dyDescent="0.2">
      <c r="B12699" s="3"/>
      <c r="D12699" s="3"/>
      <c r="AW12699" s="3"/>
      <c r="AY12699" s="3"/>
    </row>
    <row r="12700" spans="2:51" x14ac:dyDescent="0.2">
      <c r="B12700" s="3"/>
      <c r="D12700" s="3"/>
      <c r="AW12700" s="3"/>
      <c r="AY12700" s="3"/>
    </row>
    <row r="12701" spans="2:51" x14ac:dyDescent="0.2">
      <c r="B12701" s="3"/>
      <c r="D12701" s="3"/>
      <c r="AW12701" s="3"/>
      <c r="AY12701" s="3"/>
    </row>
    <row r="12702" spans="2:51" x14ac:dyDescent="0.2">
      <c r="B12702" s="3"/>
      <c r="D12702" s="3"/>
      <c r="AW12702" s="3"/>
      <c r="AY12702" s="3"/>
    </row>
    <row r="12703" spans="2:51" x14ac:dyDescent="0.2">
      <c r="B12703" s="3"/>
      <c r="D12703" s="3"/>
      <c r="AW12703" s="3"/>
      <c r="AY12703" s="3"/>
    </row>
    <row r="12704" spans="2:51" x14ac:dyDescent="0.2">
      <c r="B12704" s="3"/>
      <c r="D12704" s="3"/>
      <c r="AW12704" s="3"/>
      <c r="AY12704" s="3"/>
    </row>
    <row r="12705" spans="2:51" x14ac:dyDescent="0.2">
      <c r="B12705" s="3"/>
      <c r="D12705" s="3"/>
      <c r="AW12705" s="3"/>
      <c r="AY12705" s="3"/>
    </row>
    <row r="12706" spans="2:51" x14ac:dyDescent="0.2">
      <c r="B12706" s="3"/>
      <c r="D12706" s="3"/>
      <c r="AW12706" s="3"/>
      <c r="AY12706" s="3"/>
    </row>
    <row r="12707" spans="2:51" x14ac:dyDescent="0.2">
      <c r="B12707" s="3"/>
      <c r="D12707" s="3"/>
      <c r="AW12707" s="3"/>
      <c r="AY12707" s="3"/>
    </row>
    <row r="12708" spans="2:51" x14ac:dyDescent="0.2">
      <c r="B12708" s="3"/>
      <c r="D12708" s="3"/>
      <c r="AW12708" s="3"/>
      <c r="AY12708" s="3"/>
    </row>
    <row r="12709" spans="2:51" x14ac:dyDescent="0.2">
      <c r="B12709" s="3"/>
      <c r="D12709" s="3"/>
      <c r="AW12709" s="3"/>
      <c r="AY12709" s="3"/>
    </row>
    <row r="12710" spans="2:51" x14ac:dyDescent="0.2">
      <c r="B12710" s="3"/>
      <c r="D12710" s="3"/>
      <c r="AW12710" s="3"/>
      <c r="AY12710" s="3"/>
    </row>
    <row r="12711" spans="2:51" x14ac:dyDescent="0.2">
      <c r="B12711" s="3"/>
      <c r="D12711" s="3"/>
      <c r="AW12711" s="3"/>
      <c r="AY12711" s="3"/>
    </row>
    <row r="12712" spans="2:51" x14ac:dyDescent="0.2">
      <c r="B12712" s="3"/>
      <c r="D12712" s="3"/>
      <c r="AW12712" s="3"/>
      <c r="AY12712" s="3"/>
    </row>
    <row r="12713" spans="2:51" x14ac:dyDescent="0.2">
      <c r="B12713" s="3"/>
      <c r="D12713" s="3"/>
      <c r="AW12713" s="3"/>
      <c r="AY12713" s="3"/>
    </row>
    <row r="12714" spans="2:51" x14ac:dyDescent="0.2">
      <c r="B12714" s="3"/>
      <c r="D12714" s="3"/>
      <c r="AW12714" s="3"/>
      <c r="AY12714" s="3"/>
    </row>
    <row r="12715" spans="2:51" x14ac:dyDescent="0.2">
      <c r="B12715" s="3"/>
      <c r="D12715" s="3"/>
      <c r="AW12715" s="3"/>
      <c r="AY12715" s="3"/>
    </row>
    <row r="12716" spans="2:51" x14ac:dyDescent="0.2">
      <c r="B12716" s="3"/>
      <c r="D12716" s="3"/>
      <c r="AW12716" s="3"/>
      <c r="AY12716" s="3"/>
    </row>
    <row r="12717" spans="2:51" x14ac:dyDescent="0.2">
      <c r="B12717" s="3"/>
      <c r="D12717" s="3"/>
      <c r="AW12717" s="3"/>
      <c r="AY12717" s="3"/>
    </row>
    <row r="12718" spans="2:51" x14ac:dyDescent="0.2">
      <c r="B12718" s="3"/>
      <c r="D12718" s="3"/>
      <c r="AW12718" s="3"/>
      <c r="AY12718" s="3"/>
    </row>
    <row r="12719" spans="2:51" x14ac:dyDescent="0.2">
      <c r="B12719" s="3"/>
      <c r="D12719" s="3"/>
      <c r="AW12719" s="3"/>
      <c r="AY12719" s="3"/>
    </row>
    <row r="12720" spans="2:51" x14ac:dyDescent="0.2">
      <c r="B12720" s="3"/>
      <c r="D12720" s="3"/>
      <c r="AW12720" s="3"/>
      <c r="AY12720" s="3"/>
    </row>
    <row r="12721" spans="2:51" x14ac:dyDescent="0.2">
      <c r="B12721" s="3"/>
      <c r="D12721" s="3"/>
      <c r="AW12721" s="3"/>
      <c r="AY12721" s="3"/>
    </row>
    <row r="12722" spans="2:51" x14ac:dyDescent="0.2">
      <c r="B12722" s="3"/>
      <c r="D12722" s="3"/>
      <c r="AW12722" s="3"/>
      <c r="AY12722" s="3"/>
    </row>
    <row r="12723" spans="2:51" x14ac:dyDescent="0.2">
      <c r="B12723" s="3"/>
      <c r="D12723" s="3"/>
      <c r="AW12723" s="3"/>
      <c r="AY12723" s="3"/>
    </row>
    <row r="12724" spans="2:51" x14ac:dyDescent="0.2">
      <c r="B12724" s="3"/>
      <c r="D12724" s="3"/>
      <c r="AW12724" s="3"/>
      <c r="AY12724" s="3"/>
    </row>
    <row r="12725" spans="2:51" x14ac:dyDescent="0.2">
      <c r="B12725" s="3"/>
      <c r="D12725" s="3"/>
      <c r="AW12725" s="3"/>
      <c r="AY12725" s="3"/>
    </row>
    <row r="12726" spans="2:51" x14ac:dyDescent="0.2">
      <c r="B12726" s="3"/>
      <c r="D12726" s="3"/>
      <c r="AW12726" s="3"/>
      <c r="AY12726" s="3"/>
    </row>
    <row r="12727" spans="2:51" x14ac:dyDescent="0.2">
      <c r="B12727" s="3"/>
      <c r="D12727" s="3"/>
      <c r="AW12727" s="3"/>
      <c r="AY12727" s="3"/>
    </row>
    <row r="12728" spans="2:51" x14ac:dyDescent="0.2">
      <c r="B12728" s="3"/>
      <c r="D12728" s="3"/>
      <c r="AW12728" s="3"/>
      <c r="AY12728" s="3"/>
    </row>
    <row r="12729" spans="2:51" x14ac:dyDescent="0.2">
      <c r="B12729" s="3"/>
      <c r="D12729" s="3"/>
      <c r="AW12729" s="3"/>
      <c r="AY12729" s="3"/>
    </row>
    <row r="12730" spans="2:51" x14ac:dyDescent="0.2">
      <c r="B12730" s="3"/>
      <c r="D12730" s="3"/>
      <c r="AW12730" s="3"/>
      <c r="AY12730" s="3"/>
    </row>
    <row r="12731" spans="2:51" x14ac:dyDescent="0.2">
      <c r="B12731" s="3"/>
      <c r="D12731" s="3"/>
      <c r="AW12731" s="3"/>
      <c r="AY12731" s="3"/>
    </row>
    <row r="12732" spans="2:51" x14ac:dyDescent="0.2">
      <c r="B12732" s="3"/>
      <c r="D12732" s="3"/>
      <c r="AW12732" s="3"/>
      <c r="AY12732" s="3"/>
    </row>
    <row r="12733" spans="2:51" x14ac:dyDescent="0.2">
      <c r="B12733" s="3"/>
      <c r="D12733" s="3"/>
      <c r="AW12733" s="3"/>
      <c r="AY12733" s="3"/>
    </row>
    <row r="12734" spans="2:51" x14ac:dyDescent="0.2">
      <c r="B12734" s="3"/>
      <c r="D12734" s="3"/>
      <c r="AW12734" s="3"/>
      <c r="AY12734" s="3"/>
    </row>
    <row r="12735" spans="2:51" x14ac:dyDescent="0.2">
      <c r="B12735" s="3"/>
      <c r="D12735" s="3"/>
      <c r="AW12735" s="3"/>
      <c r="AY12735" s="3"/>
    </row>
    <row r="12736" spans="2:51" x14ac:dyDescent="0.2">
      <c r="B12736" s="3"/>
      <c r="D12736" s="3"/>
      <c r="AW12736" s="3"/>
      <c r="AY12736" s="3"/>
    </row>
    <row r="12737" spans="2:51" x14ac:dyDescent="0.2">
      <c r="B12737" s="3"/>
      <c r="D12737" s="3"/>
      <c r="AW12737" s="3"/>
      <c r="AY12737" s="3"/>
    </row>
    <row r="12738" spans="2:51" x14ac:dyDescent="0.2">
      <c r="B12738" s="3"/>
      <c r="D12738" s="3"/>
      <c r="AW12738" s="3"/>
      <c r="AY12738" s="3"/>
    </row>
    <row r="12739" spans="2:51" x14ac:dyDescent="0.2">
      <c r="B12739" s="3"/>
      <c r="D12739" s="3"/>
      <c r="AW12739" s="3"/>
      <c r="AY12739" s="3"/>
    </row>
    <row r="12740" spans="2:51" x14ac:dyDescent="0.2">
      <c r="B12740" s="3"/>
      <c r="D12740" s="3"/>
      <c r="AW12740" s="3"/>
      <c r="AY12740" s="3"/>
    </row>
    <row r="12741" spans="2:51" x14ac:dyDescent="0.2">
      <c r="B12741" s="3"/>
      <c r="D12741" s="3"/>
      <c r="AW12741" s="3"/>
      <c r="AY12741" s="3"/>
    </row>
    <row r="12742" spans="2:51" x14ac:dyDescent="0.2">
      <c r="B12742" s="3"/>
      <c r="D12742" s="3"/>
      <c r="AW12742" s="3"/>
      <c r="AY12742" s="3"/>
    </row>
    <row r="12743" spans="2:51" x14ac:dyDescent="0.2">
      <c r="B12743" s="3"/>
      <c r="D12743" s="3"/>
      <c r="AW12743" s="3"/>
      <c r="AY12743" s="3"/>
    </row>
    <row r="12744" spans="2:51" x14ac:dyDescent="0.2">
      <c r="B12744" s="3"/>
      <c r="D12744" s="3"/>
      <c r="AW12744" s="3"/>
      <c r="AY12744" s="3"/>
    </row>
    <row r="12745" spans="2:51" x14ac:dyDescent="0.2">
      <c r="B12745" s="3"/>
      <c r="D12745" s="3"/>
      <c r="AW12745" s="3"/>
      <c r="AY12745" s="3"/>
    </row>
    <row r="12746" spans="2:51" x14ac:dyDescent="0.2">
      <c r="B12746" s="3"/>
      <c r="D12746" s="3"/>
      <c r="AW12746" s="3"/>
      <c r="AY12746" s="3"/>
    </row>
    <row r="12747" spans="2:51" x14ac:dyDescent="0.2">
      <c r="B12747" s="3"/>
      <c r="D12747" s="3"/>
      <c r="AW12747" s="3"/>
      <c r="AY12747" s="3"/>
    </row>
    <row r="12748" spans="2:51" x14ac:dyDescent="0.2">
      <c r="B12748" s="3"/>
      <c r="D12748" s="3"/>
      <c r="AW12748" s="3"/>
      <c r="AY12748" s="3"/>
    </row>
    <row r="12749" spans="2:51" x14ac:dyDescent="0.2">
      <c r="B12749" s="3"/>
      <c r="D12749" s="3"/>
      <c r="AW12749" s="3"/>
      <c r="AY12749" s="3"/>
    </row>
    <row r="12750" spans="2:51" x14ac:dyDescent="0.2">
      <c r="B12750" s="3"/>
      <c r="D12750" s="3"/>
      <c r="AW12750" s="3"/>
      <c r="AY12750" s="3"/>
    </row>
    <row r="12751" spans="2:51" x14ac:dyDescent="0.2">
      <c r="B12751" s="3"/>
      <c r="D12751" s="3"/>
      <c r="AW12751" s="3"/>
      <c r="AY12751" s="3"/>
    </row>
    <row r="12752" spans="2:51" x14ac:dyDescent="0.2">
      <c r="B12752" s="3"/>
      <c r="D12752" s="3"/>
      <c r="AW12752" s="3"/>
      <c r="AY12752" s="3"/>
    </row>
    <row r="12753" spans="2:51" x14ac:dyDescent="0.2">
      <c r="B12753" s="3"/>
      <c r="D12753" s="3"/>
      <c r="AW12753" s="3"/>
      <c r="AY12753" s="3"/>
    </row>
    <row r="12754" spans="2:51" x14ac:dyDescent="0.2">
      <c r="B12754" s="3"/>
      <c r="D12754" s="3"/>
      <c r="AW12754" s="3"/>
      <c r="AY12754" s="3"/>
    </row>
    <row r="12755" spans="2:51" x14ac:dyDescent="0.2">
      <c r="B12755" s="3"/>
      <c r="D12755" s="3"/>
      <c r="AW12755" s="3"/>
      <c r="AY12755" s="3"/>
    </row>
    <row r="12756" spans="2:51" x14ac:dyDescent="0.2">
      <c r="B12756" s="3"/>
      <c r="D12756" s="3"/>
      <c r="AW12756" s="3"/>
      <c r="AY12756" s="3"/>
    </row>
    <row r="12757" spans="2:51" x14ac:dyDescent="0.2">
      <c r="B12757" s="3"/>
      <c r="D12757" s="3"/>
      <c r="AW12757" s="3"/>
      <c r="AY12757" s="3"/>
    </row>
    <row r="12758" spans="2:51" x14ac:dyDescent="0.2">
      <c r="B12758" s="3"/>
      <c r="D12758" s="3"/>
      <c r="AW12758" s="3"/>
      <c r="AY12758" s="3"/>
    </row>
    <row r="12759" spans="2:51" x14ac:dyDescent="0.2">
      <c r="B12759" s="3"/>
      <c r="D12759" s="3"/>
      <c r="AW12759" s="3"/>
      <c r="AY12759" s="3"/>
    </row>
    <row r="12760" spans="2:51" x14ac:dyDescent="0.2">
      <c r="B12760" s="3"/>
      <c r="D12760" s="3"/>
      <c r="AW12760" s="3"/>
      <c r="AY12760" s="3"/>
    </row>
    <row r="12761" spans="2:51" x14ac:dyDescent="0.2">
      <c r="B12761" s="3"/>
      <c r="D12761" s="3"/>
      <c r="AW12761" s="3"/>
      <c r="AY12761" s="3"/>
    </row>
    <row r="12762" spans="2:51" x14ac:dyDescent="0.2">
      <c r="B12762" s="3"/>
      <c r="D12762" s="3"/>
      <c r="AW12762" s="3"/>
      <c r="AY12762" s="3"/>
    </row>
    <row r="12763" spans="2:51" x14ac:dyDescent="0.2">
      <c r="B12763" s="3"/>
      <c r="D12763" s="3"/>
      <c r="AW12763" s="3"/>
      <c r="AY12763" s="3"/>
    </row>
    <row r="12764" spans="2:51" x14ac:dyDescent="0.2">
      <c r="B12764" s="3"/>
      <c r="D12764" s="3"/>
      <c r="AW12764" s="3"/>
      <c r="AY12764" s="3"/>
    </row>
    <row r="12765" spans="2:51" x14ac:dyDescent="0.2">
      <c r="B12765" s="3"/>
      <c r="D12765" s="3"/>
      <c r="AW12765" s="3"/>
      <c r="AY12765" s="3"/>
    </row>
    <row r="12766" spans="2:51" x14ac:dyDescent="0.2">
      <c r="B12766" s="3"/>
      <c r="D12766" s="3"/>
      <c r="AW12766" s="3"/>
      <c r="AY12766" s="3"/>
    </row>
    <row r="12767" spans="2:51" x14ac:dyDescent="0.2">
      <c r="B12767" s="3"/>
      <c r="D12767" s="3"/>
      <c r="AW12767" s="3"/>
      <c r="AY12767" s="3"/>
    </row>
    <row r="12768" spans="2:51" x14ac:dyDescent="0.2">
      <c r="B12768" s="3"/>
      <c r="D12768" s="3"/>
      <c r="AW12768" s="3"/>
      <c r="AY12768" s="3"/>
    </row>
    <row r="12769" spans="2:51" x14ac:dyDescent="0.2">
      <c r="B12769" s="3"/>
      <c r="D12769" s="3"/>
      <c r="AW12769" s="3"/>
      <c r="AY12769" s="3"/>
    </row>
    <row r="12770" spans="2:51" x14ac:dyDescent="0.2">
      <c r="B12770" s="3"/>
      <c r="D12770" s="3"/>
      <c r="AW12770" s="3"/>
      <c r="AY12770" s="3"/>
    </row>
    <row r="12771" spans="2:51" x14ac:dyDescent="0.2">
      <c r="B12771" s="3"/>
      <c r="D12771" s="3"/>
      <c r="AW12771" s="3"/>
      <c r="AY12771" s="3"/>
    </row>
    <row r="12772" spans="2:51" x14ac:dyDescent="0.2">
      <c r="B12772" s="3"/>
      <c r="D12772" s="3"/>
      <c r="AW12772" s="3"/>
      <c r="AY12772" s="3"/>
    </row>
    <row r="12773" spans="2:51" x14ac:dyDescent="0.2">
      <c r="B12773" s="3"/>
      <c r="D12773" s="3"/>
      <c r="AW12773" s="3"/>
      <c r="AY12773" s="3"/>
    </row>
    <row r="12774" spans="2:51" x14ac:dyDescent="0.2">
      <c r="B12774" s="3"/>
      <c r="D12774" s="3"/>
      <c r="AW12774" s="3"/>
      <c r="AY12774" s="3"/>
    </row>
    <row r="12775" spans="2:51" x14ac:dyDescent="0.2">
      <c r="B12775" s="3"/>
      <c r="D12775" s="3"/>
      <c r="AW12775" s="3"/>
      <c r="AY12775" s="3"/>
    </row>
    <row r="12776" spans="2:51" x14ac:dyDescent="0.2">
      <c r="B12776" s="3"/>
      <c r="D12776" s="3"/>
      <c r="AW12776" s="3"/>
      <c r="AY12776" s="3"/>
    </row>
    <row r="12777" spans="2:51" x14ac:dyDescent="0.2">
      <c r="B12777" s="3"/>
      <c r="D12777" s="3"/>
      <c r="AW12777" s="3"/>
      <c r="AY12777" s="3"/>
    </row>
    <row r="12778" spans="2:51" x14ac:dyDescent="0.2">
      <c r="B12778" s="3"/>
      <c r="D12778" s="3"/>
      <c r="AW12778" s="3"/>
      <c r="AY12778" s="3"/>
    </row>
    <row r="12779" spans="2:51" x14ac:dyDescent="0.2">
      <c r="B12779" s="3"/>
      <c r="D12779" s="3"/>
      <c r="AW12779" s="3"/>
      <c r="AY12779" s="3"/>
    </row>
    <row r="12780" spans="2:51" x14ac:dyDescent="0.2">
      <c r="B12780" s="3"/>
      <c r="D12780" s="3"/>
      <c r="AW12780" s="3"/>
      <c r="AY12780" s="3"/>
    </row>
    <row r="12781" spans="2:51" x14ac:dyDescent="0.2">
      <c r="B12781" s="3"/>
      <c r="D12781" s="3"/>
      <c r="AW12781" s="3"/>
      <c r="AY12781" s="3"/>
    </row>
    <row r="12782" spans="2:51" x14ac:dyDescent="0.2">
      <c r="B12782" s="3"/>
      <c r="D12782" s="3"/>
      <c r="AW12782" s="3"/>
      <c r="AY12782" s="3"/>
    </row>
    <row r="12783" spans="2:51" x14ac:dyDescent="0.2">
      <c r="B12783" s="3"/>
      <c r="D12783" s="3"/>
      <c r="AW12783" s="3"/>
      <c r="AY12783" s="3"/>
    </row>
    <row r="12784" spans="2:51" x14ac:dyDescent="0.2">
      <c r="B12784" s="3"/>
      <c r="D12784" s="3"/>
      <c r="AW12784" s="3"/>
      <c r="AY12784" s="3"/>
    </row>
    <row r="12785" spans="2:51" x14ac:dyDescent="0.2">
      <c r="B12785" s="3"/>
      <c r="D12785" s="3"/>
      <c r="AW12785" s="3"/>
      <c r="AY12785" s="3"/>
    </row>
    <row r="12786" spans="2:51" x14ac:dyDescent="0.2">
      <c r="B12786" s="3"/>
      <c r="D12786" s="3"/>
      <c r="AW12786" s="3"/>
      <c r="AY12786" s="3"/>
    </row>
    <row r="12787" spans="2:51" x14ac:dyDescent="0.2">
      <c r="B12787" s="3"/>
      <c r="D12787" s="3"/>
      <c r="AW12787" s="3"/>
      <c r="AY12787" s="3"/>
    </row>
    <row r="12788" spans="2:51" x14ac:dyDescent="0.2">
      <c r="B12788" s="3"/>
      <c r="D12788" s="3"/>
      <c r="AW12788" s="3"/>
      <c r="AY12788" s="3"/>
    </row>
    <row r="12789" spans="2:51" x14ac:dyDescent="0.2">
      <c r="B12789" s="3"/>
      <c r="D12789" s="3"/>
      <c r="AW12789" s="3"/>
      <c r="AY12789" s="3"/>
    </row>
    <row r="12790" spans="2:51" x14ac:dyDescent="0.2">
      <c r="B12790" s="3"/>
      <c r="D12790" s="3"/>
      <c r="AW12790" s="3"/>
      <c r="AY12790" s="3"/>
    </row>
    <row r="12791" spans="2:51" x14ac:dyDescent="0.2">
      <c r="B12791" s="3"/>
      <c r="D12791" s="3"/>
      <c r="AW12791" s="3"/>
      <c r="AY12791" s="3"/>
    </row>
    <row r="12792" spans="2:51" x14ac:dyDescent="0.2">
      <c r="B12792" s="3"/>
      <c r="D12792" s="3"/>
      <c r="AW12792" s="3"/>
      <c r="AY12792" s="3"/>
    </row>
    <row r="12793" spans="2:51" x14ac:dyDescent="0.2">
      <c r="B12793" s="3"/>
      <c r="D12793" s="3"/>
      <c r="AW12793" s="3"/>
      <c r="AY12793" s="3"/>
    </row>
    <row r="12794" spans="2:51" x14ac:dyDescent="0.2">
      <c r="B12794" s="3"/>
      <c r="D12794" s="3"/>
      <c r="AW12794" s="3"/>
      <c r="AY12794" s="3"/>
    </row>
    <row r="12795" spans="2:51" x14ac:dyDescent="0.2">
      <c r="B12795" s="3"/>
      <c r="D12795" s="3"/>
      <c r="AW12795" s="3"/>
      <c r="AY12795" s="3"/>
    </row>
    <row r="12796" spans="2:51" x14ac:dyDescent="0.2">
      <c r="B12796" s="3"/>
      <c r="D12796" s="3"/>
      <c r="AW12796" s="3"/>
      <c r="AY12796" s="3"/>
    </row>
    <row r="12797" spans="2:51" x14ac:dyDescent="0.2">
      <c r="B12797" s="3"/>
      <c r="D12797" s="3"/>
      <c r="AW12797" s="3"/>
      <c r="AY12797" s="3"/>
    </row>
    <row r="12798" spans="2:51" x14ac:dyDescent="0.2">
      <c r="B12798" s="3"/>
      <c r="D12798" s="3"/>
      <c r="AW12798" s="3"/>
      <c r="AY12798" s="3"/>
    </row>
    <row r="12799" spans="2:51" x14ac:dyDescent="0.2">
      <c r="B12799" s="3"/>
      <c r="D12799" s="3"/>
      <c r="AW12799" s="3"/>
      <c r="AY12799" s="3"/>
    </row>
    <row r="12800" spans="2:51" x14ac:dyDescent="0.2">
      <c r="B12800" s="3"/>
      <c r="D12800" s="3"/>
      <c r="AW12800" s="3"/>
      <c r="AY12800" s="3"/>
    </row>
    <row r="12801" spans="2:51" x14ac:dyDescent="0.2">
      <c r="B12801" s="3"/>
      <c r="D12801" s="3"/>
      <c r="AW12801" s="3"/>
      <c r="AY12801" s="3"/>
    </row>
    <row r="12802" spans="2:51" x14ac:dyDescent="0.2">
      <c r="B12802" s="3"/>
      <c r="D12802" s="3"/>
      <c r="AW12802" s="3"/>
      <c r="AY12802" s="3"/>
    </row>
    <row r="12803" spans="2:51" x14ac:dyDescent="0.2">
      <c r="B12803" s="3"/>
      <c r="D12803" s="3"/>
      <c r="AW12803" s="3"/>
      <c r="AY12803" s="3"/>
    </row>
    <row r="12804" spans="2:51" x14ac:dyDescent="0.2">
      <c r="B12804" s="3"/>
      <c r="D12804" s="3"/>
      <c r="AW12804" s="3"/>
      <c r="AY12804" s="3"/>
    </row>
    <row r="12805" spans="2:51" x14ac:dyDescent="0.2">
      <c r="B12805" s="3"/>
      <c r="D12805" s="3"/>
      <c r="AW12805" s="3"/>
      <c r="AY12805" s="3"/>
    </row>
    <row r="12806" spans="2:51" x14ac:dyDescent="0.2">
      <c r="B12806" s="3"/>
      <c r="D12806" s="3"/>
      <c r="AW12806" s="3"/>
      <c r="AY12806" s="3"/>
    </row>
    <row r="12807" spans="2:51" x14ac:dyDescent="0.2">
      <c r="B12807" s="3"/>
      <c r="D12807" s="3"/>
      <c r="AW12807" s="3"/>
      <c r="AY12807" s="3"/>
    </row>
    <row r="12808" spans="2:51" x14ac:dyDescent="0.2">
      <c r="B12808" s="3"/>
      <c r="D12808" s="3"/>
      <c r="AW12808" s="3"/>
      <c r="AY12808" s="3"/>
    </row>
    <row r="12809" spans="2:51" x14ac:dyDescent="0.2">
      <c r="B12809" s="3"/>
      <c r="D12809" s="3"/>
      <c r="AW12809" s="3"/>
      <c r="AY12809" s="3"/>
    </row>
    <row r="12810" spans="2:51" x14ac:dyDescent="0.2">
      <c r="B12810" s="3"/>
      <c r="D12810" s="3"/>
      <c r="AW12810" s="3"/>
      <c r="AY12810" s="3"/>
    </row>
    <row r="12811" spans="2:51" x14ac:dyDescent="0.2">
      <c r="B12811" s="3"/>
      <c r="D12811" s="3"/>
      <c r="AW12811" s="3"/>
      <c r="AY12811" s="3"/>
    </row>
    <row r="12812" spans="2:51" x14ac:dyDescent="0.2">
      <c r="B12812" s="3"/>
      <c r="D12812" s="3"/>
      <c r="AW12812" s="3"/>
      <c r="AY12812" s="3"/>
    </row>
    <row r="12813" spans="2:51" x14ac:dyDescent="0.2">
      <c r="B12813" s="3"/>
      <c r="D12813" s="3"/>
      <c r="AW12813" s="3"/>
      <c r="AY12813" s="3"/>
    </row>
    <row r="12814" spans="2:51" x14ac:dyDescent="0.2">
      <c r="B12814" s="3"/>
      <c r="D12814" s="3"/>
      <c r="AW12814" s="3"/>
      <c r="AY12814" s="3"/>
    </row>
    <row r="12815" spans="2:51" x14ac:dyDescent="0.2">
      <c r="B12815" s="3"/>
      <c r="D12815" s="3"/>
      <c r="AW12815" s="3"/>
      <c r="AY12815" s="3"/>
    </row>
    <row r="12816" spans="2:51" x14ac:dyDescent="0.2">
      <c r="B12816" s="3"/>
      <c r="D12816" s="3"/>
      <c r="AW12816" s="3"/>
      <c r="AY12816" s="3"/>
    </row>
    <row r="12817" spans="2:51" x14ac:dyDescent="0.2">
      <c r="B12817" s="3"/>
      <c r="D12817" s="3"/>
      <c r="AW12817" s="3"/>
      <c r="AY12817" s="3"/>
    </row>
    <row r="12818" spans="2:51" x14ac:dyDescent="0.2">
      <c r="B12818" s="3"/>
      <c r="D12818" s="3"/>
      <c r="AW12818" s="3"/>
      <c r="AY12818" s="3"/>
    </row>
    <row r="12819" spans="2:51" x14ac:dyDescent="0.2">
      <c r="B12819" s="3"/>
      <c r="D12819" s="3"/>
      <c r="AW12819" s="3"/>
      <c r="AY12819" s="3"/>
    </row>
    <row r="12820" spans="2:51" x14ac:dyDescent="0.2">
      <c r="B12820" s="3"/>
      <c r="D12820" s="3"/>
      <c r="AW12820" s="3"/>
      <c r="AY12820" s="3"/>
    </row>
    <row r="12821" spans="2:51" x14ac:dyDescent="0.2">
      <c r="B12821" s="3"/>
      <c r="D12821" s="3"/>
      <c r="AW12821" s="3"/>
      <c r="AY12821" s="3"/>
    </row>
    <row r="12822" spans="2:51" x14ac:dyDescent="0.2">
      <c r="B12822" s="3"/>
      <c r="D12822" s="3"/>
      <c r="AW12822" s="3"/>
      <c r="AY12822" s="3"/>
    </row>
    <row r="12823" spans="2:51" x14ac:dyDescent="0.2">
      <c r="B12823" s="3"/>
      <c r="D12823" s="3"/>
      <c r="AW12823" s="3"/>
      <c r="AY12823" s="3"/>
    </row>
    <row r="12824" spans="2:51" x14ac:dyDescent="0.2">
      <c r="B12824" s="3"/>
      <c r="D12824" s="3"/>
      <c r="AW12824" s="3"/>
      <c r="AY12824" s="3"/>
    </row>
    <row r="12825" spans="2:51" x14ac:dyDescent="0.2">
      <c r="B12825" s="3"/>
      <c r="D12825" s="3"/>
      <c r="AW12825" s="3"/>
      <c r="AY12825" s="3"/>
    </row>
    <row r="12826" spans="2:51" x14ac:dyDescent="0.2">
      <c r="B12826" s="3"/>
      <c r="D12826" s="3"/>
      <c r="AW12826" s="3"/>
      <c r="AY12826" s="3"/>
    </row>
    <row r="12827" spans="2:51" x14ac:dyDescent="0.2">
      <c r="B12827" s="3"/>
      <c r="D12827" s="3"/>
      <c r="AW12827" s="3"/>
      <c r="AY12827" s="3"/>
    </row>
    <row r="12828" spans="2:51" x14ac:dyDescent="0.2">
      <c r="B12828" s="3"/>
      <c r="D12828" s="3"/>
      <c r="AW12828" s="3"/>
      <c r="AY12828" s="3"/>
    </row>
    <row r="12829" spans="2:51" x14ac:dyDescent="0.2">
      <c r="B12829" s="3"/>
      <c r="D12829" s="3"/>
      <c r="AW12829" s="3"/>
      <c r="AY12829" s="3"/>
    </row>
    <row r="12830" spans="2:51" x14ac:dyDescent="0.2">
      <c r="B12830" s="3"/>
      <c r="D12830" s="3"/>
      <c r="AW12830" s="3"/>
      <c r="AY12830" s="3"/>
    </row>
    <row r="12831" spans="2:51" x14ac:dyDescent="0.2">
      <c r="B12831" s="3"/>
      <c r="D12831" s="3"/>
      <c r="AW12831" s="3"/>
      <c r="AY12831" s="3"/>
    </row>
    <row r="12832" spans="2:51" x14ac:dyDescent="0.2">
      <c r="B12832" s="3"/>
      <c r="D12832" s="3"/>
      <c r="AW12832" s="3"/>
      <c r="AY12832" s="3"/>
    </row>
    <row r="12833" spans="2:51" x14ac:dyDescent="0.2">
      <c r="B12833" s="3"/>
      <c r="D12833" s="3"/>
      <c r="AW12833" s="3"/>
      <c r="AY12833" s="3"/>
    </row>
    <row r="12834" spans="2:51" x14ac:dyDescent="0.2">
      <c r="B12834" s="3"/>
      <c r="D12834" s="3"/>
      <c r="AW12834" s="3"/>
      <c r="AY12834" s="3"/>
    </row>
    <row r="12835" spans="2:51" x14ac:dyDescent="0.2">
      <c r="B12835" s="3"/>
      <c r="D12835" s="3"/>
      <c r="AW12835" s="3"/>
      <c r="AY12835" s="3"/>
    </row>
    <row r="12836" spans="2:51" x14ac:dyDescent="0.2">
      <c r="B12836" s="3"/>
      <c r="D12836" s="3"/>
      <c r="AW12836" s="3"/>
      <c r="AY12836" s="3"/>
    </row>
    <row r="12837" spans="2:51" x14ac:dyDescent="0.2">
      <c r="B12837" s="3"/>
      <c r="D12837" s="3"/>
      <c r="AW12837" s="3"/>
      <c r="AY12837" s="3"/>
    </row>
    <row r="12838" spans="2:51" x14ac:dyDescent="0.2">
      <c r="B12838" s="3"/>
      <c r="D12838" s="3"/>
      <c r="AW12838" s="3"/>
      <c r="AY12838" s="3"/>
    </row>
    <row r="12839" spans="2:51" x14ac:dyDescent="0.2">
      <c r="B12839" s="3"/>
      <c r="D12839" s="3"/>
      <c r="AW12839" s="3"/>
      <c r="AY12839" s="3"/>
    </row>
    <row r="12840" spans="2:51" x14ac:dyDescent="0.2">
      <c r="B12840" s="3"/>
      <c r="D12840" s="3"/>
      <c r="AW12840" s="3"/>
      <c r="AY12840" s="3"/>
    </row>
    <row r="12841" spans="2:51" x14ac:dyDescent="0.2">
      <c r="B12841" s="3"/>
      <c r="D12841" s="3"/>
      <c r="AW12841" s="3"/>
      <c r="AY12841" s="3"/>
    </row>
    <row r="12842" spans="2:51" x14ac:dyDescent="0.2">
      <c r="B12842" s="3"/>
      <c r="D12842" s="3"/>
      <c r="AW12842" s="3"/>
      <c r="AY12842" s="3"/>
    </row>
    <row r="12843" spans="2:51" x14ac:dyDescent="0.2">
      <c r="B12843" s="3"/>
      <c r="D12843" s="3"/>
      <c r="AW12843" s="3"/>
      <c r="AY12843" s="3"/>
    </row>
    <row r="12844" spans="2:51" x14ac:dyDescent="0.2">
      <c r="B12844" s="3"/>
      <c r="D12844" s="3"/>
      <c r="AW12844" s="3"/>
      <c r="AY12844" s="3"/>
    </row>
    <row r="12845" spans="2:51" x14ac:dyDescent="0.2">
      <c r="B12845" s="3"/>
      <c r="D12845" s="3"/>
      <c r="AW12845" s="3"/>
      <c r="AY12845" s="3"/>
    </row>
    <row r="12846" spans="2:51" x14ac:dyDescent="0.2">
      <c r="B12846" s="3"/>
      <c r="D12846" s="3"/>
      <c r="AW12846" s="3"/>
      <c r="AY12846" s="3"/>
    </row>
    <row r="12847" spans="2:51" x14ac:dyDescent="0.2">
      <c r="B12847" s="3"/>
      <c r="D12847" s="3"/>
      <c r="AW12847" s="3"/>
      <c r="AY12847" s="3"/>
    </row>
    <row r="12848" spans="2:51" x14ac:dyDescent="0.2">
      <c r="B12848" s="3"/>
      <c r="D12848" s="3"/>
      <c r="AW12848" s="3"/>
      <c r="AY12848" s="3"/>
    </row>
    <row r="12849" spans="2:51" x14ac:dyDescent="0.2">
      <c r="B12849" s="3"/>
      <c r="D12849" s="3"/>
      <c r="AW12849" s="3"/>
      <c r="AY12849" s="3"/>
    </row>
    <row r="12850" spans="2:51" x14ac:dyDescent="0.2">
      <c r="B12850" s="3"/>
      <c r="D12850" s="3"/>
      <c r="AW12850" s="3"/>
      <c r="AY12850" s="3"/>
    </row>
    <row r="12851" spans="2:51" x14ac:dyDescent="0.2">
      <c r="B12851" s="3"/>
      <c r="D12851" s="3"/>
      <c r="AW12851" s="3"/>
      <c r="AY12851" s="3"/>
    </row>
    <row r="12852" spans="2:51" x14ac:dyDescent="0.2">
      <c r="B12852" s="3"/>
      <c r="D12852" s="3"/>
      <c r="AW12852" s="3"/>
      <c r="AY12852" s="3"/>
    </row>
    <row r="12853" spans="2:51" x14ac:dyDescent="0.2">
      <c r="B12853" s="3"/>
      <c r="D12853" s="3"/>
      <c r="AW12853" s="3"/>
      <c r="AY12853" s="3"/>
    </row>
    <row r="12854" spans="2:51" x14ac:dyDescent="0.2">
      <c r="B12854" s="3"/>
      <c r="D12854" s="3"/>
      <c r="AW12854" s="3"/>
      <c r="AY12854" s="3"/>
    </row>
    <row r="12855" spans="2:51" x14ac:dyDescent="0.2">
      <c r="B12855" s="3"/>
      <c r="D12855" s="3"/>
      <c r="AW12855" s="3"/>
      <c r="AY12855" s="3"/>
    </row>
    <row r="12856" spans="2:51" x14ac:dyDescent="0.2">
      <c r="B12856" s="3"/>
      <c r="D12856" s="3"/>
      <c r="AW12856" s="3"/>
      <c r="AY12856" s="3"/>
    </row>
    <row r="12857" spans="2:51" x14ac:dyDescent="0.2">
      <c r="B12857" s="3"/>
      <c r="D12857" s="3"/>
      <c r="AW12857" s="3"/>
      <c r="AY12857" s="3"/>
    </row>
    <row r="12858" spans="2:51" x14ac:dyDescent="0.2">
      <c r="B12858" s="3"/>
      <c r="D12858" s="3"/>
      <c r="AW12858" s="3"/>
      <c r="AY12858" s="3"/>
    </row>
    <row r="12859" spans="2:51" x14ac:dyDescent="0.2">
      <c r="B12859" s="3"/>
      <c r="D12859" s="3"/>
      <c r="AW12859" s="3"/>
      <c r="AY12859" s="3"/>
    </row>
    <row r="12860" spans="2:51" x14ac:dyDescent="0.2">
      <c r="B12860" s="3"/>
      <c r="D12860" s="3"/>
      <c r="AW12860" s="3"/>
      <c r="AY12860" s="3"/>
    </row>
    <row r="12861" spans="2:51" x14ac:dyDescent="0.2">
      <c r="B12861" s="3"/>
      <c r="D12861" s="3"/>
      <c r="AW12861" s="3"/>
      <c r="AY12861" s="3"/>
    </row>
    <row r="12862" spans="2:51" x14ac:dyDescent="0.2">
      <c r="B12862" s="3"/>
      <c r="D12862" s="3"/>
      <c r="AW12862" s="3"/>
      <c r="AY12862" s="3"/>
    </row>
    <row r="12863" spans="2:51" x14ac:dyDescent="0.2">
      <c r="B12863" s="3"/>
      <c r="D12863" s="3"/>
      <c r="AW12863" s="3"/>
      <c r="AY12863" s="3"/>
    </row>
    <row r="12864" spans="2:51" x14ac:dyDescent="0.2">
      <c r="B12864" s="3"/>
      <c r="D12864" s="3"/>
      <c r="AW12864" s="3"/>
      <c r="AY12864" s="3"/>
    </row>
    <row r="12865" spans="2:51" x14ac:dyDescent="0.2">
      <c r="B12865" s="3"/>
      <c r="D12865" s="3"/>
      <c r="AW12865" s="3"/>
      <c r="AY12865" s="3"/>
    </row>
    <row r="12866" spans="2:51" x14ac:dyDescent="0.2">
      <c r="B12866" s="3"/>
      <c r="D12866" s="3"/>
      <c r="AW12866" s="3"/>
      <c r="AY12866" s="3"/>
    </row>
    <row r="12867" spans="2:51" x14ac:dyDescent="0.2">
      <c r="B12867" s="3"/>
      <c r="D12867" s="3"/>
      <c r="AW12867" s="3"/>
      <c r="AY12867" s="3"/>
    </row>
    <row r="12868" spans="2:51" x14ac:dyDescent="0.2">
      <c r="B12868" s="3"/>
      <c r="D12868" s="3"/>
      <c r="AW12868" s="3"/>
      <c r="AY12868" s="3"/>
    </row>
    <row r="12869" spans="2:51" x14ac:dyDescent="0.2">
      <c r="B12869" s="3"/>
      <c r="D12869" s="3"/>
      <c r="AW12869" s="3"/>
      <c r="AY12869" s="3"/>
    </row>
    <row r="12870" spans="2:51" x14ac:dyDescent="0.2">
      <c r="B12870" s="3"/>
      <c r="D12870" s="3"/>
      <c r="AW12870" s="3"/>
      <c r="AY12870" s="3"/>
    </row>
    <row r="12871" spans="2:51" x14ac:dyDescent="0.2">
      <c r="B12871" s="3"/>
      <c r="D12871" s="3"/>
      <c r="AW12871" s="3"/>
      <c r="AY12871" s="3"/>
    </row>
    <row r="12872" spans="2:51" x14ac:dyDescent="0.2">
      <c r="B12872" s="3"/>
      <c r="D12872" s="3"/>
      <c r="AW12872" s="3"/>
      <c r="AY12872" s="3"/>
    </row>
    <row r="12873" spans="2:51" x14ac:dyDescent="0.2">
      <c r="B12873" s="3"/>
      <c r="D12873" s="3"/>
      <c r="AW12873" s="3"/>
      <c r="AY12873" s="3"/>
    </row>
    <row r="12874" spans="2:51" x14ac:dyDescent="0.2">
      <c r="B12874" s="3"/>
      <c r="D12874" s="3"/>
      <c r="AW12874" s="3"/>
      <c r="AY12874" s="3"/>
    </row>
    <row r="12875" spans="2:51" x14ac:dyDescent="0.2">
      <c r="B12875" s="3"/>
      <c r="D12875" s="3"/>
      <c r="AW12875" s="3"/>
      <c r="AY12875" s="3"/>
    </row>
    <row r="12876" spans="2:51" x14ac:dyDescent="0.2">
      <c r="B12876" s="3"/>
      <c r="D12876" s="3"/>
      <c r="AW12876" s="3"/>
      <c r="AY12876" s="3"/>
    </row>
    <row r="12877" spans="2:51" x14ac:dyDescent="0.2">
      <c r="B12877" s="3"/>
      <c r="D12877" s="3"/>
      <c r="AW12877" s="3"/>
      <c r="AY12877" s="3"/>
    </row>
    <row r="12878" spans="2:51" x14ac:dyDescent="0.2">
      <c r="B12878" s="3"/>
      <c r="D12878" s="3"/>
      <c r="AW12878" s="3"/>
      <c r="AY12878" s="3"/>
    </row>
    <row r="12879" spans="2:51" x14ac:dyDescent="0.2">
      <c r="B12879" s="3"/>
      <c r="D12879" s="3"/>
      <c r="AW12879" s="3"/>
      <c r="AY12879" s="3"/>
    </row>
    <row r="12880" spans="2:51" x14ac:dyDescent="0.2">
      <c r="B12880" s="3"/>
      <c r="D12880" s="3"/>
      <c r="AW12880" s="3"/>
      <c r="AY12880" s="3"/>
    </row>
    <row r="12881" spans="2:51" x14ac:dyDescent="0.2">
      <c r="B12881" s="3"/>
      <c r="D12881" s="3"/>
      <c r="AW12881" s="3"/>
      <c r="AY12881" s="3"/>
    </row>
    <row r="12882" spans="2:51" x14ac:dyDescent="0.2">
      <c r="B12882" s="3"/>
      <c r="D12882" s="3"/>
      <c r="AW12882" s="3"/>
      <c r="AY12882" s="3"/>
    </row>
    <row r="12883" spans="2:51" x14ac:dyDescent="0.2">
      <c r="B12883" s="3"/>
      <c r="D12883" s="3"/>
      <c r="AW12883" s="3"/>
      <c r="AY12883" s="3"/>
    </row>
    <row r="12884" spans="2:51" x14ac:dyDescent="0.2">
      <c r="B12884" s="3"/>
      <c r="D12884" s="3"/>
      <c r="AW12884" s="3"/>
      <c r="AY12884" s="3"/>
    </row>
    <row r="12885" spans="2:51" x14ac:dyDescent="0.2">
      <c r="B12885" s="3"/>
      <c r="D12885" s="3"/>
      <c r="AW12885" s="3"/>
      <c r="AY12885" s="3"/>
    </row>
    <row r="12886" spans="2:51" x14ac:dyDescent="0.2">
      <c r="B12886" s="3"/>
      <c r="D12886" s="3"/>
      <c r="AW12886" s="3"/>
      <c r="AY12886" s="3"/>
    </row>
    <row r="12887" spans="2:51" x14ac:dyDescent="0.2">
      <c r="B12887" s="3"/>
      <c r="D12887" s="3"/>
      <c r="AW12887" s="3"/>
      <c r="AY12887" s="3"/>
    </row>
    <row r="12888" spans="2:51" x14ac:dyDescent="0.2">
      <c r="B12888" s="3"/>
      <c r="D12888" s="3"/>
      <c r="AW12888" s="3"/>
      <c r="AY12888" s="3"/>
    </row>
    <row r="12889" spans="2:51" x14ac:dyDescent="0.2">
      <c r="B12889" s="3"/>
      <c r="D12889" s="3"/>
      <c r="AW12889" s="3"/>
      <c r="AY12889" s="3"/>
    </row>
    <row r="12890" spans="2:51" x14ac:dyDescent="0.2">
      <c r="B12890" s="3"/>
      <c r="D12890" s="3"/>
      <c r="AW12890" s="3"/>
      <c r="AY12890" s="3"/>
    </row>
    <row r="12891" spans="2:51" x14ac:dyDescent="0.2">
      <c r="B12891" s="3"/>
      <c r="D12891" s="3"/>
      <c r="AW12891" s="3"/>
      <c r="AY12891" s="3"/>
    </row>
    <row r="12892" spans="2:51" x14ac:dyDescent="0.2">
      <c r="B12892" s="3"/>
      <c r="D12892" s="3"/>
      <c r="AW12892" s="3"/>
      <c r="AY12892" s="3"/>
    </row>
    <row r="12893" spans="2:51" x14ac:dyDescent="0.2">
      <c r="B12893" s="3"/>
      <c r="D12893" s="3"/>
      <c r="AW12893" s="3"/>
      <c r="AY12893" s="3"/>
    </row>
    <row r="12894" spans="2:51" x14ac:dyDescent="0.2">
      <c r="B12894" s="3"/>
      <c r="D12894" s="3"/>
      <c r="AW12894" s="3"/>
      <c r="AY12894" s="3"/>
    </row>
    <row r="12895" spans="2:51" x14ac:dyDescent="0.2">
      <c r="B12895" s="3"/>
      <c r="D12895" s="3"/>
      <c r="AW12895" s="3"/>
      <c r="AY12895" s="3"/>
    </row>
    <row r="12896" spans="2:51" x14ac:dyDescent="0.2">
      <c r="B12896" s="3"/>
      <c r="D12896" s="3"/>
      <c r="AW12896" s="3"/>
      <c r="AY12896" s="3"/>
    </row>
    <row r="12897" spans="2:51" x14ac:dyDescent="0.2">
      <c r="B12897" s="3"/>
      <c r="D12897" s="3"/>
      <c r="AW12897" s="3"/>
      <c r="AY12897" s="3"/>
    </row>
    <row r="12898" spans="2:51" x14ac:dyDescent="0.2">
      <c r="B12898" s="3"/>
      <c r="D12898" s="3"/>
      <c r="AW12898" s="3"/>
      <c r="AY12898" s="3"/>
    </row>
    <row r="12899" spans="2:51" x14ac:dyDescent="0.2">
      <c r="B12899" s="3"/>
      <c r="D12899" s="3"/>
      <c r="AW12899" s="3"/>
      <c r="AY12899" s="3"/>
    </row>
    <row r="12900" spans="2:51" x14ac:dyDescent="0.2">
      <c r="B12900" s="3"/>
      <c r="D12900" s="3"/>
      <c r="AW12900" s="3"/>
      <c r="AY12900" s="3"/>
    </row>
    <row r="12901" spans="2:51" x14ac:dyDescent="0.2">
      <c r="B12901" s="3"/>
      <c r="D12901" s="3"/>
      <c r="AW12901" s="3"/>
      <c r="AY12901" s="3"/>
    </row>
    <row r="12902" spans="2:51" x14ac:dyDescent="0.2">
      <c r="B12902" s="3"/>
      <c r="D12902" s="3"/>
      <c r="AW12902" s="3"/>
      <c r="AY12902" s="3"/>
    </row>
    <row r="12903" spans="2:51" x14ac:dyDescent="0.2">
      <c r="B12903" s="3"/>
      <c r="D12903" s="3"/>
      <c r="AW12903" s="3"/>
      <c r="AY12903" s="3"/>
    </row>
    <row r="12904" spans="2:51" x14ac:dyDescent="0.2">
      <c r="B12904" s="3"/>
      <c r="D12904" s="3"/>
      <c r="AW12904" s="3"/>
      <c r="AY12904" s="3"/>
    </row>
    <row r="12905" spans="2:51" x14ac:dyDescent="0.2">
      <c r="B12905" s="3"/>
      <c r="D12905" s="3"/>
      <c r="AW12905" s="3"/>
      <c r="AY12905" s="3"/>
    </row>
    <row r="12906" spans="2:51" x14ac:dyDescent="0.2">
      <c r="B12906" s="3"/>
      <c r="D12906" s="3"/>
      <c r="AW12906" s="3"/>
      <c r="AY12906" s="3"/>
    </row>
    <row r="12907" spans="2:51" x14ac:dyDescent="0.2">
      <c r="B12907" s="3"/>
      <c r="D12907" s="3"/>
      <c r="AW12907" s="3"/>
      <c r="AY12907" s="3"/>
    </row>
    <row r="12908" spans="2:51" x14ac:dyDescent="0.2">
      <c r="B12908" s="3"/>
      <c r="D12908" s="3"/>
      <c r="AW12908" s="3"/>
      <c r="AY12908" s="3"/>
    </row>
    <row r="12909" spans="2:51" x14ac:dyDescent="0.2">
      <c r="B12909" s="3"/>
      <c r="D12909" s="3"/>
      <c r="AW12909" s="3"/>
      <c r="AY12909" s="3"/>
    </row>
    <row r="12910" spans="2:51" x14ac:dyDescent="0.2">
      <c r="B12910" s="3"/>
      <c r="D12910" s="3"/>
      <c r="AW12910" s="3"/>
      <c r="AY12910" s="3"/>
    </row>
    <row r="12911" spans="2:51" x14ac:dyDescent="0.2">
      <c r="B12911" s="3"/>
      <c r="D12911" s="3"/>
      <c r="AW12911" s="3"/>
      <c r="AY12911" s="3"/>
    </row>
    <row r="12912" spans="2:51" x14ac:dyDescent="0.2">
      <c r="B12912" s="3"/>
      <c r="D12912" s="3"/>
      <c r="AW12912" s="3"/>
      <c r="AY12912" s="3"/>
    </row>
    <row r="12913" spans="2:51" x14ac:dyDescent="0.2">
      <c r="B12913" s="3"/>
      <c r="D12913" s="3"/>
      <c r="AW12913" s="3"/>
      <c r="AY12913" s="3"/>
    </row>
    <row r="12914" spans="2:51" x14ac:dyDescent="0.2">
      <c r="B12914" s="3"/>
      <c r="D12914" s="3"/>
      <c r="AW12914" s="3"/>
      <c r="AY12914" s="3"/>
    </row>
    <row r="12915" spans="2:51" x14ac:dyDescent="0.2">
      <c r="B12915" s="3"/>
      <c r="D12915" s="3"/>
      <c r="AW12915" s="3"/>
      <c r="AY12915" s="3"/>
    </row>
    <row r="12916" spans="2:51" x14ac:dyDescent="0.2">
      <c r="B12916" s="3"/>
      <c r="D12916" s="3"/>
      <c r="AW12916" s="3"/>
      <c r="AY12916" s="3"/>
    </row>
    <row r="12917" spans="2:51" x14ac:dyDescent="0.2">
      <c r="B12917" s="3"/>
      <c r="D12917" s="3"/>
      <c r="AW12917" s="3"/>
      <c r="AY12917" s="3"/>
    </row>
    <row r="12918" spans="2:51" x14ac:dyDescent="0.2">
      <c r="B12918" s="3"/>
      <c r="D12918" s="3"/>
      <c r="AW12918" s="3"/>
      <c r="AY12918" s="3"/>
    </row>
    <row r="12919" spans="2:51" x14ac:dyDescent="0.2">
      <c r="B12919" s="3"/>
      <c r="D12919" s="3"/>
      <c r="AW12919" s="3"/>
      <c r="AY12919" s="3"/>
    </row>
    <row r="12920" spans="2:51" x14ac:dyDescent="0.2">
      <c r="B12920" s="3"/>
      <c r="D12920" s="3"/>
      <c r="AW12920" s="3"/>
      <c r="AY12920" s="3"/>
    </row>
    <row r="12921" spans="2:51" x14ac:dyDescent="0.2">
      <c r="B12921" s="3"/>
      <c r="D12921" s="3"/>
      <c r="AW12921" s="3"/>
      <c r="AY12921" s="3"/>
    </row>
    <row r="12922" spans="2:51" x14ac:dyDescent="0.2">
      <c r="B12922" s="3"/>
      <c r="D12922" s="3"/>
      <c r="AW12922" s="3"/>
      <c r="AY12922" s="3"/>
    </row>
    <row r="12923" spans="2:51" x14ac:dyDescent="0.2">
      <c r="B12923" s="3"/>
      <c r="D12923" s="3"/>
      <c r="AW12923" s="3"/>
      <c r="AY12923" s="3"/>
    </row>
    <row r="12924" spans="2:51" x14ac:dyDescent="0.2">
      <c r="B12924" s="3"/>
      <c r="D12924" s="3"/>
      <c r="AW12924" s="3"/>
      <c r="AY12924" s="3"/>
    </row>
    <row r="12925" spans="2:51" x14ac:dyDescent="0.2">
      <c r="B12925" s="3"/>
      <c r="D12925" s="3"/>
      <c r="AW12925" s="3"/>
      <c r="AY12925" s="3"/>
    </row>
    <row r="12926" spans="2:51" x14ac:dyDescent="0.2">
      <c r="B12926" s="3"/>
      <c r="D12926" s="3"/>
      <c r="AW12926" s="3"/>
      <c r="AY12926" s="3"/>
    </row>
    <row r="12927" spans="2:51" x14ac:dyDescent="0.2">
      <c r="B12927" s="3"/>
      <c r="D12927" s="3"/>
      <c r="AW12927" s="3"/>
      <c r="AY12927" s="3"/>
    </row>
    <row r="12928" spans="2:51" x14ac:dyDescent="0.2">
      <c r="B12928" s="3"/>
      <c r="D12928" s="3"/>
      <c r="AW12928" s="3"/>
      <c r="AY12928" s="3"/>
    </row>
    <row r="12929" spans="2:51" x14ac:dyDescent="0.2">
      <c r="B12929" s="3"/>
      <c r="D12929" s="3"/>
      <c r="AW12929" s="3"/>
      <c r="AY12929" s="3"/>
    </row>
    <row r="12930" spans="2:51" x14ac:dyDescent="0.2">
      <c r="B12930" s="3"/>
      <c r="D12930" s="3"/>
      <c r="AW12930" s="3"/>
      <c r="AY12930" s="3"/>
    </row>
    <row r="12931" spans="2:51" x14ac:dyDescent="0.2">
      <c r="B12931" s="3"/>
      <c r="D12931" s="3"/>
      <c r="AW12931" s="3"/>
      <c r="AY12931" s="3"/>
    </row>
    <row r="12932" spans="2:51" x14ac:dyDescent="0.2">
      <c r="B12932" s="3"/>
      <c r="D12932" s="3"/>
      <c r="AW12932" s="3"/>
      <c r="AY12932" s="3"/>
    </row>
    <row r="12933" spans="2:51" x14ac:dyDescent="0.2">
      <c r="B12933" s="3"/>
      <c r="D12933" s="3"/>
      <c r="AW12933" s="3"/>
      <c r="AY12933" s="3"/>
    </row>
    <row r="12934" spans="2:51" x14ac:dyDescent="0.2">
      <c r="B12934" s="3"/>
      <c r="D12934" s="3"/>
      <c r="AW12934" s="3"/>
      <c r="AY12934" s="3"/>
    </row>
    <row r="12935" spans="2:51" x14ac:dyDescent="0.2">
      <c r="B12935" s="3"/>
      <c r="D12935" s="3"/>
      <c r="AW12935" s="3"/>
      <c r="AY12935" s="3"/>
    </row>
    <row r="12936" spans="2:51" x14ac:dyDescent="0.2">
      <c r="B12936" s="3"/>
      <c r="D12936" s="3"/>
      <c r="AW12936" s="3"/>
      <c r="AY12936" s="3"/>
    </row>
    <row r="12937" spans="2:51" x14ac:dyDescent="0.2">
      <c r="B12937" s="3"/>
      <c r="D12937" s="3"/>
      <c r="AW12937" s="3"/>
      <c r="AY12937" s="3"/>
    </row>
    <row r="12938" spans="2:51" x14ac:dyDescent="0.2">
      <c r="B12938" s="3"/>
      <c r="D12938" s="3"/>
      <c r="AW12938" s="3"/>
      <c r="AY12938" s="3"/>
    </row>
    <row r="12939" spans="2:51" x14ac:dyDescent="0.2">
      <c r="B12939" s="3"/>
      <c r="D12939" s="3"/>
      <c r="AW12939" s="3"/>
      <c r="AY12939" s="3"/>
    </row>
    <row r="12940" spans="2:51" x14ac:dyDescent="0.2">
      <c r="B12940" s="3"/>
      <c r="D12940" s="3"/>
      <c r="AW12940" s="3"/>
      <c r="AY12940" s="3"/>
    </row>
    <row r="12941" spans="2:51" x14ac:dyDescent="0.2">
      <c r="B12941" s="3"/>
      <c r="D12941" s="3"/>
      <c r="AW12941" s="3"/>
      <c r="AY12941" s="3"/>
    </row>
    <row r="12942" spans="2:51" x14ac:dyDescent="0.2">
      <c r="B12942" s="3"/>
      <c r="D12942" s="3"/>
      <c r="AW12942" s="3"/>
      <c r="AY12942" s="3"/>
    </row>
    <row r="12943" spans="2:51" x14ac:dyDescent="0.2">
      <c r="B12943" s="3"/>
      <c r="D12943" s="3"/>
      <c r="AW12943" s="3"/>
      <c r="AY12943" s="3"/>
    </row>
    <row r="12944" spans="2:51" x14ac:dyDescent="0.2">
      <c r="B12944" s="3"/>
      <c r="D12944" s="3"/>
      <c r="AW12944" s="3"/>
      <c r="AY12944" s="3"/>
    </row>
    <row r="12945" spans="2:51" x14ac:dyDescent="0.2">
      <c r="B12945" s="3"/>
      <c r="D12945" s="3"/>
      <c r="AW12945" s="3"/>
      <c r="AY12945" s="3"/>
    </row>
    <row r="12946" spans="2:51" x14ac:dyDescent="0.2">
      <c r="B12946" s="3"/>
      <c r="D12946" s="3"/>
      <c r="AW12946" s="3"/>
      <c r="AY12946" s="3"/>
    </row>
    <row r="12947" spans="2:51" x14ac:dyDescent="0.2">
      <c r="B12947" s="3"/>
      <c r="D12947" s="3"/>
      <c r="AW12947" s="3"/>
      <c r="AY12947" s="3"/>
    </row>
    <row r="12948" spans="2:51" x14ac:dyDescent="0.2">
      <c r="B12948" s="3"/>
      <c r="D12948" s="3"/>
      <c r="AW12948" s="3"/>
      <c r="AY12948" s="3"/>
    </row>
    <row r="12949" spans="2:51" x14ac:dyDescent="0.2">
      <c r="B12949" s="3"/>
      <c r="D12949" s="3"/>
      <c r="AW12949" s="3"/>
      <c r="AY12949" s="3"/>
    </row>
    <row r="12950" spans="2:51" x14ac:dyDescent="0.2">
      <c r="B12950" s="3"/>
      <c r="D12950" s="3"/>
      <c r="AW12950" s="3"/>
      <c r="AY12950" s="3"/>
    </row>
    <row r="12951" spans="2:51" x14ac:dyDescent="0.2">
      <c r="B12951" s="3"/>
      <c r="D12951" s="3"/>
      <c r="AW12951" s="3"/>
      <c r="AY12951" s="3"/>
    </row>
    <row r="12952" spans="2:51" x14ac:dyDescent="0.2">
      <c r="B12952" s="3"/>
      <c r="D12952" s="3"/>
      <c r="AW12952" s="3"/>
      <c r="AY12952" s="3"/>
    </row>
    <row r="12953" spans="2:51" x14ac:dyDescent="0.2">
      <c r="B12953" s="3"/>
      <c r="D12953" s="3"/>
      <c r="AW12953" s="3"/>
      <c r="AY12953" s="3"/>
    </row>
    <row r="12954" spans="2:51" x14ac:dyDescent="0.2">
      <c r="B12954" s="3"/>
      <c r="D12954" s="3"/>
      <c r="AW12954" s="3"/>
      <c r="AY12954" s="3"/>
    </row>
    <row r="12955" spans="2:51" x14ac:dyDescent="0.2">
      <c r="B12955" s="3"/>
      <c r="D12955" s="3"/>
      <c r="AW12955" s="3"/>
      <c r="AY12955" s="3"/>
    </row>
    <row r="12956" spans="2:51" x14ac:dyDescent="0.2">
      <c r="B12956" s="3"/>
      <c r="D12956" s="3"/>
      <c r="AW12956" s="3"/>
      <c r="AY12956" s="3"/>
    </row>
    <row r="12957" spans="2:51" x14ac:dyDescent="0.2">
      <c r="B12957" s="3"/>
      <c r="D12957" s="3"/>
      <c r="AW12957" s="3"/>
      <c r="AY12957" s="3"/>
    </row>
    <row r="12958" spans="2:51" x14ac:dyDescent="0.2">
      <c r="B12958" s="3"/>
      <c r="D12958" s="3"/>
      <c r="AW12958" s="3"/>
      <c r="AY12958" s="3"/>
    </row>
    <row r="12959" spans="2:51" x14ac:dyDescent="0.2">
      <c r="B12959" s="3"/>
      <c r="D12959" s="3"/>
      <c r="AW12959" s="3"/>
      <c r="AY12959" s="3"/>
    </row>
    <row r="12960" spans="2:51" x14ac:dyDescent="0.2">
      <c r="B12960" s="3"/>
      <c r="D12960" s="3"/>
      <c r="AW12960" s="3"/>
      <c r="AY12960" s="3"/>
    </row>
    <row r="12961" spans="2:51" x14ac:dyDescent="0.2">
      <c r="B12961" s="3"/>
      <c r="D12961" s="3"/>
      <c r="AW12961" s="3"/>
      <c r="AY12961" s="3"/>
    </row>
    <row r="12962" spans="2:51" x14ac:dyDescent="0.2">
      <c r="B12962" s="3"/>
      <c r="D12962" s="3"/>
      <c r="AW12962" s="3"/>
      <c r="AY12962" s="3"/>
    </row>
    <row r="12963" spans="2:51" x14ac:dyDescent="0.2">
      <c r="B12963" s="3"/>
      <c r="D12963" s="3"/>
      <c r="AW12963" s="3"/>
      <c r="AY12963" s="3"/>
    </row>
    <row r="12964" spans="2:51" x14ac:dyDescent="0.2">
      <c r="B12964" s="3"/>
      <c r="D12964" s="3"/>
      <c r="AW12964" s="3"/>
      <c r="AY12964" s="3"/>
    </row>
    <row r="12965" spans="2:51" x14ac:dyDescent="0.2">
      <c r="B12965" s="3"/>
      <c r="D12965" s="3"/>
      <c r="AW12965" s="3"/>
      <c r="AY12965" s="3"/>
    </row>
    <row r="12966" spans="2:51" x14ac:dyDescent="0.2">
      <c r="B12966" s="3"/>
      <c r="D12966" s="3"/>
      <c r="AW12966" s="3"/>
      <c r="AY12966" s="3"/>
    </row>
    <row r="12967" spans="2:51" x14ac:dyDescent="0.2">
      <c r="B12967" s="3"/>
      <c r="D12967" s="3"/>
      <c r="AW12967" s="3"/>
      <c r="AY12967" s="3"/>
    </row>
    <row r="12968" spans="2:51" x14ac:dyDescent="0.2">
      <c r="B12968" s="3"/>
      <c r="D12968" s="3"/>
      <c r="AW12968" s="3"/>
      <c r="AY12968" s="3"/>
    </row>
    <row r="12969" spans="2:51" x14ac:dyDescent="0.2">
      <c r="B12969" s="3"/>
      <c r="D12969" s="3"/>
      <c r="AW12969" s="3"/>
      <c r="AY12969" s="3"/>
    </row>
    <row r="12970" spans="2:51" x14ac:dyDescent="0.2">
      <c r="B12970" s="3"/>
      <c r="D12970" s="3"/>
      <c r="AW12970" s="3"/>
      <c r="AY12970" s="3"/>
    </row>
    <row r="12971" spans="2:51" x14ac:dyDescent="0.2">
      <c r="B12971" s="3"/>
      <c r="D12971" s="3"/>
      <c r="AW12971" s="3"/>
      <c r="AY12971" s="3"/>
    </row>
    <row r="12972" spans="2:51" x14ac:dyDescent="0.2">
      <c r="B12972" s="3"/>
      <c r="D12972" s="3"/>
      <c r="AW12972" s="3"/>
      <c r="AY12972" s="3"/>
    </row>
    <row r="12973" spans="2:51" x14ac:dyDescent="0.2">
      <c r="B12973" s="3"/>
      <c r="D12973" s="3"/>
      <c r="AW12973" s="3"/>
      <c r="AY12973" s="3"/>
    </row>
    <row r="12974" spans="2:51" x14ac:dyDescent="0.2">
      <c r="B12974" s="3"/>
      <c r="D12974" s="3"/>
      <c r="AW12974" s="3"/>
      <c r="AY12974" s="3"/>
    </row>
    <row r="12975" spans="2:51" x14ac:dyDescent="0.2">
      <c r="B12975" s="3"/>
      <c r="D12975" s="3"/>
      <c r="AW12975" s="3"/>
      <c r="AY12975" s="3"/>
    </row>
    <row r="12976" spans="2:51" x14ac:dyDescent="0.2">
      <c r="B12976" s="3"/>
      <c r="D12976" s="3"/>
      <c r="AW12976" s="3"/>
      <c r="AY12976" s="3"/>
    </row>
    <row r="12977" spans="2:51" x14ac:dyDescent="0.2">
      <c r="B12977" s="3"/>
      <c r="D12977" s="3"/>
      <c r="AW12977" s="3"/>
      <c r="AY12977" s="3"/>
    </row>
    <row r="12978" spans="2:51" x14ac:dyDescent="0.2">
      <c r="B12978" s="3"/>
      <c r="D12978" s="3"/>
      <c r="AW12978" s="3"/>
      <c r="AY12978" s="3"/>
    </row>
    <row r="12979" spans="2:51" x14ac:dyDescent="0.2">
      <c r="B12979" s="3"/>
      <c r="D12979" s="3"/>
      <c r="AW12979" s="3"/>
      <c r="AY12979" s="3"/>
    </row>
    <row r="12980" spans="2:51" x14ac:dyDescent="0.2">
      <c r="B12980" s="3"/>
      <c r="D12980" s="3"/>
      <c r="AW12980" s="3"/>
      <c r="AY12980" s="3"/>
    </row>
    <row r="12981" spans="2:51" x14ac:dyDescent="0.2">
      <c r="B12981" s="3"/>
      <c r="D12981" s="3"/>
      <c r="AW12981" s="3"/>
      <c r="AY12981" s="3"/>
    </row>
    <row r="12982" spans="2:51" x14ac:dyDescent="0.2">
      <c r="B12982" s="3"/>
      <c r="D12982" s="3"/>
      <c r="AW12982" s="3"/>
      <c r="AY12982" s="3"/>
    </row>
    <row r="12983" spans="2:51" x14ac:dyDescent="0.2">
      <c r="B12983" s="3"/>
      <c r="D12983" s="3"/>
      <c r="AW12983" s="3"/>
      <c r="AY12983" s="3"/>
    </row>
    <row r="12984" spans="2:51" x14ac:dyDescent="0.2">
      <c r="B12984" s="3"/>
      <c r="D12984" s="3"/>
      <c r="AW12984" s="3"/>
      <c r="AY12984" s="3"/>
    </row>
    <row r="12985" spans="2:51" x14ac:dyDescent="0.2">
      <c r="B12985" s="3"/>
      <c r="D12985" s="3"/>
      <c r="AW12985" s="3"/>
      <c r="AY12985" s="3"/>
    </row>
    <row r="12986" spans="2:51" x14ac:dyDescent="0.2">
      <c r="B12986" s="3"/>
      <c r="D12986" s="3"/>
      <c r="AW12986" s="3"/>
      <c r="AY12986" s="3"/>
    </row>
    <row r="12987" spans="2:51" x14ac:dyDescent="0.2">
      <c r="B12987" s="3"/>
      <c r="D12987" s="3"/>
      <c r="AW12987" s="3"/>
      <c r="AY12987" s="3"/>
    </row>
    <row r="12988" spans="2:51" x14ac:dyDescent="0.2">
      <c r="B12988" s="3"/>
      <c r="D12988" s="3"/>
      <c r="AW12988" s="3"/>
      <c r="AY12988" s="3"/>
    </row>
    <row r="12989" spans="2:51" x14ac:dyDescent="0.2">
      <c r="B12989" s="3"/>
      <c r="D12989" s="3"/>
      <c r="AW12989" s="3"/>
      <c r="AY12989" s="3"/>
    </row>
    <row r="12990" spans="2:51" x14ac:dyDescent="0.2">
      <c r="B12990" s="3"/>
      <c r="D12990" s="3"/>
      <c r="AW12990" s="3"/>
      <c r="AY12990" s="3"/>
    </row>
    <row r="12991" spans="2:51" x14ac:dyDescent="0.2">
      <c r="B12991" s="3"/>
      <c r="D12991" s="3"/>
      <c r="AW12991" s="3"/>
      <c r="AY12991" s="3"/>
    </row>
    <row r="12992" spans="2:51" x14ac:dyDescent="0.2">
      <c r="B12992" s="3"/>
      <c r="D12992" s="3"/>
      <c r="AW12992" s="3"/>
      <c r="AY12992" s="3"/>
    </row>
    <row r="12993" spans="2:51" x14ac:dyDescent="0.2">
      <c r="B12993" s="3"/>
      <c r="D12993" s="3"/>
      <c r="AW12993" s="3"/>
      <c r="AY12993" s="3"/>
    </row>
    <row r="12994" spans="2:51" x14ac:dyDescent="0.2">
      <c r="B12994" s="3"/>
      <c r="D12994" s="3"/>
      <c r="AW12994" s="3"/>
      <c r="AY12994" s="3"/>
    </row>
    <row r="12995" spans="2:51" x14ac:dyDescent="0.2">
      <c r="B12995" s="3"/>
      <c r="D12995" s="3"/>
      <c r="AW12995" s="3"/>
      <c r="AY12995" s="3"/>
    </row>
    <row r="12996" spans="2:51" x14ac:dyDescent="0.2">
      <c r="B12996" s="3"/>
      <c r="D12996" s="3"/>
      <c r="AW12996" s="3"/>
      <c r="AY12996" s="3"/>
    </row>
    <row r="12997" spans="2:51" x14ac:dyDescent="0.2">
      <c r="B12997" s="3"/>
      <c r="D12997" s="3"/>
      <c r="AW12997" s="3"/>
      <c r="AY12997" s="3"/>
    </row>
    <row r="12998" spans="2:51" x14ac:dyDescent="0.2">
      <c r="B12998" s="3"/>
      <c r="D12998" s="3"/>
      <c r="AW12998" s="3"/>
      <c r="AY12998" s="3"/>
    </row>
    <row r="12999" spans="2:51" x14ac:dyDescent="0.2">
      <c r="B12999" s="3"/>
      <c r="D12999" s="3"/>
      <c r="AW12999" s="3"/>
      <c r="AY12999" s="3"/>
    </row>
    <row r="13000" spans="2:51" x14ac:dyDescent="0.2">
      <c r="B13000" s="3"/>
      <c r="D13000" s="3"/>
      <c r="AW13000" s="3"/>
      <c r="AY13000" s="3"/>
    </row>
    <row r="13001" spans="2:51" x14ac:dyDescent="0.2">
      <c r="B13001" s="3"/>
      <c r="D13001" s="3"/>
      <c r="AW13001" s="3"/>
      <c r="AY13001" s="3"/>
    </row>
    <row r="13002" spans="2:51" x14ac:dyDescent="0.2">
      <c r="B13002" s="3"/>
      <c r="D13002" s="3"/>
      <c r="AW13002" s="3"/>
      <c r="AY13002" s="3"/>
    </row>
    <row r="13003" spans="2:51" x14ac:dyDescent="0.2">
      <c r="B13003" s="3"/>
      <c r="D13003" s="3"/>
      <c r="AW13003" s="3"/>
      <c r="AY13003" s="3"/>
    </row>
    <row r="13004" spans="2:51" x14ac:dyDescent="0.2">
      <c r="B13004" s="3"/>
      <c r="D13004" s="3"/>
      <c r="AW13004" s="3"/>
      <c r="AY13004" s="3"/>
    </row>
    <row r="13005" spans="2:51" x14ac:dyDescent="0.2">
      <c r="B13005" s="3"/>
      <c r="D13005" s="3"/>
      <c r="AW13005" s="3"/>
      <c r="AY13005" s="3"/>
    </row>
    <row r="13006" spans="2:51" x14ac:dyDescent="0.2">
      <c r="B13006" s="3"/>
      <c r="D13006" s="3"/>
      <c r="AW13006" s="3"/>
      <c r="AY13006" s="3"/>
    </row>
    <row r="13007" spans="2:51" x14ac:dyDescent="0.2">
      <c r="B13007" s="3"/>
      <c r="D13007" s="3"/>
      <c r="AW13007" s="3"/>
      <c r="AY13007" s="3"/>
    </row>
    <row r="13008" spans="2:51" x14ac:dyDescent="0.2">
      <c r="B13008" s="3"/>
      <c r="D13008" s="3"/>
      <c r="AW13008" s="3"/>
      <c r="AY13008" s="3"/>
    </row>
    <row r="13009" spans="2:51" x14ac:dyDescent="0.2">
      <c r="B13009" s="3"/>
      <c r="D13009" s="3"/>
      <c r="AW13009" s="3"/>
      <c r="AY13009" s="3"/>
    </row>
    <row r="13010" spans="2:51" x14ac:dyDescent="0.2">
      <c r="B13010" s="3"/>
      <c r="D13010" s="3"/>
      <c r="AW13010" s="3"/>
      <c r="AY13010" s="3"/>
    </row>
    <row r="13011" spans="2:51" x14ac:dyDescent="0.2">
      <c r="B13011" s="3"/>
      <c r="D13011" s="3"/>
      <c r="AW13011" s="3"/>
      <c r="AY13011" s="3"/>
    </row>
    <row r="13012" spans="2:51" x14ac:dyDescent="0.2">
      <c r="B13012" s="3"/>
      <c r="D13012" s="3"/>
      <c r="AW13012" s="3"/>
      <c r="AY13012" s="3"/>
    </row>
    <row r="13013" spans="2:51" x14ac:dyDescent="0.2">
      <c r="B13013" s="3"/>
      <c r="D13013" s="3"/>
      <c r="AW13013" s="3"/>
      <c r="AY13013" s="3"/>
    </row>
    <row r="13014" spans="2:51" x14ac:dyDescent="0.2">
      <c r="B13014" s="3"/>
      <c r="D13014" s="3"/>
      <c r="AW13014" s="3"/>
      <c r="AY13014" s="3"/>
    </row>
    <row r="13015" spans="2:51" x14ac:dyDescent="0.2">
      <c r="B13015" s="3"/>
      <c r="D13015" s="3"/>
      <c r="AW13015" s="3"/>
      <c r="AY13015" s="3"/>
    </row>
    <row r="13016" spans="2:51" x14ac:dyDescent="0.2">
      <c r="B13016" s="3"/>
      <c r="D13016" s="3"/>
      <c r="AW13016" s="3"/>
      <c r="AY13016" s="3"/>
    </row>
    <row r="13017" spans="2:51" x14ac:dyDescent="0.2">
      <c r="B13017" s="3"/>
      <c r="D13017" s="3"/>
      <c r="AW13017" s="3"/>
      <c r="AY13017" s="3"/>
    </row>
    <row r="13018" spans="2:51" x14ac:dyDescent="0.2">
      <c r="B13018" s="3"/>
      <c r="D13018" s="3"/>
      <c r="AW13018" s="3"/>
      <c r="AY13018" s="3"/>
    </row>
    <row r="13019" spans="2:51" x14ac:dyDescent="0.2">
      <c r="B13019" s="3"/>
      <c r="D13019" s="3"/>
      <c r="AW13019" s="3"/>
      <c r="AY13019" s="3"/>
    </row>
    <row r="13020" spans="2:51" x14ac:dyDescent="0.2">
      <c r="B13020" s="3"/>
      <c r="D13020" s="3"/>
      <c r="AW13020" s="3"/>
      <c r="AY13020" s="3"/>
    </row>
    <row r="13021" spans="2:51" x14ac:dyDescent="0.2">
      <c r="B13021" s="3"/>
      <c r="D13021" s="3"/>
      <c r="AW13021" s="3"/>
      <c r="AY13021" s="3"/>
    </row>
    <row r="13022" spans="2:51" x14ac:dyDescent="0.2">
      <c r="B13022" s="3"/>
      <c r="D13022" s="3"/>
      <c r="AW13022" s="3"/>
      <c r="AY13022" s="3"/>
    </row>
    <row r="13023" spans="2:51" x14ac:dyDescent="0.2">
      <c r="B13023" s="3"/>
      <c r="D13023" s="3"/>
      <c r="AW13023" s="3"/>
      <c r="AY13023" s="3"/>
    </row>
    <row r="13024" spans="2:51" x14ac:dyDescent="0.2">
      <c r="B13024" s="3"/>
      <c r="D13024" s="3"/>
      <c r="AW13024" s="3"/>
      <c r="AY13024" s="3"/>
    </row>
    <row r="13025" spans="2:51" x14ac:dyDescent="0.2">
      <c r="B13025" s="3"/>
      <c r="D13025" s="3"/>
      <c r="AW13025" s="3"/>
      <c r="AY13025" s="3"/>
    </row>
    <row r="13026" spans="2:51" x14ac:dyDescent="0.2">
      <c r="B13026" s="3"/>
      <c r="D13026" s="3"/>
      <c r="AW13026" s="3"/>
      <c r="AY13026" s="3"/>
    </row>
    <row r="13027" spans="2:51" x14ac:dyDescent="0.2">
      <c r="B13027" s="3"/>
      <c r="D13027" s="3"/>
      <c r="AW13027" s="3"/>
      <c r="AY13027" s="3"/>
    </row>
    <row r="13028" spans="2:51" x14ac:dyDescent="0.2">
      <c r="B13028" s="3"/>
      <c r="D13028" s="3"/>
      <c r="AW13028" s="3"/>
      <c r="AY13028" s="3"/>
    </row>
    <row r="13029" spans="2:51" x14ac:dyDescent="0.2">
      <c r="B13029" s="3"/>
      <c r="D13029" s="3"/>
      <c r="AW13029" s="3"/>
      <c r="AY13029" s="3"/>
    </row>
    <row r="13030" spans="2:51" x14ac:dyDescent="0.2">
      <c r="B13030" s="3"/>
      <c r="D13030" s="3"/>
      <c r="AW13030" s="3"/>
      <c r="AY13030" s="3"/>
    </row>
    <row r="13031" spans="2:51" x14ac:dyDescent="0.2">
      <c r="B13031" s="3"/>
      <c r="D13031" s="3"/>
      <c r="AW13031" s="3"/>
      <c r="AY13031" s="3"/>
    </row>
    <row r="13032" spans="2:51" x14ac:dyDescent="0.2">
      <c r="B13032" s="3"/>
      <c r="D13032" s="3"/>
      <c r="AW13032" s="3"/>
      <c r="AY13032" s="3"/>
    </row>
    <row r="13033" spans="2:51" x14ac:dyDescent="0.2">
      <c r="B13033" s="3"/>
      <c r="D13033" s="3"/>
      <c r="AW13033" s="3"/>
      <c r="AY13033" s="3"/>
    </row>
    <row r="13034" spans="2:51" x14ac:dyDescent="0.2">
      <c r="B13034" s="3"/>
      <c r="D13034" s="3"/>
      <c r="AW13034" s="3"/>
      <c r="AY13034" s="3"/>
    </row>
    <row r="13035" spans="2:51" x14ac:dyDescent="0.2">
      <c r="B13035" s="3"/>
      <c r="D13035" s="3"/>
      <c r="AW13035" s="3"/>
      <c r="AY13035" s="3"/>
    </row>
    <row r="13036" spans="2:51" x14ac:dyDescent="0.2">
      <c r="B13036" s="3"/>
      <c r="D13036" s="3"/>
      <c r="AW13036" s="3"/>
      <c r="AY13036" s="3"/>
    </row>
    <row r="13037" spans="2:51" x14ac:dyDescent="0.2">
      <c r="B13037" s="3"/>
      <c r="D13037" s="3"/>
      <c r="AW13037" s="3"/>
      <c r="AY13037" s="3"/>
    </row>
    <row r="13038" spans="2:51" x14ac:dyDescent="0.2">
      <c r="B13038" s="3"/>
      <c r="D13038" s="3"/>
      <c r="AW13038" s="3"/>
      <c r="AY13038" s="3"/>
    </row>
    <row r="13039" spans="2:51" x14ac:dyDescent="0.2">
      <c r="B13039" s="3"/>
      <c r="D13039" s="3"/>
      <c r="AW13039" s="3"/>
      <c r="AY13039" s="3"/>
    </row>
    <row r="13040" spans="2:51" x14ac:dyDescent="0.2">
      <c r="B13040" s="3"/>
      <c r="D13040" s="3"/>
      <c r="AW13040" s="3"/>
      <c r="AY13040" s="3"/>
    </row>
    <row r="13041" spans="2:51" x14ac:dyDescent="0.2">
      <c r="B13041" s="3"/>
      <c r="D13041" s="3"/>
      <c r="AW13041" s="3"/>
      <c r="AY13041" s="3"/>
    </row>
    <row r="13042" spans="2:51" x14ac:dyDescent="0.2">
      <c r="B13042" s="3"/>
      <c r="D13042" s="3"/>
      <c r="AW13042" s="3"/>
      <c r="AY13042" s="3"/>
    </row>
    <row r="13043" spans="2:51" x14ac:dyDescent="0.2">
      <c r="B13043" s="3"/>
      <c r="D13043" s="3"/>
      <c r="AW13043" s="3"/>
      <c r="AY13043" s="3"/>
    </row>
    <row r="13044" spans="2:51" x14ac:dyDescent="0.2">
      <c r="B13044" s="3"/>
      <c r="D13044" s="3"/>
      <c r="AW13044" s="3"/>
      <c r="AY13044" s="3"/>
    </row>
    <row r="13045" spans="2:51" x14ac:dyDescent="0.2">
      <c r="B13045" s="3"/>
      <c r="D13045" s="3"/>
      <c r="AW13045" s="3"/>
      <c r="AY13045" s="3"/>
    </row>
    <row r="13046" spans="2:51" x14ac:dyDescent="0.2">
      <c r="B13046" s="3"/>
      <c r="D13046" s="3"/>
      <c r="AW13046" s="3"/>
      <c r="AY13046" s="3"/>
    </row>
    <row r="13047" spans="2:51" x14ac:dyDescent="0.2">
      <c r="B13047" s="3"/>
      <c r="D13047" s="3"/>
      <c r="AW13047" s="3"/>
      <c r="AY13047" s="3"/>
    </row>
    <row r="13048" spans="2:51" x14ac:dyDescent="0.2">
      <c r="B13048" s="3"/>
      <c r="D13048" s="3"/>
      <c r="AW13048" s="3"/>
      <c r="AY13048" s="3"/>
    </row>
    <row r="13049" spans="2:51" x14ac:dyDescent="0.2">
      <c r="B13049" s="3"/>
      <c r="D13049" s="3"/>
      <c r="AW13049" s="3"/>
      <c r="AY13049" s="3"/>
    </row>
    <row r="13050" spans="2:51" x14ac:dyDescent="0.2">
      <c r="B13050" s="3"/>
      <c r="D13050" s="3"/>
      <c r="AW13050" s="3"/>
      <c r="AY13050" s="3"/>
    </row>
    <row r="13051" spans="2:51" x14ac:dyDescent="0.2">
      <c r="B13051" s="3"/>
      <c r="D13051" s="3"/>
      <c r="AW13051" s="3"/>
      <c r="AY13051" s="3"/>
    </row>
    <row r="13052" spans="2:51" x14ac:dyDescent="0.2">
      <c r="B13052" s="3"/>
      <c r="D13052" s="3"/>
      <c r="AW13052" s="3"/>
      <c r="AY13052" s="3"/>
    </row>
    <row r="13053" spans="2:51" x14ac:dyDescent="0.2">
      <c r="B13053" s="3"/>
      <c r="D13053" s="3"/>
      <c r="AW13053" s="3"/>
      <c r="AY13053" s="3"/>
    </row>
    <row r="13054" spans="2:51" x14ac:dyDescent="0.2">
      <c r="B13054" s="3"/>
      <c r="D13054" s="3"/>
      <c r="AW13054" s="3"/>
      <c r="AY13054" s="3"/>
    </row>
    <row r="13055" spans="2:51" x14ac:dyDescent="0.2">
      <c r="B13055" s="3"/>
      <c r="D13055" s="3"/>
      <c r="AW13055" s="3"/>
      <c r="AY13055" s="3"/>
    </row>
    <row r="13056" spans="2:51" x14ac:dyDescent="0.2">
      <c r="B13056" s="3"/>
      <c r="D13056" s="3"/>
      <c r="AW13056" s="3"/>
      <c r="AY13056" s="3"/>
    </row>
    <row r="13057" spans="2:51" x14ac:dyDescent="0.2">
      <c r="B13057" s="3"/>
      <c r="D13057" s="3"/>
      <c r="AW13057" s="3"/>
      <c r="AY13057" s="3"/>
    </row>
    <row r="13058" spans="2:51" x14ac:dyDescent="0.2">
      <c r="B13058" s="3"/>
      <c r="D13058" s="3"/>
      <c r="AW13058" s="3"/>
      <c r="AY13058" s="3"/>
    </row>
    <row r="13059" spans="2:51" x14ac:dyDescent="0.2">
      <c r="B13059" s="3"/>
      <c r="D13059" s="3"/>
      <c r="AW13059" s="3"/>
      <c r="AY13059" s="3"/>
    </row>
    <row r="13060" spans="2:51" x14ac:dyDescent="0.2">
      <c r="B13060" s="3"/>
      <c r="D13060" s="3"/>
      <c r="AW13060" s="3"/>
      <c r="AY13060" s="3"/>
    </row>
    <row r="13061" spans="2:51" x14ac:dyDescent="0.2">
      <c r="B13061" s="3"/>
      <c r="D13061" s="3"/>
      <c r="AW13061" s="3"/>
      <c r="AY13061" s="3"/>
    </row>
    <row r="13062" spans="2:51" x14ac:dyDescent="0.2">
      <c r="B13062" s="3"/>
      <c r="D13062" s="3"/>
      <c r="AW13062" s="3"/>
      <c r="AY13062" s="3"/>
    </row>
    <row r="13063" spans="2:51" x14ac:dyDescent="0.2">
      <c r="B13063" s="3"/>
      <c r="D13063" s="3"/>
      <c r="AW13063" s="3"/>
      <c r="AY13063" s="3"/>
    </row>
    <row r="13064" spans="2:51" x14ac:dyDescent="0.2">
      <c r="B13064" s="3"/>
      <c r="D13064" s="3"/>
      <c r="AW13064" s="3"/>
      <c r="AY13064" s="3"/>
    </row>
    <row r="13065" spans="2:51" x14ac:dyDescent="0.2">
      <c r="B13065" s="3"/>
      <c r="D13065" s="3"/>
      <c r="AW13065" s="3"/>
      <c r="AY13065" s="3"/>
    </row>
    <row r="13066" spans="2:51" x14ac:dyDescent="0.2">
      <c r="B13066" s="3"/>
      <c r="D13066" s="3"/>
      <c r="AW13066" s="3"/>
      <c r="AY13066" s="3"/>
    </row>
    <row r="13067" spans="2:51" x14ac:dyDescent="0.2">
      <c r="B13067" s="3"/>
      <c r="D13067" s="3"/>
      <c r="AW13067" s="3"/>
      <c r="AY13067" s="3"/>
    </row>
    <row r="13068" spans="2:51" x14ac:dyDescent="0.2">
      <c r="B13068" s="3"/>
      <c r="D13068" s="3"/>
      <c r="AW13068" s="3"/>
      <c r="AY13068" s="3"/>
    </row>
    <row r="13069" spans="2:51" x14ac:dyDescent="0.2">
      <c r="B13069" s="3"/>
      <c r="D13069" s="3"/>
      <c r="AW13069" s="3"/>
      <c r="AY13069" s="3"/>
    </row>
    <row r="13070" spans="2:51" x14ac:dyDescent="0.2">
      <c r="B13070" s="3"/>
      <c r="D13070" s="3"/>
      <c r="AW13070" s="3"/>
      <c r="AY13070" s="3"/>
    </row>
    <row r="13071" spans="2:51" x14ac:dyDescent="0.2">
      <c r="B13071" s="3"/>
      <c r="D13071" s="3"/>
      <c r="AW13071" s="3"/>
      <c r="AY13071" s="3"/>
    </row>
    <row r="13072" spans="2:51" x14ac:dyDescent="0.2">
      <c r="B13072" s="3"/>
      <c r="D13072" s="3"/>
      <c r="AW13072" s="3"/>
      <c r="AY13072" s="3"/>
    </row>
    <row r="13073" spans="2:51" x14ac:dyDescent="0.2">
      <c r="B13073" s="3"/>
      <c r="D13073" s="3"/>
      <c r="AW13073" s="3"/>
      <c r="AY13073" s="3"/>
    </row>
    <row r="13074" spans="2:51" x14ac:dyDescent="0.2">
      <c r="B13074" s="3"/>
      <c r="D13074" s="3"/>
      <c r="AW13074" s="3"/>
      <c r="AY13074" s="3"/>
    </row>
    <row r="13075" spans="2:51" x14ac:dyDescent="0.2">
      <c r="B13075" s="3"/>
      <c r="D13075" s="3"/>
      <c r="AW13075" s="3"/>
      <c r="AY13075" s="3"/>
    </row>
    <row r="13076" spans="2:51" x14ac:dyDescent="0.2">
      <c r="B13076" s="3"/>
      <c r="D13076" s="3"/>
      <c r="AW13076" s="3"/>
      <c r="AY13076" s="3"/>
    </row>
    <row r="13077" spans="2:51" x14ac:dyDescent="0.2">
      <c r="B13077" s="3"/>
      <c r="D13077" s="3"/>
      <c r="AW13077" s="3"/>
      <c r="AY13077" s="3"/>
    </row>
    <row r="13078" spans="2:51" x14ac:dyDescent="0.2">
      <c r="B13078" s="3"/>
      <c r="D13078" s="3"/>
      <c r="AW13078" s="3"/>
      <c r="AY13078" s="3"/>
    </row>
    <row r="13079" spans="2:51" x14ac:dyDescent="0.2">
      <c r="B13079" s="3"/>
      <c r="D13079" s="3"/>
      <c r="AW13079" s="3"/>
      <c r="AY13079" s="3"/>
    </row>
    <row r="13080" spans="2:51" x14ac:dyDescent="0.2">
      <c r="B13080" s="3"/>
      <c r="D13080" s="3"/>
      <c r="AW13080" s="3"/>
      <c r="AY13080" s="3"/>
    </row>
    <row r="13081" spans="2:51" x14ac:dyDescent="0.2">
      <c r="B13081" s="3"/>
      <c r="D13081" s="3"/>
      <c r="AW13081" s="3"/>
      <c r="AY13081" s="3"/>
    </row>
    <row r="13082" spans="2:51" x14ac:dyDescent="0.2">
      <c r="B13082" s="3"/>
      <c r="D13082" s="3"/>
      <c r="AW13082" s="3"/>
      <c r="AY13082" s="3"/>
    </row>
    <row r="13083" spans="2:51" x14ac:dyDescent="0.2">
      <c r="B13083" s="3"/>
      <c r="D13083" s="3"/>
      <c r="AW13083" s="3"/>
      <c r="AY13083" s="3"/>
    </row>
    <row r="13084" spans="2:51" x14ac:dyDescent="0.2">
      <c r="B13084" s="3"/>
      <c r="D13084" s="3"/>
      <c r="AW13084" s="3"/>
      <c r="AY13084" s="3"/>
    </row>
    <row r="13085" spans="2:51" x14ac:dyDescent="0.2">
      <c r="B13085" s="3"/>
      <c r="D13085" s="3"/>
      <c r="AW13085" s="3"/>
      <c r="AY13085" s="3"/>
    </row>
    <row r="13086" spans="2:51" x14ac:dyDescent="0.2">
      <c r="B13086" s="3"/>
      <c r="D13086" s="3"/>
      <c r="AW13086" s="3"/>
      <c r="AY13086" s="3"/>
    </row>
    <row r="13087" spans="2:51" x14ac:dyDescent="0.2">
      <c r="B13087" s="3"/>
      <c r="D13087" s="3"/>
      <c r="AW13087" s="3"/>
      <c r="AY13087" s="3"/>
    </row>
    <row r="13088" spans="2:51" x14ac:dyDescent="0.2">
      <c r="B13088" s="3"/>
      <c r="D13088" s="3"/>
      <c r="AW13088" s="3"/>
      <c r="AY13088" s="3"/>
    </row>
    <row r="13089" spans="2:51" x14ac:dyDescent="0.2">
      <c r="B13089" s="3"/>
      <c r="D13089" s="3"/>
      <c r="AW13089" s="3"/>
      <c r="AY13089" s="3"/>
    </row>
    <row r="13090" spans="2:51" x14ac:dyDescent="0.2">
      <c r="B13090" s="3"/>
      <c r="D13090" s="3"/>
      <c r="AW13090" s="3"/>
      <c r="AY13090" s="3"/>
    </row>
    <row r="13091" spans="2:51" x14ac:dyDescent="0.2">
      <c r="B13091" s="3"/>
      <c r="D13091" s="3"/>
      <c r="AW13091" s="3"/>
      <c r="AY13091" s="3"/>
    </row>
    <row r="13092" spans="2:51" x14ac:dyDescent="0.2">
      <c r="B13092" s="3"/>
      <c r="D13092" s="3"/>
      <c r="AW13092" s="3"/>
      <c r="AY13092" s="3"/>
    </row>
    <row r="13093" spans="2:51" x14ac:dyDescent="0.2">
      <c r="B13093" s="3"/>
      <c r="D13093" s="3"/>
      <c r="AW13093" s="3"/>
      <c r="AY13093" s="3"/>
    </row>
    <row r="13094" spans="2:51" x14ac:dyDescent="0.2">
      <c r="B13094" s="3"/>
      <c r="D13094" s="3"/>
      <c r="AW13094" s="3"/>
      <c r="AY13094" s="3"/>
    </row>
    <row r="13095" spans="2:51" x14ac:dyDescent="0.2">
      <c r="B13095" s="3"/>
      <c r="D13095" s="3"/>
      <c r="AW13095" s="3"/>
      <c r="AY13095" s="3"/>
    </row>
    <row r="13096" spans="2:51" x14ac:dyDescent="0.2">
      <c r="B13096" s="3"/>
      <c r="D13096" s="3"/>
      <c r="AW13096" s="3"/>
      <c r="AY13096" s="3"/>
    </row>
    <row r="13097" spans="2:51" x14ac:dyDescent="0.2">
      <c r="B13097" s="3"/>
      <c r="D13097" s="3"/>
      <c r="AW13097" s="3"/>
      <c r="AY13097" s="3"/>
    </row>
    <row r="13098" spans="2:51" x14ac:dyDescent="0.2">
      <c r="B13098" s="3"/>
      <c r="D13098" s="3"/>
      <c r="AW13098" s="3"/>
      <c r="AY13098" s="3"/>
    </row>
    <row r="13099" spans="2:51" x14ac:dyDescent="0.2">
      <c r="B13099" s="3"/>
      <c r="D13099" s="3"/>
      <c r="AW13099" s="3"/>
      <c r="AY13099" s="3"/>
    </row>
    <row r="13100" spans="2:51" x14ac:dyDescent="0.2">
      <c r="B13100" s="3"/>
      <c r="D13100" s="3"/>
      <c r="AW13100" s="3"/>
      <c r="AY13100" s="3"/>
    </row>
    <row r="13101" spans="2:51" x14ac:dyDescent="0.2">
      <c r="B13101" s="3"/>
      <c r="D13101" s="3"/>
      <c r="AW13101" s="3"/>
      <c r="AY13101" s="3"/>
    </row>
    <row r="13102" spans="2:51" x14ac:dyDescent="0.2">
      <c r="B13102" s="3"/>
      <c r="D13102" s="3"/>
      <c r="AW13102" s="3"/>
      <c r="AY13102" s="3"/>
    </row>
    <row r="13103" spans="2:51" x14ac:dyDescent="0.2">
      <c r="B13103" s="3"/>
      <c r="D13103" s="3"/>
      <c r="AW13103" s="3"/>
      <c r="AY13103" s="3"/>
    </row>
    <row r="13104" spans="2:51" x14ac:dyDescent="0.2">
      <c r="B13104" s="3"/>
      <c r="D13104" s="3"/>
      <c r="AW13104" s="3"/>
      <c r="AY13104" s="3"/>
    </row>
    <row r="13105" spans="2:51" x14ac:dyDescent="0.2">
      <c r="B13105" s="3"/>
      <c r="D13105" s="3"/>
      <c r="AW13105" s="3"/>
      <c r="AY13105" s="3"/>
    </row>
    <row r="13106" spans="2:51" x14ac:dyDescent="0.2">
      <c r="B13106" s="3"/>
      <c r="D13106" s="3"/>
      <c r="AW13106" s="3"/>
      <c r="AY13106" s="3"/>
    </row>
    <row r="13107" spans="2:51" x14ac:dyDescent="0.2">
      <c r="B13107" s="3"/>
      <c r="D13107" s="3"/>
      <c r="AW13107" s="3"/>
      <c r="AY13107" s="3"/>
    </row>
    <row r="13108" spans="2:51" x14ac:dyDescent="0.2">
      <c r="B13108" s="3"/>
      <c r="D13108" s="3"/>
      <c r="AW13108" s="3"/>
      <c r="AY13108" s="3"/>
    </row>
    <row r="13109" spans="2:51" x14ac:dyDescent="0.2">
      <c r="B13109" s="3"/>
      <c r="D13109" s="3"/>
      <c r="AW13109" s="3"/>
      <c r="AY13109" s="3"/>
    </row>
    <row r="13110" spans="2:51" x14ac:dyDescent="0.2">
      <c r="B13110" s="3"/>
      <c r="D13110" s="3"/>
      <c r="AW13110" s="3"/>
      <c r="AY13110" s="3"/>
    </row>
    <row r="13111" spans="2:51" x14ac:dyDescent="0.2">
      <c r="B13111" s="3"/>
      <c r="D13111" s="3"/>
      <c r="AW13111" s="3"/>
      <c r="AY13111" s="3"/>
    </row>
    <row r="13112" spans="2:51" x14ac:dyDescent="0.2">
      <c r="B13112" s="3"/>
      <c r="D13112" s="3"/>
      <c r="AW13112" s="3"/>
      <c r="AY13112" s="3"/>
    </row>
    <row r="13113" spans="2:51" x14ac:dyDescent="0.2">
      <c r="B13113" s="3"/>
      <c r="D13113" s="3"/>
      <c r="AW13113" s="3"/>
      <c r="AY13113" s="3"/>
    </row>
    <row r="13114" spans="2:51" x14ac:dyDescent="0.2">
      <c r="B13114" s="3"/>
      <c r="D13114" s="3"/>
      <c r="AW13114" s="3"/>
      <c r="AY13114" s="3"/>
    </row>
    <row r="13115" spans="2:51" x14ac:dyDescent="0.2">
      <c r="B13115" s="3"/>
      <c r="D13115" s="3"/>
      <c r="AW13115" s="3"/>
      <c r="AY13115" s="3"/>
    </row>
    <row r="13116" spans="2:51" x14ac:dyDescent="0.2">
      <c r="B13116" s="3"/>
      <c r="D13116" s="3"/>
      <c r="AW13116" s="3"/>
      <c r="AY13116" s="3"/>
    </row>
    <row r="13117" spans="2:51" x14ac:dyDescent="0.2">
      <c r="B13117" s="3"/>
      <c r="D13117" s="3"/>
      <c r="AW13117" s="3"/>
      <c r="AY13117" s="3"/>
    </row>
    <row r="13118" spans="2:51" x14ac:dyDescent="0.2">
      <c r="B13118" s="3"/>
      <c r="D13118" s="3"/>
      <c r="AW13118" s="3"/>
      <c r="AY13118" s="3"/>
    </row>
    <row r="13119" spans="2:51" x14ac:dyDescent="0.2">
      <c r="B13119" s="3"/>
      <c r="D13119" s="3"/>
      <c r="AW13119" s="3"/>
      <c r="AY13119" s="3"/>
    </row>
    <row r="13120" spans="2:51" x14ac:dyDescent="0.2">
      <c r="B13120" s="3"/>
      <c r="D13120" s="3"/>
      <c r="AW13120" s="3"/>
      <c r="AY13120" s="3"/>
    </row>
    <row r="13121" spans="2:51" x14ac:dyDescent="0.2">
      <c r="B13121" s="3"/>
      <c r="D13121" s="3"/>
      <c r="AW13121" s="3"/>
      <c r="AY13121" s="3"/>
    </row>
    <row r="13122" spans="2:51" x14ac:dyDescent="0.2">
      <c r="B13122" s="3"/>
      <c r="D13122" s="3"/>
      <c r="AW13122" s="3"/>
      <c r="AY13122" s="3"/>
    </row>
    <row r="13123" spans="2:51" x14ac:dyDescent="0.2">
      <c r="B13123" s="3"/>
      <c r="D13123" s="3"/>
      <c r="AW13123" s="3"/>
      <c r="AY13123" s="3"/>
    </row>
    <row r="13124" spans="2:51" x14ac:dyDescent="0.2">
      <c r="B13124" s="3"/>
      <c r="D13124" s="3"/>
      <c r="AW13124" s="3"/>
      <c r="AY13124" s="3"/>
    </row>
    <row r="13125" spans="2:51" x14ac:dyDescent="0.2">
      <c r="B13125" s="3"/>
      <c r="D13125" s="3"/>
      <c r="AW13125" s="3"/>
      <c r="AY13125" s="3"/>
    </row>
    <row r="13126" spans="2:51" x14ac:dyDescent="0.2">
      <c r="B13126" s="3"/>
      <c r="D13126" s="3"/>
      <c r="AW13126" s="3"/>
      <c r="AY13126" s="3"/>
    </row>
    <row r="13127" spans="2:51" x14ac:dyDescent="0.2">
      <c r="B13127" s="3"/>
      <c r="D13127" s="3"/>
      <c r="AW13127" s="3"/>
      <c r="AY13127" s="3"/>
    </row>
    <row r="13128" spans="2:51" x14ac:dyDescent="0.2">
      <c r="B13128" s="3"/>
      <c r="D13128" s="3"/>
      <c r="AW13128" s="3"/>
      <c r="AY13128" s="3"/>
    </row>
    <row r="13129" spans="2:51" x14ac:dyDescent="0.2">
      <c r="B13129" s="3"/>
      <c r="D13129" s="3"/>
      <c r="AW13129" s="3"/>
      <c r="AY13129" s="3"/>
    </row>
    <row r="13130" spans="2:51" x14ac:dyDescent="0.2">
      <c r="B13130" s="3"/>
      <c r="D13130" s="3"/>
      <c r="AW13130" s="3"/>
      <c r="AY13130" s="3"/>
    </row>
    <row r="13131" spans="2:51" x14ac:dyDescent="0.2">
      <c r="B13131" s="3"/>
      <c r="D13131" s="3"/>
      <c r="AW13131" s="3"/>
      <c r="AY13131" s="3"/>
    </row>
    <row r="13132" spans="2:51" x14ac:dyDescent="0.2">
      <c r="B13132" s="3"/>
      <c r="D13132" s="3"/>
      <c r="AW13132" s="3"/>
      <c r="AY13132" s="3"/>
    </row>
    <row r="13133" spans="2:51" x14ac:dyDescent="0.2">
      <c r="B13133" s="3"/>
      <c r="D13133" s="3"/>
      <c r="AW13133" s="3"/>
      <c r="AY13133" s="3"/>
    </row>
    <row r="13134" spans="2:51" x14ac:dyDescent="0.2">
      <c r="B13134" s="3"/>
      <c r="D13134" s="3"/>
      <c r="AW13134" s="3"/>
      <c r="AY13134" s="3"/>
    </row>
    <row r="13135" spans="2:51" x14ac:dyDescent="0.2">
      <c r="B13135" s="3"/>
      <c r="D13135" s="3"/>
      <c r="AW13135" s="3"/>
      <c r="AY13135" s="3"/>
    </row>
    <row r="13136" spans="2:51" x14ac:dyDescent="0.2">
      <c r="B13136" s="3"/>
      <c r="D13136" s="3"/>
      <c r="AW13136" s="3"/>
      <c r="AY13136" s="3"/>
    </row>
    <row r="13137" spans="2:51" x14ac:dyDescent="0.2">
      <c r="B13137" s="3"/>
      <c r="D13137" s="3"/>
      <c r="AW13137" s="3"/>
      <c r="AY13137" s="3"/>
    </row>
    <row r="13138" spans="2:51" x14ac:dyDescent="0.2">
      <c r="B13138" s="3"/>
      <c r="D13138" s="3"/>
      <c r="AW13138" s="3"/>
      <c r="AY13138" s="3"/>
    </row>
    <row r="13139" spans="2:51" x14ac:dyDescent="0.2">
      <c r="B13139" s="3"/>
      <c r="D13139" s="3"/>
      <c r="AW13139" s="3"/>
      <c r="AY13139" s="3"/>
    </row>
    <row r="13140" spans="2:51" x14ac:dyDescent="0.2">
      <c r="B13140" s="3"/>
      <c r="D13140" s="3"/>
      <c r="AW13140" s="3"/>
      <c r="AY13140" s="3"/>
    </row>
    <row r="13141" spans="2:51" x14ac:dyDescent="0.2">
      <c r="B13141" s="3"/>
      <c r="D13141" s="3"/>
      <c r="AW13141" s="3"/>
      <c r="AY13141" s="3"/>
    </row>
    <row r="13142" spans="2:51" x14ac:dyDescent="0.2">
      <c r="B13142" s="3"/>
      <c r="D13142" s="3"/>
      <c r="AW13142" s="3"/>
      <c r="AY13142" s="3"/>
    </row>
    <row r="13143" spans="2:51" x14ac:dyDescent="0.2">
      <c r="B13143" s="3"/>
      <c r="D13143" s="3"/>
      <c r="AW13143" s="3"/>
      <c r="AY13143" s="3"/>
    </row>
    <row r="13144" spans="2:51" x14ac:dyDescent="0.2">
      <c r="B13144" s="3"/>
      <c r="D13144" s="3"/>
      <c r="AW13144" s="3"/>
      <c r="AY13144" s="3"/>
    </row>
    <row r="13145" spans="2:51" x14ac:dyDescent="0.2">
      <c r="B13145" s="3"/>
      <c r="D13145" s="3"/>
      <c r="AW13145" s="3"/>
      <c r="AY13145" s="3"/>
    </row>
    <row r="13146" spans="2:51" x14ac:dyDescent="0.2">
      <c r="B13146" s="3"/>
      <c r="D13146" s="3"/>
      <c r="AW13146" s="3"/>
      <c r="AY13146" s="3"/>
    </row>
    <row r="13147" spans="2:51" x14ac:dyDescent="0.2">
      <c r="B13147" s="3"/>
      <c r="D13147" s="3"/>
      <c r="AW13147" s="3"/>
      <c r="AY13147" s="3"/>
    </row>
    <row r="13148" spans="2:51" x14ac:dyDescent="0.2">
      <c r="B13148" s="3"/>
      <c r="D13148" s="3"/>
      <c r="AW13148" s="3"/>
      <c r="AY13148" s="3"/>
    </row>
    <row r="13149" spans="2:51" x14ac:dyDescent="0.2">
      <c r="B13149" s="3"/>
      <c r="D13149" s="3"/>
      <c r="AW13149" s="3"/>
      <c r="AY13149" s="3"/>
    </row>
    <row r="13150" spans="2:51" x14ac:dyDescent="0.2">
      <c r="B13150" s="3"/>
      <c r="D13150" s="3"/>
      <c r="AW13150" s="3"/>
      <c r="AY13150" s="3"/>
    </row>
    <row r="13151" spans="2:51" x14ac:dyDescent="0.2">
      <c r="B13151" s="3"/>
      <c r="D13151" s="3"/>
      <c r="AW13151" s="3"/>
      <c r="AY13151" s="3"/>
    </row>
    <row r="13152" spans="2:51" x14ac:dyDescent="0.2">
      <c r="B13152" s="3"/>
      <c r="D13152" s="3"/>
      <c r="AW13152" s="3"/>
      <c r="AY13152" s="3"/>
    </row>
    <row r="13153" spans="2:51" x14ac:dyDescent="0.2">
      <c r="B13153" s="3"/>
      <c r="D13153" s="3"/>
      <c r="AW13153" s="3"/>
      <c r="AY13153" s="3"/>
    </row>
    <row r="13154" spans="2:51" x14ac:dyDescent="0.2">
      <c r="B13154" s="3"/>
      <c r="D13154" s="3"/>
      <c r="AW13154" s="3"/>
      <c r="AY13154" s="3"/>
    </row>
    <row r="13155" spans="2:51" x14ac:dyDescent="0.2">
      <c r="B13155" s="3"/>
      <c r="D13155" s="3"/>
      <c r="AW13155" s="3"/>
      <c r="AY13155" s="3"/>
    </row>
    <row r="13156" spans="2:51" x14ac:dyDescent="0.2">
      <c r="B13156" s="3"/>
      <c r="D13156" s="3"/>
      <c r="AW13156" s="3"/>
      <c r="AY13156" s="3"/>
    </row>
    <row r="13157" spans="2:51" x14ac:dyDescent="0.2">
      <c r="B13157" s="3"/>
      <c r="D13157" s="3"/>
      <c r="AW13157" s="3"/>
      <c r="AY13157" s="3"/>
    </row>
    <row r="13158" spans="2:51" x14ac:dyDescent="0.2">
      <c r="B13158" s="3"/>
      <c r="D13158" s="3"/>
      <c r="AW13158" s="3"/>
      <c r="AY13158" s="3"/>
    </row>
    <row r="13159" spans="2:51" x14ac:dyDescent="0.2">
      <c r="B13159" s="3"/>
      <c r="D13159" s="3"/>
      <c r="AW13159" s="3"/>
      <c r="AY13159" s="3"/>
    </row>
    <row r="13160" spans="2:51" x14ac:dyDescent="0.2">
      <c r="B13160" s="3"/>
      <c r="D13160" s="3"/>
      <c r="AW13160" s="3"/>
      <c r="AY13160" s="3"/>
    </row>
    <row r="13161" spans="2:51" x14ac:dyDescent="0.2">
      <c r="B13161" s="3"/>
      <c r="D13161" s="3"/>
      <c r="AW13161" s="3"/>
      <c r="AY13161" s="3"/>
    </row>
    <row r="13162" spans="2:51" x14ac:dyDescent="0.2">
      <c r="B13162" s="3"/>
      <c r="D13162" s="3"/>
      <c r="AW13162" s="3"/>
      <c r="AY13162" s="3"/>
    </row>
    <row r="13163" spans="2:51" x14ac:dyDescent="0.2">
      <c r="B13163" s="3"/>
      <c r="D13163" s="3"/>
      <c r="AW13163" s="3"/>
      <c r="AY13163" s="3"/>
    </row>
    <row r="13164" spans="2:51" x14ac:dyDescent="0.2">
      <c r="B13164" s="3"/>
      <c r="D13164" s="3"/>
      <c r="AW13164" s="3"/>
      <c r="AY13164" s="3"/>
    </row>
    <row r="13165" spans="2:51" x14ac:dyDescent="0.2">
      <c r="B13165" s="3"/>
      <c r="D13165" s="3"/>
      <c r="AW13165" s="3"/>
      <c r="AY13165" s="3"/>
    </row>
    <row r="13166" spans="2:51" x14ac:dyDescent="0.2">
      <c r="B13166" s="3"/>
      <c r="D13166" s="3"/>
      <c r="AW13166" s="3"/>
      <c r="AY13166" s="3"/>
    </row>
    <row r="13167" spans="2:51" x14ac:dyDescent="0.2">
      <c r="B13167" s="3"/>
      <c r="D13167" s="3"/>
      <c r="AW13167" s="3"/>
      <c r="AY13167" s="3"/>
    </row>
    <row r="13168" spans="2:51" x14ac:dyDescent="0.2">
      <c r="B13168" s="3"/>
      <c r="D13168" s="3"/>
      <c r="AW13168" s="3"/>
      <c r="AY13168" s="3"/>
    </row>
    <row r="13169" spans="2:51" x14ac:dyDescent="0.2">
      <c r="B13169" s="3"/>
      <c r="D13169" s="3"/>
      <c r="AW13169" s="3"/>
      <c r="AY13169" s="3"/>
    </row>
    <row r="13170" spans="2:51" x14ac:dyDescent="0.2">
      <c r="B13170" s="3"/>
      <c r="D13170" s="3"/>
      <c r="AW13170" s="3"/>
      <c r="AY13170" s="3"/>
    </row>
    <row r="13171" spans="2:51" x14ac:dyDescent="0.2">
      <c r="B13171" s="3"/>
      <c r="D13171" s="3"/>
      <c r="AW13171" s="3"/>
      <c r="AY13171" s="3"/>
    </row>
    <row r="13172" spans="2:51" x14ac:dyDescent="0.2">
      <c r="B13172" s="3"/>
      <c r="D13172" s="3"/>
      <c r="AW13172" s="3"/>
      <c r="AY13172" s="3"/>
    </row>
    <row r="13173" spans="2:51" x14ac:dyDescent="0.2">
      <c r="B13173" s="3"/>
      <c r="D13173" s="3"/>
      <c r="AW13173" s="3"/>
      <c r="AY13173" s="3"/>
    </row>
    <row r="13174" spans="2:51" x14ac:dyDescent="0.2">
      <c r="B13174" s="3"/>
      <c r="D13174" s="3"/>
      <c r="AW13174" s="3"/>
      <c r="AY13174" s="3"/>
    </row>
    <row r="13175" spans="2:51" x14ac:dyDescent="0.2">
      <c r="B13175" s="3"/>
      <c r="D13175" s="3"/>
      <c r="AW13175" s="3"/>
      <c r="AY13175" s="3"/>
    </row>
    <row r="13176" spans="2:51" x14ac:dyDescent="0.2">
      <c r="B13176" s="3"/>
      <c r="D13176" s="3"/>
      <c r="AW13176" s="3"/>
      <c r="AY13176" s="3"/>
    </row>
    <row r="13177" spans="2:51" x14ac:dyDescent="0.2">
      <c r="B13177" s="3"/>
      <c r="D13177" s="3"/>
      <c r="AW13177" s="3"/>
      <c r="AY13177" s="3"/>
    </row>
    <row r="13178" spans="2:51" x14ac:dyDescent="0.2">
      <c r="B13178" s="3"/>
      <c r="D13178" s="3"/>
      <c r="AW13178" s="3"/>
      <c r="AY13178" s="3"/>
    </row>
    <row r="13179" spans="2:51" x14ac:dyDescent="0.2">
      <c r="B13179" s="3"/>
      <c r="D13179" s="3"/>
      <c r="AW13179" s="3"/>
      <c r="AY13179" s="3"/>
    </row>
    <row r="13180" spans="2:51" x14ac:dyDescent="0.2">
      <c r="B13180" s="3"/>
      <c r="D13180" s="3"/>
      <c r="AW13180" s="3"/>
      <c r="AY13180" s="3"/>
    </row>
    <row r="13181" spans="2:51" x14ac:dyDescent="0.2">
      <c r="B13181" s="3"/>
      <c r="D13181" s="3"/>
      <c r="AW13181" s="3"/>
      <c r="AY13181" s="3"/>
    </row>
    <row r="13182" spans="2:51" x14ac:dyDescent="0.2">
      <c r="B13182" s="3"/>
      <c r="D13182" s="3"/>
      <c r="AW13182" s="3"/>
      <c r="AY13182" s="3"/>
    </row>
    <row r="13183" spans="2:51" x14ac:dyDescent="0.2">
      <c r="B13183" s="3"/>
      <c r="D13183" s="3"/>
      <c r="AW13183" s="3"/>
      <c r="AY13183" s="3"/>
    </row>
    <row r="13184" spans="2:51" x14ac:dyDescent="0.2">
      <c r="B13184" s="3"/>
      <c r="D13184" s="3"/>
      <c r="AW13184" s="3"/>
      <c r="AY13184" s="3"/>
    </row>
    <row r="13185" spans="2:51" x14ac:dyDescent="0.2">
      <c r="B13185" s="3"/>
      <c r="D13185" s="3"/>
      <c r="AW13185" s="3"/>
      <c r="AY13185" s="3"/>
    </row>
    <row r="13186" spans="2:51" x14ac:dyDescent="0.2">
      <c r="B13186" s="3"/>
      <c r="D13186" s="3"/>
      <c r="AW13186" s="3"/>
      <c r="AY13186" s="3"/>
    </row>
    <row r="13187" spans="2:51" x14ac:dyDescent="0.2">
      <c r="B13187" s="3"/>
      <c r="D13187" s="3"/>
      <c r="AW13187" s="3"/>
      <c r="AY13187" s="3"/>
    </row>
    <row r="13188" spans="2:51" x14ac:dyDescent="0.2">
      <c r="B13188" s="3"/>
      <c r="D13188" s="3"/>
      <c r="AW13188" s="3"/>
      <c r="AY13188" s="3"/>
    </row>
    <row r="13189" spans="2:51" x14ac:dyDescent="0.2">
      <c r="B13189" s="3"/>
      <c r="D13189" s="3"/>
      <c r="AW13189" s="3"/>
      <c r="AY13189" s="3"/>
    </row>
    <row r="13190" spans="2:51" x14ac:dyDescent="0.2">
      <c r="B13190" s="3"/>
      <c r="D13190" s="3"/>
      <c r="AW13190" s="3"/>
      <c r="AY13190" s="3"/>
    </row>
    <row r="13191" spans="2:51" x14ac:dyDescent="0.2">
      <c r="B13191" s="3"/>
      <c r="D13191" s="3"/>
      <c r="AW13191" s="3"/>
      <c r="AY13191" s="3"/>
    </row>
    <row r="13192" spans="2:51" x14ac:dyDescent="0.2">
      <c r="B13192" s="3"/>
      <c r="D13192" s="3"/>
      <c r="AW13192" s="3"/>
      <c r="AY13192" s="3"/>
    </row>
    <row r="13193" spans="2:51" x14ac:dyDescent="0.2">
      <c r="B13193" s="3"/>
      <c r="D13193" s="3"/>
      <c r="AW13193" s="3"/>
      <c r="AY13193" s="3"/>
    </row>
    <row r="13194" spans="2:51" x14ac:dyDescent="0.2">
      <c r="B13194" s="3"/>
      <c r="D13194" s="3"/>
      <c r="AW13194" s="3"/>
      <c r="AY13194" s="3"/>
    </row>
    <row r="13195" spans="2:51" x14ac:dyDescent="0.2">
      <c r="B13195" s="3"/>
      <c r="D13195" s="3"/>
      <c r="AW13195" s="3"/>
      <c r="AY13195" s="3"/>
    </row>
    <row r="13196" spans="2:51" x14ac:dyDescent="0.2">
      <c r="B13196" s="3"/>
      <c r="D13196" s="3"/>
      <c r="AW13196" s="3"/>
      <c r="AY13196" s="3"/>
    </row>
    <row r="13197" spans="2:51" x14ac:dyDescent="0.2">
      <c r="B13197" s="3"/>
      <c r="D13197" s="3"/>
      <c r="AW13197" s="3"/>
      <c r="AY13197" s="3"/>
    </row>
    <row r="13198" spans="2:51" x14ac:dyDescent="0.2">
      <c r="B13198" s="3"/>
      <c r="D13198" s="3"/>
      <c r="AW13198" s="3"/>
      <c r="AY13198" s="3"/>
    </row>
    <row r="13199" spans="2:51" x14ac:dyDescent="0.2">
      <c r="B13199" s="3"/>
      <c r="D13199" s="3"/>
      <c r="AW13199" s="3"/>
      <c r="AY13199" s="3"/>
    </row>
    <row r="13200" spans="2:51" x14ac:dyDescent="0.2">
      <c r="B13200" s="3"/>
      <c r="D13200" s="3"/>
      <c r="AW13200" s="3"/>
      <c r="AY13200" s="3"/>
    </row>
    <row r="13201" spans="2:51" x14ac:dyDescent="0.2">
      <c r="B13201" s="3"/>
      <c r="D13201" s="3"/>
      <c r="AW13201" s="3"/>
      <c r="AY13201" s="3"/>
    </row>
    <row r="13202" spans="2:51" x14ac:dyDescent="0.2">
      <c r="B13202" s="3"/>
      <c r="D13202" s="3"/>
      <c r="AW13202" s="3"/>
      <c r="AY13202" s="3"/>
    </row>
    <row r="13203" spans="2:51" x14ac:dyDescent="0.2">
      <c r="B13203" s="3"/>
      <c r="D13203" s="3"/>
      <c r="AW13203" s="3"/>
      <c r="AY13203" s="3"/>
    </row>
    <row r="13204" spans="2:51" x14ac:dyDescent="0.2">
      <c r="B13204" s="3"/>
      <c r="D13204" s="3"/>
      <c r="AW13204" s="3"/>
      <c r="AY13204" s="3"/>
    </row>
    <row r="13205" spans="2:51" x14ac:dyDescent="0.2">
      <c r="B13205" s="3"/>
      <c r="D13205" s="3"/>
      <c r="AW13205" s="3"/>
      <c r="AY13205" s="3"/>
    </row>
    <row r="13206" spans="2:51" x14ac:dyDescent="0.2">
      <c r="B13206" s="3"/>
      <c r="D13206" s="3"/>
      <c r="AW13206" s="3"/>
      <c r="AY13206" s="3"/>
    </row>
    <row r="13207" spans="2:51" x14ac:dyDescent="0.2">
      <c r="B13207" s="3"/>
      <c r="D13207" s="3"/>
      <c r="AW13207" s="3"/>
      <c r="AY13207" s="3"/>
    </row>
    <row r="13208" spans="2:51" x14ac:dyDescent="0.2">
      <c r="B13208" s="3"/>
      <c r="D13208" s="3"/>
      <c r="AW13208" s="3"/>
      <c r="AY13208" s="3"/>
    </row>
    <row r="13209" spans="2:51" x14ac:dyDescent="0.2">
      <c r="B13209" s="3"/>
      <c r="D13209" s="3"/>
      <c r="AW13209" s="3"/>
      <c r="AY13209" s="3"/>
    </row>
    <row r="13210" spans="2:51" x14ac:dyDescent="0.2">
      <c r="B13210" s="3"/>
      <c r="D13210" s="3"/>
      <c r="AW13210" s="3"/>
      <c r="AY13210" s="3"/>
    </row>
    <row r="13211" spans="2:51" x14ac:dyDescent="0.2">
      <c r="B13211" s="3"/>
      <c r="D13211" s="3"/>
      <c r="AW13211" s="3"/>
      <c r="AY13211" s="3"/>
    </row>
    <row r="13212" spans="2:51" x14ac:dyDescent="0.2">
      <c r="B13212" s="3"/>
      <c r="D13212" s="3"/>
      <c r="AW13212" s="3"/>
      <c r="AY13212" s="3"/>
    </row>
    <row r="13213" spans="2:51" x14ac:dyDescent="0.2">
      <c r="B13213" s="3"/>
      <c r="D13213" s="3"/>
      <c r="AW13213" s="3"/>
      <c r="AY13213" s="3"/>
    </row>
    <row r="13214" spans="2:51" x14ac:dyDescent="0.2">
      <c r="B13214" s="3"/>
      <c r="D13214" s="3"/>
      <c r="AW13214" s="3"/>
      <c r="AY13214" s="3"/>
    </row>
    <row r="13215" spans="2:51" x14ac:dyDescent="0.2">
      <c r="B13215" s="3"/>
      <c r="D13215" s="3"/>
      <c r="AW13215" s="3"/>
      <c r="AY13215" s="3"/>
    </row>
    <row r="13216" spans="2:51" x14ac:dyDescent="0.2">
      <c r="B13216" s="3"/>
      <c r="D13216" s="3"/>
      <c r="AW13216" s="3"/>
      <c r="AY13216" s="3"/>
    </row>
    <row r="13217" spans="2:51" x14ac:dyDescent="0.2">
      <c r="B13217" s="3"/>
      <c r="D13217" s="3"/>
      <c r="AW13217" s="3"/>
      <c r="AY13217" s="3"/>
    </row>
    <row r="13218" spans="2:51" x14ac:dyDescent="0.2">
      <c r="B13218" s="3"/>
      <c r="D13218" s="3"/>
      <c r="AW13218" s="3"/>
      <c r="AY13218" s="3"/>
    </row>
    <row r="13219" spans="2:51" x14ac:dyDescent="0.2">
      <c r="B13219" s="3"/>
      <c r="D13219" s="3"/>
      <c r="AW13219" s="3"/>
      <c r="AY13219" s="3"/>
    </row>
    <row r="13220" spans="2:51" x14ac:dyDescent="0.2">
      <c r="B13220" s="3"/>
      <c r="D13220" s="3"/>
      <c r="AW13220" s="3"/>
      <c r="AY13220" s="3"/>
    </row>
    <row r="13221" spans="2:51" x14ac:dyDescent="0.2">
      <c r="B13221" s="3"/>
      <c r="D13221" s="3"/>
      <c r="AW13221" s="3"/>
      <c r="AY13221" s="3"/>
    </row>
    <row r="13222" spans="2:51" x14ac:dyDescent="0.2">
      <c r="B13222" s="3"/>
      <c r="D13222" s="3"/>
      <c r="AW13222" s="3"/>
      <c r="AY13222" s="3"/>
    </row>
    <row r="13223" spans="2:51" x14ac:dyDescent="0.2">
      <c r="B13223" s="3"/>
      <c r="D13223" s="3"/>
      <c r="AW13223" s="3"/>
      <c r="AY13223" s="3"/>
    </row>
    <row r="13224" spans="2:51" x14ac:dyDescent="0.2">
      <c r="B13224" s="3"/>
      <c r="D13224" s="3"/>
      <c r="AW13224" s="3"/>
      <c r="AY13224" s="3"/>
    </row>
    <row r="13225" spans="2:51" x14ac:dyDescent="0.2">
      <c r="B13225" s="3"/>
      <c r="D13225" s="3"/>
      <c r="AW13225" s="3"/>
      <c r="AY13225" s="3"/>
    </row>
    <row r="13226" spans="2:51" x14ac:dyDescent="0.2">
      <c r="B13226" s="3"/>
      <c r="D13226" s="3"/>
      <c r="AW13226" s="3"/>
      <c r="AY13226" s="3"/>
    </row>
    <row r="13227" spans="2:51" x14ac:dyDescent="0.2">
      <c r="B13227" s="3"/>
      <c r="D13227" s="3"/>
      <c r="AW13227" s="3"/>
      <c r="AY13227" s="3"/>
    </row>
    <row r="13228" spans="2:51" x14ac:dyDescent="0.2">
      <c r="B13228" s="3"/>
      <c r="D13228" s="3"/>
      <c r="AW13228" s="3"/>
      <c r="AY13228" s="3"/>
    </row>
    <row r="13229" spans="2:51" x14ac:dyDescent="0.2">
      <c r="B13229" s="3"/>
      <c r="D13229" s="3"/>
      <c r="AW13229" s="3"/>
      <c r="AY13229" s="3"/>
    </row>
    <row r="13230" spans="2:51" x14ac:dyDescent="0.2">
      <c r="B13230" s="3"/>
      <c r="D13230" s="3"/>
      <c r="AW13230" s="3"/>
      <c r="AY13230" s="3"/>
    </row>
    <row r="13231" spans="2:51" x14ac:dyDescent="0.2">
      <c r="B13231" s="3"/>
      <c r="D13231" s="3"/>
      <c r="AW13231" s="3"/>
      <c r="AY13231" s="3"/>
    </row>
    <row r="13232" spans="2:51" x14ac:dyDescent="0.2">
      <c r="B13232" s="3"/>
      <c r="D13232" s="3"/>
      <c r="AW13232" s="3"/>
      <c r="AY13232" s="3"/>
    </row>
    <row r="13233" spans="2:51" x14ac:dyDescent="0.2">
      <c r="B13233" s="3"/>
      <c r="D13233" s="3"/>
      <c r="AW13233" s="3"/>
      <c r="AY13233" s="3"/>
    </row>
    <row r="13234" spans="2:51" x14ac:dyDescent="0.2">
      <c r="B13234" s="3"/>
      <c r="D13234" s="3"/>
      <c r="AW13234" s="3"/>
      <c r="AY13234" s="3"/>
    </row>
    <row r="13235" spans="2:51" x14ac:dyDescent="0.2">
      <c r="B13235" s="3"/>
      <c r="D13235" s="3"/>
      <c r="AW13235" s="3"/>
      <c r="AY13235" s="3"/>
    </row>
    <row r="13236" spans="2:51" x14ac:dyDescent="0.2">
      <c r="B13236" s="3"/>
      <c r="D13236" s="3"/>
      <c r="AW13236" s="3"/>
      <c r="AY13236" s="3"/>
    </row>
    <row r="13237" spans="2:51" x14ac:dyDescent="0.2">
      <c r="B13237" s="3"/>
      <c r="D13237" s="3"/>
      <c r="AW13237" s="3"/>
      <c r="AY13237" s="3"/>
    </row>
    <row r="13238" spans="2:51" x14ac:dyDescent="0.2">
      <c r="B13238" s="3"/>
      <c r="D13238" s="3"/>
      <c r="AW13238" s="3"/>
      <c r="AY13238" s="3"/>
    </row>
    <row r="13239" spans="2:51" x14ac:dyDescent="0.2">
      <c r="B13239" s="3"/>
      <c r="D13239" s="3"/>
      <c r="AW13239" s="3"/>
      <c r="AY13239" s="3"/>
    </row>
    <row r="13240" spans="2:51" x14ac:dyDescent="0.2">
      <c r="B13240" s="3"/>
      <c r="D13240" s="3"/>
      <c r="AW13240" s="3"/>
      <c r="AY13240" s="3"/>
    </row>
    <row r="13241" spans="2:51" x14ac:dyDescent="0.2">
      <c r="B13241" s="3"/>
      <c r="D13241" s="3"/>
      <c r="AW13241" s="3"/>
      <c r="AY13241" s="3"/>
    </row>
    <row r="13242" spans="2:51" x14ac:dyDescent="0.2">
      <c r="B13242" s="3"/>
      <c r="D13242" s="3"/>
      <c r="AW13242" s="3"/>
      <c r="AY13242" s="3"/>
    </row>
    <row r="13243" spans="2:51" x14ac:dyDescent="0.2">
      <c r="B13243" s="3"/>
      <c r="D13243" s="3"/>
      <c r="AW13243" s="3"/>
      <c r="AY13243" s="3"/>
    </row>
    <row r="13244" spans="2:51" x14ac:dyDescent="0.2">
      <c r="B13244" s="3"/>
      <c r="D13244" s="3"/>
      <c r="AW13244" s="3"/>
      <c r="AY13244" s="3"/>
    </row>
    <row r="13245" spans="2:51" x14ac:dyDescent="0.2">
      <c r="B13245" s="3"/>
      <c r="D13245" s="3"/>
      <c r="AW13245" s="3"/>
      <c r="AY13245" s="3"/>
    </row>
    <row r="13246" spans="2:51" x14ac:dyDescent="0.2">
      <c r="B13246" s="3"/>
      <c r="D13246" s="3"/>
      <c r="AW13246" s="3"/>
      <c r="AY13246" s="3"/>
    </row>
    <row r="13247" spans="2:51" x14ac:dyDescent="0.2">
      <c r="B13247" s="3"/>
      <c r="D13247" s="3"/>
      <c r="AW13247" s="3"/>
      <c r="AY13247" s="3"/>
    </row>
    <row r="13248" spans="2:51" x14ac:dyDescent="0.2">
      <c r="B13248" s="3"/>
      <c r="D13248" s="3"/>
      <c r="AW13248" s="3"/>
      <c r="AY13248" s="3"/>
    </row>
    <row r="13249" spans="2:51" x14ac:dyDescent="0.2">
      <c r="B13249" s="3"/>
      <c r="D13249" s="3"/>
      <c r="AW13249" s="3"/>
      <c r="AY13249" s="3"/>
    </row>
    <row r="13250" spans="2:51" x14ac:dyDescent="0.2">
      <c r="B13250" s="3"/>
      <c r="D13250" s="3"/>
      <c r="AW13250" s="3"/>
      <c r="AY13250" s="3"/>
    </row>
    <row r="13251" spans="2:51" x14ac:dyDescent="0.2">
      <c r="B13251" s="3"/>
      <c r="D13251" s="3"/>
      <c r="AW13251" s="3"/>
      <c r="AY13251" s="3"/>
    </row>
    <row r="13252" spans="2:51" x14ac:dyDescent="0.2">
      <c r="B13252" s="3"/>
      <c r="D13252" s="3"/>
      <c r="AW13252" s="3"/>
      <c r="AY13252" s="3"/>
    </row>
    <row r="13253" spans="2:51" x14ac:dyDescent="0.2">
      <c r="B13253" s="3"/>
      <c r="D13253" s="3"/>
      <c r="AW13253" s="3"/>
      <c r="AY13253" s="3"/>
    </row>
    <row r="13254" spans="2:51" x14ac:dyDescent="0.2">
      <c r="B13254" s="3"/>
      <c r="D13254" s="3"/>
      <c r="AW13254" s="3"/>
      <c r="AY13254" s="3"/>
    </row>
    <row r="13255" spans="2:51" x14ac:dyDescent="0.2">
      <c r="B13255" s="3"/>
      <c r="D13255" s="3"/>
      <c r="AW13255" s="3"/>
      <c r="AY13255" s="3"/>
    </row>
    <row r="13256" spans="2:51" x14ac:dyDescent="0.2">
      <c r="B13256" s="3"/>
      <c r="D13256" s="3"/>
      <c r="AW13256" s="3"/>
      <c r="AY13256" s="3"/>
    </row>
    <row r="13257" spans="2:51" x14ac:dyDescent="0.2">
      <c r="B13257" s="3"/>
      <c r="D13257" s="3"/>
      <c r="AW13257" s="3"/>
      <c r="AY13257" s="3"/>
    </row>
    <row r="13258" spans="2:51" x14ac:dyDescent="0.2">
      <c r="B13258" s="3"/>
      <c r="D13258" s="3"/>
      <c r="AW13258" s="3"/>
      <c r="AY13258" s="3"/>
    </row>
    <row r="13259" spans="2:51" x14ac:dyDescent="0.2">
      <c r="B13259" s="3"/>
      <c r="D13259" s="3"/>
      <c r="AW13259" s="3"/>
      <c r="AY13259" s="3"/>
    </row>
    <row r="13260" spans="2:51" x14ac:dyDescent="0.2">
      <c r="B13260" s="3"/>
      <c r="D13260" s="3"/>
      <c r="AW13260" s="3"/>
      <c r="AY13260" s="3"/>
    </row>
    <row r="13261" spans="2:51" x14ac:dyDescent="0.2">
      <c r="B13261" s="3"/>
      <c r="D13261" s="3"/>
      <c r="AW13261" s="3"/>
      <c r="AY13261" s="3"/>
    </row>
    <row r="13262" spans="2:51" x14ac:dyDescent="0.2">
      <c r="B13262" s="3"/>
      <c r="D13262" s="3"/>
      <c r="AW13262" s="3"/>
      <c r="AY13262" s="3"/>
    </row>
    <row r="13263" spans="2:51" x14ac:dyDescent="0.2">
      <c r="B13263" s="3"/>
      <c r="D13263" s="3"/>
      <c r="AW13263" s="3"/>
      <c r="AY13263" s="3"/>
    </row>
    <row r="13264" spans="2:51" x14ac:dyDescent="0.2">
      <c r="B13264" s="3"/>
      <c r="D13264" s="3"/>
      <c r="AW13264" s="3"/>
      <c r="AY13264" s="3"/>
    </row>
    <row r="13265" spans="2:51" x14ac:dyDescent="0.2">
      <c r="B13265" s="3"/>
      <c r="D13265" s="3"/>
      <c r="AW13265" s="3"/>
      <c r="AY13265" s="3"/>
    </row>
    <row r="13266" spans="2:51" x14ac:dyDescent="0.2">
      <c r="B13266" s="3"/>
      <c r="D13266" s="3"/>
      <c r="AW13266" s="3"/>
      <c r="AY13266" s="3"/>
    </row>
    <row r="13267" spans="2:51" x14ac:dyDescent="0.2">
      <c r="B13267" s="3"/>
      <c r="D13267" s="3"/>
      <c r="AW13267" s="3"/>
      <c r="AY13267" s="3"/>
    </row>
    <row r="13268" spans="2:51" x14ac:dyDescent="0.2">
      <c r="B13268" s="3"/>
      <c r="D13268" s="3"/>
      <c r="AW13268" s="3"/>
      <c r="AY13268" s="3"/>
    </row>
    <row r="13269" spans="2:51" x14ac:dyDescent="0.2">
      <c r="B13269" s="3"/>
      <c r="D13269" s="3"/>
      <c r="AW13269" s="3"/>
      <c r="AY13269" s="3"/>
    </row>
    <row r="13270" spans="2:51" x14ac:dyDescent="0.2">
      <c r="B13270" s="3"/>
      <c r="D13270" s="3"/>
      <c r="AW13270" s="3"/>
      <c r="AY13270" s="3"/>
    </row>
    <row r="13271" spans="2:51" x14ac:dyDescent="0.2">
      <c r="B13271" s="3"/>
      <c r="D13271" s="3"/>
      <c r="AW13271" s="3"/>
      <c r="AY13271" s="3"/>
    </row>
    <row r="13272" spans="2:51" x14ac:dyDescent="0.2">
      <c r="B13272" s="3"/>
      <c r="D13272" s="3"/>
      <c r="AW13272" s="3"/>
      <c r="AY13272" s="3"/>
    </row>
    <row r="13273" spans="2:51" x14ac:dyDescent="0.2">
      <c r="B13273" s="3"/>
      <c r="D13273" s="3"/>
      <c r="AW13273" s="3"/>
      <c r="AY13273" s="3"/>
    </row>
    <row r="13274" spans="2:51" x14ac:dyDescent="0.2">
      <c r="B13274" s="3"/>
      <c r="D13274" s="3"/>
      <c r="AW13274" s="3"/>
      <c r="AY13274" s="3"/>
    </row>
    <row r="13275" spans="2:51" x14ac:dyDescent="0.2">
      <c r="B13275" s="3"/>
      <c r="D13275" s="3"/>
      <c r="AW13275" s="3"/>
      <c r="AY13275" s="3"/>
    </row>
    <row r="13276" spans="2:51" x14ac:dyDescent="0.2">
      <c r="B13276" s="3"/>
      <c r="D13276" s="3"/>
      <c r="AW13276" s="3"/>
      <c r="AY13276" s="3"/>
    </row>
    <row r="13277" spans="2:51" x14ac:dyDescent="0.2">
      <c r="B13277" s="3"/>
      <c r="D13277" s="3"/>
      <c r="AW13277" s="3"/>
      <c r="AY13277" s="3"/>
    </row>
    <row r="13278" spans="2:51" x14ac:dyDescent="0.2">
      <c r="B13278" s="3"/>
      <c r="D13278" s="3"/>
      <c r="AW13278" s="3"/>
      <c r="AY13278" s="3"/>
    </row>
    <row r="13279" spans="2:51" x14ac:dyDescent="0.2">
      <c r="B13279" s="3"/>
      <c r="D13279" s="3"/>
      <c r="AW13279" s="3"/>
      <c r="AY13279" s="3"/>
    </row>
    <row r="13280" spans="2:51" x14ac:dyDescent="0.2">
      <c r="B13280" s="3"/>
      <c r="D13280" s="3"/>
      <c r="AW13280" s="3"/>
      <c r="AY13280" s="3"/>
    </row>
    <row r="13281" spans="2:51" x14ac:dyDescent="0.2">
      <c r="B13281" s="3"/>
      <c r="D13281" s="3"/>
      <c r="AW13281" s="3"/>
      <c r="AY13281" s="3"/>
    </row>
    <row r="13282" spans="2:51" x14ac:dyDescent="0.2">
      <c r="B13282" s="3"/>
      <c r="D13282" s="3"/>
      <c r="AW13282" s="3"/>
      <c r="AY13282" s="3"/>
    </row>
    <row r="13283" spans="2:51" x14ac:dyDescent="0.2">
      <c r="B13283" s="3"/>
      <c r="D13283" s="3"/>
      <c r="AW13283" s="3"/>
      <c r="AY13283" s="3"/>
    </row>
    <row r="13284" spans="2:51" x14ac:dyDescent="0.2">
      <c r="B13284" s="3"/>
      <c r="D13284" s="3"/>
      <c r="AW13284" s="3"/>
      <c r="AY13284" s="3"/>
    </row>
    <row r="13285" spans="2:51" x14ac:dyDescent="0.2">
      <c r="B13285" s="3"/>
      <c r="D13285" s="3"/>
      <c r="AW13285" s="3"/>
      <c r="AY13285" s="3"/>
    </row>
    <row r="13286" spans="2:51" x14ac:dyDescent="0.2">
      <c r="B13286" s="3"/>
      <c r="D13286" s="3"/>
      <c r="AW13286" s="3"/>
      <c r="AY13286" s="3"/>
    </row>
    <row r="13287" spans="2:51" x14ac:dyDescent="0.2">
      <c r="B13287" s="3"/>
      <c r="D13287" s="3"/>
      <c r="AW13287" s="3"/>
      <c r="AY13287" s="3"/>
    </row>
    <row r="13288" spans="2:51" x14ac:dyDescent="0.2">
      <c r="B13288" s="3"/>
      <c r="D13288" s="3"/>
      <c r="AW13288" s="3"/>
      <c r="AY13288" s="3"/>
    </row>
    <row r="13289" spans="2:51" x14ac:dyDescent="0.2">
      <c r="B13289" s="3"/>
      <c r="D13289" s="3"/>
      <c r="AW13289" s="3"/>
      <c r="AY13289" s="3"/>
    </row>
    <row r="13290" spans="2:51" x14ac:dyDescent="0.2">
      <c r="B13290" s="3"/>
      <c r="D13290" s="3"/>
      <c r="AW13290" s="3"/>
      <c r="AY13290" s="3"/>
    </row>
    <row r="13291" spans="2:51" x14ac:dyDescent="0.2">
      <c r="B13291" s="3"/>
      <c r="D13291" s="3"/>
      <c r="AW13291" s="3"/>
      <c r="AY13291" s="3"/>
    </row>
    <row r="13292" spans="2:51" x14ac:dyDescent="0.2">
      <c r="B13292" s="3"/>
      <c r="D13292" s="3"/>
      <c r="AW13292" s="3"/>
      <c r="AY13292" s="3"/>
    </row>
    <row r="13293" spans="2:51" x14ac:dyDescent="0.2">
      <c r="B13293" s="3"/>
      <c r="D13293" s="3"/>
      <c r="AW13293" s="3"/>
      <c r="AY13293" s="3"/>
    </row>
    <row r="13294" spans="2:51" x14ac:dyDescent="0.2">
      <c r="B13294" s="3"/>
      <c r="D13294" s="3"/>
      <c r="AW13294" s="3"/>
      <c r="AY13294" s="3"/>
    </row>
    <row r="13295" spans="2:51" x14ac:dyDescent="0.2">
      <c r="B13295" s="3"/>
      <c r="D13295" s="3"/>
      <c r="AW13295" s="3"/>
      <c r="AY13295" s="3"/>
    </row>
    <row r="13296" spans="2:51" x14ac:dyDescent="0.2">
      <c r="B13296" s="3"/>
      <c r="D13296" s="3"/>
      <c r="AW13296" s="3"/>
      <c r="AY13296" s="3"/>
    </row>
    <row r="13297" spans="2:51" x14ac:dyDescent="0.2">
      <c r="B13297" s="3"/>
      <c r="D13297" s="3"/>
      <c r="AW13297" s="3"/>
      <c r="AY13297" s="3"/>
    </row>
    <row r="13298" spans="2:51" x14ac:dyDescent="0.2">
      <c r="B13298" s="3"/>
      <c r="D13298" s="3"/>
      <c r="AW13298" s="3"/>
      <c r="AY13298" s="3"/>
    </row>
    <row r="13299" spans="2:51" x14ac:dyDescent="0.2">
      <c r="B13299" s="3"/>
      <c r="D13299" s="3"/>
      <c r="AW13299" s="3"/>
      <c r="AY13299" s="3"/>
    </row>
    <row r="13300" spans="2:51" x14ac:dyDescent="0.2">
      <c r="B13300" s="3"/>
      <c r="D13300" s="3"/>
      <c r="AW13300" s="3"/>
      <c r="AY13300" s="3"/>
    </row>
    <row r="13301" spans="2:51" x14ac:dyDescent="0.2">
      <c r="B13301" s="3"/>
      <c r="D13301" s="3"/>
      <c r="AW13301" s="3"/>
      <c r="AY13301" s="3"/>
    </row>
    <row r="13302" spans="2:51" x14ac:dyDescent="0.2">
      <c r="B13302" s="3"/>
      <c r="D13302" s="3"/>
      <c r="AW13302" s="3"/>
      <c r="AY13302" s="3"/>
    </row>
    <row r="13303" spans="2:51" x14ac:dyDescent="0.2">
      <c r="B13303" s="3"/>
      <c r="D13303" s="3"/>
      <c r="AW13303" s="3"/>
      <c r="AY13303" s="3"/>
    </row>
    <row r="13304" spans="2:51" x14ac:dyDescent="0.2">
      <c r="B13304" s="3"/>
      <c r="D13304" s="3"/>
      <c r="AW13304" s="3"/>
      <c r="AY13304" s="3"/>
    </row>
    <row r="13305" spans="2:51" x14ac:dyDescent="0.2">
      <c r="B13305" s="3"/>
      <c r="D13305" s="3"/>
      <c r="AW13305" s="3"/>
      <c r="AY13305" s="3"/>
    </row>
    <row r="13306" spans="2:51" x14ac:dyDescent="0.2">
      <c r="B13306" s="3"/>
      <c r="D13306" s="3"/>
      <c r="AW13306" s="3"/>
      <c r="AY13306" s="3"/>
    </row>
    <row r="13307" spans="2:51" x14ac:dyDescent="0.2">
      <c r="B13307" s="3"/>
      <c r="D13307" s="3"/>
      <c r="AW13307" s="3"/>
      <c r="AY13307" s="3"/>
    </row>
    <row r="13308" spans="2:51" x14ac:dyDescent="0.2">
      <c r="B13308" s="3"/>
      <c r="D13308" s="3"/>
      <c r="AW13308" s="3"/>
      <c r="AY13308" s="3"/>
    </row>
    <row r="13309" spans="2:51" x14ac:dyDescent="0.2">
      <c r="B13309" s="3"/>
      <c r="D13309" s="3"/>
      <c r="AW13309" s="3"/>
      <c r="AY13309" s="3"/>
    </row>
    <row r="13310" spans="2:51" x14ac:dyDescent="0.2">
      <c r="B13310" s="3"/>
      <c r="D13310" s="3"/>
      <c r="AW13310" s="3"/>
      <c r="AY13310" s="3"/>
    </row>
    <row r="13311" spans="2:51" x14ac:dyDescent="0.2">
      <c r="B13311" s="3"/>
      <c r="D13311" s="3"/>
      <c r="AW13311" s="3"/>
      <c r="AY13311" s="3"/>
    </row>
    <row r="13312" spans="2:51" x14ac:dyDescent="0.2">
      <c r="B13312" s="3"/>
      <c r="D13312" s="3"/>
      <c r="AW13312" s="3"/>
      <c r="AY13312" s="3"/>
    </row>
    <row r="13313" spans="2:51" x14ac:dyDescent="0.2">
      <c r="B13313" s="3"/>
      <c r="D13313" s="3"/>
      <c r="AW13313" s="3"/>
      <c r="AY13313" s="3"/>
    </row>
    <row r="13314" spans="2:51" x14ac:dyDescent="0.2">
      <c r="B13314" s="3"/>
      <c r="D13314" s="3"/>
      <c r="AW13314" s="3"/>
      <c r="AY13314" s="3"/>
    </row>
    <row r="13315" spans="2:51" x14ac:dyDescent="0.2">
      <c r="B13315" s="3"/>
      <c r="D13315" s="3"/>
      <c r="AW13315" s="3"/>
      <c r="AY13315" s="3"/>
    </row>
    <row r="13316" spans="2:51" x14ac:dyDescent="0.2">
      <c r="B13316" s="3"/>
      <c r="D13316" s="3"/>
      <c r="AW13316" s="3"/>
      <c r="AY13316" s="3"/>
    </row>
    <row r="13317" spans="2:51" x14ac:dyDescent="0.2">
      <c r="B13317" s="3"/>
      <c r="D13317" s="3"/>
      <c r="AW13317" s="3"/>
      <c r="AY13317" s="3"/>
    </row>
    <row r="13318" spans="2:51" x14ac:dyDescent="0.2">
      <c r="B13318" s="3"/>
      <c r="D13318" s="3"/>
      <c r="AW13318" s="3"/>
      <c r="AY13318" s="3"/>
    </row>
    <row r="13319" spans="2:51" x14ac:dyDescent="0.2">
      <c r="B13319" s="3"/>
      <c r="D13319" s="3"/>
      <c r="AW13319" s="3"/>
      <c r="AY13319" s="3"/>
    </row>
    <row r="13320" spans="2:51" x14ac:dyDescent="0.2">
      <c r="B13320" s="3"/>
      <c r="D13320" s="3"/>
      <c r="AW13320" s="3"/>
      <c r="AY13320" s="3"/>
    </row>
    <row r="13321" spans="2:51" x14ac:dyDescent="0.2">
      <c r="B13321" s="3"/>
      <c r="D13321" s="3"/>
      <c r="AW13321" s="3"/>
      <c r="AY13321" s="3"/>
    </row>
    <row r="13322" spans="2:51" x14ac:dyDescent="0.2">
      <c r="B13322" s="3"/>
      <c r="D13322" s="3"/>
      <c r="AW13322" s="3"/>
      <c r="AY13322" s="3"/>
    </row>
    <row r="13323" spans="2:51" x14ac:dyDescent="0.2">
      <c r="B13323" s="3"/>
      <c r="D13323" s="3"/>
      <c r="AW13323" s="3"/>
      <c r="AY13323" s="3"/>
    </row>
    <row r="13324" spans="2:51" x14ac:dyDescent="0.2">
      <c r="B13324" s="3"/>
      <c r="D13324" s="3"/>
      <c r="AW13324" s="3"/>
      <c r="AY13324" s="3"/>
    </row>
    <row r="13325" spans="2:51" x14ac:dyDescent="0.2">
      <c r="B13325" s="3"/>
      <c r="D13325" s="3"/>
      <c r="AW13325" s="3"/>
      <c r="AY13325" s="3"/>
    </row>
    <row r="13326" spans="2:51" x14ac:dyDescent="0.2">
      <c r="B13326" s="3"/>
      <c r="D13326" s="3"/>
      <c r="AW13326" s="3"/>
      <c r="AY13326" s="3"/>
    </row>
    <row r="13327" spans="2:51" x14ac:dyDescent="0.2">
      <c r="B13327" s="3"/>
      <c r="D13327" s="3"/>
      <c r="AW13327" s="3"/>
      <c r="AY13327" s="3"/>
    </row>
    <row r="13328" spans="2:51" x14ac:dyDescent="0.2">
      <c r="B13328" s="3"/>
      <c r="D13328" s="3"/>
      <c r="AW13328" s="3"/>
      <c r="AY13328" s="3"/>
    </row>
    <row r="13329" spans="2:51" x14ac:dyDescent="0.2">
      <c r="B13329" s="3"/>
      <c r="D13329" s="3"/>
      <c r="AW13329" s="3"/>
      <c r="AY13329" s="3"/>
    </row>
    <row r="13330" spans="2:51" x14ac:dyDescent="0.2">
      <c r="B13330" s="3"/>
      <c r="D13330" s="3"/>
      <c r="AW13330" s="3"/>
      <c r="AY13330" s="3"/>
    </row>
    <row r="13331" spans="2:51" x14ac:dyDescent="0.2">
      <c r="B13331" s="3"/>
      <c r="D13331" s="3"/>
      <c r="AW13331" s="3"/>
      <c r="AY13331" s="3"/>
    </row>
    <row r="13332" spans="2:51" x14ac:dyDescent="0.2">
      <c r="B13332" s="3"/>
      <c r="D13332" s="3"/>
      <c r="AW13332" s="3"/>
      <c r="AY13332" s="3"/>
    </row>
    <row r="13333" spans="2:51" x14ac:dyDescent="0.2">
      <c r="B13333" s="3"/>
      <c r="D13333" s="3"/>
      <c r="AW13333" s="3"/>
      <c r="AY13333" s="3"/>
    </row>
    <row r="13334" spans="2:51" x14ac:dyDescent="0.2">
      <c r="B13334" s="3"/>
      <c r="D13334" s="3"/>
      <c r="AW13334" s="3"/>
      <c r="AY13334" s="3"/>
    </row>
    <row r="13335" spans="2:51" x14ac:dyDescent="0.2">
      <c r="B13335" s="3"/>
      <c r="D13335" s="3"/>
      <c r="AW13335" s="3"/>
      <c r="AY13335" s="3"/>
    </row>
    <row r="13336" spans="2:51" x14ac:dyDescent="0.2">
      <c r="B13336" s="3"/>
      <c r="D13336" s="3"/>
      <c r="AW13336" s="3"/>
      <c r="AY13336" s="3"/>
    </row>
    <row r="13337" spans="2:51" x14ac:dyDescent="0.2">
      <c r="B13337" s="3"/>
      <c r="D13337" s="3"/>
      <c r="AW13337" s="3"/>
      <c r="AY13337" s="3"/>
    </row>
    <row r="13338" spans="2:51" x14ac:dyDescent="0.2">
      <c r="B13338" s="3"/>
      <c r="D13338" s="3"/>
      <c r="AW13338" s="3"/>
      <c r="AY13338" s="3"/>
    </row>
    <row r="13339" spans="2:51" x14ac:dyDescent="0.2">
      <c r="B13339" s="3"/>
      <c r="D13339" s="3"/>
      <c r="AW13339" s="3"/>
      <c r="AY13339" s="3"/>
    </row>
    <row r="13340" spans="2:51" x14ac:dyDescent="0.2">
      <c r="B13340" s="3"/>
      <c r="D13340" s="3"/>
      <c r="AW13340" s="3"/>
      <c r="AY13340" s="3"/>
    </row>
    <row r="13341" spans="2:51" x14ac:dyDescent="0.2">
      <c r="B13341" s="3"/>
      <c r="D13341" s="3"/>
      <c r="AW13341" s="3"/>
      <c r="AY13341" s="3"/>
    </row>
    <row r="13342" spans="2:51" x14ac:dyDescent="0.2">
      <c r="B13342" s="3"/>
      <c r="D13342" s="3"/>
      <c r="AW13342" s="3"/>
      <c r="AY13342" s="3"/>
    </row>
    <row r="13343" spans="2:51" x14ac:dyDescent="0.2">
      <c r="B13343" s="3"/>
      <c r="D13343" s="3"/>
      <c r="AW13343" s="3"/>
      <c r="AY13343" s="3"/>
    </row>
    <row r="13344" spans="2:51" x14ac:dyDescent="0.2">
      <c r="B13344" s="3"/>
      <c r="D13344" s="3"/>
      <c r="AW13344" s="3"/>
      <c r="AY13344" s="3"/>
    </row>
    <row r="13345" spans="2:51" x14ac:dyDescent="0.2">
      <c r="B13345" s="3"/>
      <c r="D13345" s="3"/>
      <c r="AW13345" s="3"/>
      <c r="AY13345" s="3"/>
    </row>
    <row r="13346" spans="2:51" x14ac:dyDescent="0.2">
      <c r="B13346" s="3"/>
      <c r="D13346" s="3"/>
      <c r="AW13346" s="3"/>
      <c r="AY13346" s="3"/>
    </row>
    <row r="13347" spans="2:51" x14ac:dyDescent="0.2">
      <c r="B13347" s="3"/>
      <c r="D13347" s="3"/>
      <c r="AW13347" s="3"/>
      <c r="AY13347" s="3"/>
    </row>
    <row r="13348" spans="2:51" x14ac:dyDescent="0.2">
      <c r="B13348" s="3"/>
      <c r="D13348" s="3"/>
      <c r="AW13348" s="3"/>
      <c r="AY13348" s="3"/>
    </row>
    <row r="13349" spans="2:51" x14ac:dyDescent="0.2">
      <c r="B13349" s="3"/>
      <c r="D13349" s="3"/>
      <c r="AW13349" s="3"/>
      <c r="AY13349" s="3"/>
    </row>
    <row r="13350" spans="2:51" x14ac:dyDescent="0.2">
      <c r="B13350" s="3"/>
      <c r="D13350" s="3"/>
      <c r="AW13350" s="3"/>
      <c r="AY13350" s="3"/>
    </row>
    <row r="13351" spans="2:51" x14ac:dyDescent="0.2">
      <c r="B13351" s="3"/>
      <c r="D13351" s="3"/>
      <c r="AW13351" s="3"/>
      <c r="AY13351" s="3"/>
    </row>
    <row r="13352" spans="2:51" x14ac:dyDescent="0.2">
      <c r="B13352" s="3"/>
      <c r="D13352" s="3"/>
      <c r="AW13352" s="3"/>
      <c r="AY13352" s="3"/>
    </row>
    <row r="13353" spans="2:51" x14ac:dyDescent="0.2">
      <c r="B13353" s="3"/>
      <c r="D13353" s="3"/>
      <c r="AW13353" s="3"/>
      <c r="AY13353" s="3"/>
    </row>
    <row r="13354" spans="2:51" x14ac:dyDescent="0.2">
      <c r="B13354" s="3"/>
      <c r="D13354" s="3"/>
      <c r="AW13354" s="3"/>
      <c r="AY13354" s="3"/>
    </row>
    <row r="13355" spans="2:51" x14ac:dyDescent="0.2">
      <c r="B13355" s="3"/>
      <c r="D13355" s="3"/>
      <c r="AW13355" s="3"/>
      <c r="AY13355" s="3"/>
    </row>
    <row r="13356" spans="2:51" x14ac:dyDescent="0.2">
      <c r="B13356" s="3"/>
      <c r="D13356" s="3"/>
      <c r="AW13356" s="3"/>
      <c r="AY13356" s="3"/>
    </row>
    <row r="13357" spans="2:51" x14ac:dyDescent="0.2">
      <c r="B13357" s="3"/>
      <c r="D13357" s="3"/>
      <c r="AW13357" s="3"/>
      <c r="AY13357" s="3"/>
    </row>
    <row r="13358" spans="2:51" x14ac:dyDescent="0.2">
      <c r="B13358" s="3"/>
      <c r="D13358" s="3"/>
      <c r="AW13358" s="3"/>
      <c r="AY13358" s="3"/>
    </row>
    <row r="13359" spans="2:51" x14ac:dyDescent="0.2">
      <c r="B13359" s="3"/>
      <c r="D13359" s="3"/>
      <c r="AW13359" s="3"/>
      <c r="AY13359" s="3"/>
    </row>
    <row r="13360" spans="2:51" x14ac:dyDescent="0.2">
      <c r="B13360" s="3"/>
      <c r="D13360" s="3"/>
      <c r="AW13360" s="3"/>
      <c r="AY13360" s="3"/>
    </row>
    <row r="13361" spans="2:51" x14ac:dyDescent="0.2">
      <c r="B13361" s="3"/>
      <c r="D13361" s="3"/>
      <c r="AW13361" s="3"/>
      <c r="AY13361" s="3"/>
    </row>
    <row r="13362" spans="2:51" x14ac:dyDescent="0.2">
      <c r="B13362" s="3"/>
      <c r="D13362" s="3"/>
      <c r="AW13362" s="3"/>
      <c r="AY13362" s="3"/>
    </row>
    <row r="13363" spans="2:51" x14ac:dyDescent="0.2">
      <c r="B13363" s="3"/>
      <c r="D13363" s="3"/>
      <c r="AW13363" s="3"/>
      <c r="AY13363" s="3"/>
    </row>
    <row r="13364" spans="2:51" x14ac:dyDescent="0.2">
      <c r="B13364" s="3"/>
      <c r="D13364" s="3"/>
      <c r="AW13364" s="3"/>
      <c r="AY13364" s="3"/>
    </row>
    <row r="13365" spans="2:51" x14ac:dyDescent="0.2">
      <c r="B13365" s="3"/>
      <c r="D13365" s="3"/>
      <c r="AW13365" s="3"/>
      <c r="AY13365" s="3"/>
    </row>
    <row r="13366" spans="2:51" x14ac:dyDescent="0.2">
      <c r="B13366" s="3"/>
      <c r="D13366" s="3"/>
      <c r="AW13366" s="3"/>
      <c r="AY13366" s="3"/>
    </row>
    <row r="13367" spans="2:51" x14ac:dyDescent="0.2">
      <c r="B13367" s="3"/>
      <c r="D13367" s="3"/>
      <c r="AW13367" s="3"/>
      <c r="AY13367" s="3"/>
    </row>
    <row r="13368" spans="2:51" x14ac:dyDescent="0.2">
      <c r="B13368" s="3"/>
      <c r="D13368" s="3"/>
      <c r="AW13368" s="3"/>
      <c r="AY13368" s="3"/>
    </row>
    <row r="13369" spans="2:51" x14ac:dyDescent="0.2">
      <c r="B13369" s="3"/>
      <c r="D13369" s="3"/>
      <c r="AW13369" s="3"/>
      <c r="AY13369" s="3"/>
    </row>
    <row r="13370" spans="2:51" x14ac:dyDescent="0.2">
      <c r="B13370" s="3"/>
      <c r="D13370" s="3"/>
      <c r="AW13370" s="3"/>
      <c r="AY13370" s="3"/>
    </row>
    <row r="13371" spans="2:51" x14ac:dyDescent="0.2">
      <c r="B13371" s="3"/>
      <c r="D13371" s="3"/>
      <c r="AW13371" s="3"/>
      <c r="AY13371" s="3"/>
    </row>
    <row r="13372" spans="2:51" x14ac:dyDescent="0.2">
      <c r="B13372" s="3"/>
      <c r="D13372" s="3"/>
      <c r="AW13372" s="3"/>
      <c r="AY13372" s="3"/>
    </row>
    <row r="13373" spans="2:51" x14ac:dyDescent="0.2">
      <c r="B13373" s="3"/>
      <c r="D13373" s="3"/>
      <c r="AW13373" s="3"/>
      <c r="AY13373" s="3"/>
    </row>
    <row r="13374" spans="2:51" x14ac:dyDescent="0.2">
      <c r="B13374" s="3"/>
      <c r="D13374" s="3"/>
      <c r="AW13374" s="3"/>
      <c r="AY13374" s="3"/>
    </row>
    <row r="13375" spans="2:51" x14ac:dyDescent="0.2">
      <c r="B13375" s="3"/>
      <c r="D13375" s="3"/>
      <c r="AW13375" s="3"/>
      <c r="AY13375" s="3"/>
    </row>
    <row r="13376" spans="2:51" x14ac:dyDescent="0.2">
      <c r="B13376" s="3"/>
      <c r="D13376" s="3"/>
      <c r="AW13376" s="3"/>
      <c r="AY13376" s="3"/>
    </row>
    <row r="13377" spans="2:51" x14ac:dyDescent="0.2">
      <c r="B13377" s="3"/>
      <c r="D13377" s="3"/>
      <c r="AW13377" s="3"/>
      <c r="AY13377" s="3"/>
    </row>
    <row r="13378" spans="2:51" x14ac:dyDescent="0.2">
      <c r="B13378" s="3"/>
      <c r="D13378" s="3"/>
      <c r="AW13378" s="3"/>
      <c r="AY13378" s="3"/>
    </row>
    <row r="13379" spans="2:51" x14ac:dyDescent="0.2">
      <c r="B13379" s="3"/>
      <c r="D13379" s="3"/>
      <c r="AW13379" s="3"/>
      <c r="AY13379" s="3"/>
    </row>
    <row r="13380" spans="2:51" x14ac:dyDescent="0.2">
      <c r="B13380" s="3"/>
      <c r="D13380" s="3"/>
      <c r="AW13380" s="3"/>
      <c r="AY13380" s="3"/>
    </row>
    <row r="13381" spans="2:51" x14ac:dyDescent="0.2">
      <c r="B13381" s="3"/>
      <c r="D13381" s="3"/>
      <c r="AW13381" s="3"/>
      <c r="AY13381" s="3"/>
    </row>
    <row r="13382" spans="2:51" x14ac:dyDescent="0.2">
      <c r="B13382" s="3"/>
      <c r="D13382" s="3"/>
      <c r="AW13382" s="3"/>
      <c r="AY13382" s="3"/>
    </row>
    <row r="13383" spans="2:51" x14ac:dyDescent="0.2">
      <c r="B13383" s="3"/>
      <c r="D13383" s="3"/>
      <c r="AW13383" s="3"/>
      <c r="AY13383" s="3"/>
    </row>
    <row r="13384" spans="2:51" x14ac:dyDescent="0.2">
      <c r="B13384" s="3"/>
      <c r="D13384" s="3"/>
      <c r="AW13384" s="3"/>
      <c r="AY13384" s="3"/>
    </row>
    <row r="13385" spans="2:51" x14ac:dyDescent="0.2">
      <c r="B13385" s="3"/>
      <c r="D13385" s="3"/>
      <c r="AW13385" s="3"/>
      <c r="AY13385" s="3"/>
    </row>
    <row r="13386" spans="2:51" x14ac:dyDescent="0.2">
      <c r="B13386" s="3"/>
      <c r="D13386" s="3"/>
      <c r="AW13386" s="3"/>
      <c r="AY13386" s="3"/>
    </row>
    <row r="13387" spans="2:51" x14ac:dyDescent="0.2">
      <c r="B13387" s="3"/>
      <c r="D13387" s="3"/>
      <c r="AW13387" s="3"/>
      <c r="AY13387" s="3"/>
    </row>
    <row r="13388" spans="2:51" x14ac:dyDescent="0.2">
      <c r="B13388" s="3"/>
      <c r="D13388" s="3"/>
      <c r="AW13388" s="3"/>
      <c r="AY13388" s="3"/>
    </row>
    <row r="13389" spans="2:51" x14ac:dyDescent="0.2">
      <c r="B13389" s="3"/>
      <c r="D13389" s="3"/>
      <c r="AW13389" s="3"/>
      <c r="AY13389" s="3"/>
    </row>
    <row r="13390" spans="2:51" x14ac:dyDescent="0.2">
      <c r="B13390" s="3"/>
      <c r="D13390" s="3"/>
      <c r="AW13390" s="3"/>
      <c r="AY13390" s="3"/>
    </row>
    <row r="13391" spans="2:51" x14ac:dyDescent="0.2">
      <c r="B13391" s="3"/>
      <c r="D13391" s="3"/>
      <c r="AW13391" s="3"/>
      <c r="AY13391" s="3"/>
    </row>
    <row r="13392" spans="2:51" x14ac:dyDescent="0.2">
      <c r="B13392" s="3"/>
      <c r="D13392" s="3"/>
      <c r="AW13392" s="3"/>
      <c r="AY13392" s="3"/>
    </row>
    <row r="13393" spans="2:51" x14ac:dyDescent="0.2">
      <c r="B13393" s="3"/>
      <c r="D13393" s="3"/>
      <c r="AW13393" s="3"/>
      <c r="AY13393" s="3"/>
    </row>
    <row r="13394" spans="2:51" x14ac:dyDescent="0.2">
      <c r="B13394" s="3"/>
      <c r="D13394" s="3"/>
      <c r="AW13394" s="3"/>
      <c r="AY13394" s="3"/>
    </row>
    <row r="13395" spans="2:51" x14ac:dyDescent="0.2">
      <c r="B13395" s="3"/>
      <c r="D13395" s="3"/>
      <c r="AW13395" s="3"/>
      <c r="AY13395" s="3"/>
    </row>
    <row r="13396" spans="2:51" x14ac:dyDescent="0.2">
      <c r="B13396" s="3"/>
      <c r="D13396" s="3"/>
      <c r="AW13396" s="3"/>
      <c r="AY13396" s="3"/>
    </row>
    <row r="13397" spans="2:51" x14ac:dyDescent="0.2">
      <c r="B13397" s="3"/>
      <c r="D13397" s="3"/>
      <c r="AW13397" s="3"/>
      <c r="AY13397" s="3"/>
    </row>
    <row r="13398" spans="2:51" x14ac:dyDescent="0.2">
      <c r="B13398" s="3"/>
      <c r="D13398" s="3"/>
      <c r="AW13398" s="3"/>
      <c r="AY13398" s="3"/>
    </row>
    <row r="13399" spans="2:51" x14ac:dyDescent="0.2">
      <c r="B13399" s="3"/>
      <c r="D13399" s="3"/>
      <c r="AW13399" s="3"/>
      <c r="AY13399" s="3"/>
    </row>
    <row r="13400" spans="2:51" x14ac:dyDescent="0.2">
      <c r="B13400" s="3"/>
      <c r="D13400" s="3"/>
      <c r="AW13400" s="3"/>
      <c r="AY13400" s="3"/>
    </row>
    <row r="13401" spans="2:51" x14ac:dyDescent="0.2">
      <c r="B13401" s="3"/>
      <c r="D13401" s="3"/>
      <c r="AW13401" s="3"/>
      <c r="AY13401" s="3"/>
    </row>
    <row r="13402" spans="2:51" x14ac:dyDescent="0.2">
      <c r="B13402" s="3"/>
      <c r="D13402" s="3"/>
      <c r="AW13402" s="3"/>
      <c r="AY13402" s="3"/>
    </row>
    <row r="13403" spans="2:51" x14ac:dyDescent="0.2">
      <c r="B13403" s="3"/>
      <c r="D13403" s="3"/>
      <c r="AW13403" s="3"/>
      <c r="AY13403" s="3"/>
    </row>
    <row r="13404" spans="2:51" x14ac:dyDescent="0.2">
      <c r="B13404" s="3"/>
      <c r="D13404" s="3"/>
      <c r="AW13404" s="3"/>
      <c r="AY13404" s="3"/>
    </row>
    <row r="13405" spans="2:51" x14ac:dyDescent="0.2">
      <c r="B13405" s="3"/>
      <c r="D13405" s="3"/>
      <c r="AW13405" s="3"/>
      <c r="AY13405" s="3"/>
    </row>
    <row r="13406" spans="2:51" x14ac:dyDescent="0.2">
      <c r="B13406" s="3"/>
      <c r="D13406" s="3"/>
      <c r="AW13406" s="3"/>
      <c r="AY13406" s="3"/>
    </row>
    <row r="13407" spans="2:51" x14ac:dyDescent="0.2">
      <c r="B13407" s="3"/>
      <c r="D13407" s="3"/>
      <c r="AW13407" s="3"/>
      <c r="AY13407" s="3"/>
    </row>
    <row r="13408" spans="2:51" x14ac:dyDescent="0.2">
      <c r="B13408" s="3"/>
      <c r="D13408" s="3"/>
      <c r="AW13408" s="3"/>
      <c r="AY13408" s="3"/>
    </row>
    <row r="13409" spans="2:51" x14ac:dyDescent="0.2">
      <c r="B13409" s="3"/>
      <c r="D13409" s="3"/>
      <c r="AW13409" s="3"/>
      <c r="AY13409" s="3"/>
    </row>
    <row r="13410" spans="2:51" x14ac:dyDescent="0.2">
      <c r="B13410" s="3"/>
      <c r="D13410" s="3"/>
      <c r="AW13410" s="3"/>
      <c r="AY13410" s="3"/>
    </row>
    <row r="13411" spans="2:51" x14ac:dyDescent="0.2">
      <c r="B13411" s="3"/>
      <c r="D13411" s="3"/>
      <c r="AW13411" s="3"/>
      <c r="AY13411" s="3"/>
    </row>
    <row r="13412" spans="2:51" x14ac:dyDescent="0.2">
      <c r="B13412" s="3"/>
      <c r="D13412" s="3"/>
      <c r="AW13412" s="3"/>
      <c r="AY13412" s="3"/>
    </row>
    <row r="13413" spans="2:51" x14ac:dyDescent="0.2">
      <c r="B13413" s="3"/>
      <c r="D13413" s="3"/>
      <c r="AW13413" s="3"/>
      <c r="AY13413" s="3"/>
    </row>
    <row r="13414" spans="2:51" x14ac:dyDescent="0.2">
      <c r="B13414" s="3"/>
      <c r="D13414" s="3"/>
      <c r="AW13414" s="3"/>
      <c r="AY13414" s="3"/>
    </row>
    <row r="13415" spans="2:51" x14ac:dyDescent="0.2">
      <c r="B13415" s="3"/>
      <c r="D13415" s="3"/>
      <c r="AW13415" s="3"/>
      <c r="AY13415" s="3"/>
    </row>
    <row r="13416" spans="2:51" x14ac:dyDescent="0.2">
      <c r="B13416" s="3"/>
      <c r="D13416" s="3"/>
      <c r="AW13416" s="3"/>
      <c r="AY13416" s="3"/>
    </row>
    <row r="13417" spans="2:51" x14ac:dyDescent="0.2">
      <c r="B13417" s="3"/>
      <c r="D13417" s="3"/>
      <c r="AW13417" s="3"/>
      <c r="AY13417" s="3"/>
    </row>
    <row r="13418" spans="2:51" x14ac:dyDescent="0.2">
      <c r="B13418" s="3"/>
      <c r="D13418" s="3"/>
      <c r="AW13418" s="3"/>
      <c r="AY13418" s="3"/>
    </row>
    <row r="13419" spans="2:51" x14ac:dyDescent="0.2">
      <c r="B13419" s="3"/>
      <c r="D13419" s="3"/>
      <c r="AW13419" s="3"/>
      <c r="AY13419" s="3"/>
    </row>
    <row r="13420" spans="2:51" x14ac:dyDescent="0.2">
      <c r="B13420" s="3"/>
      <c r="D13420" s="3"/>
      <c r="AW13420" s="3"/>
      <c r="AY13420" s="3"/>
    </row>
    <row r="13421" spans="2:51" x14ac:dyDescent="0.2">
      <c r="B13421" s="3"/>
      <c r="D13421" s="3"/>
      <c r="AW13421" s="3"/>
      <c r="AY13421" s="3"/>
    </row>
    <row r="13422" spans="2:51" x14ac:dyDescent="0.2">
      <c r="B13422" s="3"/>
      <c r="D13422" s="3"/>
      <c r="AW13422" s="3"/>
      <c r="AY13422" s="3"/>
    </row>
    <row r="13423" spans="2:51" x14ac:dyDescent="0.2">
      <c r="B13423" s="3"/>
      <c r="D13423" s="3"/>
      <c r="AW13423" s="3"/>
      <c r="AY13423" s="3"/>
    </row>
    <row r="13424" spans="2:51" x14ac:dyDescent="0.2">
      <c r="B13424" s="3"/>
      <c r="D13424" s="3"/>
      <c r="AW13424" s="3"/>
      <c r="AY13424" s="3"/>
    </row>
    <row r="13425" spans="2:51" x14ac:dyDescent="0.2">
      <c r="B13425" s="3"/>
      <c r="D13425" s="3"/>
      <c r="AW13425" s="3"/>
      <c r="AY13425" s="3"/>
    </row>
    <row r="13426" spans="2:51" x14ac:dyDescent="0.2">
      <c r="B13426" s="3"/>
      <c r="D13426" s="3"/>
      <c r="AW13426" s="3"/>
      <c r="AY13426" s="3"/>
    </row>
    <row r="13427" spans="2:51" x14ac:dyDescent="0.2">
      <c r="B13427" s="3"/>
      <c r="D13427" s="3"/>
      <c r="AW13427" s="3"/>
      <c r="AY13427" s="3"/>
    </row>
    <row r="13428" spans="2:51" x14ac:dyDescent="0.2">
      <c r="B13428" s="3"/>
      <c r="D13428" s="3"/>
      <c r="AW13428" s="3"/>
      <c r="AY13428" s="3"/>
    </row>
    <row r="13429" spans="2:51" x14ac:dyDescent="0.2">
      <c r="B13429" s="3"/>
      <c r="D13429" s="3"/>
      <c r="AW13429" s="3"/>
      <c r="AY13429" s="3"/>
    </row>
    <row r="13430" spans="2:51" x14ac:dyDescent="0.2">
      <c r="B13430" s="3"/>
      <c r="D13430" s="3"/>
      <c r="AW13430" s="3"/>
      <c r="AY13430" s="3"/>
    </row>
    <row r="13431" spans="2:51" x14ac:dyDescent="0.2">
      <c r="B13431" s="3"/>
      <c r="D13431" s="3"/>
      <c r="AW13431" s="3"/>
      <c r="AY13431" s="3"/>
    </row>
    <row r="13432" spans="2:51" x14ac:dyDescent="0.2">
      <c r="B13432" s="3"/>
      <c r="D13432" s="3"/>
      <c r="AW13432" s="3"/>
      <c r="AY13432" s="3"/>
    </row>
    <row r="13433" spans="2:51" x14ac:dyDescent="0.2">
      <c r="B13433" s="3"/>
      <c r="D13433" s="3"/>
      <c r="AW13433" s="3"/>
      <c r="AY13433" s="3"/>
    </row>
    <row r="13434" spans="2:51" x14ac:dyDescent="0.2">
      <c r="B13434" s="3"/>
      <c r="D13434" s="3"/>
      <c r="AW13434" s="3"/>
      <c r="AY13434" s="3"/>
    </row>
    <row r="13435" spans="2:51" x14ac:dyDescent="0.2">
      <c r="B13435" s="3"/>
      <c r="D13435" s="3"/>
      <c r="AW13435" s="3"/>
      <c r="AY13435" s="3"/>
    </row>
    <row r="13436" spans="2:51" x14ac:dyDescent="0.2">
      <c r="B13436" s="3"/>
      <c r="D13436" s="3"/>
      <c r="AW13436" s="3"/>
      <c r="AY13436" s="3"/>
    </row>
    <row r="13437" spans="2:51" x14ac:dyDescent="0.2">
      <c r="B13437" s="3"/>
      <c r="D13437" s="3"/>
      <c r="AW13437" s="3"/>
      <c r="AY13437" s="3"/>
    </row>
    <row r="13438" spans="2:51" x14ac:dyDescent="0.2">
      <c r="B13438" s="3"/>
      <c r="D13438" s="3"/>
      <c r="AW13438" s="3"/>
      <c r="AY13438" s="3"/>
    </row>
    <row r="13439" spans="2:51" x14ac:dyDescent="0.2">
      <c r="B13439" s="3"/>
      <c r="D13439" s="3"/>
      <c r="AW13439" s="3"/>
      <c r="AY13439" s="3"/>
    </row>
    <row r="13440" spans="2:51" x14ac:dyDescent="0.2">
      <c r="B13440" s="3"/>
      <c r="D13440" s="3"/>
      <c r="AW13440" s="3"/>
      <c r="AY13440" s="3"/>
    </row>
    <row r="13441" spans="2:51" x14ac:dyDescent="0.2">
      <c r="B13441" s="3"/>
      <c r="D13441" s="3"/>
      <c r="AW13441" s="3"/>
      <c r="AY13441" s="3"/>
    </row>
    <row r="13442" spans="2:51" x14ac:dyDescent="0.2">
      <c r="B13442" s="3"/>
      <c r="D13442" s="3"/>
      <c r="AW13442" s="3"/>
      <c r="AY13442" s="3"/>
    </row>
    <row r="13443" spans="2:51" x14ac:dyDescent="0.2">
      <c r="B13443" s="3"/>
      <c r="D13443" s="3"/>
      <c r="AW13443" s="3"/>
      <c r="AY13443" s="3"/>
    </row>
    <row r="13444" spans="2:51" x14ac:dyDescent="0.2">
      <c r="B13444" s="3"/>
      <c r="D13444" s="3"/>
      <c r="AW13444" s="3"/>
      <c r="AY13444" s="3"/>
    </row>
    <row r="13445" spans="2:51" x14ac:dyDescent="0.2">
      <c r="B13445" s="3"/>
      <c r="D13445" s="3"/>
      <c r="AW13445" s="3"/>
      <c r="AY13445" s="3"/>
    </row>
    <row r="13446" spans="2:51" x14ac:dyDescent="0.2">
      <c r="B13446" s="3"/>
      <c r="D13446" s="3"/>
      <c r="AW13446" s="3"/>
      <c r="AY13446" s="3"/>
    </row>
    <row r="13447" spans="2:51" x14ac:dyDescent="0.2">
      <c r="B13447" s="3"/>
      <c r="D13447" s="3"/>
      <c r="AW13447" s="3"/>
      <c r="AY13447" s="3"/>
    </row>
    <row r="13448" spans="2:51" x14ac:dyDescent="0.2">
      <c r="B13448" s="3"/>
      <c r="D13448" s="3"/>
      <c r="AW13448" s="3"/>
      <c r="AY13448" s="3"/>
    </row>
    <row r="13449" spans="2:51" x14ac:dyDescent="0.2">
      <c r="B13449" s="3"/>
      <c r="D13449" s="3"/>
      <c r="AW13449" s="3"/>
      <c r="AY13449" s="3"/>
    </row>
    <row r="13450" spans="2:51" x14ac:dyDescent="0.2">
      <c r="B13450" s="3"/>
      <c r="D13450" s="3"/>
      <c r="AW13450" s="3"/>
      <c r="AY13450" s="3"/>
    </row>
    <row r="13451" spans="2:51" x14ac:dyDescent="0.2">
      <c r="B13451" s="3"/>
      <c r="D13451" s="3"/>
      <c r="AW13451" s="3"/>
      <c r="AY13451" s="3"/>
    </row>
    <row r="13452" spans="2:51" x14ac:dyDescent="0.2">
      <c r="B13452" s="3"/>
      <c r="D13452" s="3"/>
      <c r="AW13452" s="3"/>
      <c r="AY13452" s="3"/>
    </row>
    <row r="13453" spans="2:51" x14ac:dyDescent="0.2">
      <c r="B13453" s="3"/>
      <c r="D13453" s="3"/>
      <c r="AW13453" s="3"/>
      <c r="AY13453" s="3"/>
    </row>
    <row r="13454" spans="2:51" x14ac:dyDescent="0.2">
      <c r="B13454" s="3"/>
      <c r="D13454" s="3"/>
      <c r="AW13454" s="3"/>
      <c r="AY13454" s="3"/>
    </row>
    <row r="13455" spans="2:51" x14ac:dyDescent="0.2">
      <c r="B13455" s="3"/>
      <c r="D13455" s="3"/>
      <c r="AW13455" s="3"/>
      <c r="AY13455" s="3"/>
    </row>
    <row r="13456" spans="2:51" x14ac:dyDescent="0.2">
      <c r="B13456" s="3"/>
      <c r="D13456" s="3"/>
      <c r="AW13456" s="3"/>
      <c r="AY13456" s="3"/>
    </row>
    <row r="13457" spans="2:51" x14ac:dyDescent="0.2">
      <c r="B13457" s="3"/>
      <c r="D13457" s="3"/>
      <c r="AW13457" s="3"/>
      <c r="AY13457" s="3"/>
    </row>
    <row r="13458" spans="2:51" x14ac:dyDescent="0.2">
      <c r="B13458" s="3"/>
      <c r="D13458" s="3"/>
      <c r="AW13458" s="3"/>
      <c r="AY13458" s="3"/>
    </row>
    <row r="13459" spans="2:51" x14ac:dyDescent="0.2">
      <c r="B13459" s="3"/>
      <c r="D13459" s="3"/>
      <c r="AW13459" s="3"/>
      <c r="AY13459" s="3"/>
    </row>
    <row r="13460" spans="2:51" x14ac:dyDescent="0.2">
      <c r="B13460" s="3"/>
      <c r="D13460" s="3"/>
      <c r="AW13460" s="3"/>
      <c r="AY13460" s="3"/>
    </row>
    <row r="13461" spans="2:51" x14ac:dyDescent="0.2">
      <c r="B13461" s="3"/>
      <c r="D13461" s="3"/>
      <c r="AW13461" s="3"/>
      <c r="AY13461" s="3"/>
    </row>
    <row r="13462" spans="2:51" x14ac:dyDescent="0.2">
      <c r="B13462" s="3"/>
      <c r="D13462" s="3"/>
      <c r="AW13462" s="3"/>
      <c r="AY13462" s="3"/>
    </row>
    <row r="13463" spans="2:51" x14ac:dyDescent="0.2">
      <c r="B13463" s="3"/>
      <c r="D13463" s="3"/>
      <c r="AW13463" s="3"/>
      <c r="AY13463" s="3"/>
    </row>
    <row r="13464" spans="2:51" x14ac:dyDescent="0.2">
      <c r="B13464" s="3"/>
      <c r="D13464" s="3"/>
      <c r="AW13464" s="3"/>
      <c r="AY13464" s="3"/>
    </row>
    <row r="13465" spans="2:51" x14ac:dyDescent="0.2">
      <c r="B13465" s="3"/>
      <c r="D13465" s="3"/>
      <c r="AW13465" s="3"/>
      <c r="AY13465" s="3"/>
    </row>
    <row r="13466" spans="2:51" x14ac:dyDescent="0.2">
      <c r="B13466" s="3"/>
      <c r="D13466" s="3"/>
      <c r="AW13466" s="3"/>
      <c r="AY13466" s="3"/>
    </row>
    <row r="13467" spans="2:51" x14ac:dyDescent="0.2">
      <c r="B13467" s="3"/>
      <c r="D13467" s="3"/>
      <c r="AW13467" s="3"/>
      <c r="AY13467" s="3"/>
    </row>
    <row r="13468" spans="2:51" x14ac:dyDescent="0.2">
      <c r="B13468" s="3"/>
      <c r="D13468" s="3"/>
      <c r="AW13468" s="3"/>
      <c r="AY13468" s="3"/>
    </row>
    <row r="13469" spans="2:51" x14ac:dyDescent="0.2">
      <c r="B13469" s="3"/>
      <c r="D13469" s="3"/>
      <c r="AW13469" s="3"/>
      <c r="AY13469" s="3"/>
    </row>
    <row r="13470" spans="2:51" x14ac:dyDescent="0.2">
      <c r="B13470" s="3"/>
      <c r="D13470" s="3"/>
      <c r="AW13470" s="3"/>
      <c r="AY13470" s="3"/>
    </row>
    <row r="13471" spans="2:51" x14ac:dyDescent="0.2">
      <c r="B13471" s="3"/>
      <c r="D13471" s="3"/>
      <c r="AW13471" s="3"/>
      <c r="AY13471" s="3"/>
    </row>
    <row r="13472" spans="2:51" x14ac:dyDescent="0.2">
      <c r="B13472" s="3"/>
      <c r="D13472" s="3"/>
      <c r="AW13472" s="3"/>
      <c r="AY13472" s="3"/>
    </row>
    <row r="13473" spans="2:51" x14ac:dyDescent="0.2">
      <c r="B13473" s="3"/>
      <c r="D13473" s="3"/>
      <c r="AW13473" s="3"/>
      <c r="AY13473" s="3"/>
    </row>
    <row r="13474" spans="2:51" x14ac:dyDescent="0.2">
      <c r="B13474" s="3"/>
      <c r="D13474" s="3"/>
      <c r="AW13474" s="3"/>
      <c r="AY13474" s="3"/>
    </row>
    <row r="13475" spans="2:51" x14ac:dyDescent="0.2">
      <c r="B13475" s="3"/>
      <c r="D13475" s="3"/>
      <c r="AW13475" s="3"/>
      <c r="AY13475" s="3"/>
    </row>
    <row r="13476" spans="2:51" x14ac:dyDescent="0.2">
      <c r="B13476" s="3"/>
      <c r="D13476" s="3"/>
      <c r="AW13476" s="3"/>
      <c r="AY13476" s="3"/>
    </row>
    <row r="13477" spans="2:51" x14ac:dyDescent="0.2">
      <c r="B13477" s="3"/>
      <c r="D13477" s="3"/>
      <c r="AW13477" s="3"/>
      <c r="AY13477" s="3"/>
    </row>
    <row r="13478" spans="2:51" x14ac:dyDescent="0.2">
      <c r="B13478" s="3"/>
      <c r="D13478" s="3"/>
      <c r="AW13478" s="3"/>
      <c r="AY13478" s="3"/>
    </row>
    <row r="13479" spans="2:51" x14ac:dyDescent="0.2">
      <c r="B13479" s="3"/>
      <c r="D13479" s="3"/>
      <c r="AW13479" s="3"/>
      <c r="AY13479" s="3"/>
    </row>
    <row r="13480" spans="2:51" x14ac:dyDescent="0.2">
      <c r="B13480" s="3"/>
      <c r="D13480" s="3"/>
      <c r="AW13480" s="3"/>
      <c r="AY13480" s="3"/>
    </row>
    <row r="13481" spans="2:51" x14ac:dyDescent="0.2">
      <c r="B13481" s="3"/>
      <c r="D13481" s="3"/>
      <c r="AW13481" s="3"/>
      <c r="AY13481" s="3"/>
    </row>
    <row r="13482" spans="2:51" x14ac:dyDescent="0.2">
      <c r="B13482" s="3"/>
      <c r="D13482" s="3"/>
      <c r="AW13482" s="3"/>
      <c r="AY13482" s="3"/>
    </row>
    <row r="13483" spans="2:51" x14ac:dyDescent="0.2">
      <c r="B13483" s="3"/>
      <c r="D13483" s="3"/>
      <c r="AW13483" s="3"/>
      <c r="AY13483" s="3"/>
    </row>
    <row r="13484" spans="2:51" x14ac:dyDescent="0.2">
      <c r="B13484" s="3"/>
      <c r="D13484" s="3"/>
      <c r="AW13484" s="3"/>
      <c r="AY13484" s="3"/>
    </row>
    <row r="13485" spans="2:51" x14ac:dyDescent="0.2">
      <c r="B13485" s="3"/>
      <c r="D13485" s="3"/>
      <c r="AW13485" s="3"/>
      <c r="AY13485" s="3"/>
    </row>
    <row r="13486" spans="2:51" x14ac:dyDescent="0.2">
      <c r="B13486" s="3"/>
      <c r="D13486" s="3"/>
      <c r="AW13486" s="3"/>
      <c r="AY13486" s="3"/>
    </row>
    <row r="13487" spans="2:51" x14ac:dyDescent="0.2">
      <c r="B13487" s="3"/>
      <c r="D13487" s="3"/>
      <c r="AW13487" s="3"/>
      <c r="AY13487" s="3"/>
    </row>
    <row r="13488" spans="2:51" x14ac:dyDescent="0.2">
      <c r="B13488" s="3"/>
      <c r="D13488" s="3"/>
      <c r="AW13488" s="3"/>
      <c r="AY13488" s="3"/>
    </row>
    <row r="13489" spans="2:51" x14ac:dyDescent="0.2">
      <c r="B13489" s="3"/>
      <c r="D13489" s="3"/>
      <c r="AW13489" s="3"/>
      <c r="AY13489" s="3"/>
    </row>
    <row r="13490" spans="2:51" x14ac:dyDescent="0.2">
      <c r="B13490" s="3"/>
      <c r="D13490" s="3"/>
      <c r="AW13490" s="3"/>
      <c r="AY13490" s="3"/>
    </row>
    <row r="13491" spans="2:51" x14ac:dyDescent="0.2">
      <c r="B13491" s="3"/>
      <c r="D13491" s="3"/>
      <c r="AW13491" s="3"/>
      <c r="AY13491" s="3"/>
    </row>
    <row r="13492" spans="2:51" x14ac:dyDescent="0.2">
      <c r="B13492" s="3"/>
      <c r="D13492" s="3"/>
      <c r="AW13492" s="3"/>
      <c r="AY13492" s="3"/>
    </row>
    <row r="13493" spans="2:51" x14ac:dyDescent="0.2">
      <c r="B13493" s="3"/>
      <c r="D13493" s="3"/>
      <c r="AW13493" s="3"/>
      <c r="AY13493" s="3"/>
    </row>
    <row r="13494" spans="2:51" x14ac:dyDescent="0.2">
      <c r="B13494" s="3"/>
      <c r="D13494" s="3"/>
      <c r="AW13494" s="3"/>
      <c r="AY13494" s="3"/>
    </row>
    <row r="13495" spans="2:51" x14ac:dyDescent="0.2">
      <c r="B13495" s="3"/>
      <c r="D13495" s="3"/>
      <c r="AW13495" s="3"/>
      <c r="AY13495" s="3"/>
    </row>
    <row r="13496" spans="2:51" x14ac:dyDescent="0.2">
      <c r="B13496" s="3"/>
      <c r="D13496" s="3"/>
      <c r="AW13496" s="3"/>
      <c r="AY13496" s="3"/>
    </row>
    <row r="13497" spans="2:51" x14ac:dyDescent="0.2">
      <c r="B13497" s="3"/>
      <c r="D13497" s="3"/>
      <c r="AW13497" s="3"/>
      <c r="AY13497" s="3"/>
    </row>
    <row r="13498" spans="2:51" x14ac:dyDescent="0.2">
      <c r="B13498" s="3"/>
      <c r="D13498" s="3"/>
      <c r="AW13498" s="3"/>
      <c r="AY13498" s="3"/>
    </row>
    <row r="13499" spans="2:51" x14ac:dyDescent="0.2">
      <c r="B13499" s="3"/>
      <c r="D13499" s="3"/>
      <c r="AW13499" s="3"/>
      <c r="AY13499" s="3"/>
    </row>
    <row r="13500" spans="2:51" x14ac:dyDescent="0.2">
      <c r="B13500" s="3"/>
      <c r="D13500" s="3"/>
      <c r="AW13500" s="3"/>
      <c r="AY13500" s="3"/>
    </row>
    <row r="13501" spans="2:51" x14ac:dyDescent="0.2">
      <c r="B13501" s="3"/>
      <c r="D13501" s="3"/>
      <c r="AW13501" s="3"/>
      <c r="AY13501" s="3"/>
    </row>
    <row r="13502" spans="2:51" x14ac:dyDescent="0.2">
      <c r="B13502" s="3"/>
      <c r="D13502" s="3"/>
      <c r="AW13502" s="3"/>
      <c r="AY13502" s="3"/>
    </row>
    <row r="13503" spans="2:51" x14ac:dyDescent="0.2">
      <c r="B13503" s="3"/>
      <c r="D13503" s="3"/>
      <c r="AW13503" s="3"/>
      <c r="AY13503" s="3"/>
    </row>
    <row r="13504" spans="2:51" x14ac:dyDescent="0.2">
      <c r="B13504" s="3"/>
      <c r="D13504" s="3"/>
      <c r="AW13504" s="3"/>
      <c r="AY13504" s="3"/>
    </row>
    <row r="13505" spans="2:51" x14ac:dyDescent="0.2">
      <c r="B13505" s="3"/>
      <c r="D13505" s="3"/>
      <c r="AW13505" s="3"/>
      <c r="AY13505" s="3"/>
    </row>
    <row r="13506" spans="2:51" x14ac:dyDescent="0.2">
      <c r="B13506" s="3"/>
      <c r="D13506" s="3"/>
      <c r="AW13506" s="3"/>
      <c r="AY13506" s="3"/>
    </row>
    <row r="13507" spans="2:51" x14ac:dyDescent="0.2">
      <c r="B13507" s="3"/>
      <c r="D13507" s="3"/>
      <c r="AW13507" s="3"/>
      <c r="AY13507" s="3"/>
    </row>
    <row r="13508" spans="2:51" x14ac:dyDescent="0.2">
      <c r="B13508" s="3"/>
      <c r="D13508" s="3"/>
      <c r="AW13508" s="3"/>
      <c r="AY13508" s="3"/>
    </row>
    <row r="13509" spans="2:51" x14ac:dyDescent="0.2">
      <c r="B13509" s="3"/>
      <c r="D13509" s="3"/>
      <c r="AW13509" s="3"/>
      <c r="AY13509" s="3"/>
    </row>
    <row r="13510" spans="2:51" x14ac:dyDescent="0.2">
      <c r="B13510" s="3"/>
      <c r="D13510" s="3"/>
      <c r="AW13510" s="3"/>
      <c r="AY13510" s="3"/>
    </row>
    <row r="13511" spans="2:51" x14ac:dyDescent="0.2">
      <c r="B13511" s="3"/>
      <c r="D13511" s="3"/>
      <c r="AW13511" s="3"/>
      <c r="AY13511" s="3"/>
    </row>
    <row r="13512" spans="2:51" x14ac:dyDescent="0.2">
      <c r="B13512" s="3"/>
      <c r="D13512" s="3"/>
      <c r="AW13512" s="3"/>
      <c r="AY13512" s="3"/>
    </row>
    <row r="13513" spans="2:51" x14ac:dyDescent="0.2">
      <c r="B13513" s="3"/>
      <c r="D13513" s="3"/>
      <c r="AW13513" s="3"/>
      <c r="AY13513" s="3"/>
    </row>
    <row r="13514" spans="2:51" x14ac:dyDescent="0.2">
      <c r="B13514" s="3"/>
      <c r="D13514" s="3"/>
      <c r="AW13514" s="3"/>
      <c r="AY13514" s="3"/>
    </row>
    <row r="13515" spans="2:51" x14ac:dyDescent="0.2">
      <c r="B13515" s="3"/>
      <c r="D13515" s="3"/>
      <c r="AW13515" s="3"/>
      <c r="AY13515" s="3"/>
    </row>
    <row r="13516" spans="2:51" x14ac:dyDescent="0.2">
      <c r="B13516" s="3"/>
      <c r="D13516" s="3"/>
      <c r="AW13516" s="3"/>
      <c r="AY13516" s="3"/>
    </row>
    <row r="13517" spans="2:51" x14ac:dyDescent="0.2">
      <c r="B13517" s="3"/>
      <c r="D13517" s="3"/>
      <c r="AW13517" s="3"/>
      <c r="AY13517" s="3"/>
    </row>
    <row r="13518" spans="2:51" x14ac:dyDescent="0.2">
      <c r="B13518" s="3"/>
      <c r="D13518" s="3"/>
      <c r="AW13518" s="3"/>
      <c r="AY13518" s="3"/>
    </row>
    <row r="13519" spans="2:51" x14ac:dyDescent="0.2">
      <c r="B13519" s="3"/>
      <c r="D13519" s="3"/>
      <c r="AW13519" s="3"/>
      <c r="AY13519" s="3"/>
    </row>
    <row r="13520" spans="2:51" x14ac:dyDescent="0.2">
      <c r="B13520" s="3"/>
      <c r="D13520" s="3"/>
      <c r="AW13520" s="3"/>
      <c r="AY13520" s="3"/>
    </row>
    <row r="13521" spans="2:51" x14ac:dyDescent="0.2">
      <c r="B13521" s="3"/>
      <c r="D13521" s="3"/>
      <c r="AW13521" s="3"/>
      <c r="AY13521" s="3"/>
    </row>
    <row r="13522" spans="2:51" x14ac:dyDescent="0.2">
      <c r="B13522" s="3"/>
      <c r="D13522" s="3"/>
      <c r="AW13522" s="3"/>
      <c r="AY13522" s="3"/>
    </row>
    <row r="13523" spans="2:51" x14ac:dyDescent="0.2">
      <c r="B13523" s="3"/>
      <c r="D13523" s="3"/>
      <c r="AW13523" s="3"/>
      <c r="AY13523" s="3"/>
    </row>
    <row r="13524" spans="2:51" x14ac:dyDescent="0.2">
      <c r="B13524" s="3"/>
      <c r="D13524" s="3"/>
      <c r="AW13524" s="3"/>
      <c r="AY13524" s="3"/>
    </row>
    <row r="13525" spans="2:51" x14ac:dyDescent="0.2">
      <c r="B13525" s="3"/>
      <c r="D13525" s="3"/>
      <c r="AW13525" s="3"/>
      <c r="AY13525" s="3"/>
    </row>
    <row r="13526" spans="2:51" x14ac:dyDescent="0.2">
      <c r="B13526" s="3"/>
      <c r="D13526" s="3"/>
      <c r="AW13526" s="3"/>
      <c r="AY13526" s="3"/>
    </row>
    <row r="13527" spans="2:51" x14ac:dyDescent="0.2">
      <c r="B13527" s="3"/>
      <c r="D13527" s="3"/>
      <c r="AW13527" s="3"/>
      <c r="AY13527" s="3"/>
    </row>
    <row r="13528" spans="2:51" x14ac:dyDescent="0.2">
      <c r="B13528" s="3"/>
      <c r="D13528" s="3"/>
      <c r="AW13528" s="3"/>
      <c r="AY13528" s="3"/>
    </row>
    <row r="13529" spans="2:51" x14ac:dyDescent="0.2">
      <c r="B13529" s="3"/>
      <c r="D13529" s="3"/>
      <c r="AW13529" s="3"/>
      <c r="AY13529" s="3"/>
    </row>
    <row r="13530" spans="2:51" x14ac:dyDescent="0.2">
      <c r="B13530" s="3"/>
      <c r="D13530" s="3"/>
      <c r="AW13530" s="3"/>
      <c r="AY13530" s="3"/>
    </row>
    <row r="13531" spans="2:51" x14ac:dyDescent="0.2">
      <c r="B13531" s="3"/>
      <c r="D13531" s="3"/>
      <c r="AW13531" s="3"/>
      <c r="AY13531" s="3"/>
    </row>
    <row r="13532" spans="2:51" x14ac:dyDescent="0.2">
      <c r="B13532" s="3"/>
      <c r="D13532" s="3"/>
      <c r="AW13532" s="3"/>
      <c r="AY13532" s="3"/>
    </row>
    <row r="13533" spans="2:51" x14ac:dyDescent="0.2">
      <c r="B13533" s="3"/>
      <c r="D13533" s="3"/>
      <c r="AW13533" s="3"/>
      <c r="AY13533" s="3"/>
    </row>
    <row r="13534" spans="2:51" x14ac:dyDescent="0.2">
      <c r="B13534" s="3"/>
      <c r="D13534" s="3"/>
      <c r="AW13534" s="3"/>
      <c r="AY13534" s="3"/>
    </row>
    <row r="13535" spans="2:51" x14ac:dyDescent="0.2">
      <c r="B13535" s="3"/>
      <c r="D13535" s="3"/>
      <c r="AW13535" s="3"/>
      <c r="AY13535" s="3"/>
    </row>
    <row r="13536" spans="2:51" x14ac:dyDescent="0.2">
      <c r="B13536" s="3"/>
      <c r="D13536" s="3"/>
      <c r="AW13536" s="3"/>
      <c r="AY13536" s="3"/>
    </row>
    <row r="13537" spans="2:51" x14ac:dyDescent="0.2">
      <c r="B13537" s="3"/>
      <c r="D13537" s="3"/>
      <c r="AW13537" s="3"/>
      <c r="AY13537" s="3"/>
    </row>
    <row r="13538" spans="2:51" x14ac:dyDescent="0.2">
      <c r="B13538" s="3"/>
      <c r="D13538" s="3"/>
      <c r="AW13538" s="3"/>
      <c r="AY13538" s="3"/>
    </row>
    <row r="13539" spans="2:51" x14ac:dyDescent="0.2">
      <c r="B13539" s="3"/>
      <c r="D13539" s="3"/>
      <c r="AW13539" s="3"/>
      <c r="AY13539" s="3"/>
    </row>
    <row r="13540" spans="2:51" x14ac:dyDescent="0.2">
      <c r="B13540" s="3"/>
      <c r="D13540" s="3"/>
      <c r="AW13540" s="3"/>
      <c r="AY13540" s="3"/>
    </row>
    <row r="13541" spans="2:51" x14ac:dyDescent="0.2">
      <c r="B13541" s="3"/>
      <c r="D13541" s="3"/>
      <c r="AW13541" s="3"/>
      <c r="AY13541" s="3"/>
    </row>
    <row r="13542" spans="2:51" x14ac:dyDescent="0.2">
      <c r="B13542" s="3"/>
      <c r="D13542" s="3"/>
      <c r="AW13542" s="3"/>
      <c r="AY13542" s="3"/>
    </row>
    <row r="13543" spans="2:51" x14ac:dyDescent="0.2">
      <c r="B13543" s="3"/>
      <c r="D13543" s="3"/>
      <c r="AW13543" s="3"/>
      <c r="AY13543" s="3"/>
    </row>
    <row r="13544" spans="2:51" x14ac:dyDescent="0.2">
      <c r="B13544" s="3"/>
      <c r="D13544" s="3"/>
      <c r="AW13544" s="3"/>
      <c r="AY13544" s="3"/>
    </row>
    <row r="13545" spans="2:51" x14ac:dyDescent="0.2">
      <c r="B13545" s="3"/>
      <c r="D13545" s="3"/>
      <c r="AW13545" s="3"/>
      <c r="AY13545" s="3"/>
    </row>
    <row r="13546" spans="2:51" x14ac:dyDescent="0.2">
      <c r="B13546" s="3"/>
      <c r="D13546" s="3"/>
      <c r="AW13546" s="3"/>
      <c r="AY13546" s="3"/>
    </row>
    <row r="13547" spans="2:51" x14ac:dyDescent="0.2">
      <c r="B13547" s="3"/>
      <c r="D13547" s="3"/>
      <c r="AW13547" s="3"/>
      <c r="AY13547" s="3"/>
    </row>
    <row r="13548" spans="2:51" x14ac:dyDescent="0.2">
      <c r="B13548" s="3"/>
      <c r="D13548" s="3"/>
      <c r="AW13548" s="3"/>
      <c r="AY13548" s="3"/>
    </row>
    <row r="13549" spans="2:51" x14ac:dyDescent="0.2">
      <c r="B13549" s="3"/>
      <c r="D13549" s="3"/>
      <c r="AW13549" s="3"/>
      <c r="AY13549" s="3"/>
    </row>
    <row r="13550" spans="2:51" x14ac:dyDescent="0.2">
      <c r="B13550" s="3"/>
      <c r="D13550" s="3"/>
      <c r="AW13550" s="3"/>
      <c r="AY13550" s="3"/>
    </row>
    <row r="13551" spans="2:51" x14ac:dyDescent="0.2">
      <c r="B13551" s="3"/>
      <c r="D13551" s="3"/>
      <c r="AW13551" s="3"/>
      <c r="AY13551" s="3"/>
    </row>
    <row r="13552" spans="2:51" x14ac:dyDescent="0.2">
      <c r="B13552" s="3"/>
      <c r="D13552" s="3"/>
      <c r="AW13552" s="3"/>
      <c r="AY13552" s="3"/>
    </row>
    <row r="13553" spans="2:51" x14ac:dyDescent="0.2">
      <c r="B13553" s="3"/>
      <c r="D13553" s="3"/>
      <c r="AW13553" s="3"/>
      <c r="AY13553" s="3"/>
    </row>
    <row r="13554" spans="2:51" x14ac:dyDescent="0.2">
      <c r="B13554" s="3"/>
      <c r="D13554" s="3"/>
      <c r="AW13554" s="3"/>
      <c r="AY13554" s="3"/>
    </row>
    <row r="13555" spans="2:51" x14ac:dyDescent="0.2">
      <c r="B13555" s="3"/>
      <c r="D13555" s="3"/>
      <c r="AW13555" s="3"/>
      <c r="AY13555" s="3"/>
    </row>
    <row r="13556" spans="2:51" x14ac:dyDescent="0.2">
      <c r="B13556" s="3"/>
      <c r="D13556" s="3"/>
      <c r="AW13556" s="3"/>
      <c r="AY13556" s="3"/>
    </row>
    <row r="13557" spans="2:51" x14ac:dyDescent="0.2">
      <c r="B13557" s="3"/>
      <c r="D13557" s="3"/>
      <c r="AW13557" s="3"/>
      <c r="AY13557" s="3"/>
    </row>
    <row r="13558" spans="2:51" x14ac:dyDescent="0.2">
      <c r="B13558" s="3"/>
      <c r="D13558" s="3"/>
      <c r="AW13558" s="3"/>
      <c r="AY13558" s="3"/>
    </row>
    <row r="13559" spans="2:51" x14ac:dyDescent="0.2">
      <c r="B13559" s="3"/>
      <c r="D13559" s="3"/>
      <c r="AW13559" s="3"/>
      <c r="AY13559" s="3"/>
    </row>
    <row r="13560" spans="2:51" x14ac:dyDescent="0.2">
      <c r="B13560" s="3"/>
      <c r="D13560" s="3"/>
      <c r="AW13560" s="3"/>
      <c r="AY13560" s="3"/>
    </row>
    <row r="13561" spans="2:51" x14ac:dyDescent="0.2">
      <c r="B13561" s="3"/>
      <c r="D13561" s="3"/>
      <c r="AW13561" s="3"/>
      <c r="AY13561" s="3"/>
    </row>
    <row r="13562" spans="2:51" x14ac:dyDescent="0.2">
      <c r="B13562" s="3"/>
      <c r="D13562" s="3"/>
      <c r="AW13562" s="3"/>
      <c r="AY13562" s="3"/>
    </row>
    <row r="13563" spans="2:51" x14ac:dyDescent="0.2">
      <c r="B13563" s="3"/>
      <c r="D13563" s="3"/>
      <c r="AW13563" s="3"/>
      <c r="AY13563" s="3"/>
    </row>
    <row r="13564" spans="2:51" x14ac:dyDescent="0.2">
      <c r="B13564" s="3"/>
      <c r="D13564" s="3"/>
      <c r="AW13564" s="3"/>
      <c r="AY13564" s="3"/>
    </row>
    <row r="13565" spans="2:51" x14ac:dyDescent="0.2">
      <c r="B13565" s="3"/>
      <c r="D13565" s="3"/>
      <c r="AW13565" s="3"/>
      <c r="AY13565" s="3"/>
    </row>
    <row r="13566" spans="2:51" x14ac:dyDescent="0.2">
      <c r="B13566" s="3"/>
      <c r="D13566" s="3"/>
      <c r="AW13566" s="3"/>
      <c r="AY13566" s="3"/>
    </row>
    <row r="13567" spans="2:51" x14ac:dyDescent="0.2">
      <c r="B13567" s="3"/>
      <c r="D13567" s="3"/>
      <c r="AW13567" s="3"/>
      <c r="AY13567" s="3"/>
    </row>
    <row r="13568" spans="2:51" x14ac:dyDescent="0.2">
      <c r="B13568" s="3"/>
      <c r="D13568" s="3"/>
      <c r="AW13568" s="3"/>
      <c r="AY13568" s="3"/>
    </row>
    <row r="13569" spans="2:51" x14ac:dyDescent="0.2">
      <c r="B13569" s="3"/>
      <c r="D13569" s="3"/>
      <c r="AW13569" s="3"/>
      <c r="AY13569" s="3"/>
    </row>
    <row r="13570" spans="2:51" x14ac:dyDescent="0.2">
      <c r="B13570" s="3"/>
      <c r="D13570" s="3"/>
      <c r="AW13570" s="3"/>
      <c r="AY13570" s="3"/>
    </row>
    <row r="13571" spans="2:51" x14ac:dyDescent="0.2">
      <c r="B13571" s="3"/>
      <c r="D13571" s="3"/>
      <c r="AW13571" s="3"/>
      <c r="AY13571" s="3"/>
    </row>
    <row r="13572" spans="2:51" x14ac:dyDescent="0.2">
      <c r="B13572" s="3"/>
      <c r="D13572" s="3"/>
      <c r="AW13572" s="3"/>
      <c r="AY13572" s="3"/>
    </row>
    <row r="13573" spans="2:51" x14ac:dyDescent="0.2">
      <c r="B13573" s="3"/>
      <c r="D13573" s="3"/>
      <c r="AW13573" s="3"/>
      <c r="AY13573" s="3"/>
    </row>
    <row r="13574" spans="2:51" x14ac:dyDescent="0.2">
      <c r="B13574" s="3"/>
      <c r="D13574" s="3"/>
      <c r="AW13574" s="3"/>
      <c r="AY13574" s="3"/>
    </row>
    <row r="13575" spans="2:51" x14ac:dyDescent="0.2">
      <c r="B13575" s="3"/>
      <c r="D13575" s="3"/>
      <c r="AW13575" s="3"/>
      <c r="AY13575" s="3"/>
    </row>
    <row r="13576" spans="2:51" x14ac:dyDescent="0.2">
      <c r="B13576" s="3"/>
      <c r="D13576" s="3"/>
      <c r="AW13576" s="3"/>
      <c r="AY13576" s="3"/>
    </row>
    <row r="13577" spans="2:51" x14ac:dyDescent="0.2">
      <c r="B13577" s="3"/>
      <c r="D13577" s="3"/>
      <c r="AW13577" s="3"/>
      <c r="AY13577" s="3"/>
    </row>
    <row r="13578" spans="2:51" x14ac:dyDescent="0.2">
      <c r="B13578" s="3"/>
      <c r="D13578" s="3"/>
      <c r="AW13578" s="3"/>
      <c r="AY13578" s="3"/>
    </row>
    <row r="13579" spans="2:51" x14ac:dyDescent="0.2">
      <c r="B13579" s="3"/>
      <c r="D13579" s="3"/>
      <c r="AW13579" s="3"/>
      <c r="AY13579" s="3"/>
    </row>
    <row r="13580" spans="2:51" x14ac:dyDescent="0.2">
      <c r="B13580" s="3"/>
      <c r="D13580" s="3"/>
      <c r="AW13580" s="3"/>
      <c r="AY13580" s="3"/>
    </row>
    <row r="13581" spans="2:51" x14ac:dyDescent="0.2">
      <c r="B13581" s="3"/>
      <c r="D13581" s="3"/>
      <c r="AW13581" s="3"/>
      <c r="AY13581" s="3"/>
    </row>
    <row r="13582" spans="2:51" x14ac:dyDescent="0.2">
      <c r="B13582" s="3"/>
      <c r="D13582" s="3"/>
      <c r="AW13582" s="3"/>
      <c r="AY13582" s="3"/>
    </row>
    <row r="13583" spans="2:51" x14ac:dyDescent="0.2">
      <c r="B13583" s="3"/>
      <c r="D13583" s="3"/>
      <c r="AW13583" s="3"/>
      <c r="AY13583" s="3"/>
    </row>
    <row r="13584" spans="2:51" x14ac:dyDescent="0.2">
      <c r="B13584" s="3"/>
      <c r="D13584" s="3"/>
      <c r="AW13584" s="3"/>
      <c r="AY13584" s="3"/>
    </row>
    <row r="13585" spans="2:51" x14ac:dyDescent="0.2">
      <c r="B13585" s="3"/>
      <c r="D13585" s="3"/>
      <c r="AW13585" s="3"/>
      <c r="AY13585" s="3"/>
    </row>
    <row r="13586" spans="2:51" x14ac:dyDescent="0.2">
      <c r="B13586" s="3"/>
      <c r="D13586" s="3"/>
      <c r="AW13586" s="3"/>
      <c r="AY13586" s="3"/>
    </row>
    <row r="13587" spans="2:51" x14ac:dyDescent="0.2">
      <c r="B13587" s="3"/>
      <c r="D13587" s="3"/>
      <c r="AW13587" s="3"/>
      <c r="AY13587" s="3"/>
    </row>
    <row r="13588" spans="2:51" x14ac:dyDescent="0.2">
      <c r="B13588" s="3"/>
      <c r="D13588" s="3"/>
      <c r="AW13588" s="3"/>
      <c r="AY13588" s="3"/>
    </row>
    <row r="13589" spans="2:51" x14ac:dyDescent="0.2">
      <c r="B13589" s="3"/>
      <c r="D13589" s="3"/>
      <c r="AW13589" s="3"/>
      <c r="AY13589" s="3"/>
    </row>
    <row r="13590" spans="2:51" x14ac:dyDescent="0.2">
      <c r="B13590" s="3"/>
      <c r="D13590" s="3"/>
      <c r="AW13590" s="3"/>
      <c r="AY13590" s="3"/>
    </row>
    <row r="13591" spans="2:51" x14ac:dyDescent="0.2">
      <c r="B13591" s="3"/>
      <c r="D13591" s="3"/>
      <c r="AW13591" s="3"/>
      <c r="AY13591" s="3"/>
    </row>
    <row r="13592" spans="2:51" x14ac:dyDescent="0.2">
      <c r="B13592" s="3"/>
      <c r="D13592" s="3"/>
      <c r="AW13592" s="3"/>
      <c r="AY13592" s="3"/>
    </row>
    <row r="13593" spans="2:51" x14ac:dyDescent="0.2">
      <c r="B13593" s="3"/>
      <c r="D13593" s="3"/>
      <c r="AW13593" s="3"/>
      <c r="AY13593" s="3"/>
    </row>
    <row r="13594" spans="2:51" x14ac:dyDescent="0.2">
      <c r="B13594" s="3"/>
      <c r="D13594" s="3"/>
      <c r="AW13594" s="3"/>
      <c r="AY13594" s="3"/>
    </row>
    <row r="13595" spans="2:51" x14ac:dyDescent="0.2">
      <c r="B13595" s="3"/>
      <c r="D13595" s="3"/>
      <c r="AW13595" s="3"/>
      <c r="AY13595" s="3"/>
    </row>
    <row r="13596" spans="2:51" x14ac:dyDescent="0.2">
      <c r="B13596" s="3"/>
      <c r="D13596" s="3"/>
      <c r="AW13596" s="3"/>
      <c r="AY13596" s="3"/>
    </row>
    <row r="13597" spans="2:51" x14ac:dyDescent="0.2">
      <c r="B13597" s="3"/>
      <c r="D13597" s="3"/>
      <c r="AW13597" s="3"/>
      <c r="AY13597" s="3"/>
    </row>
    <row r="13598" spans="2:51" x14ac:dyDescent="0.2">
      <c r="B13598" s="3"/>
      <c r="D13598" s="3"/>
      <c r="AW13598" s="3"/>
      <c r="AY13598" s="3"/>
    </row>
    <row r="13599" spans="2:51" x14ac:dyDescent="0.2">
      <c r="B13599" s="3"/>
      <c r="D13599" s="3"/>
      <c r="AW13599" s="3"/>
      <c r="AY13599" s="3"/>
    </row>
    <row r="13600" spans="2:51" x14ac:dyDescent="0.2">
      <c r="B13600" s="3"/>
      <c r="D13600" s="3"/>
      <c r="AW13600" s="3"/>
      <c r="AY13600" s="3"/>
    </row>
    <row r="13601" spans="2:51" x14ac:dyDescent="0.2">
      <c r="B13601" s="3"/>
      <c r="D13601" s="3"/>
      <c r="AW13601" s="3"/>
      <c r="AY13601" s="3"/>
    </row>
    <row r="13602" spans="2:51" x14ac:dyDescent="0.2">
      <c r="B13602" s="3"/>
      <c r="D13602" s="3"/>
      <c r="AW13602" s="3"/>
      <c r="AY13602" s="3"/>
    </row>
    <row r="13603" spans="2:51" x14ac:dyDescent="0.2">
      <c r="B13603" s="3"/>
      <c r="D13603" s="3"/>
      <c r="AW13603" s="3"/>
      <c r="AY13603" s="3"/>
    </row>
    <row r="13604" spans="2:51" x14ac:dyDescent="0.2">
      <c r="B13604" s="3"/>
      <c r="D13604" s="3"/>
      <c r="AW13604" s="3"/>
      <c r="AY13604" s="3"/>
    </row>
    <row r="13605" spans="2:51" x14ac:dyDescent="0.2">
      <c r="B13605" s="3"/>
      <c r="D13605" s="3"/>
      <c r="AW13605" s="3"/>
      <c r="AY13605" s="3"/>
    </row>
    <row r="13606" spans="2:51" x14ac:dyDescent="0.2">
      <c r="B13606" s="3"/>
      <c r="D13606" s="3"/>
      <c r="AW13606" s="3"/>
      <c r="AY13606" s="3"/>
    </row>
    <row r="13607" spans="2:51" x14ac:dyDescent="0.2">
      <c r="B13607" s="3"/>
      <c r="D13607" s="3"/>
      <c r="AW13607" s="3"/>
      <c r="AY13607" s="3"/>
    </row>
    <row r="13608" spans="2:51" x14ac:dyDescent="0.2">
      <c r="B13608" s="3"/>
      <c r="D13608" s="3"/>
      <c r="AW13608" s="3"/>
      <c r="AY13608" s="3"/>
    </row>
    <row r="13609" spans="2:51" x14ac:dyDescent="0.2">
      <c r="B13609" s="3"/>
      <c r="D13609" s="3"/>
      <c r="AW13609" s="3"/>
      <c r="AY13609" s="3"/>
    </row>
    <row r="13610" spans="2:51" x14ac:dyDescent="0.2">
      <c r="B13610" s="3"/>
      <c r="D13610" s="3"/>
      <c r="AW13610" s="3"/>
      <c r="AY13610" s="3"/>
    </row>
    <row r="13611" spans="2:51" x14ac:dyDescent="0.2">
      <c r="B13611" s="3"/>
      <c r="D13611" s="3"/>
      <c r="AW13611" s="3"/>
      <c r="AY13611" s="3"/>
    </row>
    <row r="13612" spans="2:51" x14ac:dyDescent="0.2">
      <c r="B13612" s="3"/>
      <c r="D13612" s="3"/>
      <c r="AW13612" s="3"/>
      <c r="AY13612" s="3"/>
    </row>
    <row r="13613" spans="2:51" x14ac:dyDescent="0.2">
      <c r="B13613" s="3"/>
      <c r="D13613" s="3"/>
      <c r="AW13613" s="3"/>
      <c r="AY13613" s="3"/>
    </row>
    <row r="13614" spans="2:51" x14ac:dyDescent="0.2">
      <c r="B13614" s="3"/>
      <c r="D13614" s="3"/>
      <c r="AW13614" s="3"/>
      <c r="AY13614" s="3"/>
    </row>
    <row r="13615" spans="2:51" x14ac:dyDescent="0.2">
      <c r="B13615" s="3"/>
      <c r="D13615" s="3"/>
      <c r="AW13615" s="3"/>
      <c r="AY13615" s="3"/>
    </row>
    <row r="13616" spans="2:51" x14ac:dyDescent="0.2">
      <c r="B13616" s="3"/>
      <c r="D13616" s="3"/>
      <c r="AW13616" s="3"/>
      <c r="AY13616" s="3"/>
    </row>
    <row r="13617" spans="2:51" x14ac:dyDescent="0.2">
      <c r="B13617" s="3"/>
      <c r="D13617" s="3"/>
      <c r="AW13617" s="3"/>
      <c r="AY13617" s="3"/>
    </row>
    <row r="13618" spans="2:51" x14ac:dyDescent="0.2">
      <c r="B13618" s="3"/>
      <c r="D13618" s="3"/>
      <c r="AW13618" s="3"/>
      <c r="AY13618" s="3"/>
    </row>
    <row r="13619" spans="2:51" x14ac:dyDescent="0.2">
      <c r="B13619" s="3"/>
      <c r="D13619" s="3"/>
      <c r="AW13619" s="3"/>
      <c r="AY13619" s="3"/>
    </row>
    <row r="13620" spans="2:51" x14ac:dyDescent="0.2">
      <c r="B13620" s="3"/>
      <c r="D13620" s="3"/>
      <c r="AW13620" s="3"/>
      <c r="AY13620" s="3"/>
    </row>
    <row r="13621" spans="2:51" x14ac:dyDescent="0.2">
      <c r="B13621" s="3"/>
      <c r="D13621" s="3"/>
      <c r="AW13621" s="3"/>
      <c r="AY13621" s="3"/>
    </row>
    <row r="13622" spans="2:51" x14ac:dyDescent="0.2">
      <c r="B13622" s="3"/>
      <c r="D13622" s="3"/>
      <c r="AW13622" s="3"/>
      <c r="AY13622" s="3"/>
    </row>
    <row r="13623" spans="2:51" x14ac:dyDescent="0.2">
      <c r="B13623" s="3"/>
      <c r="D13623" s="3"/>
      <c r="AW13623" s="3"/>
      <c r="AY13623" s="3"/>
    </row>
    <row r="13624" spans="2:51" x14ac:dyDescent="0.2">
      <c r="B13624" s="3"/>
      <c r="D13624" s="3"/>
      <c r="AW13624" s="3"/>
      <c r="AY13624" s="3"/>
    </row>
    <row r="13625" spans="2:51" x14ac:dyDescent="0.2">
      <c r="B13625" s="3"/>
      <c r="D13625" s="3"/>
      <c r="AW13625" s="3"/>
      <c r="AY13625" s="3"/>
    </row>
    <row r="13626" spans="2:51" x14ac:dyDescent="0.2">
      <c r="B13626" s="3"/>
      <c r="D13626" s="3"/>
      <c r="AW13626" s="3"/>
      <c r="AY13626" s="3"/>
    </row>
    <row r="13627" spans="2:51" x14ac:dyDescent="0.2">
      <c r="B13627" s="3"/>
      <c r="D13627" s="3"/>
      <c r="AW13627" s="3"/>
      <c r="AY13627" s="3"/>
    </row>
    <row r="13628" spans="2:51" x14ac:dyDescent="0.2">
      <c r="B13628" s="3"/>
      <c r="D13628" s="3"/>
      <c r="AW13628" s="3"/>
      <c r="AY13628" s="3"/>
    </row>
    <row r="13629" spans="2:51" x14ac:dyDescent="0.2">
      <c r="B13629" s="3"/>
      <c r="D13629" s="3"/>
      <c r="AW13629" s="3"/>
      <c r="AY13629" s="3"/>
    </row>
    <row r="13630" spans="2:51" x14ac:dyDescent="0.2">
      <c r="B13630" s="3"/>
      <c r="D13630" s="3"/>
      <c r="AW13630" s="3"/>
      <c r="AY13630" s="3"/>
    </row>
    <row r="13631" spans="2:51" x14ac:dyDescent="0.2">
      <c r="B13631" s="3"/>
      <c r="D13631" s="3"/>
      <c r="AW13631" s="3"/>
      <c r="AY13631" s="3"/>
    </row>
    <row r="13632" spans="2:51" x14ac:dyDescent="0.2">
      <c r="B13632" s="3"/>
      <c r="D13632" s="3"/>
      <c r="AW13632" s="3"/>
      <c r="AY13632" s="3"/>
    </row>
    <row r="13633" spans="2:51" x14ac:dyDescent="0.2">
      <c r="B13633" s="3"/>
      <c r="D13633" s="3"/>
      <c r="AW13633" s="3"/>
      <c r="AY13633" s="3"/>
    </row>
    <row r="13634" spans="2:51" x14ac:dyDescent="0.2">
      <c r="B13634" s="3"/>
      <c r="D13634" s="3"/>
      <c r="AW13634" s="3"/>
      <c r="AY13634" s="3"/>
    </row>
    <row r="13635" spans="2:51" x14ac:dyDescent="0.2">
      <c r="B13635" s="3"/>
      <c r="D13635" s="3"/>
      <c r="AW13635" s="3"/>
      <c r="AY13635" s="3"/>
    </row>
    <row r="13636" spans="2:51" x14ac:dyDescent="0.2">
      <c r="B13636" s="3"/>
      <c r="D13636" s="3"/>
      <c r="AW13636" s="3"/>
      <c r="AY13636" s="3"/>
    </row>
    <row r="13637" spans="2:51" x14ac:dyDescent="0.2">
      <c r="B13637" s="3"/>
      <c r="D13637" s="3"/>
      <c r="AW13637" s="3"/>
      <c r="AY13637" s="3"/>
    </row>
    <row r="13638" spans="2:51" x14ac:dyDescent="0.2">
      <c r="B13638" s="3"/>
      <c r="D13638" s="3"/>
      <c r="AW13638" s="3"/>
      <c r="AY13638" s="3"/>
    </row>
    <row r="13639" spans="2:51" x14ac:dyDescent="0.2">
      <c r="B13639" s="3"/>
      <c r="D13639" s="3"/>
      <c r="AW13639" s="3"/>
      <c r="AY13639" s="3"/>
    </row>
    <row r="13640" spans="2:51" x14ac:dyDescent="0.2">
      <c r="B13640" s="3"/>
      <c r="D13640" s="3"/>
      <c r="AW13640" s="3"/>
      <c r="AY13640" s="3"/>
    </row>
    <row r="13641" spans="2:51" x14ac:dyDescent="0.2">
      <c r="B13641" s="3"/>
      <c r="D13641" s="3"/>
      <c r="AW13641" s="3"/>
      <c r="AY13641" s="3"/>
    </row>
    <row r="13642" spans="2:51" x14ac:dyDescent="0.2">
      <c r="B13642" s="3"/>
      <c r="D13642" s="3"/>
      <c r="AW13642" s="3"/>
      <c r="AY13642" s="3"/>
    </row>
    <row r="13643" spans="2:51" x14ac:dyDescent="0.2">
      <c r="B13643" s="3"/>
      <c r="D13643" s="3"/>
      <c r="AW13643" s="3"/>
      <c r="AY13643" s="3"/>
    </row>
    <row r="13644" spans="2:51" x14ac:dyDescent="0.2">
      <c r="B13644" s="3"/>
      <c r="D13644" s="3"/>
      <c r="AW13644" s="3"/>
      <c r="AY13644" s="3"/>
    </row>
    <row r="13645" spans="2:51" x14ac:dyDescent="0.2">
      <c r="B13645" s="3"/>
      <c r="D13645" s="3"/>
      <c r="AW13645" s="3"/>
      <c r="AY13645" s="3"/>
    </row>
    <row r="13646" spans="2:51" x14ac:dyDescent="0.2">
      <c r="B13646" s="3"/>
      <c r="D13646" s="3"/>
      <c r="AW13646" s="3"/>
      <c r="AY13646" s="3"/>
    </row>
    <row r="13647" spans="2:51" x14ac:dyDescent="0.2">
      <c r="B13647" s="3"/>
      <c r="D13647" s="3"/>
      <c r="AW13647" s="3"/>
      <c r="AY13647" s="3"/>
    </row>
    <row r="13648" spans="2:51" x14ac:dyDescent="0.2">
      <c r="B13648" s="3"/>
      <c r="D13648" s="3"/>
      <c r="AW13648" s="3"/>
      <c r="AY13648" s="3"/>
    </row>
    <row r="13649" spans="2:51" x14ac:dyDescent="0.2">
      <c r="B13649" s="3"/>
      <c r="D13649" s="3"/>
      <c r="AW13649" s="3"/>
      <c r="AY13649" s="3"/>
    </row>
    <row r="13650" spans="2:51" x14ac:dyDescent="0.2">
      <c r="B13650" s="3"/>
      <c r="D13650" s="3"/>
      <c r="AW13650" s="3"/>
      <c r="AY13650" s="3"/>
    </row>
    <row r="13651" spans="2:51" x14ac:dyDescent="0.2">
      <c r="B13651" s="3"/>
      <c r="D13651" s="3"/>
      <c r="AW13651" s="3"/>
      <c r="AY13651" s="3"/>
    </row>
    <row r="13652" spans="2:51" x14ac:dyDescent="0.2">
      <c r="B13652" s="3"/>
      <c r="D13652" s="3"/>
      <c r="AW13652" s="3"/>
      <c r="AY13652" s="3"/>
    </row>
    <row r="13653" spans="2:51" x14ac:dyDescent="0.2">
      <c r="B13653" s="3"/>
      <c r="D13653" s="3"/>
      <c r="AW13653" s="3"/>
      <c r="AY13653" s="3"/>
    </row>
    <row r="13654" spans="2:51" x14ac:dyDescent="0.2">
      <c r="B13654" s="3"/>
      <c r="D13654" s="3"/>
      <c r="AW13654" s="3"/>
      <c r="AY13654" s="3"/>
    </row>
    <row r="13655" spans="2:51" x14ac:dyDescent="0.2">
      <c r="B13655" s="3"/>
      <c r="D13655" s="3"/>
      <c r="AW13655" s="3"/>
      <c r="AY13655" s="3"/>
    </row>
    <row r="13656" spans="2:51" x14ac:dyDescent="0.2">
      <c r="B13656" s="3"/>
      <c r="D13656" s="3"/>
      <c r="AW13656" s="3"/>
      <c r="AY13656" s="3"/>
    </row>
    <row r="13657" spans="2:51" x14ac:dyDescent="0.2">
      <c r="B13657" s="3"/>
      <c r="D13657" s="3"/>
      <c r="AW13657" s="3"/>
      <c r="AY13657" s="3"/>
    </row>
    <row r="13658" spans="2:51" x14ac:dyDescent="0.2">
      <c r="B13658" s="3"/>
      <c r="D13658" s="3"/>
      <c r="AW13658" s="3"/>
      <c r="AY13658" s="3"/>
    </row>
    <row r="13659" spans="2:51" x14ac:dyDescent="0.2">
      <c r="B13659" s="3"/>
      <c r="D13659" s="3"/>
      <c r="AW13659" s="3"/>
      <c r="AY13659" s="3"/>
    </row>
    <row r="13660" spans="2:51" x14ac:dyDescent="0.2">
      <c r="B13660" s="3"/>
      <c r="D13660" s="3"/>
      <c r="AW13660" s="3"/>
      <c r="AY13660" s="3"/>
    </row>
    <row r="13661" spans="2:51" x14ac:dyDescent="0.2">
      <c r="B13661" s="3"/>
      <c r="D13661" s="3"/>
      <c r="AW13661" s="3"/>
      <c r="AY13661" s="3"/>
    </row>
    <row r="13662" spans="2:51" x14ac:dyDescent="0.2">
      <c r="B13662" s="3"/>
      <c r="D13662" s="3"/>
      <c r="AW13662" s="3"/>
      <c r="AY13662" s="3"/>
    </row>
    <row r="13663" spans="2:51" x14ac:dyDescent="0.2">
      <c r="B13663" s="3"/>
      <c r="D13663" s="3"/>
      <c r="AW13663" s="3"/>
      <c r="AY13663" s="3"/>
    </row>
    <row r="13664" spans="2:51" x14ac:dyDescent="0.2">
      <c r="B13664" s="3"/>
      <c r="D13664" s="3"/>
      <c r="AW13664" s="3"/>
      <c r="AY13664" s="3"/>
    </row>
    <row r="13665" spans="2:51" x14ac:dyDescent="0.2">
      <c r="B13665" s="3"/>
      <c r="D13665" s="3"/>
      <c r="AW13665" s="3"/>
      <c r="AY13665" s="3"/>
    </row>
    <row r="13666" spans="2:51" x14ac:dyDescent="0.2">
      <c r="B13666" s="3"/>
      <c r="D13666" s="3"/>
      <c r="AW13666" s="3"/>
      <c r="AY13666" s="3"/>
    </row>
    <row r="13667" spans="2:51" x14ac:dyDescent="0.2">
      <c r="B13667" s="3"/>
      <c r="D13667" s="3"/>
      <c r="AW13667" s="3"/>
      <c r="AY13667" s="3"/>
    </row>
    <row r="13668" spans="2:51" x14ac:dyDescent="0.2">
      <c r="B13668" s="3"/>
      <c r="D13668" s="3"/>
      <c r="AW13668" s="3"/>
      <c r="AY13668" s="3"/>
    </row>
    <row r="13669" spans="2:51" x14ac:dyDescent="0.2">
      <c r="B13669" s="3"/>
      <c r="D13669" s="3"/>
      <c r="AW13669" s="3"/>
      <c r="AY13669" s="3"/>
    </row>
    <row r="13670" spans="2:51" x14ac:dyDescent="0.2">
      <c r="B13670" s="3"/>
      <c r="D13670" s="3"/>
      <c r="AW13670" s="3"/>
      <c r="AY13670" s="3"/>
    </row>
    <row r="13671" spans="2:51" x14ac:dyDescent="0.2">
      <c r="B13671" s="3"/>
      <c r="D13671" s="3"/>
      <c r="AW13671" s="3"/>
      <c r="AY13671" s="3"/>
    </row>
    <row r="13672" spans="2:51" x14ac:dyDescent="0.2">
      <c r="B13672" s="3"/>
      <c r="D13672" s="3"/>
      <c r="AW13672" s="3"/>
      <c r="AY13672" s="3"/>
    </row>
    <row r="13673" spans="2:51" x14ac:dyDescent="0.2">
      <c r="B13673" s="3"/>
      <c r="D13673" s="3"/>
      <c r="AW13673" s="3"/>
      <c r="AY13673" s="3"/>
    </row>
    <row r="13674" spans="2:51" x14ac:dyDescent="0.2">
      <c r="B13674" s="3"/>
      <c r="D13674" s="3"/>
      <c r="AW13674" s="3"/>
      <c r="AY13674" s="3"/>
    </row>
    <row r="13675" spans="2:51" x14ac:dyDescent="0.2">
      <c r="B13675" s="3"/>
      <c r="D13675" s="3"/>
      <c r="AW13675" s="3"/>
      <c r="AY13675" s="3"/>
    </row>
    <row r="13676" spans="2:51" x14ac:dyDescent="0.2">
      <c r="B13676" s="3"/>
      <c r="D13676" s="3"/>
      <c r="AW13676" s="3"/>
      <c r="AY13676" s="3"/>
    </row>
    <row r="13677" spans="2:51" x14ac:dyDescent="0.2">
      <c r="B13677" s="3"/>
      <c r="D13677" s="3"/>
      <c r="AW13677" s="3"/>
      <c r="AY13677" s="3"/>
    </row>
    <row r="13678" spans="2:51" x14ac:dyDescent="0.2">
      <c r="B13678" s="3"/>
      <c r="D13678" s="3"/>
      <c r="AW13678" s="3"/>
      <c r="AY13678" s="3"/>
    </row>
    <row r="13679" spans="2:51" x14ac:dyDescent="0.2">
      <c r="B13679" s="3"/>
      <c r="D13679" s="3"/>
      <c r="AW13679" s="3"/>
      <c r="AY13679" s="3"/>
    </row>
    <row r="13680" spans="2:51" x14ac:dyDescent="0.2">
      <c r="B13680" s="3"/>
      <c r="D13680" s="3"/>
      <c r="AW13680" s="3"/>
      <c r="AY13680" s="3"/>
    </row>
    <row r="13681" spans="2:51" x14ac:dyDescent="0.2">
      <c r="B13681" s="3"/>
      <c r="D13681" s="3"/>
      <c r="AW13681" s="3"/>
      <c r="AY13681" s="3"/>
    </row>
    <row r="13682" spans="2:51" x14ac:dyDescent="0.2">
      <c r="B13682" s="3"/>
      <c r="D13682" s="3"/>
      <c r="AW13682" s="3"/>
      <c r="AY13682" s="3"/>
    </row>
    <row r="13683" spans="2:51" x14ac:dyDescent="0.2">
      <c r="B13683" s="3"/>
      <c r="D13683" s="3"/>
      <c r="AW13683" s="3"/>
      <c r="AY13683" s="3"/>
    </row>
    <row r="13684" spans="2:51" x14ac:dyDescent="0.2">
      <c r="B13684" s="3"/>
      <c r="D13684" s="3"/>
      <c r="AW13684" s="3"/>
      <c r="AY13684" s="3"/>
    </row>
    <row r="13685" spans="2:51" x14ac:dyDescent="0.2">
      <c r="B13685" s="3"/>
      <c r="D13685" s="3"/>
      <c r="AW13685" s="3"/>
      <c r="AY13685" s="3"/>
    </row>
    <row r="13686" spans="2:51" x14ac:dyDescent="0.2">
      <c r="B13686" s="3"/>
      <c r="D13686" s="3"/>
      <c r="AW13686" s="3"/>
      <c r="AY13686" s="3"/>
    </row>
    <row r="13687" spans="2:51" x14ac:dyDescent="0.2">
      <c r="B13687" s="3"/>
      <c r="D13687" s="3"/>
      <c r="AW13687" s="3"/>
      <c r="AY13687" s="3"/>
    </row>
    <row r="13688" spans="2:51" x14ac:dyDescent="0.2">
      <c r="B13688" s="3"/>
      <c r="D13688" s="3"/>
      <c r="AW13688" s="3"/>
      <c r="AY13688" s="3"/>
    </row>
    <row r="13689" spans="2:51" x14ac:dyDescent="0.2">
      <c r="B13689" s="3"/>
      <c r="D13689" s="3"/>
      <c r="AW13689" s="3"/>
      <c r="AY13689" s="3"/>
    </row>
    <row r="13690" spans="2:51" x14ac:dyDescent="0.2">
      <c r="B13690" s="3"/>
      <c r="D13690" s="3"/>
      <c r="AW13690" s="3"/>
      <c r="AY13690" s="3"/>
    </row>
    <row r="13691" spans="2:51" x14ac:dyDescent="0.2">
      <c r="B13691" s="3"/>
      <c r="D13691" s="3"/>
      <c r="AW13691" s="3"/>
      <c r="AY13691" s="3"/>
    </row>
    <row r="13692" spans="2:51" x14ac:dyDescent="0.2">
      <c r="B13692" s="3"/>
      <c r="D13692" s="3"/>
      <c r="AW13692" s="3"/>
      <c r="AY13692" s="3"/>
    </row>
    <row r="13693" spans="2:51" x14ac:dyDescent="0.2">
      <c r="B13693" s="3"/>
      <c r="D13693" s="3"/>
      <c r="AW13693" s="3"/>
      <c r="AY13693" s="3"/>
    </row>
    <row r="13694" spans="2:51" x14ac:dyDescent="0.2">
      <c r="B13694" s="3"/>
      <c r="D13694" s="3"/>
      <c r="AW13694" s="3"/>
      <c r="AY13694" s="3"/>
    </row>
    <row r="13695" spans="2:51" x14ac:dyDescent="0.2">
      <c r="B13695" s="3"/>
      <c r="D13695" s="3"/>
      <c r="AW13695" s="3"/>
      <c r="AY13695" s="3"/>
    </row>
    <row r="13696" spans="2:51" x14ac:dyDescent="0.2">
      <c r="B13696" s="3"/>
      <c r="D13696" s="3"/>
      <c r="AW13696" s="3"/>
      <c r="AY13696" s="3"/>
    </row>
    <row r="13697" spans="2:51" x14ac:dyDescent="0.2">
      <c r="B13697" s="3"/>
      <c r="D13697" s="3"/>
      <c r="AW13697" s="3"/>
      <c r="AY13697" s="3"/>
    </row>
    <row r="13698" spans="2:51" x14ac:dyDescent="0.2">
      <c r="B13698" s="3"/>
      <c r="D13698" s="3"/>
      <c r="AW13698" s="3"/>
      <c r="AY13698" s="3"/>
    </row>
    <row r="13699" spans="2:51" x14ac:dyDescent="0.2">
      <c r="B13699" s="3"/>
      <c r="D13699" s="3"/>
      <c r="AW13699" s="3"/>
      <c r="AY13699" s="3"/>
    </row>
    <row r="13700" spans="2:51" x14ac:dyDescent="0.2">
      <c r="B13700" s="3"/>
      <c r="D13700" s="3"/>
      <c r="AW13700" s="3"/>
      <c r="AY13700" s="3"/>
    </row>
    <row r="13701" spans="2:51" x14ac:dyDescent="0.2">
      <c r="B13701" s="3"/>
      <c r="D13701" s="3"/>
      <c r="AW13701" s="3"/>
      <c r="AY13701" s="3"/>
    </row>
    <row r="13702" spans="2:51" x14ac:dyDescent="0.2">
      <c r="B13702" s="3"/>
      <c r="D13702" s="3"/>
      <c r="AW13702" s="3"/>
      <c r="AY13702" s="3"/>
    </row>
    <row r="13703" spans="2:51" x14ac:dyDescent="0.2">
      <c r="B13703" s="3"/>
      <c r="D13703" s="3"/>
      <c r="AW13703" s="3"/>
      <c r="AY13703" s="3"/>
    </row>
    <row r="13704" spans="2:51" x14ac:dyDescent="0.2">
      <c r="B13704" s="3"/>
      <c r="D13704" s="3"/>
      <c r="AW13704" s="3"/>
      <c r="AY13704" s="3"/>
    </row>
    <row r="13705" spans="2:51" x14ac:dyDescent="0.2">
      <c r="B13705" s="3"/>
      <c r="D13705" s="3"/>
      <c r="AW13705" s="3"/>
      <c r="AY13705" s="3"/>
    </row>
    <row r="13706" spans="2:51" x14ac:dyDescent="0.2">
      <c r="B13706" s="3"/>
      <c r="D13706" s="3"/>
      <c r="AW13706" s="3"/>
      <c r="AY13706" s="3"/>
    </row>
    <row r="13707" spans="2:51" x14ac:dyDescent="0.2">
      <c r="B13707" s="3"/>
      <c r="D13707" s="3"/>
      <c r="AW13707" s="3"/>
      <c r="AY13707" s="3"/>
    </row>
    <row r="13708" spans="2:51" x14ac:dyDescent="0.2">
      <c r="B13708" s="3"/>
      <c r="D13708" s="3"/>
      <c r="AW13708" s="3"/>
      <c r="AY13708" s="3"/>
    </row>
    <row r="13709" spans="2:51" x14ac:dyDescent="0.2">
      <c r="B13709" s="3"/>
      <c r="D13709" s="3"/>
      <c r="AW13709" s="3"/>
      <c r="AY13709" s="3"/>
    </row>
    <row r="13710" spans="2:51" x14ac:dyDescent="0.2">
      <c r="B13710" s="3"/>
      <c r="D13710" s="3"/>
      <c r="AW13710" s="3"/>
      <c r="AY13710" s="3"/>
    </row>
    <row r="13711" spans="2:51" x14ac:dyDescent="0.2">
      <c r="B13711" s="3"/>
      <c r="D13711" s="3"/>
      <c r="AW13711" s="3"/>
      <c r="AY13711" s="3"/>
    </row>
    <row r="13712" spans="2:51" x14ac:dyDescent="0.2">
      <c r="B13712" s="3"/>
      <c r="D13712" s="3"/>
      <c r="AW13712" s="3"/>
      <c r="AY13712" s="3"/>
    </row>
    <row r="13713" spans="2:51" x14ac:dyDescent="0.2">
      <c r="B13713" s="3"/>
      <c r="D13713" s="3"/>
      <c r="AW13713" s="3"/>
      <c r="AY13713" s="3"/>
    </row>
    <row r="13714" spans="2:51" x14ac:dyDescent="0.2">
      <c r="B13714" s="3"/>
      <c r="D13714" s="3"/>
      <c r="AW13714" s="3"/>
      <c r="AY13714" s="3"/>
    </row>
    <row r="13715" spans="2:51" x14ac:dyDescent="0.2">
      <c r="B13715" s="3"/>
      <c r="D13715" s="3"/>
      <c r="AW13715" s="3"/>
      <c r="AY13715" s="3"/>
    </row>
    <row r="13716" spans="2:51" x14ac:dyDescent="0.2">
      <c r="B13716" s="3"/>
      <c r="D13716" s="3"/>
      <c r="AW13716" s="3"/>
      <c r="AY13716" s="3"/>
    </row>
    <row r="13717" spans="2:51" x14ac:dyDescent="0.2">
      <c r="B13717" s="3"/>
      <c r="D13717" s="3"/>
      <c r="AW13717" s="3"/>
      <c r="AY13717" s="3"/>
    </row>
    <row r="13718" spans="2:51" x14ac:dyDescent="0.2">
      <c r="B13718" s="3"/>
      <c r="D13718" s="3"/>
      <c r="AW13718" s="3"/>
      <c r="AY13718" s="3"/>
    </row>
    <row r="13719" spans="2:51" x14ac:dyDescent="0.2">
      <c r="B13719" s="3"/>
      <c r="D13719" s="3"/>
      <c r="AW13719" s="3"/>
      <c r="AY13719" s="3"/>
    </row>
    <row r="13720" spans="2:51" x14ac:dyDescent="0.2">
      <c r="B13720" s="3"/>
      <c r="D13720" s="3"/>
      <c r="AW13720" s="3"/>
      <c r="AY13720" s="3"/>
    </row>
    <row r="13721" spans="2:51" x14ac:dyDescent="0.2">
      <c r="B13721" s="3"/>
      <c r="D13721" s="3"/>
      <c r="AW13721" s="3"/>
      <c r="AY13721" s="3"/>
    </row>
    <row r="13722" spans="2:51" x14ac:dyDescent="0.2">
      <c r="B13722" s="3"/>
      <c r="D13722" s="3"/>
      <c r="AW13722" s="3"/>
      <c r="AY13722" s="3"/>
    </row>
    <row r="13723" spans="2:51" x14ac:dyDescent="0.2">
      <c r="B13723" s="3"/>
      <c r="D13723" s="3"/>
      <c r="AW13723" s="3"/>
      <c r="AY13723" s="3"/>
    </row>
    <row r="13724" spans="2:51" x14ac:dyDescent="0.2">
      <c r="B13724" s="3"/>
      <c r="D13724" s="3"/>
      <c r="AW13724" s="3"/>
      <c r="AY13724" s="3"/>
    </row>
    <row r="13725" spans="2:51" x14ac:dyDescent="0.2">
      <c r="B13725" s="3"/>
      <c r="D13725" s="3"/>
      <c r="AW13725" s="3"/>
      <c r="AY13725" s="3"/>
    </row>
    <row r="13726" spans="2:51" x14ac:dyDescent="0.2">
      <c r="B13726" s="3"/>
      <c r="D13726" s="3"/>
      <c r="AW13726" s="3"/>
      <c r="AY13726" s="3"/>
    </row>
    <row r="13727" spans="2:51" x14ac:dyDescent="0.2">
      <c r="B13727" s="3"/>
      <c r="D13727" s="3"/>
      <c r="AW13727" s="3"/>
      <c r="AY13727" s="3"/>
    </row>
    <row r="13728" spans="2:51" x14ac:dyDescent="0.2">
      <c r="B13728" s="3"/>
      <c r="D13728" s="3"/>
      <c r="AW13728" s="3"/>
      <c r="AY13728" s="3"/>
    </row>
    <row r="13729" spans="2:51" x14ac:dyDescent="0.2">
      <c r="B13729" s="3"/>
      <c r="D13729" s="3"/>
      <c r="AW13729" s="3"/>
      <c r="AY13729" s="3"/>
    </row>
    <row r="13730" spans="2:51" x14ac:dyDescent="0.2">
      <c r="B13730" s="3"/>
      <c r="D13730" s="3"/>
      <c r="AW13730" s="3"/>
      <c r="AY13730" s="3"/>
    </row>
    <row r="13731" spans="2:51" x14ac:dyDescent="0.2">
      <c r="B13731" s="3"/>
      <c r="D13731" s="3"/>
      <c r="AW13731" s="3"/>
      <c r="AY13731" s="3"/>
    </row>
    <row r="13732" spans="2:51" x14ac:dyDescent="0.2">
      <c r="B13732" s="3"/>
      <c r="D13732" s="3"/>
      <c r="AW13732" s="3"/>
      <c r="AY13732" s="3"/>
    </row>
    <row r="13733" spans="2:51" x14ac:dyDescent="0.2">
      <c r="B13733" s="3"/>
      <c r="D13733" s="3"/>
      <c r="AW13733" s="3"/>
      <c r="AY13733" s="3"/>
    </row>
    <row r="13734" spans="2:51" x14ac:dyDescent="0.2">
      <c r="B13734" s="3"/>
      <c r="D13734" s="3"/>
      <c r="AW13734" s="3"/>
      <c r="AY13734" s="3"/>
    </row>
    <row r="13735" spans="2:51" x14ac:dyDescent="0.2">
      <c r="B13735" s="3"/>
      <c r="D13735" s="3"/>
      <c r="AW13735" s="3"/>
      <c r="AY13735" s="3"/>
    </row>
    <row r="13736" spans="2:51" x14ac:dyDescent="0.2">
      <c r="B13736" s="3"/>
      <c r="D13736" s="3"/>
      <c r="AW13736" s="3"/>
      <c r="AY13736" s="3"/>
    </row>
    <row r="13737" spans="2:51" x14ac:dyDescent="0.2">
      <c r="B13737" s="3"/>
      <c r="D13737" s="3"/>
      <c r="AW13737" s="3"/>
      <c r="AY13737" s="3"/>
    </row>
    <row r="13738" spans="2:51" x14ac:dyDescent="0.2">
      <c r="B13738" s="3"/>
      <c r="D13738" s="3"/>
      <c r="AW13738" s="3"/>
      <c r="AY13738" s="3"/>
    </row>
    <row r="13739" spans="2:51" x14ac:dyDescent="0.2">
      <c r="B13739" s="3"/>
      <c r="D13739" s="3"/>
      <c r="AW13739" s="3"/>
      <c r="AY13739" s="3"/>
    </row>
    <row r="13740" spans="2:51" x14ac:dyDescent="0.2">
      <c r="B13740" s="3"/>
      <c r="D13740" s="3"/>
      <c r="AW13740" s="3"/>
      <c r="AY13740" s="3"/>
    </row>
    <row r="13741" spans="2:51" x14ac:dyDescent="0.2">
      <c r="B13741" s="3"/>
      <c r="D13741" s="3"/>
      <c r="AW13741" s="3"/>
      <c r="AY13741" s="3"/>
    </row>
    <row r="13742" spans="2:51" x14ac:dyDescent="0.2">
      <c r="B13742" s="3"/>
      <c r="D13742" s="3"/>
      <c r="AW13742" s="3"/>
      <c r="AY13742" s="3"/>
    </row>
    <row r="13743" spans="2:51" x14ac:dyDescent="0.2">
      <c r="B13743" s="3"/>
      <c r="D13743" s="3"/>
      <c r="AW13743" s="3"/>
      <c r="AY13743" s="3"/>
    </row>
    <row r="13744" spans="2:51" x14ac:dyDescent="0.2">
      <c r="B13744" s="3"/>
      <c r="D13744" s="3"/>
      <c r="AW13744" s="3"/>
      <c r="AY13744" s="3"/>
    </row>
    <row r="13745" spans="2:51" x14ac:dyDescent="0.2">
      <c r="B13745" s="3"/>
      <c r="D13745" s="3"/>
      <c r="AW13745" s="3"/>
      <c r="AY13745" s="3"/>
    </row>
    <row r="13746" spans="2:51" x14ac:dyDescent="0.2">
      <c r="B13746" s="3"/>
      <c r="D13746" s="3"/>
      <c r="AW13746" s="3"/>
      <c r="AY13746" s="3"/>
    </row>
    <row r="13747" spans="2:51" x14ac:dyDescent="0.2">
      <c r="B13747" s="3"/>
      <c r="D13747" s="3"/>
      <c r="AW13747" s="3"/>
      <c r="AY13747" s="3"/>
    </row>
    <row r="13748" spans="2:51" x14ac:dyDescent="0.2">
      <c r="B13748" s="3"/>
      <c r="D13748" s="3"/>
      <c r="AW13748" s="3"/>
      <c r="AY13748" s="3"/>
    </row>
    <row r="13749" spans="2:51" x14ac:dyDescent="0.2">
      <c r="B13749" s="3"/>
      <c r="D13749" s="3"/>
      <c r="AW13749" s="3"/>
      <c r="AY13749" s="3"/>
    </row>
    <row r="13750" spans="2:51" x14ac:dyDescent="0.2">
      <c r="B13750" s="3"/>
      <c r="D13750" s="3"/>
      <c r="AW13750" s="3"/>
      <c r="AY13750" s="3"/>
    </row>
    <row r="13751" spans="2:51" x14ac:dyDescent="0.2">
      <c r="B13751" s="3"/>
      <c r="D13751" s="3"/>
      <c r="AW13751" s="3"/>
      <c r="AY13751" s="3"/>
    </row>
    <row r="13752" spans="2:51" x14ac:dyDescent="0.2">
      <c r="B13752" s="3"/>
      <c r="D13752" s="3"/>
      <c r="AW13752" s="3"/>
      <c r="AY13752" s="3"/>
    </row>
    <row r="13753" spans="2:51" x14ac:dyDescent="0.2">
      <c r="B13753" s="3"/>
      <c r="D13753" s="3"/>
      <c r="AW13753" s="3"/>
      <c r="AY13753" s="3"/>
    </row>
    <row r="13754" spans="2:51" x14ac:dyDescent="0.2">
      <c r="B13754" s="3"/>
      <c r="D13754" s="3"/>
      <c r="AW13754" s="3"/>
      <c r="AY13754" s="3"/>
    </row>
    <row r="13755" spans="2:51" x14ac:dyDescent="0.2">
      <c r="B13755" s="3"/>
      <c r="D13755" s="3"/>
      <c r="AW13755" s="3"/>
      <c r="AY13755" s="3"/>
    </row>
    <row r="13756" spans="2:51" x14ac:dyDescent="0.2">
      <c r="B13756" s="3"/>
      <c r="D13756" s="3"/>
      <c r="AW13756" s="3"/>
      <c r="AY13756" s="3"/>
    </row>
    <row r="13757" spans="2:51" x14ac:dyDescent="0.2">
      <c r="B13757" s="3"/>
      <c r="D13757" s="3"/>
      <c r="AW13757" s="3"/>
      <c r="AY13757" s="3"/>
    </row>
    <row r="13758" spans="2:51" x14ac:dyDescent="0.2">
      <c r="B13758" s="3"/>
      <c r="D13758" s="3"/>
      <c r="AW13758" s="3"/>
      <c r="AY13758" s="3"/>
    </row>
    <row r="13759" spans="2:51" x14ac:dyDescent="0.2">
      <c r="B13759" s="3"/>
      <c r="D13759" s="3"/>
      <c r="AW13759" s="3"/>
      <c r="AY13759" s="3"/>
    </row>
    <row r="13760" spans="2:51" x14ac:dyDescent="0.2">
      <c r="B13760" s="3"/>
      <c r="D13760" s="3"/>
      <c r="AW13760" s="3"/>
      <c r="AY13760" s="3"/>
    </row>
    <row r="13761" spans="2:51" x14ac:dyDescent="0.2">
      <c r="B13761" s="3"/>
      <c r="D13761" s="3"/>
      <c r="AW13761" s="3"/>
      <c r="AY13761" s="3"/>
    </row>
    <row r="13762" spans="2:51" x14ac:dyDescent="0.2">
      <c r="B13762" s="3"/>
      <c r="D13762" s="3"/>
      <c r="AW13762" s="3"/>
      <c r="AY13762" s="3"/>
    </row>
    <row r="13763" spans="2:51" x14ac:dyDescent="0.2">
      <c r="B13763" s="3"/>
      <c r="D13763" s="3"/>
      <c r="AW13763" s="3"/>
      <c r="AY13763" s="3"/>
    </row>
    <row r="13764" spans="2:51" x14ac:dyDescent="0.2">
      <c r="B13764" s="3"/>
      <c r="D13764" s="3"/>
      <c r="AW13764" s="3"/>
      <c r="AY13764" s="3"/>
    </row>
    <row r="13765" spans="2:51" x14ac:dyDescent="0.2">
      <c r="B13765" s="3"/>
      <c r="D13765" s="3"/>
      <c r="AW13765" s="3"/>
      <c r="AY13765" s="3"/>
    </row>
    <row r="13766" spans="2:51" x14ac:dyDescent="0.2">
      <c r="B13766" s="3"/>
      <c r="D13766" s="3"/>
      <c r="AW13766" s="3"/>
      <c r="AY13766" s="3"/>
    </row>
    <row r="13767" spans="2:51" x14ac:dyDescent="0.2">
      <c r="B13767" s="3"/>
      <c r="D13767" s="3"/>
      <c r="AW13767" s="3"/>
      <c r="AY13767" s="3"/>
    </row>
    <row r="13768" spans="2:51" x14ac:dyDescent="0.2">
      <c r="B13768" s="3"/>
      <c r="D13768" s="3"/>
      <c r="AW13768" s="3"/>
      <c r="AY13768" s="3"/>
    </row>
    <row r="13769" spans="2:51" x14ac:dyDescent="0.2">
      <c r="B13769" s="3"/>
      <c r="D13769" s="3"/>
      <c r="AW13769" s="3"/>
      <c r="AY13769" s="3"/>
    </row>
    <row r="13770" spans="2:51" x14ac:dyDescent="0.2">
      <c r="B13770" s="3"/>
      <c r="D13770" s="3"/>
      <c r="AW13770" s="3"/>
      <c r="AY13770" s="3"/>
    </row>
    <row r="13771" spans="2:51" x14ac:dyDescent="0.2">
      <c r="B13771" s="3"/>
      <c r="D13771" s="3"/>
      <c r="AW13771" s="3"/>
      <c r="AY13771" s="3"/>
    </row>
    <row r="13772" spans="2:51" x14ac:dyDescent="0.2">
      <c r="B13772" s="3"/>
      <c r="D13772" s="3"/>
      <c r="AW13772" s="3"/>
      <c r="AY13772" s="3"/>
    </row>
    <row r="13773" spans="2:51" x14ac:dyDescent="0.2">
      <c r="B13773" s="3"/>
      <c r="D13773" s="3"/>
      <c r="AW13773" s="3"/>
      <c r="AY13773" s="3"/>
    </row>
    <row r="13774" spans="2:51" x14ac:dyDescent="0.2">
      <c r="B13774" s="3"/>
      <c r="D13774" s="3"/>
      <c r="AW13774" s="3"/>
      <c r="AY13774" s="3"/>
    </row>
    <row r="13775" spans="2:51" x14ac:dyDescent="0.2">
      <c r="B13775" s="3"/>
      <c r="D13775" s="3"/>
      <c r="AW13775" s="3"/>
      <c r="AY13775" s="3"/>
    </row>
    <row r="13776" spans="2:51" x14ac:dyDescent="0.2">
      <c r="B13776" s="3"/>
      <c r="D13776" s="3"/>
      <c r="AW13776" s="3"/>
      <c r="AY13776" s="3"/>
    </row>
    <row r="13777" spans="2:51" x14ac:dyDescent="0.2">
      <c r="B13777" s="3"/>
      <c r="D13777" s="3"/>
      <c r="AW13777" s="3"/>
      <c r="AY13777" s="3"/>
    </row>
    <row r="13778" spans="2:51" x14ac:dyDescent="0.2">
      <c r="B13778" s="3"/>
      <c r="D13778" s="3"/>
      <c r="AW13778" s="3"/>
      <c r="AY13778" s="3"/>
    </row>
    <row r="13779" spans="2:51" x14ac:dyDescent="0.2">
      <c r="B13779" s="3"/>
      <c r="D13779" s="3"/>
      <c r="AW13779" s="3"/>
      <c r="AY13779" s="3"/>
    </row>
    <row r="13780" spans="2:51" x14ac:dyDescent="0.2">
      <c r="B13780" s="3"/>
      <c r="D13780" s="3"/>
      <c r="AW13780" s="3"/>
      <c r="AY13780" s="3"/>
    </row>
    <row r="13781" spans="2:51" x14ac:dyDescent="0.2">
      <c r="B13781" s="3"/>
      <c r="D13781" s="3"/>
      <c r="AW13781" s="3"/>
      <c r="AY13781" s="3"/>
    </row>
    <row r="13782" spans="2:51" x14ac:dyDescent="0.2">
      <c r="B13782" s="3"/>
      <c r="D13782" s="3"/>
      <c r="AW13782" s="3"/>
      <c r="AY13782" s="3"/>
    </row>
    <row r="13783" spans="2:51" x14ac:dyDescent="0.2">
      <c r="B13783" s="3"/>
      <c r="D13783" s="3"/>
      <c r="AW13783" s="3"/>
      <c r="AY13783" s="3"/>
    </row>
    <row r="13784" spans="2:51" x14ac:dyDescent="0.2">
      <c r="B13784" s="3"/>
      <c r="D13784" s="3"/>
      <c r="AW13784" s="3"/>
      <c r="AY13784" s="3"/>
    </row>
    <row r="13785" spans="2:51" x14ac:dyDescent="0.2">
      <c r="B13785" s="3"/>
      <c r="D13785" s="3"/>
      <c r="AW13785" s="3"/>
      <c r="AY13785" s="3"/>
    </row>
    <row r="13786" spans="2:51" x14ac:dyDescent="0.2">
      <c r="B13786" s="3"/>
      <c r="D13786" s="3"/>
      <c r="AW13786" s="3"/>
      <c r="AY13786" s="3"/>
    </row>
    <row r="13787" spans="2:51" x14ac:dyDescent="0.2">
      <c r="B13787" s="3"/>
      <c r="D13787" s="3"/>
      <c r="AW13787" s="3"/>
      <c r="AY13787" s="3"/>
    </row>
    <row r="13788" spans="2:51" x14ac:dyDescent="0.2">
      <c r="B13788" s="3"/>
      <c r="D13788" s="3"/>
      <c r="AW13788" s="3"/>
      <c r="AY13788" s="3"/>
    </row>
    <row r="13789" spans="2:51" x14ac:dyDescent="0.2">
      <c r="B13789" s="3"/>
      <c r="D13789" s="3"/>
      <c r="AW13789" s="3"/>
      <c r="AY13789" s="3"/>
    </row>
    <row r="13790" spans="2:51" x14ac:dyDescent="0.2">
      <c r="B13790" s="3"/>
      <c r="D13790" s="3"/>
      <c r="AW13790" s="3"/>
      <c r="AY13790" s="3"/>
    </row>
    <row r="13791" spans="2:51" x14ac:dyDescent="0.2">
      <c r="B13791" s="3"/>
      <c r="D13791" s="3"/>
      <c r="AW13791" s="3"/>
      <c r="AY13791" s="3"/>
    </row>
    <row r="13792" spans="2:51" x14ac:dyDescent="0.2">
      <c r="B13792" s="3"/>
      <c r="D13792" s="3"/>
      <c r="AW13792" s="3"/>
      <c r="AY13792" s="3"/>
    </row>
    <row r="13793" spans="2:51" x14ac:dyDescent="0.2">
      <c r="B13793" s="3"/>
      <c r="D13793" s="3"/>
      <c r="AW13793" s="3"/>
      <c r="AY13793" s="3"/>
    </row>
    <row r="13794" spans="2:51" x14ac:dyDescent="0.2">
      <c r="B13794" s="3"/>
      <c r="D13794" s="3"/>
      <c r="AW13794" s="3"/>
      <c r="AY13794" s="3"/>
    </row>
    <row r="13795" spans="2:51" x14ac:dyDescent="0.2">
      <c r="B13795" s="3"/>
      <c r="D13795" s="3"/>
      <c r="AW13795" s="3"/>
      <c r="AY13795" s="3"/>
    </row>
    <row r="13796" spans="2:51" x14ac:dyDescent="0.2">
      <c r="B13796" s="3"/>
      <c r="D13796" s="3"/>
      <c r="AW13796" s="3"/>
      <c r="AY13796" s="3"/>
    </row>
    <row r="13797" spans="2:51" x14ac:dyDescent="0.2">
      <c r="B13797" s="3"/>
      <c r="D13797" s="3"/>
      <c r="AW13797" s="3"/>
      <c r="AY13797" s="3"/>
    </row>
    <row r="13798" spans="2:51" x14ac:dyDescent="0.2">
      <c r="B13798" s="3"/>
      <c r="D13798" s="3"/>
      <c r="AW13798" s="3"/>
      <c r="AY13798" s="3"/>
    </row>
    <row r="13799" spans="2:51" x14ac:dyDescent="0.2">
      <c r="B13799" s="3"/>
      <c r="D13799" s="3"/>
      <c r="AW13799" s="3"/>
      <c r="AY13799" s="3"/>
    </row>
    <row r="13800" spans="2:51" x14ac:dyDescent="0.2">
      <c r="B13800" s="3"/>
      <c r="D13800" s="3"/>
      <c r="AW13800" s="3"/>
      <c r="AY13800" s="3"/>
    </row>
    <row r="13801" spans="2:51" x14ac:dyDescent="0.2">
      <c r="B13801" s="3"/>
      <c r="D13801" s="3"/>
      <c r="AW13801" s="3"/>
      <c r="AY13801" s="3"/>
    </row>
    <row r="13802" spans="2:51" x14ac:dyDescent="0.2">
      <c r="B13802" s="3"/>
      <c r="D13802" s="3"/>
      <c r="AW13802" s="3"/>
      <c r="AY13802" s="3"/>
    </row>
    <row r="13803" spans="2:51" x14ac:dyDescent="0.2">
      <c r="B13803" s="3"/>
      <c r="D13803" s="3"/>
      <c r="AW13803" s="3"/>
      <c r="AY13803" s="3"/>
    </row>
    <row r="13804" spans="2:51" x14ac:dyDescent="0.2">
      <c r="B13804" s="3"/>
      <c r="D13804" s="3"/>
      <c r="AW13804" s="3"/>
      <c r="AY13804" s="3"/>
    </row>
    <row r="13805" spans="2:51" x14ac:dyDescent="0.2">
      <c r="B13805" s="3"/>
      <c r="D13805" s="3"/>
      <c r="AW13805" s="3"/>
      <c r="AY13805" s="3"/>
    </row>
    <row r="13806" spans="2:51" x14ac:dyDescent="0.2">
      <c r="B13806" s="3"/>
      <c r="D13806" s="3"/>
      <c r="AW13806" s="3"/>
      <c r="AY13806" s="3"/>
    </row>
    <row r="13807" spans="2:51" x14ac:dyDescent="0.2">
      <c r="B13807" s="3"/>
      <c r="D13807" s="3"/>
      <c r="AW13807" s="3"/>
      <c r="AY13807" s="3"/>
    </row>
    <row r="13808" spans="2:51" x14ac:dyDescent="0.2">
      <c r="B13808" s="3"/>
      <c r="D13808" s="3"/>
      <c r="AW13808" s="3"/>
      <c r="AY13808" s="3"/>
    </row>
    <row r="13809" spans="2:51" x14ac:dyDescent="0.2">
      <c r="B13809" s="3"/>
      <c r="D13809" s="3"/>
      <c r="AW13809" s="3"/>
      <c r="AY13809" s="3"/>
    </row>
    <row r="13810" spans="2:51" x14ac:dyDescent="0.2">
      <c r="B13810" s="3"/>
      <c r="D13810" s="3"/>
      <c r="AW13810" s="3"/>
      <c r="AY13810" s="3"/>
    </row>
    <row r="13811" spans="2:51" x14ac:dyDescent="0.2">
      <c r="B13811" s="3"/>
      <c r="D13811" s="3"/>
      <c r="AW13811" s="3"/>
      <c r="AY13811" s="3"/>
    </row>
    <row r="13812" spans="2:51" x14ac:dyDescent="0.2">
      <c r="B13812" s="3"/>
      <c r="D13812" s="3"/>
      <c r="AW13812" s="3"/>
      <c r="AY13812" s="3"/>
    </row>
    <row r="13813" spans="2:51" x14ac:dyDescent="0.2">
      <c r="B13813" s="3"/>
      <c r="D13813" s="3"/>
      <c r="AW13813" s="3"/>
      <c r="AY13813" s="3"/>
    </row>
    <row r="13814" spans="2:51" x14ac:dyDescent="0.2">
      <c r="B13814" s="3"/>
      <c r="D13814" s="3"/>
      <c r="AW13814" s="3"/>
      <c r="AY13814" s="3"/>
    </row>
    <row r="13815" spans="2:51" x14ac:dyDescent="0.2">
      <c r="B13815" s="3"/>
      <c r="D13815" s="3"/>
      <c r="AW13815" s="3"/>
      <c r="AY13815" s="3"/>
    </row>
    <row r="13816" spans="2:51" x14ac:dyDescent="0.2">
      <c r="B13816" s="3"/>
      <c r="D13816" s="3"/>
      <c r="AW13816" s="3"/>
      <c r="AY13816" s="3"/>
    </row>
    <row r="13817" spans="2:51" x14ac:dyDescent="0.2">
      <c r="B13817" s="3"/>
      <c r="D13817" s="3"/>
      <c r="AW13817" s="3"/>
      <c r="AY13817" s="3"/>
    </row>
    <row r="13818" spans="2:51" x14ac:dyDescent="0.2">
      <c r="B13818" s="3"/>
      <c r="D13818" s="3"/>
      <c r="AW13818" s="3"/>
      <c r="AY13818" s="3"/>
    </row>
    <row r="13819" spans="2:51" x14ac:dyDescent="0.2">
      <c r="B13819" s="3"/>
      <c r="D13819" s="3"/>
      <c r="AW13819" s="3"/>
      <c r="AY13819" s="3"/>
    </row>
    <row r="13820" spans="2:51" x14ac:dyDescent="0.2">
      <c r="B13820" s="3"/>
      <c r="D13820" s="3"/>
      <c r="AW13820" s="3"/>
      <c r="AY13820" s="3"/>
    </row>
    <row r="13821" spans="2:51" x14ac:dyDescent="0.2">
      <c r="B13821" s="3"/>
      <c r="D13821" s="3"/>
      <c r="AW13821" s="3"/>
      <c r="AY13821" s="3"/>
    </row>
    <row r="13822" spans="2:51" x14ac:dyDescent="0.2">
      <c r="B13822" s="3"/>
      <c r="D13822" s="3"/>
      <c r="AW13822" s="3"/>
      <c r="AY13822" s="3"/>
    </row>
    <row r="13823" spans="2:51" x14ac:dyDescent="0.2">
      <c r="B13823" s="3"/>
      <c r="D13823" s="3"/>
      <c r="AW13823" s="3"/>
      <c r="AY13823" s="3"/>
    </row>
    <row r="13824" spans="2:51" x14ac:dyDescent="0.2">
      <c r="B13824" s="3"/>
      <c r="D13824" s="3"/>
      <c r="AW13824" s="3"/>
      <c r="AY13824" s="3"/>
    </row>
    <row r="13825" spans="2:51" x14ac:dyDescent="0.2">
      <c r="B13825" s="3"/>
      <c r="D13825" s="3"/>
      <c r="AW13825" s="3"/>
      <c r="AY13825" s="3"/>
    </row>
    <row r="13826" spans="2:51" x14ac:dyDescent="0.2">
      <c r="B13826" s="3"/>
      <c r="D13826" s="3"/>
      <c r="AW13826" s="3"/>
      <c r="AY13826" s="3"/>
    </row>
    <row r="13827" spans="2:51" x14ac:dyDescent="0.2">
      <c r="B13827" s="3"/>
      <c r="D13827" s="3"/>
      <c r="AW13827" s="3"/>
      <c r="AY13827" s="3"/>
    </row>
    <row r="13828" spans="2:51" x14ac:dyDescent="0.2">
      <c r="B13828" s="3"/>
      <c r="D13828" s="3"/>
      <c r="AW13828" s="3"/>
      <c r="AY13828" s="3"/>
    </row>
    <row r="13829" spans="2:51" x14ac:dyDescent="0.2">
      <c r="B13829" s="3"/>
      <c r="D13829" s="3"/>
      <c r="AW13829" s="3"/>
      <c r="AY13829" s="3"/>
    </row>
    <row r="13830" spans="2:51" x14ac:dyDescent="0.2">
      <c r="B13830" s="3"/>
      <c r="D13830" s="3"/>
      <c r="AW13830" s="3"/>
      <c r="AY13830" s="3"/>
    </row>
    <row r="13831" spans="2:51" x14ac:dyDescent="0.2">
      <c r="B13831" s="3"/>
      <c r="D13831" s="3"/>
      <c r="AW13831" s="3"/>
      <c r="AY13831" s="3"/>
    </row>
    <row r="13832" spans="2:51" x14ac:dyDescent="0.2">
      <c r="B13832" s="3"/>
      <c r="D13832" s="3"/>
      <c r="AW13832" s="3"/>
      <c r="AY13832" s="3"/>
    </row>
    <row r="13833" spans="2:51" x14ac:dyDescent="0.2">
      <c r="B13833" s="3"/>
      <c r="D13833" s="3"/>
      <c r="AW13833" s="3"/>
      <c r="AY13833" s="3"/>
    </row>
    <row r="13834" spans="2:51" x14ac:dyDescent="0.2">
      <c r="B13834" s="3"/>
      <c r="D13834" s="3"/>
      <c r="AW13834" s="3"/>
      <c r="AY13834" s="3"/>
    </row>
    <row r="13835" spans="2:51" x14ac:dyDescent="0.2">
      <c r="B13835" s="3"/>
      <c r="D13835" s="3"/>
      <c r="AW13835" s="3"/>
      <c r="AY13835" s="3"/>
    </row>
    <row r="13836" spans="2:51" x14ac:dyDescent="0.2">
      <c r="B13836" s="3"/>
      <c r="D13836" s="3"/>
      <c r="AW13836" s="3"/>
      <c r="AY13836" s="3"/>
    </row>
    <row r="13837" spans="2:51" x14ac:dyDescent="0.2">
      <c r="B13837" s="3"/>
      <c r="D13837" s="3"/>
      <c r="AW13837" s="3"/>
      <c r="AY13837" s="3"/>
    </row>
    <row r="13838" spans="2:51" x14ac:dyDescent="0.2">
      <c r="B13838" s="3"/>
      <c r="D13838" s="3"/>
      <c r="AW13838" s="3"/>
      <c r="AY13838" s="3"/>
    </row>
    <row r="13839" spans="2:51" x14ac:dyDescent="0.2">
      <c r="B13839" s="3"/>
      <c r="D13839" s="3"/>
      <c r="AW13839" s="3"/>
      <c r="AY13839" s="3"/>
    </row>
    <row r="13840" spans="2:51" x14ac:dyDescent="0.2">
      <c r="B13840" s="3"/>
      <c r="D13840" s="3"/>
      <c r="AW13840" s="3"/>
      <c r="AY13840" s="3"/>
    </row>
    <row r="13841" spans="2:51" x14ac:dyDescent="0.2">
      <c r="B13841" s="3"/>
      <c r="D13841" s="3"/>
      <c r="AW13841" s="3"/>
      <c r="AY13841" s="3"/>
    </row>
    <row r="13842" spans="2:51" x14ac:dyDescent="0.2">
      <c r="B13842" s="3"/>
      <c r="D13842" s="3"/>
      <c r="AW13842" s="3"/>
      <c r="AY13842" s="3"/>
    </row>
    <row r="13843" spans="2:51" x14ac:dyDescent="0.2">
      <c r="B13843" s="3"/>
      <c r="D13843" s="3"/>
      <c r="AW13843" s="3"/>
      <c r="AY13843" s="3"/>
    </row>
    <row r="13844" spans="2:51" x14ac:dyDescent="0.2">
      <c r="B13844" s="3"/>
      <c r="D13844" s="3"/>
      <c r="AW13844" s="3"/>
      <c r="AY13844" s="3"/>
    </row>
    <row r="13845" spans="2:51" x14ac:dyDescent="0.2">
      <c r="B13845" s="3"/>
      <c r="D13845" s="3"/>
      <c r="AW13845" s="3"/>
      <c r="AY13845" s="3"/>
    </row>
    <row r="13846" spans="2:51" x14ac:dyDescent="0.2">
      <c r="B13846" s="3"/>
      <c r="D13846" s="3"/>
      <c r="AW13846" s="3"/>
      <c r="AY13846" s="3"/>
    </row>
    <row r="13847" spans="2:51" x14ac:dyDescent="0.2">
      <c r="B13847" s="3"/>
      <c r="D13847" s="3"/>
      <c r="AW13847" s="3"/>
      <c r="AY13847" s="3"/>
    </row>
    <row r="13848" spans="2:51" x14ac:dyDescent="0.2">
      <c r="B13848" s="3"/>
      <c r="D13848" s="3"/>
      <c r="AW13848" s="3"/>
      <c r="AY13848" s="3"/>
    </row>
    <row r="13849" spans="2:51" x14ac:dyDescent="0.2">
      <c r="B13849" s="3"/>
      <c r="D13849" s="3"/>
      <c r="AW13849" s="3"/>
      <c r="AY13849" s="3"/>
    </row>
    <row r="13850" spans="2:51" x14ac:dyDescent="0.2">
      <c r="B13850" s="3"/>
      <c r="D13850" s="3"/>
      <c r="AW13850" s="3"/>
      <c r="AY13850" s="3"/>
    </row>
    <row r="13851" spans="2:51" x14ac:dyDescent="0.2">
      <c r="B13851" s="3"/>
      <c r="D13851" s="3"/>
      <c r="AW13851" s="3"/>
      <c r="AY13851" s="3"/>
    </row>
    <row r="13852" spans="2:51" x14ac:dyDescent="0.2">
      <c r="B13852" s="3"/>
      <c r="D13852" s="3"/>
      <c r="AW13852" s="3"/>
      <c r="AY13852" s="3"/>
    </row>
    <row r="13853" spans="2:51" x14ac:dyDescent="0.2">
      <c r="B13853" s="3"/>
      <c r="D13853" s="3"/>
      <c r="AW13853" s="3"/>
      <c r="AY13853" s="3"/>
    </row>
    <row r="13854" spans="2:51" x14ac:dyDescent="0.2">
      <c r="B13854" s="3"/>
      <c r="D13854" s="3"/>
      <c r="AW13854" s="3"/>
      <c r="AY13854" s="3"/>
    </row>
    <row r="13855" spans="2:51" x14ac:dyDescent="0.2">
      <c r="B13855" s="3"/>
      <c r="D13855" s="3"/>
      <c r="AW13855" s="3"/>
      <c r="AY13855" s="3"/>
    </row>
    <row r="13856" spans="2:51" x14ac:dyDescent="0.2">
      <c r="B13856" s="3"/>
      <c r="D13856" s="3"/>
      <c r="AW13856" s="3"/>
      <c r="AY13856" s="3"/>
    </row>
    <row r="13857" spans="2:51" x14ac:dyDescent="0.2">
      <c r="B13857" s="3"/>
      <c r="D13857" s="3"/>
      <c r="AW13857" s="3"/>
      <c r="AY13857" s="3"/>
    </row>
    <row r="13858" spans="2:51" x14ac:dyDescent="0.2">
      <c r="B13858" s="3"/>
      <c r="D13858" s="3"/>
      <c r="AW13858" s="3"/>
      <c r="AY13858" s="3"/>
    </row>
    <row r="13859" spans="2:51" x14ac:dyDescent="0.2">
      <c r="B13859" s="3"/>
      <c r="D13859" s="3"/>
      <c r="AW13859" s="3"/>
      <c r="AY13859" s="3"/>
    </row>
    <row r="13860" spans="2:51" x14ac:dyDescent="0.2">
      <c r="B13860" s="3"/>
      <c r="D13860" s="3"/>
      <c r="AW13860" s="3"/>
      <c r="AY13860" s="3"/>
    </row>
    <row r="13861" spans="2:51" x14ac:dyDescent="0.2">
      <c r="B13861" s="3"/>
      <c r="D13861" s="3"/>
      <c r="AW13861" s="3"/>
      <c r="AY13861" s="3"/>
    </row>
    <row r="13862" spans="2:51" x14ac:dyDescent="0.2">
      <c r="B13862" s="3"/>
      <c r="D13862" s="3"/>
      <c r="AW13862" s="3"/>
      <c r="AY13862" s="3"/>
    </row>
    <row r="13863" spans="2:51" x14ac:dyDescent="0.2">
      <c r="B13863" s="3"/>
      <c r="D13863" s="3"/>
      <c r="AW13863" s="3"/>
      <c r="AY13863" s="3"/>
    </row>
    <row r="13864" spans="2:51" x14ac:dyDescent="0.2">
      <c r="B13864" s="3"/>
      <c r="D13864" s="3"/>
      <c r="AW13864" s="3"/>
      <c r="AY13864" s="3"/>
    </row>
    <row r="13865" spans="2:51" x14ac:dyDescent="0.2">
      <c r="B13865" s="3"/>
      <c r="D13865" s="3"/>
      <c r="AW13865" s="3"/>
      <c r="AY13865" s="3"/>
    </row>
    <row r="13866" spans="2:51" x14ac:dyDescent="0.2">
      <c r="B13866" s="3"/>
      <c r="D13866" s="3"/>
      <c r="AW13866" s="3"/>
      <c r="AY13866" s="3"/>
    </row>
    <row r="13867" spans="2:51" x14ac:dyDescent="0.2">
      <c r="B13867" s="3"/>
      <c r="D13867" s="3"/>
      <c r="AW13867" s="3"/>
      <c r="AY13867" s="3"/>
    </row>
    <row r="13868" spans="2:51" x14ac:dyDescent="0.2">
      <c r="B13868" s="3"/>
      <c r="D13868" s="3"/>
      <c r="AW13868" s="3"/>
      <c r="AY13868" s="3"/>
    </row>
    <row r="13869" spans="2:51" x14ac:dyDescent="0.2">
      <c r="B13869" s="3"/>
      <c r="D13869" s="3"/>
      <c r="AW13869" s="3"/>
      <c r="AY13869" s="3"/>
    </row>
    <row r="13870" spans="2:51" x14ac:dyDescent="0.2">
      <c r="B13870" s="3"/>
      <c r="D13870" s="3"/>
      <c r="AW13870" s="3"/>
      <c r="AY13870" s="3"/>
    </row>
    <row r="13871" spans="2:51" x14ac:dyDescent="0.2">
      <c r="B13871" s="3"/>
      <c r="D13871" s="3"/>
      <c r="AW13871" s="3"/>
      <c r="AY13871" s="3"/>
    </row>
    <row r="13872" spans="2:51" x14ac:dyDescent="0.2">
      <c r="B13872" s="3"/>
      <c r="D13872" s="3"/>
      <c r="AW13872" s="3"/>
      <c r="AY13872" s="3"/>
    </row>
    <row r="13873" spans="2:51" x14ac:dyDescent="0.2">
      <c r="B13873" s="3"/>
      <c r="D13873" s="3"/>
      <c r="AW13873" s="3"/>
      <c r="AY13873" s="3"/>
    </row>
    <row r="13874" spans="2:51" x14ac:dyDescent="0.2">
      <c r="B13874" s="3"/>
      <c r="D13874" s="3"/>
      <c r="AW13874" s="3"/>
      <c r="AY13874" s="3"/>
    </row>
    <row r="13875" spans="2:51" x14ac:dyDescent="0.2">
      <c r="B13875" s="3"/>
      <c r="D13875" s="3"/>
      <c r="AW13875" s="3"/>
      <c r="AY13875" s="3"/>
    </row>
    <row r="13876" spans="2:51" x14ac:dyDescent="0.2">
      <c r="B13876" s="3"/>
      <c r="D13876" s="3"/>
      <c r="AW13876" s="3"/>
      <c r="AY13876" s="3"/>
    </row>
    <row r="13877" spans="2:51" x14ac:dyDescent="0.2">
      <c r="B13877" s="3"/>
      <c r="D13877" s="3"/>
      <c r="AW13877" s="3"/>
      <c r="AY13877" s="3"/>
    </row>
    <row r="13878" spans="2:51" x14ac:dyDescent="0.2">
      <c r="B13878" s="3"/>
      <c r="D13878" s="3"/>
      <c r="AW13878" s="3"/>
      <c r="AY13878" s="3"/>
    </row>
    <row r="13879" spans="2:51" x14ac:dyDescent="0.2">
      <c r="B13879" s="3"/>
      <c r="D13879" s="3"/>
      <c r="AW13879" s="3"/>
      <c r="AY13879" s="3"/>
    </row>
    <row r="13880" spans="2:51" x14ac:dyDescent="0.2">
      <c r="B13880" s="3"/>
      <c r="D13880" s="3"/>
      <c r="AW13880" s="3"/>
      <c r="AY13880" s="3"/>
    </row>
    <row r="13881" spans="2:51" x14ac:dyDescent="0.2">
      <c r="B13881" s="3"/>
      <c r="D13881" s="3"/>
      <c r="AW13881" s="3"/>
      <c r="AY13881" s="3"/>
    </row>
    <row r="13882" spans="2:51" x14ac:dyDescent="0.2">
      <c r="B13882" s="3"/>
      <c r="D13882" s="3"/>
      <c r="AW13882" s="3"/>
      <c r="AY13882" s="3"/>
    </row>
    <row r="13883" spans="2:51" x14ac:dyDescent="0.2">
      <c r="B13883" s="3"/>
      <c r="D13883" s="3"/>
      <c r="AW13883" s="3"/>
      <c r="AY13883" s="3"/>
    </row>
    <row r="13884" spans="2:51" x14ac:dyDescent="0.2">
      <c r="B13884" s="3"/>
      <c r="D13884" s="3"/>
      <c r="AW13884" s="3"/>
      <c r="AY13884" s="3"/>
    </row>
    <row r="13885" spans="2:51" x14ac:dyDescent="0.2">
      <c r="B13885" s="3"/>
      <c r="D13885" s="3"/>
      <c r="AW13885" s="3"/>
      <c r="AY13885" s="3"/>
    </row>
    <row r="13886" spans="2:51" x14ac:dyDescent="0.2">
      <c r="B13886" s="3"/>
      <c r="D13886" s="3"/>
      <c r="AW13886" s="3"/>
      <c r="AY13886" s="3"/>
    </row>
    <row r="13887" spans="2:51" x14ac:dyDescent="0.2">
      <c r="B13887" s="3"/>
      <c r="D13887" s="3"/>
      <c r="AW13887" s="3"/>
      <c r="AY13887" s="3"/>
    </row>
    <row r="13888" spans="2:51" x14ac:dyDescent="0.2">
      <c r="B13888" s="3"/>
      <c r="D13888" s="3"/>
      <c r="AW13888" s="3"/>
      <c r="AY13888" s="3"/>
    </row>
    <row r="13889" spans="2:51" x14ac:dyDescent="0.2">
      <c r="B13889" s="3"/>
      <c r="D13889" s="3"/>
      <c r="AW13889" s="3"/>
      <c r="AY13889" s="3"/>
    </row>
    <row r="13890" spans="2:51" x14ac:dyDescent="0.2">
      <c r="B13890" s="3"/>
      <c r="D13890" s="3"/>
      <c r="AW13890" s="3"/>
      <c r="AY13890" s="3"/>
    </row>
    <row r="13891" spans="2:51" x14ac:dyDescent="0.2">
      <c r="B13891" s="3"/>
      <c r="D13891" s="3"/>
      <c r="AW13891" s="3"/>
      <c r="AY13891" s="3"/>
    </row>
    <row r="13892" spans="2:51" x14ac:dyDescent="0.2">
      <c r="B13892" s="3"/>
      <c r="D13892" s="3"/>
      <c r="AW13892" s="3"/>
      <c r="AY13892" s="3"/>
    </row>
    <row r="13893" spans="2:51" x14ac:dyDescent="0.2">
      <c r="B13893" s="3"/>
      <c r="D13893" s="3"/>
      <c r="AW13893" s="3"/>
      <c r="AY13893" s="3"/>
    </row>
    <row r="13894" spans="2:51" x14ac:dyDescent="0.2">
      <c r="B13894" s="3"/>
      <c r="D13894" s="3"/>
      <c r="AW13894" s="3"/>
      <c r="AY13894" s="3"/>
    </row>
    <row r="13895" spans="2:51" x14ac:dyDescent="0.2">
      <c r="B13895" s="3"/>
      <c r="D13895" s="3"/>
      <c r="AW13895" s="3"/>
      <c r="AY13895" s="3"/>
    </row>
    <row r="13896" spans="2:51" x14ac:dyDescent="0.2">
      <c r="B13896" s="3"/>
      <c r="D13896" s="3"/>
      <c r="AW13896" s="3"/>
      <c r="AY13896" s="3"/>
    </row>
    <row r="13897" spans="2:51" x14ac:dyDescent="0.2">
      <c r="B13897" s="3"/>
      <c r="D13897" s="3"/>
      <c r="AW13897" s="3"/>
      <c r="AY13897" s="3"/>
    </row>
    <row r="13898" spans="2:51" x14ac:dyDescent="0.2">
      <c r="B13898" s="3"/>
      <c r="D13898" s="3"/>
      <c r="AW13898" s="3"/>
      <c r="AY13898" s="3"/>
    </row>
    <row r="13899" spans="2:51" x14ac:dyDescent="0.2">
      <c r="B13899" s="3"/>
      <c r="D13899" s="3"/>
      <c r="AW13899" s="3"/>
      <c r="AY13899" s="3"/>
    </row>
    <row r="13900" spans="2:51" x14ac:dyDescent="0.2">
      <c r="B13900" s="3"/>
      <c r="D13900" s="3"/>
      <c r="AW13900" s="3"/>
      <c r="AY13900" s="3"/>
    </row>
    <row r="13901" spans="2:51" x14ac:dyDescent="0.2">
      <c r="B13901" s="3"/>
      <c r="D13901" s="3"/>
      <c r="AW13901" s="3"/>
      <c r="AY13901" s="3"/>
    </row>
    <row r="13902" spans="2:51" x14ac:dyDescent="0.2">
      <c r="B13902" s="3"/>
      <c r="D13902" s="3"/>
      <c r="AW13902" s="3"/>
      <c r="AY13902" s="3"/>
    </row>
    <row r="13903" spans="2:51" x14ac:dyDescent="0.2">
      <c r="B13903" s="3"/>
      <c r="D13903" s="3"/>
      <c r="AW13903" s="3"/>
      <c r="AY13903" s="3"/>
    </row>
    <row r="13904" spans="2:51" x14ac:dyDescent="0.2">
      <c r="B13904" s="3"/>
      <c r="D13904" s="3"/>
      <c r="AW13904" s="3"/>
      <c r="AY13904" s="3"/>
    </row>
    <row r="13905" spans="2:51" x14ac:dyDescent="0.2">
      <c r="B13905" s="3"/>
      <c r="D13905" s="3"/>
      <c r="AW13905" s="3"/>
      <c r="AY13905" s="3"/>
    </row>
    <row r="13906" spans="2:51" x14ac:dyDescent="0.2">
      <c r="B13906" s="3"/>
      <c r="D13906" s="3"/>
      <c r="AW13906" s="3"/>
      <c r="AY13906" s="3"/>
    </row>
    <row r="13907" spans="2:51" x14ac:dyDescent="0.2">
      <c r="B13907" s="3"/>
      <c r="D13907" s="3"/>
      <c r="AW13907" s="3"/>
      <c r="AY13907" s="3"/>
    </row>
    <row r="13908" spans="2:51" x14ac:dyDescent="0.2">
      <c r="B13908" s="3"/>
      <c r="D13908" s="3"/>
      <c r="AW13908" s="3"/>
      <c r="AY13908" s="3"/>
    </row>
    <row r="13909" spans="2:51" x14ac:dyDescent="0.2">
      <c r="B13909" s="3"/>
      <c r="D13909" s="3"/>
      <c r="AW13909" s="3"/>
      <c r="AY13909" s="3"/>
    </row>
    <row r="13910" spans="2:51" x14ac:dyDescent="0.2">
      <c r="B13910" s="3"/>
      <c r="D13910" s="3"/>
      <c r="AW13910" s="3"/>
      <c r="AY13910" s="3"/>
    </row>
    <row r="13911" spans="2:51" x14ac:dyDescent="0.2">
      <c r="B13911" s="3"/>
      <c r="D13911" s="3"/>
      <c r="AW13911" s="3"/>
      <c r="AY13911" s="3"/>
    </row>
    <row r="13912" spans="2:51" x14ac:dyDescent="0.2">
      <c r="B13912" s="3"/>
      <c r="D13912" s="3"/>
      <c r="AW13912" s="3"/>
      <c r="AY13912" s="3"/>
    </row>
    <row r="13913" spans="2:51" x14ac:dyDescent="0.2">
      <c r="B13913" s="3"/>
      <c r="D13913" s="3"/>
      <c r="AW13913" s="3"/>
      <c r="AY13913" s="3"/>
    </row>
    <row r="13914" spans="2:51" x14ac:dyDescent="0.2">
      <c r="B13914" s="3"/>
      <c r="D13914" s="3"/>
      <c r="AW13914" s="3"/>
      <c r="AY13914" s="3"/>
    </row>
    <row r="13915" spans="2:51" x14ac:dyDescent="0.2">
      <c r="B13915" s="3"/>
      <c r="D13915" s="3"/>
      <c r="AW13915" s="3"/>
      <c r="AY13915" s="3"/>
    </row>
    <row r="13916" spans="2:51" x14ac:dyDescent="0.2">
      <c r="B13916" s="3"/>
      <c r="D13916" s="3"/>
      <c r="AW13916" s="3"/>
      <c r="AY13916" s="3"/>
    </row>
    <row r="13917" spans="2:51" x14ac:dyDescent="0.2">
      <c r="B13917" s="3"/>
      <c r="D13917" s="3"/>
      <c r="AW13917" s="3"/>
      <c r="AY13917" s="3"/>
    </row>
    <row r="13918" spans="2:51" x14ac:dyDescent="0.2">
      <c r="B13918" s="3"/>
      <c r="D13918" s="3"/>
      <c r="AW13918" s="3"/>
      <c r="AY13918" s="3"/>
    </row>
    <row r="13919" spans="2:51" x14ac:dyDescent="0.2">
      <c r="B13919" s="3"/>
      <c r="D13919" s="3"/>
      <c r="AW13919" s="3"/>
      <c r="AY13919" s="3"/>
    </row>
    <row r="13920" spans="2:51" x14ac:dyDescent="0.2">
      <c r="B13920" s="3"/>
      <c r="D13920" s="3"/>
      <c r="AW13920" s="3"/>
      <c r="AY13920" s="3"/>
    </row>
    <row r="13921" spans="2:51" x14ac:dyDescent="0.2">
      <c r="B13921" s="3"/>
      <c r="D13921" s="3"/>
      <c r="AW13921" s="3"/>
      <c r="AY13921" s="3"/>
    </row>
    <row r="13922" spans="2:51" x14ac:dyDescent="0.2">
      <c r="B13922" s="3"/>
      <c r="D13922" s="3"/>
      <c r="AW13922" s="3"/>
      <c r="AY13922" s="3"/>
    </row>
    <row r="13923" spans="2:51" x14ac:dyDescent="0.2">
      <c r="B13923" s="3"/>
      <c r="D13923" s="3"/>
      <c r="AW13923" s="3"/>
      <c r="AY13923" s="3"/>
    </row>
    <row r="13924" spans="2:51" x14ac:dyDescent="0.2">
      <c r="B13924" s="3"/>
      <c r="D13924" s="3"/>
      <c r="AW13924" s="3"/>
      <c r="AY13924" s="3"/>
    </row>
    <row r="13925" spans="2:51" x14ac:dyDescent="0.2">
      <c r="B13925" s="3"/>
      <c r="D13925" s="3"/>
      <c r="AW13925" s="3"/>
      <c r="AY13925" s="3"/>
    </row>
    <row r="13926" spans="2:51" x14ac:dyDescent="0.2">
      <c r="B13926" s="3"/>
      <c r="D13926" s="3"/>
      <c r="AW13926" s="3"/>
      <c r="AY13926" s="3"/>
    </row>
    <row r="13927" spans="2:51" x14ac:dyDescent="0.2">
      <c r="B13927" s="3"/>
      <c r="D13927" s="3"/>
      <c r="AW13927" s="3"/>
      <c r="AY13927" s="3"/>
    </row>
    <row r="13928" spans="2:51" x14ac:dyDescent="0.2">
      <c r="B13928" s="3"/>
      <c r="D13928" s="3"/>
      <c r="AW13928" s="3"/>
      <c r="AY13928" s="3"/>
    </row>
    <row r="13929" spans="2:51" x14ac:dyDescent="0.2">
      <c r="B13929" s="3"/>
      <c r="D13929" s="3"/>
      <c r="AW13929" s="3"/>
      <c r="AY13929" s="3"/>
    </row>
    <row r="13930" spans="2:51" x14ac:dyDescent="0.2">
      <c r="B13930" s="3"/>
      <c r="D13930" s="3"/>
      <c r="AW13930" s="3"/>
      <c r="AY13930" s="3"/>
    </row>
    <row r="13931" spans="2:51" x14ac:dyDescent="0.2">
      <c r="B13931" s="3"/>
      <c r="D13931" s="3"/>
      <c r="AW13931" s="3"/>
      <c r="AY13931" s="3"/>
    </row>
    <row r="13932" spans="2:51" x14ac:dyDescent="0.2">
      <c r="B13932" s="3"/>
      <c r="D13932" s="3"/>
      <c r="AW13932" s="3"/>
      <c r="AY13932" s="3"/>
    </row>
    <row r="13933" spans="2:51" x14ac:dyDescent="0.2">
      <c r="B13933" s="3"/>
      <c r="D13933" s="3"/>
      <c r="AW13933" s="3"/>
      <c r="AY13933" s="3"/>
    </row>
    <row r="13934" spans="2:51" x14ac:dyDescent="0.2">
      <c r="B13934" s="3"/>
      <c r="D13934" s="3"/>
      <c r="AW13934" s="3"/>
      <c r="AY13934" s="3"/>
    </row>
    <row r="13935" spans="2:51" x14ac:dyDescent="0.2">
      <c r="B13935" s="3"/>
      <c r="D13935" s="3"/>
      <c r="AW13935" s="3"/>
      <c r="AY13935" s="3"/>
    </row>
    <row r="13936" spans="2:51" x14ac:dyDescent="0.2">
      <c r="B13936" s="3"/>
      <c r="D13936" s="3"/>
      <c r="AW13936" s="3"/>
      <c r="AY13936" s="3"/>
    </row>
    <row r="13937" spans="2:51" x14ac:dyDescent="0.2">
      <c r="B13937" s="3"/>
      <c r="D13937" s="3"/>
      <c r="AW13937" s="3"/>
      <c r="AY13937" s="3"/>
    </row>
    <row r="13938" spans="2:51" x14ac:dyDescent="0.2">
      <c r="B13938" s="3"/>
      <c r="D13938" s="3"/>
      <c r="AW13938" s="3"/>
      <c r="AY13938" s="3"/>
    </row>
    <row r="13939" spans="2:51" x14ac:dyDescent="0.2">
      <c r="B13939" s="3"/>
      <c r="D13939" s="3"/>
      <c r="AW13939" s="3"/>
      <c r="AY13939" s="3"/>
    </row>
    <row r="13940" spans="2:51" x14ac:dyDescent="0.2">
      <c r="B13940" s="3"/>
      <c r="D13940" s="3"/>
      <c r="AW13940" s="3"/>
      <c r="AY13940" s="3"/>
    </row>
    <row r="13941" spans="2:51" x14ac:dyDescent="0.2">
      <c r="B13941" s="3"/>
      <c r="D13941" s="3"/>
      <c r="AW13941" s="3"/>
      <c r="AY13941" s="3"/>
    </row>
    <row r="13942" spans="2:51" x14ac:dyDescent="0.2">
      <c r="B13942" s="3"/>
      <c r="D13942" s="3"/>
      <c r="AW13942" s="3"/>
      <c r="AY13942" s="3"/>
    </row>
    <row r="13943" spans="2:51" x14ac:dyDescent="0.2">
      <c r="B13943" s="3"/>
      <c r="D13943" s="3"/>
      <c r="AW13943" s="3"/>
      <c r="AY13943" s="3"/>
    </row>
    <row r="13944" spans="2:51" x14ac:dyDescent="0.2">
      <c r="B13944" s="3"/>
      <c r="D13944" s="3"/>
      <c r="AW13944" s="3"/>
      <c r="AY13944" s="3"/>
    </row>
    <row r="13945" spans="2:51" x14ac:dyDescent="0.2">
      <c r="B13945" s="3"/>
      <c r="D13945" s="3"/>
      <c r="AW13945" s="3"/>
      <c r="AY13945" s="3"/>
    </row>
    <row r="13946" spans="2:51" x14ac:dyDescent="0.2">
      <c r="B13946" s="3"/>
      <c r="D13946" s="3"/>
      <c r="AW13946" s="3"/>
      <c r="AY13946" s="3"/>
    </row>
    <row r="13947" spans="2:51" x14ac:dyDescent="0.2">
      <c r="B13947" s="3"/>
      <c r="D13947" s="3"/>
      <c r="AW13947" s="3"/>
      <c r="AY13947" s="3"/>
    </row>
    <row r="13948" spans="2:51" x14ac:dyDescent="0.2">
      <c r="B13948" s="3"/>
      <c r="D13948" s="3"/>
      <c r="AW13948" s="3"/>
      <c r="AY13948" s="3"/>
    </row>
    <row r="13949" spans="2:51" x14ac:dyDescent="0.2">
      <c r="B13949" s="3"/>
      <c r="D13949" s="3"/>
      <c r="AW13949" s="3"/>
      <c r="AY13949" s="3"/>
    </row>
    <row r="13950" spans="2:51" x14ac:dyDescent="0.2">
      <c r="B13950" s="3"/>
      <c r="D13950" s="3"/>
      <c r="AW13950" s="3"/>
      <c r="AY13950" s="3"/>
    </row>
    <row r="13951" spans="2:51" x14ac:dyDescent="0.2">
      <c r="B13951" s="3"/>
      <c r="D13951" s="3"/>
      <c r="AW13951" s="3"/>
      <c r="AY13951" s="3"/>
    </row>
    <row r="13952" spans="2:51" x14ac:dyDescent="0.2">
      <c r="B13952" s="3"/>
      <c r="D13952" s="3"/>
      <c r="AW13952" s="3"/>
      <c r="AY13952" s="3"/>
    </row>
    <row r="13953" spans="2:51" x14ac:dyDescent="0.2">
      <c r="B13953" s="3"/>
      <c r="D13953" s="3"/>
      <c r="AW13953" s="3"/>
      <c r="AY13953" s="3"/>
    </row>
    <row r="13954" spans="2:51" x14ac:dyDescent="0.2">
      <c r="B13954" s="3"/>
      <c r="D13954" s="3"/>
      <c r="AW13954" s="3"/>
      <c r="AY13954" s="3"/>
    </row>
    <row r="13955" spans="2:51" x14ac:dyDescent="0.2">
      <c r="B13955" s="3"/>
      <c r="D13955" s="3"/>
      <c r="AW13955" s="3"/>
      <c r="AY13955" s="3"/>
    </row>
    <row r="13956" spans="2:51" x14ac:dyDescent="0.2">
      <c r="B13956" s="3"/>
      <c r="D13956" s="3"/>
      <c r="AW13956" s="3"/>
      <c r="AY13956" s="3"/>
    </row>
    <row r="13957" spans="2:51" x14ac:dyDescent="0.2">
      <c r="B13957" s="3"/>
      <c r="D13957" s="3"/>
      <c r="AW13957" s="3"/>
      <c r="AY13957" s="3"/>
    </row>
    <row r="13958" spans="2:51" x14ac:dyDescent="0.2">
      <c r="B13958" s="3"/>
      <c r="D13958" s="3"/>
      <c r="AW13958" s="3"/>
      <c r="AY13958" s="3"/>
    </row>
    <row r="13959" spans="2:51" x14ac:dyDescent="0.2">
      <c r="B13959" s="3"/>
      <c r="D13959" s="3"/>
      <c r="AW13959" s="3"/>
      <c r="AY13959" s="3"/>
    </row>
    <row r="13960" spans="2:51" x14ac:dyDescent="0.2">
      <c r="B13960" s="3"/>
      <c r="D13960" s="3"/>
      <c r="AW13960" s="3"/>
      <c r="AY13960" s="3"/>
    </row>
    <row r="13961" spans="2:51" x14ac:dyDescent="0.2">
      <c r="B13961" s="3"/>
      <c r="D13961" s="3"/>
      <c r="AW13961" s="3"/>
      <c r="AY13961" s="3"/>
    </row>
    <row r="13962" spans="2:51" x14ac:dyDescent="0.2">
      <c r="B13962" s="3"/>
      <c r="D13962" s="3"/>
      <c r="AW13962" s="3"/>
      <c r="AY13962" s="3"/>
    </row>
    <row r="13963" spans="2:51" x14ac:dyDescent="0.2">
      <c r="B13963" s="3"/>
      <c r="D13963" s="3"/>
      <c r="AW13963" s="3"/>
      <c r="AY13963" s="3"/>
    </row>
    <row r="13964" spans="2:51" x14ac:dyDescent="0.2">
      <c r="B13964" s="3"/>
      <c r="D13964" s="3"/>
      <c r="AW13964" s="3"/>
      <c r="AY13964" s="3"/>
    </row>
    <row r="13965" spans="2:51" x14ac:dyDescent="0.2">
      <c r="B13965" s="3"/>
      <c r="D13965" s="3"/>
      <c r="AW13965" s="3"/>
      <c r="AY13965" s="3"/>
    </row>
    <row r="13966" spans="2:51" x14ac:dyDescent="0.2">
      <c r="B13966" s="3"/>
      <c r="D13966" s="3"/>
      <c r="AW13966" s="3"/>
      <c r="AY13966" s="3"/>
    </row>
    <row r="13967" spans="2:51" x14ac:dyDescent="0.2">
      <c r="B13967" s="3"/>
      <c r="D13967" s="3"/>
      <c r="AW13967" s="3"/>
      <c r="AY13967" s="3"/>
    </row>
    <row r="13968" spans="2:51" x14ac:dyDescent="0.2">
      <c r="B13968" s="3"/>
      <c r="D13968" s="3"/>
      <c r="AW13968" s="3"/>
      <c r="AY13968" s="3"/>
    </row>
    <row r="13969" spans="2:51" x14ac:dyDescent="0.2">
      <c r="B13969" s="3"/>
      <c r="D13969" s="3"/>
      <c r="AW13969" s="3"/>
      <c r="AY13969" s="3"/>
    </row>
    <row r="13970" spans="2:51" x14ac:dyDescent="0.2">
      <c r="B13970" s="3"/>
      <c r="D13970" s="3"/>
      <c r="AW13970" s="3"/>
      <c r="AY13970" s="3"/>
    </row>
    <row r="13971" spans="2:51" x14ac:dyDescent="0.2">
      <c r="B13971" s="3"/>
      <c r="D13971" s="3"/>
      <c r="AW13971" s="3"/>
      <c r="AY13971" s="3"/>
    </row>
    <row r="13972" spans="2:51" x14ac:dyDescent="0.2">
      <c r="B13972" s="3"/>
      <c r="D13972" s="3"/>
      <c r="AW13972" s="3"/>
      <c r="AY13972" s="3"/>
    </row>
    <row r="13973" spans="2:51" x14ac:dyDescent="0.2">
      <c r="B13973" s="3"/>
      <c r="D13973" s="3"/>
      <c r="AW13973" s="3"/>
      <c r="AY13973" s="3"/>
    </row>
    <row r="13974" spans="2:51" x14ac:dyDescent="0.2">
      <c r="B13974" s="3"/>
      <c r="D13974" s="3"/>
      <c r="AW13974" s="3"/>
      <c r="AY13974" s="3"/>
    </row>
    <row r="13975" spans="2:51" x14ac:dyDescent="0.2">
      <c r="B13975" s="3"/>
      <c r="D13975" s="3"/>
      <c r="AW13975" s="3"/>
      <c r="AY13975" s="3"/>
    </row>
    <row r="13976" spans="2:51" x14ac:dyDescent="0.2">
      <c r="B13976" s="3"/>
      <c r="D13976" s="3"/>
      <c r="AW13976" s="3"/>
      <c r="AY13976" s="3"/>
    </row>
    <row r="13977" spans="2:51" x14ac:dyDescent="0.2">
      <c r="B13977" s="3"/>
      <c r="D13977" s="3"/>
      <c r="AW13977" s="3"/>
      <c r="AY13977" s="3"/>
    </row>
    <row r="13978" spans="2:51" x14ac:dyDescent="0.2">
      <c r="B13978" s="3"/>
      <c r="D13978" s="3"/>
      <c r="AW13978" s="3"/>
      <c r="AY13978" s="3"/>
    </row>
    <row r="13979" spans="2:51" x14ac:dyDescent="0.2">
      <c r="B13979" s="3"/>
      <c r="D13979" s="3"/>
      <c r="AW13979" s="3"/>
      <c r="AY13979" s="3"/>
    </row>
    <row r="13980" spans="2:51" x14ac:dyDescent="0.2">
      <c r="B13980" s="3"/>
      <c r="D13980" s="3"/>
      <c r="AW13980" s="3"/>
      <c r="AY13980" s="3"/>
    </row>
    <row r="13981" spans="2:51" x14ac:dyDescent="0.2">
      <c r="B13981" s="3"/>
      <c r="D13981" s="3"/>
      <c r="AW13981" s="3"/>
      <c r="AY13981" s="3"/>
    </row>
    <row r="13982" spans="2:51" x14ac:dyDescent="0.2">
      <c r="B13982" s="3"/>
      <c r="D13982" s="3"/>
      <c r="AW13982" s="3"/>
      <c r="AY13982" s="3"/>
    </row>
    <row r="13983" spans="2:51" x14ac:dyDescent="0.2">
      <c r="B13983" s="3"/>
      <c r="D13983" s="3"/>
      <c r="AW13983" s="3"/>
      <c r="AY13983" s="3"/>
    </row>
    <row r="13984" spans="2:51" x14ac:dyDescent="0.2">
      <c r="B13984" s="3"/>
      <c r="D13984" s="3"/>
      <c r="AW13984" s="3"/>
      <c r="AY13984" s="3"/>
    </row>
    <row r="13985" spans="2:51" x14ac:dyDescent="0.2">
      <c r="B13985" s="3"/>
      <c r="D13985" s="3"/>
      <c r="AW13985" s="3"/>
      <c r="AY13985" s="3"/>
    </row>
    <row r="13986" spans="2:51" x14ac:dyDescent="0.2">
      <c r="B13986" s="3"/>
      <c r="D13986" s="3"/>
      <c r="AW13986" s="3"/>
      <c r="AY13986" s="3"/>
    </row>
    <row r="13987" spans="2:51" x14ac:dyDescent="0.2">
      <c r="B13987" s="3"/>
      <c r="D13987" s="3"/>
      <c r="AW13987" s="3"/>
      <c r="AY13987" s="3"/>
    </row>
    <row r="13988" spans="2:51" x14ac:dyDescent="0.2">
      <c r="B13988" s="3"/>
      <c r="D13988" s="3"/>
      <c r="AW13988" s="3"/>
      <c r="AY13988" s="3"/>
    </row>
    <row r="13989" spans="2:51" x14ac:dyDescent="0.2">
      <c r="B13989" s="3"/>
      <c r="D13989" s="3"/>
      <c r="AW13989" s="3"/>
      <c r="AY13989" s="3"/>
    </row>
    <row r="13990" spans="2:51" x14ac:dyDescent="0.2">
      <c r="B13990" s="3"/>
      <c r="D13990" s="3"/>
      <c r="AW13990" s="3"/>
      <c r="AY13990" s="3"/>
    </row>
    <row r="13991" spans="2:51" x14ac:dyDescent="0.2">
      <c r="B13991" s="3"/>
      <c r="D13991" s="3"/>
      <c r="AW13991" s="3"/>
      <c r="AY13991" s="3"/>
    </row>
    <row r="13992" spans="2:51" x14ac:dyDescent="0.2">
      <c r="B13992" s="3"/>
      <c r="D13992" s="3"/>
      <c r="AW13992" s="3"/>
      <c r="AY13992" s="3"/>
    </row>
    <row r="13993" spans="2:51" x14ac:dyDescent="0.2">
      <c r="B13993" s="3"/>
      <c r="D13993" s="3"/>
      <c r="AW13993" s="3"/>
      <c r="AY13993" s="3"/>
    </row>
    <row r="13994" spans="2:51" x14ac:dyDescent="0.2">
      <c r="B13994" s="3"/>
      <c r="D13994" s="3"/>
      <c r="AW13994" s="3"/>
      <c r="AY13994" s="3"/>
    </row>
    <row r="13995" spans="2:51" x14ac:dyDescent="0.2">
      <c r="B13995" s="3"/>
      <c r="D13995" s="3"/>
      <c r="AW13995" s="3"/>
      <c r="AY13995" s="3"/>
    </row>
    <row r="13996" spans="2:51" x14ac:dyDescent="0.2">
      <c r="B13996" s="3"/>
      <c r="D13996" s="3"/>
      <c r="AW13996" s="3"/>
      <c r="AY13996" s="3"/>
    </row>
    <row r="13997" spans="2:51" x14ac:dyDescent="0.2">
      <c r="B13997" s="3"/>
      <c r="D13997" s="3"/>
      <c r="AW13997" s="3"/>
      <c r="AY13997" s="3"/>
    </row>
    <row r="13998" spans="2:51" x14ac:dyDescent="0.2">
      <c r="B13998" s="3"/>
      <c r="D13998" s="3"/>
      <c r="AW13998" s="3"/>
      <c r="AY13998" s="3"/>
    </row>
    <row r="13999" spans="2:51" x14ac:dyDescent="0.2">
      <c r="B13999" s="3"/>
      <c r="D13999" s="3"/>
      <c r="AW13999" s="3"/>
      <c r="AY13999" s="3"/>
    </row>
    <row r="14000" spans="2:51" x14ac:dyDescent="0.2">
      <c r="B14000" s="3"/>
      <c r="D14000" s="3"/>
      <c r="AW14000" s="3"/>
      <c r="AY14000" s="3"/>
    </row>
    <row r="14001" spans="2:51" x14ac:dyDescent="0.2">
      <c r="B14001" s="3"/>
      <c r="D14001" s="3"/>
      <c r="AW14001" s="3"/>
      <c r="AY14001" s="3"/>
    </row>
    <row r="14002" spans="2:51" x14ac:dyDescent="0.2">
      <c r="B14002" s="3"/>
      <c r="D14002" s="3"/>
      <c r="AW14002" s="3"/>
      <c r="AY14002" s="3"/>
    </row>
    <row r="14003" spans="2:51" x14ac:dyDescent="0.2">
      <c r="B14003" s="3"/>
      <c r="D14003" s="3"/>
      <c r="AW14003" s="3"/>
      <c r="AY14003" s="3"/>
    </row>
    <row r="14004" spans="2:51" x14ac:dyDescent="0.2">
      <c r="B14004" s="3"/>
      <c r="D14004" s="3"/>
      <c r="AW14004" s="3"/>
      <c r="AY14004" s="3"/>
    </row>
    <row r="14005" spans="2:51" x14ac:dyDescent="0.2">
      <c r="B14005" s="3"/>
      <c r="D14005" s="3"/>
      <c r="AW14005" s="3"/>
      <c r="AY14005" s="3"/>
    </row>
    <row r="14006" spans="2:51" x14ac:dyDescent="0.2">
      <c r="B14006" s="3"/>
      <c r="D14006" s="3"/>
      <c r="AW14006" s="3"/>
      <c r="AY14006" s="3"/>
    </row>
    <row r="14007" spans="2:51" x14ac:dyDescent="0.2">
      <c r="B14007" s="3"/>
      <c r="D14007" s="3"/>
      <c r="AW14007" s="3"/>
      <c r="AY14007" s="3"/>
    </row>
    <row r="14008" spans="2:51" x14ac:dyDescent="0.2">
      <c r="B14008" s="3"/>
      <c r="D14008" s="3"/>
      <c r="AW14008" s="3"/>
      <c r="AY14008" s="3"/>
    </row>
    <row r="14009" spans="2:51" x14ac:dyDescent="0.2">
      <c r="B14009" s="3"/>
      <c r="D14009" s="3"/>
      <c r="AW14009" s="3"/>
      <c r="AY14009" s="3"/>
    </row>
    <row r="14010" spans="2:51" x14ac:dyDescent="0.2">
      <c r="B14010" s="3"/>
      <c r="D14010" s="3"/>
      <c r="AW14010" s="3"/>
      <c r="AY14010" s="3"/>
    </row>
    <row r="14011" spans="2:51" x14ac:dyDescent="0.2">
      <c r="B14011" s="3"/>
      <c r="D14011" s="3"/>
      <c r="AW14011" s="3"/>
      <c r="AY14011" s="3"/>
    </row>
    <row r="14012" spans="2:51" x14ac:dyDescent="0.2">
      <c r="B14012" s="3"/>
      <c r="D14012" s="3"/>
      <c r="AW14012" s="3"/>
      <c r="AY14012" s="3"/>
    </row>
    <row r="14013" spans="2:51" x14ac:dyDescent="0.2">
      <c r="B14013" s="3"/>
      <c r="D14013" s="3"/>
      <c r="AW14013" s="3"/>
      <c r="AY14013" s="3"/>
    </row>
    <row r="14014" spans="2:51" x14ac:dyDescent="0.2">
      <c r="B14014" s="3"/>
      <c r="D14014" s="3"/>
      <c r="AW14014" s="3"/>
      <c r="AY14014" s="3"/>
    </row>
    <row r="14015" spans="2:51" x14ac:dyDescent="0.2">
      <c r="B14015" s="3"/>
      <c r="D14015" s="3"/>
      <c r="AW14015" s="3"/>
      <c r="AY14015" s="3"/>
    </row>
    <row r="14016" spans="2:51" x14ac:dyDescent="0.2">
      <c r="B14016" s="3"/>
      <c r="D14016" s="3"/>
      <c r="AW14016" s="3"/>
      <c r="AY14016" s="3"/>
    </row>
    <row r="14017" spans="2:51" x14ac:dyDescent="0.2">
      <c r="B14017" s="3"/>
      <c r="D14017" s="3"/>
      <c r="AW14017" s="3"/>
      <c r="AY14017" s="3"/>
    </row>
    <row r="14018" spans="2:51" x14ac:dyDescent="0.2">
      <c r="B14018" s="3"/>
      <c r="D14018" s="3"/>
      <c r="AW14018" s="3"/>
      <c r="AY14018" s="3"/>
    </row>
    <row r="14019" spans="2:51" x14ac:dyDescent="0.2">
      <c r="B14019" s="3"/>
      <c r="D14019" s="3"/>
      <c r="AW14019" s="3"/>
      <c r="AY14019" s="3"/>
    </row>
    <row r="14020" spans="2:51" x14ac:dyDescent="0.2">
      <c r="B14020" s="3"/>
      <c r="D14020" s="3"/>
      <c r="AW14020" s="3"/>
      <c r="AY14020" s="3"/>
    </row>
    <row r="14021" spans="2:51" x14ac:dyDescent="0.2">
      <c r="B14021" s="3"/>
      <c r="D14021" s="3"/>
      <c r="AW14021" s="3"/>
      <c r="AY14021" s="3"/>
    </row>
    <row r="14022" spans="2:51" x14ac:dyDescent="0.2">
      <c r="B14022" s="3"/>
      <c r="D14022" s="3"/>
      <c r="AW14022" s="3"/>
      <c r="AY14022" s="3"/>
    </row>
    <row r="14023" spans="2:51" x14ac:dyDescent="0.2">
      <c r="B14023" s="3"/>
      <c r="D14023" s="3"/>
      <c r="AW14023" s="3"/>
      <c r="AY14023" s="3"/>
    </row>
    <row r="14024" spans="2:51" x14ac:dyDescent="0.2">
      <c r="B14024" s="3"/>
      <c r="D14024" s="3"/>
      <c r="AW14024" s="3"/>
      <c r="AY14024" s="3"/>
    </row>
    <row r="14025" spans="2:51" x14ac:dyDescent="0.2">
      <c r="B14025" s="3"/>
      <c r="D14025" s="3"/>
      <c r="AW14025" s="3"/>
      <c r="AY14025" s="3"/>
    </row>
    <row r="14026" spans="2:51" x14ac:dyDescent="0.2">
      <c r="B14026" s="3"/>
      <c r="D14026" s="3"/>
      <c r="AW14026" s="3"/>
      <c r="AY14026" s="3"/>
    </row>
    <row r="14027" spans="2:51" x14ac:dyDescent="0.2">
      <c r="B14027" s="3"/>
      <c r="D14027" s="3"/>
      <c r="AW14027" s="3"/>
      <c r="AY14027" s="3"/>
    </row>
    <row r="14028" spans="2:51" x14ac:dyDescent="0.2">
      <c r="B14028" s="3"/>
      <c r="D14028" s="3"/>
      <c r="AW14028" s="3"/>
      <c r="AY14028" s="3"/>
    </row>
    <row r="14029" spans="2:51" x14ac:dyDescent="0.2">
      <c r="B14029" s="3"/>
      <c r="D14029" s="3"/>
      <c r="AW14029" s="3"/>
      <c r="AY14029" s="3"/>
    </row>
    <row r="14030" spans="2:51" x14ac:dyDescent="0.2">
      <c r="B14030" s="3"/>
      <c r="D14030" s="3"/>
      <c r="AW14030" s="3"/>
      <c r="AY14030" s="3"/>
    </row>
    <row r="14031" spans="2:51" x14ac:dyDescent="0.2">
      <c r="B14031" s="3"/>
      <c r="D14031" s="3"/>
      <c r="AW14031" s="3"/>
      <c r="AY14031" s="3"/>
    </row>
    <row r="14032" spans="2:51" x14ac:dyDescent="0.2">
      <c r="B14032" s="3"/>
      <c r="D14032" s="3"/>
      <c r="AW14032" s="3"/>
      <c r="AY14032" s="3"/>
    </row>
    <row r="14033" spans="2:51" x14ac:dyDescent="0.2">
      <c r="B14033" s="3"/>
      <c r="D14033" s="3"/>
      <c r="AW14033" s="3"/>
      <c r="AY14033" s="3"/>
    </row>
    <row r="14034" spans="2:51" x14ac:dyDescent="0.2">
      <c r="B14034" s="3"/>
      <c r="D14034" s="3"/>
      <c r="AW14034" s="3"/>
      <c r="AY14034" s="3"/>
    </row>
    <row r="14035" spans="2:51" x14ac:dyDescent="0.2">
      <c r="B14035" s="3"/>
      <c r="D14035" s="3"/>
      <c r="AW14035" s="3"/>
      <c r="AY14035" s="3"/>
    </row>
    <row r="14036" spans="2:51" x14ac:dyDescent="0.2">
      <c r="B14036" s="3"/>
      <c r="D14036" s="3"/>
      <c r="AW14036" s="3"/>
      <c r="AY14036" s="3"/>
    </row>
    <row r="14037" spans="2:51" x14ac:dyDescent="0.2">
      <c r="B14037" s="3"/>
      <c r="D14037" s="3"/>
      <c r="AW14037" s="3"/>
      <c r="AY14037" s="3"/>
    </row>
    <row r="14038" spans="2:51" x14ac:dyDescent="0.2">
      <c r="B14038" s="3"/>
      <c r="D14038" s="3"/>
      <c r="AW14038" s="3"/>
      <c r="AY14038" s="3"/>
    </row>
    <row r="14039" spans="2:51" x14ac:dyDescent="0.2">
      <c r="B14039" s="3"/>
      <c r="D14039" s="3"/>
      <c r="AW14039" s="3"/>
      <c r="AY14039" s="3"/>
    </row>
    <row r="14040" spans="2:51" x14ac:dyDescent="0.2">
      <c r="B14040" s="3"/>
      <c r="D14040" s="3"/>
      <c r="AW14040" s="3"/>
      <c r="AY14040" s="3"/>
    </row>
    <row r="14041" spans="2:51" x14ac:dyDescent="0.2">
      <c r="B14041" s="3"/>
      <c r="D14041" s="3"/>
      <c r="AW14041" s="3"/>
      <c r="AY14041" s="3"/>
    </row>
    <row r="14042" spans="2:51" x14ac:dyDescent="0.2">
      <c r="B14042" s="3"/>
      <c r="D14042" s="3"/>
      <c r="AW14042" s="3"/>
      <c r="AY14042" s="3"/>
    </row>
    <row r="14043" spans="2:51" x14ac:dyDescent="0.2">
      <c r="B14043" s="3"/>
      <c r="D14043" s="3"/>
      <c r="AW14043" s="3"/>
      <c r="AY14043" s="3"/>
    </row>
    <row r="14044" spans="2:51" x14ac:dyDescent="0.2">
      <c r="B14044" s="3"/>
      <c r="D14044" s="3"/>
      <c r="AW14044" s="3"/>
      <c r="AY14044" s="3"/>
    </row>
    <row r="14045" spans="2:51" x14ac:dyDescent="0.2">
      <c r="B14045" s="3"/>
      <c r="D14045" s="3"/>
      <c r="AW14045" s="3"/>
      <c r="AY14045" s="3"/>
    </row>
    <row r="14046" spans="2:51" x14ac:dyDescent="0.2">
      <c r="B14046" s="3"/>
      <c r="D14046" s="3"/>
      <c r="AW14046" s="3"/>
      <c r="AY14046" s="3"/>
    </row>
    <row r="14047" spans="2:51" x14ac:dyDescent="0.2">
      <c r="B14047" s="3"/>
      <c r="D14047" s="3"/>
      <c r="AW14047" s="3"/>
      <c r="AY14047" s="3"/>
    </row>
    <row r="14048" spans="2:51" x14ac:dyDescent="0.2">
      <c r="B14048" s="3"/>
      <c r="D14048" s="3"/>
      <c r="AW14048" s="3"/>
      <c r="AY14048" s="3"/>
    </row>
    <row r="14049" spans="2:51" x14ac:dyDescent="0.2">
      <c r="B14049" s="3"/>
      <c r="D14049" s="3"/>
      <c r="AW14049" s="3"/>
      <c r="AY14049" s="3"/>
    </row>
    <row r="14050" spans="2:51" x14ac:dyDescent="0.2">
      <c r="B14050" s="3"/>
      <c r="D14050" s="3"/>
      <c r="AW14050" s="3"/>
      <c r="AY14050" s="3"/>
    </row>
    <row r="14051" spans="2:51" x14ac:dyDescent="0.2">
      <c r="B14051" s="3"/>
      <c r="D14051" s="3"/>
      <c r="AW14051" s="3"/>
      <c r="AY14051" s="3"/>
    </row>
    <row r="14052" spans="2:51" x14ac:dyDescent="0.2">
      <c r="B14052" s="3"/>
      <c r="D14052" s="3"/>
      <c r="AW14052" s="3"/>
      <c r="AY14052" s="3"/>
    </row>
    <row r="14053" spans="2:51" x14ac:dyDescent="0.2">
      <c r="B14053" s="3"/>
      <c r="D14053" s="3"/>
      <c r="AW14053" s="3"/>
      <c r="AY14053" s="3"/>
    </row>
    <row r="14054" spans="2:51" x14ac:dyDescent="0.2">
      <c r="B14054" s="3"/>
      <c r="D14054" s="3"/>
      <c r="AW14054" s="3"/>
      <c r="AY14054" s="3"/>
    </row>
    <row r="14055" spans="2:51" x14ac:dyDescent="0.2">
      <c r="B14055" s="3"/>
      <c r="D14055" s="3"/>
      <c r="AW14055" s="3"/>
      <c r="AY14055" s="3"/>
    </row>
    <row r="14056" spans="2:51" x14ac:dyDescent="0.2">
      <c r="B14056" s="3"/>
      <c r="D14056" s="3"/>
      <c r="AW14056" s="3"/>
      <c r="AY14056" s="3"/>
    </row>
    <row r="14057" spans="2:51" x14ac:dyDescent="0.2">
      <c r="B14057" s="3"/>
      <c r="D14057" s="3"/>
      <c r="AW14057" s="3"/>
      <c r="AY14057" s="3"/>
    </row>
    <row r="14058" spans="2:51" x14ac:dyDescent="0.2">
      <c r="B14058" s="3"/>
      <c r="D14058" s="3"/>
      <c r="AW14058" s="3"/>
      <c r="AY14058" s="3"/>
    </row>
    <row r="14059" spans="2:51" x14ac:dyDescent="0.2">
      <c r="B14059" s="3"/>
      <c r="D14059" s="3"/>
      <c r="AW14059" s="3"/>
      <c r="AY14059" s="3"/>
    </row>
    <row r="14060" spans="2:51" x14ac:dyDescent="0.2">
      <c r="B14060" s="3"/>
      <c r="D14060" s="3"/>
      <c r="AW14060" s="3"/>
      <c r="AY14060" s="3"/>
    </row>
    <row r="14061" spans="2:51" x14ac:dyDescent="0.2">
      <c r="B14061" s="3"/>
      <c r="D14061" s="3"/>
      <c r="AW14061" s="3"/>
      <c r="AY14061" s="3"/>
    </row>
    <row r="14062" spans="2:51" x14ac:dyDescent="0.2">
      <c r="B14062" s="3"/>
      <c r="D14062" s="3"/>
      <c r="AW14062" s="3"/>
      <c r="AY14062" s="3"/>
    </row>
    <row r="14063" spans="2:51" x14ac:dyDescent="0.2">
      <c r="B14063" s="3"/>
      <c r="D14063" s="3"/>
      <c r="AW14063" s="3"/>
      <c r="AY14063" s="3"/>
    </row>
    <row r="14064" spans="2:51" x14ac:dyDescent="0.2">
      <c r="B14064" s="3"/>
      <c r="D14064" s="3"/>
      <c r="AW14064" s="3"/>
      <c r="AY14064" s="3"/>
    </row>
    <row r="14065" spans="2:51" x14ac:dyDescent="0.2">
      <c r="B14065" s="3"/>
      <c r="D14065" s="3"/>
      <c r="AW14065" s="3"/>
      <c r="AY14065" s="3"/>
    </row>
    <row r="14066" spans="2:51" x14ac:dyDescent="0.2">
      <c r="B14066" s="3"/>
      <c r="D14066" s="3"/>
      <c r="AW14066" s="3"/>
      <c r="AY14066" s="3"/>
    </row>
    <row r="14067" spans="2:51" x14ac:dyDescent="0.2">
      <c r="B14067" s="3"/>
      <c r="D14067" s="3"/>
      <c r="AW14067" s="3"/>
      <c r="AY14067" s="3"/>
    </row>
    <row r="14068" spans="2:51" x14ac:dyDescent="0.2">
      <c r="B14068" s="3"/>
      <c r="D14068" s="3"/>
      <c r="AW14068" s="3"/>
      <c r="AY14068" s="3"/>
    </row>
    <row r="14069" spans="2:51" x14ac:dyDescent="0.2">
      <c r="B14069" s="3"/>
      <c r="D14069" s="3"/>
      <c r="AW14069" s="3"/>
      <c r="AY14069" s="3"/>
    </row>
    <row r="14070" spans="2:51" x14ac:dyDescent="0.2">
      <c r="B14070" s="3"/>
      <c r="D14070" s="3"/>
      <c r="AW14070" s="3"/>
      <c r="AY14070" s="3"/>
    </row>
    <row r="14071" spans="2:51" x14ac:dyDescent="0.2">
      <c r="B14071" s="3"/>
      <c r="D14071" s="3"/>
      <c r="AW14071" s="3"/>
      <c r="AY14071" s="3"/>
    </row>
    <row r="14072" spans="2:51" x14ac:dyDescent="0.2">
      <c r="B14072" s="3"/>
      <c r="D14072" s="3"/>
      <c r="AW14072" s="3"/>
      <c r="AY14072" s="3"/>
    </row>
    <row r="14073" spans="2:51" x14ac:dyDescent="0.2">
      <c r="B14073" s="3"/>
      <c r="D14073" s="3"/>
      <c r="AW14073" s="3"/>
      <c r="AY14073" s="3"/>
    </row>
    <row r="14074" spans="2:51" x14ac:dyDescent="0.2">
      <c r="B14074" s="3"/>
      <c r="D14074" s="3"/>
      <c r="AW14074" s="3"/>
      <c r="AY14074" s="3"/>
    </row>
    <row r="14075" spans="2:51" x14ac:dyDescent="0.2">
      <c r="B14075" s="3"/>
      <c r="D14075" s="3"/>
      <c r="AW14075" s="3"/>
      <c r="AY14075" s="3"/>
    </row>
    <row r="14076" spans="2:51" x14ac:dyDescent="0.2">
      <c r="B14076" s="3"/>
      <c r="D14076" s="3"/>
      <c r="AW14076" s="3"/>
      <c r="AY14076" s="3"/>
    </row>
    <row r="14077" spans="2:51" x14ac:dyDescent="0.2">
      <c r="B14077" s="3"/>
      <c r="D14077" s="3"/>
      <c r="AW14077" s="3"/>
      <c r="AY14077" s="3"/>
    </row>
    <row r="14078" spans="2:51" x14ac:dyDescent="0.2">
      <c r="B14078" s="3"/>
      <c r="D14078" s="3"/>
      <c r="AW14078" s="3"/>
      <c r="AY14078" s="3"/>
    </row>
    <row r="14079" spans="2:51" x14ac:dyDescent="0.2">
      <c r="B14079" s="3"/>
      <c r="D14079" s="3"/>
      <c r="AW14079" s="3"/>
      <c r="AY14079" s="3"/>
    </row>
    <row r="14080" spans="2:51" x14ac:dyDescent="0.2">
      <c r="B14080" s="3"/>
      <c r="D14080" s="3"/>
      <c r="AW14080" s="3"/>
      <c r="AY14080" s="3"/>
    </row>
    <row r="14081" spans="2:51" x14ac:dyDescent="0.2">
      <c r="B14081" s="3"/>
      <c r="D14081" s="3"/>
      <c r="AW14081" s="3"/>
      <c r="AY14081" s="3"/>
    </row>
    <row r="14082" spans="2:51" x14ac:dyDescent="0.2">
      <c r="B14082" s="3"/>
      <c r="D14082" s="3"/>
      <c r="AW14082" s="3"/>
      <c r="AY14082" s="3"/>
    </row>
    <row r="14083" spans="2:51" x14ac:dyDescent="0.2">
      <c r="B14083" s="3"/>
      <c r="D14083" s="3"/>
      <c r="AW14083" s="3"/>
      <c r="AY14083" s="3"/>
    </row>
    <row r="14084" spans="2:51" x14ac:dyDescent="0.2">
      <c r="B14084" s="3"/>
      <c r="D14084" s="3"/>
      <c r="AW14084" s="3"/>
      <c r="AY14084" s="3"/>
    </row>
    <row r="14085" spans="2:51" x14ac:dyDescent="0.2">
      <c r="B14085" s="3"/>
      <c r="D14085" s="3"/>
      <c r="AW14085" s="3"/>
      <c r="AY14085" s="3"/>
    </row>
    <row r="14086" spans="2:51" x14ac:dyDescent="0.2">
      <c r="B14086" s="3"/>
      <c r="D14086" s="3"/>
      <c r="AW14086" s="3"/>
      <c r="AY14086" s="3"/>
    </row>
    <row r="14087" spans="2:51" x14ac:dyDescent="0.2">
      <c r="B14087" s="3"/>
      <c r="D14087" s="3"/>
      <c r="AW14087" s="3"/>
      <c r="AY14087" s="3"/>
    </row>
    <row r="14088" spans="2:51" x14ac:dyDescent="0.2">
      <c r="B14088" s="3"/>
      <c r="D14088" s="3"/>
      <c r="AW14088" s="3"/>
      <c r="AY14088" s="3"/>
    </row>
    <row r="14089" spans="2:51" x14ac:dyDescent="0.2">
      <c r="B14089" s="3"/>
      <c r="D14089" s="3"/>
      <c r="AW14089" s="3"/>
      <c r="AY14089" s="3"/>
    </row>
    <row r="14090" spans="2:51" x14ac:dyDescent="0.2">
      <c r="B14090" s="3"/>
      <c r="D14090" s="3"/>
      <c r="AW14090" s="3"/>
      <c r="AY14090" s="3"/>
    </row>
    <row r="14091" spans="2:51" x14ac:dyDescent="0.2">
      <c r="B14091" s="3"/>
      <c r="D14091" s="3"/>
      <c r="AW14091" s="3"/>
      <c r="AY14091" s="3"/>
    </row>
    <row r="14092" spans="2:51" x14ac:dyDescent="0.2">
      <c r="B14092" s="3"/>
      <c r="D14092" s="3"/>
      <c r="AW14092" s="3"/>
      <c r="AY14092" s="3"/>
    </row>
    <row r="14093" spans="2:51" x14ac:dyDescent="0.2">
      <c r="B14093" s="3"/>
      <c r="D14093" s="3"/>
      <c r="AW14093" s="3"/>
      <c r="AY14093" s="3"/>
    </row>
    <row r="14094" spans="2:51" x14ac:dyDescent="0.2">
      <c r="B14094" s="3"/>
      <c r="D14094" s="3"/>
      <c r="AW14094" s="3"/>
      <c r="AY14094" s="3"/>
    </row>
    <row r="14095" spans="2:51" x14ac:dyDescent="0.2">
      <c r="B14095" s="3"/>
      <c r="D14095" s="3"/>
      <c r="AW14095" s="3"/>
      <c r="AY14095" s="3"/>
    </row>
    <row r="14096" spans="2:51" x14ac:dyDescent="0.2">
      <c r="B14096" s="3"/>
      <c r="D14096" s="3"/>
      <c r="AW14096" s="3"/>
      <c r="AY14096" s="3"/>
    </row>
    <row r="14097" spans="2:51" x14ac:dyDescent="0.2">
      <c r="B14097" s="3"/>
      <c r="D14097" s="3"/>
      <c r="AW14097" s="3"/>
      <c r="AY14097" s="3"/>
    </row>
    <row r="14098" spans="2:51" x14ac:dyDescent="0.2">
      <c r="B14098" s="3"/>
      <c r="D14098" s="3"/>
      <c r="AW14098" s="3"/>
      <c r="AY14098" s="3"/>
    </row>
    <row r="14099" spans="2:51" x14ac:dyDescent="0.2">
      <c r="B14099" s="3"/>
      <c r="D14099" s="3"/>
      <c r="AW14099" s="3"/>
      <c r="AY14099" s="3"/>
    </row>
    <row r="14100" spans="2:51" x14ac:dyDescent="0.2">
      <c r="B14100" s="3"/>
      <c r="D14100" s="3"/>
      <c r="AW14100" s="3"/>
      <c r="AY14100" s="3"/>
    </row>
    <row r="14101" spans="2:51" x14ac:dyDescent="0.2">
      <c r="B14101" s="3"/>
      <c r="D14101" s="3"/>
      <c r="AW14101" s="3"/>
      <c r="AY14101" s="3"/>
    </row>
    <row r="14102" spans="2:51" x14ac:dyDescent="0.2">
      <c r="B14102" s="3"/>
      <c r="D14102" s="3"/>
      <c r="AW14102" s="3"/>
      <c r="AY14102" s="3"/>
    </row>
    <row r="14103" spans="2:51" x14ac:dyDescent="0.2">
      <c r="B14103" s="3"/>
      <c r="D14103" s="3"/>
      <c r="AW14103" s="3"/>
      <c r="AY14103" s="3"/>
    </row>
    <row r="14104" spans="2:51" x14ac:dyDescent="0.2">
      <c r="B14104" s="3"/>
      <c r="D14104" s="3"/>
      <c r="AW14104" s="3"/>
      <c r="AY14104" s="3"/>
    </row>
    <row r="14105" spans="2:51" x14ac:dyDescent="0.2">
      <c r="B14105" s="3"/>
      <c r="D14105" s="3"/>
      <c r="AW14105" s="3"/>
      <c r="AY14105" s="3"/>
    </row>
    <row r="14106" spans="2:51" x14ac:dyDescent="0.2">
      <c r="B14106" s="3"/>
      <c r="D14106" s="3"/>
      <c r="AW14106" s="3"/>
      <c r="AY14106" s="3"/>
    </row>
    <row r="14107" spans="2:51" x14ac:dyDescent="0.2">
      <c r="B14107" s="3"/>
      <c r="D14107" s="3"/>
      <c r="AW14107" s="3"/>
      <c r="AY14107" s="3"/>
    </row>
    <row r="14108" spans="2:51" x14ac:dyDescent="0.2">
      <c r="B14108" s="3"/>
      <c r="D14108" s="3"/>
      <c r="AW14108" s="3"/>
      <c r="AY14108" s="3"/>
    </row>
    <row r="14109" spans="2:51" x14ac:dyDescent="0.2">
      <c r="B14109" s="3"/>
      <c r="D14109" s="3"/>
      <c r="AW14109" s="3"/>
      <c r="AY14109" s="3"/>
    </row>
    <row r="14110" spans="2:51" x14ac:dyDescent="0.2">
      <c r="B14110" s="3"/>
      <c r="D14110" s="3"/>
      <c r="AW14110" s="3"/>
      <c r="AY14110" s="3"/>
    </row>
    <row r="14111" spans="2:51" x14ac:dyDescent="0.2">
      <c r="B14111" s="3"/>
      <c r="D14111" s="3"/>
      <c r="AW14111" s="3"/>
      <c r="AY14111" s="3"/>
    </row>
    <row r="14112" spans="2:51" x14ac:dyDescent="0.2">
      <c r="B14112" s="3"/>
      <c r="D14112" s="3"/>
      <c r="AW14112" s="3"/>
      <c r="AY14112" s="3"/>
    </row>
    <row r="14113" spans="2:51" x14ac:dyDescent="0.2">
      <c r="B14113" s="3"/>
      <c r="D14113" s="3"/>
      <c r="AW14113" s="3"/>
      <c r="AY14113" s="3"/>
    </row>
    <row r="14114" spans="2:51" x14ac:dyDescent="0.2">
      <c r="B14114" s="3"/>
      <c r="D14114" s="3"/>
      <c r="AW14114" s="3"/>
      <c r="AY14114" s="3"/>
    </row>
    <row r="14115" spans="2:51" x14ac:dyDescent="0.2">
      <c r="B14115" s="3"/>
      <c r="D14115" s="3"/>
      <c r="AW14115" s="3"/>
      <c r="AY14115" s="3"/>
    </row>
    <row r="14116" spans="2:51" x14ac:dyDescent="0.2">
      <c r="B14116" s="3"/>
      <c r="D14116" s="3"/>
      <c r="AW14116" s="3"/>
      <c r="AY14116" s="3"/>
    </row>
    <row r="14117" spans="2:51" x14ac:dyDescent="0.2">
      <c r="B14117" s="3"/>
      <c r="D14117" s="3"/>
      <c r="AW14117" s="3"/>
      <c r="AY14117" s="3"/>
    </row>
    <row r="14118" spans="2:51" x14ac:dyDescent="0.2">
      <c r="B14118" s="3"/>
      <c r="D14118" s="3"/>
      <c r="AW14118" s="3"/>
      <c r="AY14118" s="3"/>
    </row>
    <row r="14119" spans="2:51" x14ac:dyDescent="0.2">
      <c r="B14119" s="3"/>
      <c r="D14119" s="3"/>
      <c r="AW14119" s="3"/>
      <c r="AY14119" s="3"/>
    </row>
    <row r="14120" spans="2:51" x14ac:dyDescent="0.2">
      <c r="B14120" s="3"/>
      <c r="D14120" s="3"/>
      <c r="AW14120" s="3"/>
      <c r="AY14120" s="3"/>
    </row>
    <row r="14121" spans="2:51" x14ac:dyDescent="0.2">
      <c r="B14121" s="3"/>
      <c r="D14121" s="3"/>
      <c r="AW14121" s="3"/>
      <c r="AY14121" s="3"/>
    </row>
    <row r="14122" spans="2:51" x14ac:dyDescent="0.2">
      <c r="B14122" s="3"/>
      <c r="D14122" s="3"/>
      <c r="AW14122" s="3"/>
      <c r="AY14122" s="3"/>
    </row>
    <row r="14123" spans="2:51" x14ac:dyDescent="0.2">
      <c r="B14123" s="3"/>
      <c r="D14123" s="3"/>
      <c r="AW14123" s="3"/>
      <c r="AY14123" s="3"/>
    </row>
    <row r="14124" spans="2:51" x14ac:dyDescent="0.2">
      <c r="B14124" s="3"/>
      <c r="D14124" s="3"/>
      <c r="AW14124" s="3"/>
      <c r="AY14124" s="3"/>
    </row>
    <row r="14125" spans="2:51" x14ac:dyDescent="0.2">
      <c r="B14125" s="3"/>
      <c r="D14125" s="3"/>
      <c r="AW14125" s="3"/>
      <c r="AY14125" s="3"/>
    </row>
    <row r="14126" spans="2:51" x14ac:dyDescent="0.2">
      <c r="B14126" s="3"/>
      <c r="D14126" s="3"/>
      <c r="AW14126" s="3"/>
      <c r="AY14126" s="3"/>
    </row>
    <row r="14127" spans="2:51" x14ac:dyDescent="0.2">
      <c r="B14127" s="3"/>
      <c r="D14127" s="3"/>
      <c r="AW14127" s="3"/>
      <c r="AY14127" s="3"/>
    </row>
    <row r="14128" spans="2:51" x14ac:dyDescent="0.2">
      <c r="B14128" s="3"/>
      <c r="D14128" s="3"/>
      <c r="AW14128" s="3"/>
      <c r="AY14128" s="3"/>
    </row>
    <row r="14129" spans="2:51" x14ac:dyDescent="0.2">
      <c r="B14129" s="3"/>
      <c r="D14129" s="3"/>
      <c r="AW14129" s="3"/>
      <c r="AY14129" s="3"/>
    </row>
    <row r="14130" spans="2:51" x14ac:dyDescent="0.2">
      <c r="B14130" s="3"/>
      <c r="D14130" s="3"/>
      <c r="AW14130" s="3"/>
      <c r="AY14130" s="3"/>
    </row>
    <row r="14131" spans="2:51" x14ac:dyDescent="0.2">
      <c r="B14131" s="3"/>
      <c r="D14131" s="3"/>
      <c r="AW14131" s="3"/>
      <c r="AY14131" s="3"/>
    </row>
    <row r="14132" spans="2:51" x14ac:dyDescent="0.2">
      <c r="B14132" s="3"/>
      <c r="D14132" s="3"/>
      <c r="AW14132" s="3"/>
      <c r="AY14132" s="3"/>
    </row>
    <row r="14133" spans="2:51" x14ac:dyDescent="0.2">
      <c r="B14133" s="3"/>
      <c r="D14133" s="3"/>
      <c r="AW14133" s="3"/>
      <c r="AY14133" s="3"/>
    </row>
    <row r="14134" spans="2:51" x14ac:dyDescent="0.2">
      <c r="B14134" s="3"/>
      <c r="D14134" s="3"/>
      <c r="AW14134" s="3"/>
      <c r="AY14134" s="3"/>
    </row>
    <row r="14135" spans="2:51" x14ac:dyDescent="0.2">
      <c r="B14135" s="3"/>
      <c r="D14135" s="3"/>
      <c r="AW14135" s="3"/>
      <c r="AY14135" s="3"/>
    </row>
    <row r="14136" spans="2:51" x14ac:dyDescent="0.2">
      <c r="B14136" s="3"/>
      <c r="D14136" s="3"/>
      <c r="AW14136" s="3"/>
      <c r="AY14136" s="3"/>
    </row>
    <row r="14137" spans="2:51" x14ac:dyDescent="0.2">
      <c r="B14137" s="3"/>
      <c r="D14137" s="3"/>
      <c r="AW14137" s="3"/>
      <c r="AY14137" s="3"/>
    </row>
    <row r="14138" spans="2:51" x14ac:dyDescent="0.2">
      <c r="B14138" s="3"/>
      <c r="D14138" s="3"/>
      <c r="AW14138" s="3"/>
      <c r="AY14138" s="3"/>
    </row>
    <row r="14139" spans="2:51" x14ac:dyDescent="0.2">
      <c r="B14139" s="3"/>
      <c r="D14139" s="3"/>
      <c r="AW14139" s="3"/>
      <c r="AY14139" s="3"/>
    </row>
    <row r="14140" spans="2:51" x14ac:dyDescent="0.2">
      <c r="B14140" s="3"/>
      <c r="D14140" s="3"/>
      <c r="AW14140" s="3"/>
      <c r="AY14140" s="3"/>
    </row>
    <row r="14141" spans="2:51" x14ac:dyDescent="0.2">
      <c r="B14141" s="3"/>
      <c r="D14141" s="3"/>
      <c r="AW14141" s="3"/>
      <c r="AY14141" s="3"/>
    </row>
    <row r="14142" spans="2:51" x14ac:dyDescent="0.2">
      <c r="B14142" s="3"/>
      <c r="D14142" s="3"/>
      <c r="AW14142" s="3"/>
      <c r="AY14142" s="3"/>
    </row>
    <row r="14143" spans="2:51" x14ac:dyDescent="0.2">
      <c r="B14143" s="3"/>
      <c r="D14143" s="3"/>
      <c r="AW14143" s="3"/>
      <c r="AY14143" s="3"/>
    </row>
    <row r="14144" spans="2:51" x14ac:dyDescent="0.2">
      <c r="B14144" s="3"/>
      <c r="D14144" s="3"/>
      <c r="AW14144" s="3"/>
      <c r="AY14144" s="3"/>
    </row>
    <row r="14145" spans="2:51" x14ac:dyDescent="0.2">
      <c r="B14145" s="3"/>
      <c r="D14145" s="3"/>
      <c r="AW14145" s="3"/>
      <c r="AY14145" s="3"/>
    </row>
    <row r="14146" spans="2:51" x14ac:dyDescent="0.2">
      <c r="B14146" s="3"/>
      <c r="D14146" s="3"/>
      <c r="AW14146" s="3"/>
      <c r="AY14146" s="3"/>
    </row>
    <row r="14147" spans="2:51" x14ac:dyDescent="0.2">
      <c r="B14147" s="3"/>
      <c r="D14147" s="3"/>
      <c r="AW14147" s="3"/>
      <c r="AY14147" s="3"/>
    </row>
    <row r="14148" spans="2:51" x14ac:dyDescent="0.2">
      <c r="B14148" s="3"/>
      <c r="D14148" s="3"/>
      <c r="AW14148" s="3"/>
      <c r="AY14148" s="3"/>
    </row>
    <row r="14149" spans="2:51" x14ac:dyDescent="0.2">
      <c r="B14149" s="3"/>
      <c r="D14149" s="3"/>
      <c r="AW14149" s="3"/>
      <c r="AY14149" s="3"/>
    </row>
    <row r="14150" spans="2:51" x14ac:dyDescent="0.2">
      <c r="B14150" s="3"/>
      <c r="D14150" s="3"/>
      <c r="AW14150" s="3"/>
      <c r="AY14150" s="3"/>
    </row>
    <row r="14151" spans="2:51" x14ac:dyDescent="0.2">
      <c r="B14151" s="3"/>
      <c r="D14151" s="3"/>
      <c r="AW14151" s="3"/>
      <c r="AY14151" s="3"/>
    </row>
    <row r="14152" spans="2:51" x14ac:dyDescent="0.2">
      <c r="B14152" s="3"/>
      <c r="D14152" s="3"/>
      <c r="AW14152" s="3"/>
      <c r="AY14152" s="3"/>
    </row>
    <row r="14153" spans="2:51" x14ac:dyDescent="0.2">
      <c r="B14153" s="3"/>
      <c r="D14153" s="3"/>
      <c r="AW14153" s="3"/>
      <c r="AY14153" s="3"/>
    </row>
    <row r="14154" spans="2:51" x14ac:dyDescent="0.2">
      <c r="B14154" s="3"/>
      <c r="D14154" s="3"/>
      <c r="AW14154" s="3"/>
      <c r="AY14154" s="3"/>
    </row>
    <row r="14155" spans="2:51" x14ac:dyDescent="0.2">
      <c r="B14155" s="3"/>
      <c r="D14155" s="3"/>
      <c r="AW14155" s="3"/>
      <c r="AY14155" s="3"/>
    </row>
    <row r="14156" spans="2:51" x14ac:dyDescent="0.2">
      <c r="B14156" s="3"/>
      <c r="D14156" s="3"/>
      <c r="AW14156" s="3"/>
      <c r="AY14156" s="3"/>
    </row>
    <row r="14157" spans="2:51" x14ac:dyDescent="0.2">
      <c r="B14157" s="3"/>
      <c r="D14157" s="3"/>
      <c r="AW14157" s="3"/>
      <c r="AY14157" s="3"/>
    </row>
    <row r="14158" spans="2:51" x14ac:dyDescent="0.2">
      <c r="B14158" s="3"/>
      <c r="D14158" s="3"/>
      <c r="AW14158" s="3"/>
      <c r="AY14158" s="3"/>
    </row>
    <row r="14159" spans="2:51" x14ac:dyDescent="0.2">
      <c r="B14159" s="3"/>
      <c r="D14159" s="3"/>
      <c r="AW14159" s="3"/>
      <c r="AY14159" s="3"/>
    </row>
    <row r="14160" spans="2:51" x14ac:dyDescent="0.2">
      <c r="B14160" s="3"/>
      <c r="D14160" s="3"/>
      <c r="AW14160" s="3"/>
      <c r="AY14160" s="3"/>
    </row>
    <row r="14161" spans="2:51" x14ac:dyDescent="0.2">
      <c r="B14161" s="3"/>
      <c r="D14161" s="3"/>
      <c r="AW14161" s="3"/>
      <c r="AY14161" s="3"/>
    </row>
    <row r="14162" spans="2:51" x14ac:dyDescent="0.2">
      <c r="B14162" s="3"/>
      <c r="D14162" s="3"/>
      <c r="AW14162" s="3"/>
      <c r="AY14162" s="3"/>
    </row>
    <row r="14163" spans="2:51" x14ac:dyDescent="0.2">
      <c r="B14163" s="3"/>
      <c r="D14163" s="3"/>
      <c r="AW14163" s="3"/>
      <c r="AY14163" s="3"/>
    </row>
    <row r="14164" spans="2:51" x14ac:dyDescent="0.2">
      <c r="B14164" s="3"/>
      <c r="D14164" s="3"/>
      <c r="AW14164" s="3"/>
      <c r="AY14164" s="3"/>
    </row>
    <row r="14165" spans="2:51" x14ac:dyDescent="0.2">
      <c r="B14165" s="3"/>
      <c r="D14165" s="3"/>
      <c r="AW14165" s="3"/>
      <c r="AY14165" s="3"/>
    </row>
    <row r="14166" spans="2:51" x14ac:dyDescent="0.2">
      <c r="B14166" s="3"/>
      <c r="D14166" s="3"/>
      <c r="AW14166" s="3"/>
      <c r="AY14166" s="3"/>
    </row>
    <row r="14167" spans="2:51" x14ac:dyDescent="0.2">
      <c r="B14167" s="3"/>
      <c r="D14167" s="3"/>
      <c r="AW14167" s="3"/>
      <c r="AY14167" s="3"/>
    </row>
    <row r="14168" spans="2:51" x14ac:dyDescent="0.2">
      <c r="B14168" s="3"/>
      <c r="D14168" s="3"/>
      <c r="AW14168" s="3"/>
      <c r="AY14168" s="3"/>
    </row>
    <row r="14169" spans="2:51" x14ac:dyDescent="0.2">
      <c r="B14169" s="3"/>
      <c r="D14169" s="3"/>
      <c r="AW14169" s="3"/>
      <c r="AY14169" s="3"/>
    </row>
    <row r="14170" spans="2:51" x14ac:dyDescent="0.2">
      <c r="B14170" s="3"/>
      <c r="D14170" s="3"/>
      <c r="AW14170" s="3"/>
      <c r="AY14170" s="3"/>
    </row>
    <row r="14171" spans="2:51" x14ac:dyDescent="0.2">
      <c r="B14171" s="3"/>
      <c r="D14171" s="3"/>
      <c r="AW14171" s="3"/>
      <c r="AY14171" s="3"/>
    </row>
    <row r="14172" spans="2:51" x14ac:dyDescent="0.2">
      <c r="B14172" s="3"/>
      <c r="D14172" s="3"/>
      <c r="AW14172" s="3"/>
      <c r="AY14172" s="3"/>
    </row>
    <row r="14173" spans="2:51" x14ac:dyDescent="0.2">
      <c r="B14173" s="3"/>
      <c r="D14173" s="3"/>
      <c r="AW14173" s="3"/>
      <c r="AY14173" s="3"/>
    </row>
    <row r="14174" spans="2:51" x14ac:dyDescent="0.2">
      <c r="B14174" s="3"/>
      <c r="D14174" s="3"/>
      <c r="AW14174" s="3"/>
      <c r="AY14174" s="3"/>
    </row>
    <row r="14175" spans="2:51" x14ac:dyDescent="0.2">
      <c r="B14175" s="3"/>
      <c r="D14175" s="3"/>
      <c r="AW14175" s="3"/>
      <c r="AY14175" s="3"/>
    </row>
    <row r="14176" spans="2:51" x14ac:dyDescent="0.2">
      <c r="B14176" s="3"/>
      <c r="D14176" s="3"/>
      <c r="AW14176" s="3"/>
      <c r="AY14176" s="3"/>
    </row>
    <row r="14177" spans="2:51" x14ac:dyDescent="0.2">
      <c r="B14177" s="3"/>
      <c r="D14177" s="3"/>
      <c r="AW14177" s="3"/>
      <c r="AY14177" s="3"/>
    </row>
    <row r="14178" spans="2:51" x14ac:dyDescent="0.2">
      <c r="B14178" s="3"/>
      <c r="D14178" s="3"/>
      <c r="AW14178" s="3"/>
      <c r="AY14178" s="3"/>
    </row>
    <row r="14179" spans="2:51" x14ac:dyDescent="0.2">
      <c r="B14179" s="3"/>
      <c r="D14179" s="3"/>
      <c r="AW14179" s="3"/>
      <c r="AY14179" s="3"/>
    </row>
    <row r="14180" spans="2:51" x14ac:dyDescent="0.2">
      <c r="B14180" s="3"/>
      <c r="D14180" s="3"/>
      <c r="AW14180" s="3"/>
      <c r="AY14180" s="3"/>
    </row>
    <row r="14181" spans="2:51" x14ac:dyDescent="0.2">
      <c r="B14181" s="3"/>
      <c r="D14181" s="3"/>
      <c r="AW14181" s="3"/>
      <c r="AY14181" s="3"/>
    </row>
    <row r="14182" spans="2:51" x14ac:dyDescent="0.2">
      <c r="B14182" s="3"/>
      <c r="D14182" s="3"/>
      <c r="AW14182" s="3"/>
      <c r="AY14182" s="3"/>
    </row>
    <row r="14183" spans="2:51" x14ac:dyDescent="0.2">
      <c r="B14183" s="3"/>
      <c r="D14183" s="3"/>
      <c r="AW14183" s="3"/>
      <c r="AY14183" s="3"/>
    </row>
    <row r="14184" spans="2:51" x14ac:dyDescent="0.2">
      <c r="B14184" s="3"/>
      <c r="D14184" s="3"/>
      <c r="AW14184" s="3"/>
      <c r="AY14184" s="3"/>
    </row>
    <row r="14185" spans="2:51" x14ac:dyDescent="0.2">
      <c r="B14185" s="3"/>
      <c r="D14185" s="3"/>
      <c r="AW14185" s="3"/>
      <c r="AY14185" s="3"/>
    </row>
    <row r="14186" spans="2:51" x14ac:dyDescent="0.2">
      <c r="B14186" s="3"/>
      <c r="D14186" s="3"/>
      <c r="AW14186" s="3"/>
      <c r="AY14186" s="3"/>
    </row>
    <row r="14187" spans="2:51" x14ac:dyDescent="0.2">
      <c r="B14187" s="3"/>
      <c r="D14187" s="3"/>
      <c r="AW14187" s="3"/>
      <c r="AY14187" s="3"/>
    </row>
    <row r="14188" spans="2:51" x14ac:dyDescent="0.2">
      <c r="B14188" s="3"/>
      <c r="D14188" s="3"/>
      <c r="AW14188" s="3"/>
      <c r="AY14188" s="3"/>
    </row>
    <row r="14189" spans="2:51" x14ac:dyDescent="0.2">
      <c r="B14189" s="3"/>
      <c r="D14189" s="3"/>
      <c r="AW14189" s="3"/>
      <c r="AY14189" s="3"/>
    </row>
    <row r="14190" spans="2:51" x14ac:dyDescent="0.2">
      <c r="B14190" s="3"/>
      <c r="D14190" s="3"/>
      <c r="AW14190" s="3"/>
      <c r="AY14190" s="3"/>
    </row>
    <row r="14191" spans="2:51" x14ac:dyDescent="0.2">
      <c r="B14191" s="3"/>
      <c r="D14191" s="3"/>
      <c r="AW14191" s="3"/>
      <c r="AY14191" s="3"/>
    </row>
    <row r="14192" spans="2:51" x14ac:dyDescent="0.2">
      <c r="B14192" s="3"/>
      <c r="D14192" s="3"/>
      <c r="AW14192" s="3"/>
      <c r="AY14192" s="3"/>
    </row>
    <row r="14193" spans="2:51" x14ac:dyDescent="0.2">
      <c r="B14193" s="3"/>
      <c r="D14193" s="3"/>
      <c r="AW14193" s="3"/>
      <c r="AY14193" s="3"/>
    </row>
    <row r="14194" spans="2:51" x14ac:dyDescent="0.2">
      <c r="B14194" s="3"/>
      <c r="D14194" s="3"/>
      <c r="AW14194" s="3"/>
      <c r="AY14194" s="3"/>
    </row>
    <row r="14195" spans="2:51" x14ac:dyDescent="0.2">
      <c r="B14195" s="3"/>
      <c r="D14195" s="3"/>
      <c r="AW14195" s="3"/>
      <c r="AY14195" s="3"/>
    </row>
    <row r="14196" spans="2:51" x14ac:dyDescent="0.2">
      <c r="B14196" s="3"/>
      <c r="D14196" s="3"/>
      <c r="AW14196" s="3"/>
      <c r="AY14196" s="3"/>
    </row>
    <row r="14197" spans="2:51" x14ac:dyDescent="0.2">
      <c r="B14197" s="3"/>
      <c r="D14197" s="3"/>
      <c r="AW14197" s="3"/>
      <c r="AY14197" s="3"/>
    </row>
    <row r="14198" spans="2:51" x14ac:dyDescent="0.2">
      <c r="B14198" s="3"/>
      <c r="D14198" s="3"/>
      <c r="AW14198" s="3"/>
      <c r="AY14198" s="3"/>
    </row>
    <row r="14199" spans="2:51" x14ac:dyDescent="0.2">
      <c r="B14199" s="3"/>
      <c r="D14199" s="3"/>
      <c r="AW14199" s="3"/>
      <c r="AY14199" s="3"/>
    </row>
    <row r="14200" spans="2:51" x14ac:dyDescent="0.2">
      <c r="B14200" s="3"/>
      <c r="D14200" s="3"/>
      <c r="AW14200" s="3"/>
      <c r="AY14200" s="3"/>
    </row>
    <row r="14201" spans="2:51" x14ac:dyDescent="0.2">
      <c r="B14201" s="3"/>
      <c r="D14201" s="3"/>
      <c r="AW14201" s="3"/>
      <c r="AY14201" s="3"/>
    </row>
    <row r="14202" spans="2:51" x14ac:dyDescent="0.2">
      <c r="B14202" s="3"/>
      <c r="D14202" s="3"/>
      <c r="AW14202" s="3"/>
      <c r="AY14202" s="3"/>
    </row>
    <row r="14203" spans="2:51" x14ac:dyDescent="0.2">
      <c r="B14203" s="3"/>
      <c r="D14203" s="3"/>
      <c r="AW14203" s="3"/>
      <c r="AY14203" s="3"/>
    </row>
    <row r="14204" spans="2:51" x14ac:dyDescent="0.2">
      <c r="B14204" s="3"/>
      <c r="D14204" s="3"/>
      <c r="AW14204" s="3"/>
      <c r="AY14204" s="3"/>
    </row>
    <row r="14205" spans="2:51" x14ac:dyDescent="0.2">
      <c r="B14205" s="3"/>
      <c r="D14205" s="3"/>
      <c r="AW14205" s="3"/>
      <c r="AY14205" s="3"/>
    </row>
    <row r="14206" spans="2:51" x14ac:dyDescent="0.2">
      <c r="B14206" s="3"/>
      <c r="D14206" s="3"/>
      <c r="AW14206" s="3"/>
      <c r="AY14206" s="3"/>
    </row>
    <row r="14207" spans="2:51" x14ac:dyDescent="0.2">
      <c r="B14207" s="3"/>
      <c r="D14207" s="3"/>
      <c r="AW14207" s="3"/>
      <c r="AY14207" s="3"/>
    </row>
    <row r="14208" spans="2:51" x14ac:dyDescent="0.2">
      <c r="B14208" s="3"/>
      <c r="D14208" s="3"/>
      <c r="AW14208" s="3"/>
      <c r="AY14208" s="3"/>
    </row>
    <row r="14209" spans="2:51" x14ac:dyDescent="0.2">
      <c r="B14209" s="3"/>
      <c r="D14209" s="3"/>
      <c r="AW14209" s="3"/>
      <c r="AY14209" s="3"/>
    </row>
    <row r="14210" spans="2:51" x14ac:dyDescent="0.2">
      <c r="B14210" s="3"/>
      <c r="D14210" s="3"/>
      <c r="AW14210" s="3"/>
      <c r="AY14210" s="3"/>
    </row>
    <row r="14211" spans="2:51" x14ac:dyDescent="0.2">
      <c r="B14211" s="3"/>
      <c r="D14211" s="3"/>
      <c r="AW14211" s="3"/>
      <c r="AY14211" s="3"/>
    </row>
    <row r="14212" spans="2:51" x14ac:dyDescent="0.2">
      <c r="B14212" s="3"/>
      <c r="D14212" s="3"/>
      <c r="AW14212" s="3"/>
      <c r="AY14212" s="3"/>
    </row>
    <row r="14213" spans="2:51" x14ac:dyDescent="0.2">
      <c r="B14213" s="3"/>
      <c r="D14213" s="3"/>
      <c r="AW14213" s="3"/>
      <c r="AY14213" s="3"/>
    </row>
    <row r="14214" spans="2:51" x14ac:dyDescent="0.2">
      <c r="B14214" s="3"/>
      <c r="D14214" s="3"/>
      <c r="AW14214" s="3"/>
      <c r="AY14214" s="3"/>
    </row>
    <row r="14215" spans="2:51" x14ac:dyDescent="0.2">
      <c r="B14215" s="3"/>
      <c r="D14215" s="3"/>
      <c r="AW14215" s="3"/>
      <c r="AY14215" s="3"/>
    </row>
    <row r="14216" spans="2:51" x14ac:dyDescent="0.2">
      <c r="B14216" s="3"/>
      <c r="D14216" s="3"/>
      <c r="AW14216" s="3"/>
      <c r="AY14216" s="3"/>
    </row>
    <row r="14217" spans="2:51" x14ac:dyDescent="0.2">
      <c r="B14217" s="3"/>
      <c r="D14217" s="3"/>
      <c r="AW14217" s="3"/>
      <c r="AY14217" s="3"/>
    </row>
    <row r="14218" spans="2:51" x14ac:dyDescent="0.2">
      <c r="B14218" s="3"/>
      <c r="D14218" s="3"/>
      <c r="AW14218" s="3"/>
      <c r="AY14218" s="3"/>
    </row>
    <row r="14219" spans="2:51" x14ac:dyDescent="0.2">
      <c r="B14219" s="3"/>
      <c r="D14219" s="3"/>
      <c r="AW14219" s="3"/>
      <c r="AY14219" s="3"/>
    </row>
    <row r="14220" spans="2:51" x14ac:dyDescent="0.2">
      <c r="B14220" s="3"/>
      <c r="D14220" s="3"/>
      <c r="AW14220" s="3"/>
      <c r="AY14220" s="3"/>
    </row>
    <row r="14221" spans="2:51" x14ac:dyDescent="0.2">
      <c r="B14221" s="3"/>
      <c r="D14221" s="3"/>
      <c r="AW14221" s="3"/>
      <c r="AY14221" s="3"/>
    </row>
    <row r="14222" spans="2:51" x14ac:dyDescent="0.2">
      <c r="B14222" s="3"/>
      <c r="D14222" s="3"/>
      <c r="AW14222" s="3"/>
      <c r="AY14222" s="3"/>
    </row>
    <row r="14223" spans="2:51" x14ac:dyDescent="0.2">
      <c r="B14223" s="3"/>
      <c r="D14223" s="3"/>
      <c r="AW14223" s="3"/>
      <c r="AY14223" s="3"/>
    </row>
    <row r="14224" spans="2:51" x14ac:dyDescent="0.2">
      <c r="B14224" s="3"/>
      <c r="D14224" s="3"/>
      <c r="AW14224" s="3"/>
      <c r="AY14224" s="3"/>
    </row>
    <row r="14225" spans="2:51" x14ac:dyDescent="0.2">
      <c r="B14225" s="3"/>
      <c r="D14225" s="3"/>
      <c r="AW14225" s="3"/>
      <c r="AY14225" s="3"/>
    </row>
    <row r="14226" spans="2:51" x14ac:dyDescent="0.2">
      <c r="B14226" s="3"/>
      <c r="D14226" s="3"/>
      <c r="AW14226" s="3"/>
      <c r="AY14226" s="3"/>
    </row>
    <row r="14227" spans="2:51" x14ac:dyDescent="0.2">
      <c r="B14227" s="3"/>
      <c r="D14227" s="3"/>
      <c r="AW14227" s="3"/>
      <c r="AY14227" s="3"/>
    </row>
    <row r="14228" spans="2:51" x14ac:dyDescent="0.2">
      <c r="B14228" s="3"/>
      <c r="D14228" s="3"/>
      <c r="AW14228" s="3"/>
      <c r="AY14228" s="3"/>
    </row>
    <row r="14229" spans="2:51" x14ac:dyDescent="0.2">
      <c r="B14229" s="3"/>
      <c r="D14229" s="3"/>
      <c r="AW14229" s="3"/>
      <c r="AY14229" s="3"/>
    </row>
    <row r="14230" spans="2:51" x14ac:dyDescent="0.2">
      <c r="B14230" s="3"/>
      <c r="D14230" s="3"/>
      <c r="AW14230" s="3"/>
      <c r="AY14230" s="3"/>
    </row>
    <row r="14231" spans="2:51" x14ac:dyDescent="0.2">
      <c r="B14231" s="3"/>
      <c r="D14231" s="3"/>
      <c r="AW14231" s="3"/>
      <c r="AY14231" s="3"/>
    </row>
    <row r="14232" spans="2:51" x14ac:dyDescent="0.2">
      <c r="B14232" s="3"/>
      <c r="D14232" s="3"/>
      <c r="AW14232" s="3"/>
      <c r="AY14232" s="3"/>
    </row>
    <row r="14233" spans="2:51" x14ac:dyDescent="0.2">
      <c r="B14233" s="3"/>
      <c r="D14233" s="3"/>
      <c r="AW14233" s="3"/>
      <c r="AY14233" s="3"/>
    </row>
    <row r="14234" spans="2:51" x14ac:dyDescent="0.2">
      <c r="B14234" s="3"/>
      <c r="D14234" s="3"/>
      <c r="AW14234" s="3"/>
      <c r="AY14234" s="3"/>
    </row>
    <row r="14235" spans="2:51" x14ac:dyDescent="0.2">
      <c r="B14235" s="3"/>
      <c r="D14235" s="3"/>
      <c r="AW14235" s="3"/>
      <c r="AY14235" s="3"/>
    </row>
    <row r="14236" spans="2:51" x14ac:dyDescent="0.2">
      <c r="B14236" s="3"/>
      <c r="D14236" s="3"/>
      <c r="AW14236" s="3"/>
      <c r="AY14236" s="3"/>
    </row>
    <row r="14237" spans="2:51" x14ac:dyDescent="0.2">
      <c r="B14237" s="3"/>
      <c r="D14237" s="3"/>
      <c r="AW14237" s="3"/>
      <c r="AY14237" s="3"/>
    </row>
    <row r="14238" spans="2:51" x14ac:dyDescent="0.2">
      <c r="B14238" s="3"/>
      <c r="D14238" s="3"/>
      <c r="AW14238" s="3"/>
      <c r="AY14238" s="3"/>
    </row>
    <row r="14239" spans="2:51" x14ac:dyDescent="0.2">
      <c r="B14239" s="3"/>
      <c r="D14239" s="3"/>
      <c r="AW14239" s="3"/>
      <c r="AY14239" s="3"/>
    </row>
    <row r="14240" spans="2:51" x14ac:dyDescent="0.2">
      <c r="B14240" s="3"/>
      <c r="D14240" s="3"/>
      <c r="AW14240" s="3"/>
      <c r="AY14240" s="3"/>
    </row>
    <row r="14241" spans="2:51" x14ac:dyDescent="0.2">
      <c r="B14241" s="3"/>
      <c r="D14241" s="3"/>
      <c r="AW14241" s="3"/>
      <c r="AY14241" s="3"/>
    </row>
    <row r="14242" spans="2:51" x14ac:dyDescent="0.2">
      <c r="B14242" s="3"/>
      <c r="D14242" s="3"/>
      <c r="AW14242" s="3"/>
      <c r="AY14242" s="3"/>
    </row>
    <row r="14243" spans="2:51" x14ac:dyDescent="0.2">
      <c r="B14243" s="3"/>
      <c r="D14243" s="3"/>
      <c r="AW14243" s="3"/>
      <c r="AY14243" s="3"/>
    </row>
    <row r="14244" spans="2:51" x14ac:dyDescent="0.2">
      <c r="B14244" s="3"/>
      <c r="D14244" s="3"/>
      <c r="AW14244" s="3"/>
      <c r="AY14244" s="3"/>
    </row>
    <row r="14245" spans="2:51" x14ac:dyDescent="0.2">
      <c r="B14245" s="3"/>
      <c r="D14245" s="3"/>
      <c r="AW14245" s="3"/>
      <c r="AY14245" s="3"/>
    </row>
    <row r="14246" spans="2:51" x14ac:dyDescent="0.2">
      <c r="B14246" s="3"/>
      <c r="D14246" s="3"/>
      <c r="AW14246" s="3"/>
      <c r="AY14246" s="3"/>
    </row>
    <row r="14247" spans="2:51" x14ac:dyDescent="0.2">
      <c r="B14247" s="3"/>
      <c r="D14247" s="3"/>
      <c r="AW14247" s="3"/>
      <c r="AY14247" s="3"/>
    </row>
    <row r="14248" spans="2:51" x14ac:dyDescent="0.2">
      <c r="B14248" s="3"/>
      <c r="D14248" s="3"/>
      <c r="AW14248" s="3"/>
      <c r="AY14248" s="3"/>
    </row>
    <row r="14249" spans="2:51" x14ac:dyDescent="0.2">
      <c r="B14249" s="3"/>
      <c r="D14249" s="3"/>
      <c r="AW14249" s="3"/>
      <c r="AY14249" s="3"/>
    </row>
    <row r="14250" spans="2:51" x14ac:dyDescent="0.2">
      <c r="B14250" s="3"/>
      <c r="D14250" s="3"/>
      <c r="AW14250" s="3"/>
      <c r="AY14250" s="3"/>
    </row>
    <row r="14251" spans="2:51" x14ac:dyDescent="0.2">
      <c r="B14251" s="3"/>
      <c r="D14251" s="3"/>
      <c r="AW14251" s="3"/>
      <c r="AY14251" s="3"/>
    </row>
    <row r="14252" spans="2:51" x14ac:dyDescent="0.2">
      <c r="B14252" s="3"/>
      <c r="D14252" s="3"/>
      <c r="AW14252" s="3"/>
      <c r="AY14252" s="3"/>
    </row>
    <row r="14253" spans="2:51" x14ac:dyDescent="0.2">
      <c r="B14253" s="3"/>
      <c r="D14253" s="3"/>
      <c r="AW14253" s="3"/>
      <c r="AY14253" s="3"/>
    </row>
    <row r="14254" spans="2:51" x14ac:dyDescent="0.2">
      <c r="B14254" s="3"/>
      <c r="D14254" s="3"/>
      <c r="AW14254" s="3"/>
      <c r="AY14254" s="3"/>
    </row>
    <row r="14255" spans="2:51" x14ac:dyDescent="0.2">
      <c r="B14255" s="3"/>
      <c r="D14255" s="3"/>
      <c r="AW14255" s="3"/>
      <c r="AY14255" s="3"/>
    </row>
    <row r="14256" spans="2:51" x14ac:dyDescent="0.2">
      <c r="B14256" s="3"/>
      <c r="D14256" s="3"/>
      <c r="AW14256" s="3"/>
      <c r="AY14256" s="3"/>
    </row>
    <row r="14257" spans="2:51" x14ac:dyDescent="0.2">
      <c r="B14257" s="3"/>
      <c r="D14257" s="3"/>
      <c r="AW14257" s="3"/>
      <c r="AY14257" s="3"/>
    </row>
    <row r="14258" spans="2:51" x14ac:dyDescent="0.2">
      <c r="B14258" s="3"/>
      <c r="D14258" s="3"/>
      <c r="AW14258" s="3"/>
      <c r="AY14258" s="3"/>
    </row>
    <row r="14259" spans="2:51" x14ac:dyDescent="0.2">
      <c r="B14259" s="3"/>
      <c r="D14259" s="3"/>
      <c r="AW14259" s="3"/>
      <c r="AY14259" s="3"/>
    </row>
    <row r="14260" spans="2:51" x14ac:dyDescent="0.2">
      <c r="B14260" s="3"/>
      <c r="D14260" s="3"/>
      <c r="AW14260" s="3"/>
      <c r="AY14260" s="3"/>
    </row>
    <row r="14261" spans="2:51" x14ac:dyDescent="0.2">
      <c r="B14261" s="3"/>
      <c r="D14261" s="3"/>
      <c r="AW14261" s="3"/>
      <c r="AY14261" s="3"/>
    </row>
    <row r="14262" spans="2:51" x14ac:dyDescent="0.2">
      <c r="B14262" s="3"/>
      <c r="D14262" s="3"/>
      <c r="AW14262" s="3"/>
      <c r="AY14262" s="3"/>
    </row>
    <row r="14263" spans="2:51" x14ac:dyDescent="0.2">
      <c r="B14263" s="3"/>
      <c r="D14263" s="3"/>
      <c r="AW14263" s="3"/>
      <c r="AY14263" s="3"/>
    </row>
    <row r="14264" spans="2:51" x14ac:dyDescent="0.2">
      <c r="B14264" s="3"/>
      <c r="D14264" s="3"/>
      <c r="AW14264" s="3"/>
      <c r="AY14264" s="3"/>
    </row>
    <row r="14265" spans="2:51" x14ac:dyDescent="0.2">
      <c r="B14265" s="3"/>
      <c r="D14265" s="3"/>
      <c r="AW14265" s="3"/>
      <c r="AY14265" s="3"/>
    </row>
    <row r="14266" spans="2:51" x14ac:dyDescent="0.2">
      <c r="B14266" s="3"/>
      <c r="D14266" s="3"/>
      <c r="AW14266" s="3"/>
      <c r="AY14266" s="3"/>
    </row>
    <row r="14267" spans="2:51" x14ac:dyDescent="0.2">
      <c r="B14267" s="3"/>
      <c r="D14267" s="3"/>
      <c r="AW14267" s="3"/>
      <c r="AY14267" s="3"/>
    </row>
    <row r="14268" spans="2:51" x14ac:dyDescent="0.2">
      <c r="B14268" s="3"/>
      <c r="D14268" s="3"/>
      <c r="AW14268" s="3"/>
      <c r="AY14268" s="3"/>
    </row>
    <row r="14269" spans="2:51" x14ac:dyDescent="0.2">
      <c r="B14269" s="3"/>
      <c r="D14269" s="3"/>
      <c r="AW14269" s="3"/>
      <c r="AY14269" s="3"/>
    </row>
    <row r="14270" spans="2:51" x14ac:dyDescent="0.2">
      <c r="B14270" s="3"/>
      <c r="D14270" s="3"/>
      <c r="AW14270" s="3"/>
      <c r="AY14270" s="3"/>
    </row>
    <row r="14271" spans="2:51" x14ac:dyDescent="0.2">
      <c r="B14271" s="3"/>
      <c r="D14271" s="3"/>
      <c r="AW14271" s="3"/>
      <c r="AY14271" s="3"/>
    </row>
    <row r="14272" spans="2:51" x14ac:dyDescent="0.2">
      <c r="B14272" s="3"/>
      <c r="D14272" s="3"/>
      <c r="AW14272" s="3"/>
      <c r="AY14272" s="3"/>
    </row>
    <row r="14273" spans="2:51" x14ac:dyDescent="0.2">
      <c r="B14273" s="3"/>
      <c r="D14273" s="3"/>
      <c r="AW14273" s="3"/>
      <c r="AY14273" s="3"/>
    </row>
    <row r="14274" spans="2:51" x14ac:dyDescent="0.2">
      <c r="B14274" s="3"/>
      <c r="D14274" s="3"/>
      <c r="AW14274" s="3"/>
      <c r="AY14274" s="3"/>
    </row>
    <row r="14275" spans="2:51" x14ac:dyDescent="0.2">
      <c r="B14275" s="3"/>
      <c r="D14275" s="3"/>
      <c r="AW14275" s="3"/>
      <c r="AY14275" s="3"/>
    </row>
    <row r="14276" spans="2:51" x14ac:dyDescent="0.2">
      <c r="B14276" s="3"/>
      <c r="D14276" s="3"/>
      <c r="AW14276" s="3"/>
      <c r="AY14276" s="3"/>
    </row>
    <row r="14277" spans="2:51" x14ac:dyDescent="0.2">
      <c r="B14277" s="3"/>
      <c r="D14277" s="3"/>
      <c r="AW14277" s="3"/>
      <c r="AY14277" s="3"/>
    </row>
    <row r="14278" spans="2:51" x14ac:dyDescent="0.2">
      <c r="B14278" s="3"/>
      <c r="D14278" s="3"/>
      <c r="AW14278" s="3"/>
      <c r="AY14278" s="3"/>
    </row>
    <row r="14279" spans="2:51" x14ac:dyDescent="0.2">
      <c r="B14279" s="3"/>
      <c r="D14279" s="3"/>
      <c r="AW14279" s="3"/>
      <c r="AY14279" s="3"/>
    </row>
    <row r="14280" spans="2:51" x14ac:dyDescent="0.2">
      <c r="B14280" s="3"/>
      <c r="D14280" s="3"/>
      <c r="AW14280" s="3"/>
      <c r="AY14280" s="3"/>
    </row>
    <row r="14281" spans="2:51" x14ac:dyDescent="0.2">
      <c r="B14281" s="3"/>
      <c r="D14281" s="3"/>
      <c r="AW14281" s="3"/>
      <c r="AY14281" s="3"/>
    </row>
    <row r="14282" spans="2:51" x14ac:dyDescent="0.2">
      <c r="B14282" s="3"/>
      <c r="D14282" s="3"/>
      <c r="AW14282" s="3"/>
      <c r="AY14282" s="3"/>
    </row>
    <row r="14283" spans="2:51" x14ac:dyDescent="0.2">
      <c r="B14283" s="3"/>
      <c r="D14283" s="3"/>
      <c r="AW14283" s="3"/>
      <c r="AY14283" s="3"/>
    </row>
    <row r="14284" spans="2:51" x14ac:dyDescent="0.2">
      <c r="B14284" s="3"/>
      <c r="D14284" s="3"/>
      <c r="AW14284" s="3"/>
      <c r="AY14284" s="3"/>
    </row>
    <row r="14285" spans="2:51" x14ac:dyDescent="0.2">
      <c r="B14285" s="3"/>
      <c r="D14285" s="3"/>
      <c r="AW14285" s="3"/>
      <c r="AY14285" s="3"/>
    </row>
    <row r="14286" spans="2:51" x14ac:dyDescent="0.2">
      <c r="B14286" s="3"/>
      <c r="D14286" s="3"/>
      <c r="AW14286" s="3"/>
      <c r="AY14286" s="3"/>
    </row>
    <row r="14287" spans="2:51" x14ac:dyDescent="0.2">
      <c r="B14287" s="3"/>
      <c r="D14287" s="3"/>
      <c r="AW14287" s="3"/>
      <c r="AY14287" s="3"/>
    </row>
    <row r="14288" spans="2:51" x14ac:dyDescent="0.2">
      <c r="B14288" s="3"/>
      <c r="D14288" s="3"/>
      <c r="AW14288" s="3"/>
      <c r="AY14288" s="3"/>
    </row>
    <row r="14289" spans="2:51" x14ac:dyDescent="0.2">
      <c r="B14289" s="3"/>
      <c r="D14289" s="3"/>
      <c r="AW14289" s="3"/>
      <c r="AY14289" s="3"/>
    </row>
    <row r="14290" spans="2:51" x14ac:dyDescent="0.2">
      <c r="B14290" s="3"/>
      <c r="D14290" s="3"/>
      <c r="AW14290" s="3"/>
      <c r="AY14290" s="3"/>
    </row>
    <row r="14291" spans="2:51" x14ac:dyDescent="0.2">
      <c r="B14291" s="3"/>
      <c r="D14291" s="3"/>
      <c r="AW14291" s="3"/>
      <c r="AY14291" s="3"/>
    </row>
    <row r="14292" spans="2:51" x14ac:dyDescent="0.2">
      <c r="B14292" s="3"/>
      <c r="D14292" s="3"/>
      <c r="AW14292" s="3"/>
      <c r="AY14292" s="3"/>
    </row>
    <row r="14293" spans="2:51" x14ac:dyDescent="0.2">
      <c r="B14293" s="3"/>
      <c r="D14293" s="3"/>
      <c r="AW14293" s="3"/>
      <c r="AY14293" s="3"/>
    </row>
    <row r="14294" spans="2:51" x14ac:dyDescent="0.2">
      <c r="B14294" s="3"/>
      <c r="D14294" s="3"/>
      <c r="AW14294" s="3"/>
      <c r="AY14294" s="3"/>
    </row>
    <row r="14295" spans="2:51" x14ac:dyDescent="0.2">
      <c r="B14295" s="3"/>
      <c r="D14295" s="3"/>
      <c r="AW14295" s="3"/>
      <c r="AY14295" s="3"/>
    </row>
    <row r="14296" spans="2:51" x14ac:dyDescent="0.2">
      <c r="B14296" s="3"/>
      <c r="D14296" s="3"/>
      <c r="AW14296" s="3"/>
      <c r="AY14296" s="3"/>
    </row>
    <row r="14297" spans="2:51" x14ac:dyDescent="0.2">
      <c r="B14297" s="3"/>
      <c r="D14297" s="3"/>
      <c r="AW14297" s="3"/>
      <c r="AY14297" s="3"/>
    </row>
    <row r="14298" spans="2:51" x14ac:dyDescent="0.2">
      <c r="B14298" s="3"/>
      <c r="D14298" s="3"/>
      <c r="AW14298" s="3"/>
      <c r="AY14298" s="3"/>
    </row>
    <row r="14299" spans="2:51" x14ac:dyDescent="0.2">
      <c r="B14299" s="3"/>
      <c r="D14299" s="3"/>
      <c r="AW14299" s="3"/>
      <c r="AY14299" s="3"/>
    </row>
    <row r="14300" spans="2:51" x14ac:dyDescent="0.2">
      <c r="B14300" s="3"/>
      <c r="D14300" s="3"/>
      <c r="AW14300" s="3"/>
      <c r="AY14300" s="3"/>
    </row>
    <row r="14301" spans="2:51" x14ac:dyDescent="0.2">
      <c r="B14301" s="3"/>
      <c r="D14301" s="3"/>
      <c r="AW14301" s="3"/>
      <c r="AY14301" s="3"/>
    </row>
    <row r="14302" spans="2:51" x14ac:dyDescent="0.2">
      <c r="B14302" s="3"/>
      <c r="D14302" s="3"/>
      <c r="AW14302" s="3"/>
      <c r="AY14302" s="3"/>
    </row>
    <row r="14303" spans="2:51" x14ac:dyDescent="0.2">
      <c r="B14303" s="3"/>
      <c r="D14303" s="3"/>
      <c r="AW14303" s="3"/>
      <c r="AY14303" s="3"/>
    </row>
    <row r="14304" spans="2:51" x14ac:dyDescent="0.2">
      <c r="B14304" s="3"/>
      <c r="D14304" s="3"/>
      <c r="AW14304" s="3"/>
      <c r="AY14304" s="3"/>
    </row>
    <row r="14305" spans="2:51" x14ac:dyDescent="0.2">
      <c r="B14305" s="3"/>
      <c r="D14305" s="3"/>
      <c r="AW14305" s="3"/>
      <c r="AY14305" s="3"/>
    </row>
    <row r="14306" spans="2:51" x14ac:dyDescent="0.2">
      <c r="B14306" s="3"/>
      <c r="D14306" s="3"/>
      <c r="AW14306" s="3"/>
      <c r="AY14306" s="3"/>
    </row>
    <row r="14307" spans="2:51" x14ac:dyDescent="0.2">
      <c r="B14307" s="3"/>
      <c r="D14307" s="3"/>
      <c r="AW14307" s="3"/>
      <c r="AY14307" s="3"/>
    </row>
    <row r="14308" spans="2:51" x14ac:dyDescent="0.2">
      <c r="B14308" s="3"/>
      <c r="D14308" s="3"/>
      <c r="AW14308" s="3"/>
      <c r="AY14308" s="3"/>
    </row>
    <row r="14309" spans="2:51" x14ac:dyDescent="0.2">
      <c r="B14309" s="3"/>
      <c r="D14309" s="3"/>
      <c r="AW14309" s="3"/>
      <c r="AY14309" s="3"/>
    </row>
    <row r="14310" spans="2:51" x14ac:dyDescent="0.2">
      <c r="B14310" s="3"/>
      <c r="D14310" s="3"/>
      <c r="AW14310" s="3"/>
      <c r="AY14310" s="3"/>
    </row>
    <row r="14311" spans="2:51" x14ac:dyDescent="0.2">
      <c r="B14311" s="3"/>
      <c r="D14311" s="3"/>
      <c r="AW14311" s="3"/>
      <c r="AY14311" s="3"/>
    </row>
    <row r="14312" spans="2:51" x14ac:dyDescent="0.2">
      <c r="B14312" s="3"/>
      <c r="D14312" s="3"/>
      <c r="AW14312" s="3"/>
      <c r="AY14312" s="3"/>
    </row>
    <row r="14313" spans="2:51" x14ac:dyDescent="0.2">
      <c r="B14313" s="3"/>
      <c r="D14313" s="3"/>
      <c r="AW14313" s="3"/>
      <c r="AY14313" s="3"/>
    </row>
    <row r="14314" spans="2:51" x14ac:dyDescent="0.2">
      <c r="B14314" s="3"/>
      <c r="D14314" s="3"/>
      <c r="AW14314" s="3"/>
      <c r="AY14314" s="3"/>
    </row>
    <row r="14315" spans="2:51" x14ac:dyDescent="0.2">
      <c r="B14315" s="3"/>
      <c r="D14315" s="3"/>
      <c r="AW14315" s="3"/>
      <c r="AY14315" s="3"/>
    </row>
    <row r="14316" spans="2:51" x14ac:dyDescent="0.2">
      <c r="B14316" s="3"/>
      <c r="D14316" s="3"/>
      <c r="AW14316" s="3"/>
      <c r="AY14316" s="3"/>
    </row>
    <row r="14317" spans="2:51" x14ac:dyDescent="0.2">
      <c r="B14317" s="3"/>
      <c r="D14317" s="3"/>
      <c r="AW14317" s="3"/>
      <c r="AY14317" s="3"/>
    </row>
    <row r="14318" spans="2:51" x14ac:dyDescent="0.2">
      <c r="B14318" s="3"/>
      <c r="D14318" s="3"/>
      <c r="AW14318" s="3"/>
      <c r="AY14318" s="3"/>
    </row>
    <row r="14319" spans="2:51" x14ac:dyDescent="0.2">
      <c r="B14319" s="3"/>
      <c r="D14319" s="3"/>
      <c r="AW14319" s="3"/>
      <c r="AY14319" s="3"/>
    </row>
    <row r="14320" spans="2:51" x14ac:dyDescent="0.2">
      <c r="B14320" s="3"/>
      <c r="D14320" s="3"/>
      <c r="AW14320" s="3"/>
      <c r="AY14320" s="3"/>
    </row>
    <row r="14321" spans="2:51" x14ac:dyDescent="0.2">
      <c r="B14321" s="3"/>
      <c r="D14321" s="3"/>
      <c r="AW14321" s="3"/>
      <c r="AY14321" s="3"/>
    </row>
    <row r="14322" spans="2:51" x14ac:dyDescent="0.2">
      <c r="B14322" s="3"/>
      <c r="D14322" s="3"/>
      <c r="AW14322" s="3"/>
      <c r="AY14322" s="3"/>
    </row>
    <row r="14323" spans="2:51" x14ac:dyDescent="0.2">
      <c r="B14323" s="3"/>
      <c r="D14323" s="3"/>
      <c r="AW14323" s="3"/>
      <c r="AY14323" s="3"/>
    </row>
    <row r="14324" spans="2:51" x14ac:dyDescent="0.2">
      <c r="B14324" s="3"/>
      <c r="D14324" s="3"/>
      <c r="AW14324" s="3"/>
      <c r="AY14324" s="3"/>
    </row>
    <row r="14325" spans="2:51" x14ac:dyDescent="0.2">
      <c r="B14325" s="3"/>
      <c r="D14325" s="3"/>
      <c r="AW14325" s="3"/>
      <c r="AY14325" s="3"/>
    </row>
    <row r="14326" spans="2:51" x14ac:dyDescent="0.2">
      <c r="B14326" s="3"/>
      <c r="D14326" s="3"/>
      <c r="AW14326" s="3"/>
      <c r="AY14326" s="3"/>
    </row>
    <row r="14327" spans="2:51" x14ac:dyDescent="0.2">
      <c r="B14327" s="3"/>
      <c r="D14327" s="3"/>
      <c r="AW14327" s="3"/>
      <c r="AY14327" s="3"/>
    </row>
    <row r="14328" spans="2:51" x14ac:dyDescent="0.2">
      <c r="B14328" s="3"/>
      <c r="D14328" s="3"/>
      <c r="AW14328" s="3"/>
      <c r="AY14328" s="3"/>
    </row>
    <row r="14329" spans="2:51" x14ac:dyDescent="0.2">
      <c r="B14329" s="3"/>
      <c r="D14329" s="3"/>
      <c r="AW14329" s="3"/>
      <c r="AY14329" s="3"/>
    </row>
    <row r="14330" spans="2:51" x14ac:dyDescent="0.2">
      <c r="B14330" s="3"/>
      <c r="D14330" s="3"/>
      <c r="AW14330" s="3"/>
      <c r="AY14330" s="3"/>
    </row>
    <row r="14331" spans="2:51" x14ac:dyDescent="0.2">
      <c r="B14331" s="3"/>
      <c r="D14331" s="3"/>
      <c r="AW14331" s="3"/>
      <c r="AY14331" s="3"/>
    </row>
    <row r="14332" spans="2:51" x14ac:dyDescent="0.2">
      <c r="B14332" s="3"/>
      <c r="D14332" s="3"/>
      <c r="AW14332" s="3"/>
      <c r="AY14332" s="3"/>
    </row>
    <row r="14333" spans="2:51" x14ac:dyDescent="0.2">
      <c r="B14333" s="3"/>
      <c r="D14333" s="3"/>
      <c r="AW14333" s="3"/>
      <c r="AY14333" s="3"/>
    </row>
    <row r="14334" spans="2:51" x14ac:dyDescent="0.2">
      <c r="B14334" s="3"/>
      <c r="D14334" s="3"/>
      <c r="AW14334" s="3"/>
      <c r="AY14334" s="3"/>
    </row>
    <row r="14335" spans="2:51" x14ac:dyDescent="0.2">
      <c r="B14335" s="3"/>
      <c r="D14335" s="3"/>
      <c r="AW14335" s="3"/>
      <c r="AY14335" s="3"/>
    </row>
    <row r="14336" spans="2:51" x14ac:dyDescent="0.2">
      <c r="B14336" s="3"/>
      <c r="D14336" s="3"/>
      <c r="AW14336" s="3"/>
      <c r="AY14336" s="3"/>
    </row>
    <row r="14337" spans="2:51" x14ac:dyDescent="0.2">
      <c r="B14337" s="3"/>
      <c r="D14337" s="3"/>
      <c r="AW14337" s="3"/>
      <c r="AY14337" s="3"/>
    </row>
    <row r="14338" spans="2:51" x14ac:dyDescent="0.2">
      <c r="B14338" s="3"/>
      <c r="D14338" s="3"/>
      <c r="AW14338" s="3"/>
      <c r="AY14338" s="3"/>
    </row>
    <row r="14339" spans="2:51" x14ac:dyDescent="0.2">
      <c r="B14339" s="3"/>
      <c r="D14339" s="3"/>
      <c r="AW14339" s="3"/>
      <c r="AY14339" s="3"/>
    </row>
    <row r="14340" spans="2:51" x14ac:dyDescent="0.2">
      <c r="B14340" s="3"/>
      <c r="D14340" s="3"/>
      <c r="AW14340" s="3"/>
      <c r="AY14340" s="3"/>
    </row>
    <row r="14341" spans="2:51" x14ac:dyDescent="0.2">
      <c r="B14341" s="3"/>
      <c r="D14341" s="3"/>
      <c r="AW14341" s="3"/>
      <c r="AY14341" s="3"/>
    </row>
    <row r="14342" spans="2:51" x14ac:dyDescent="0.2">
      <c r="B14342" s="3"/>
      <c r="D14342" s="3"/>
      <c r="AW14342" s="3"/>
      <c r="AY14342" s="3"/>
    </row>
    <row r="14343" spans="2:51" x14ac:dyDescent="0.2">
      <c r="B14343" s="3"/>
      <c r="D14343" s="3"/>
      <c r="AW14343" s="3"/>
      <c r="AY14343" s="3"/>
    </row>
    <row r="14344" spans="2:51" x14ac:dyDescent="0.2">
      <c r="B14344" s="3"/>
      <c r="D14344" s="3"/>
      <c r="AW14344" s="3"/>
      <c r="AY14344" s="3"/>
    </row>
    <row r="14345" spans="2:51" x14ac:dyDescent="0.2">
      <c r="B14345" s="3"/>
      <c r="D14345" s="3"/>
      <c r="AW14345" s="3"/>
      <c r="AY14345" s="3"/>
    </row>
    <row r="14346" spans="2:51" x14ac:dyDescent="0.2">
      <c r="B14346" s="3"/>
      <c r="D14346" s="3"/>
      <c r="AW14346" s="3"/>
      <c r="AY14346" s="3"/>
    </row>
    <row r="14347" spans="2:51" x14ac:dyDescent="0.2">
      <c r="B14347" s="3"/>
      <c r="D14347" s="3"/>
      <c r="AW14347" s="3"/>
      <c r="AY14347" s="3"/>
    </row>
    <row r="14348" spans="2:51" x14ac:dyDescent="0.2">
      <c r="B14348" s="3"/>
      <c r="D14348" s="3"/>
      <c r="AW14348" s="3"/>
      <c r="AY14348" s="3"/>
    </row>
    <row r="14349" spans="2:51" x14ac:dyDescent="0.2">
      <c r="B14349" s="3"/>
      <c r="D14349" s="3"/>
      <c r="AW14349" s="3"/>
      <c r="AY14349" s="3"/>
    </row>
    <row r="14350" spans="2:51" x14ac:dyDescent="0.2">
      <c r="B14350" s="3"/>
      <c r="D14350" s="3"/>
      <c r="AW14350" s="3"/>
      <c r="AY14350" s="3"/>
    </row>
    <row r="14351" spans="2:51" x14ac:dyDescent="0.2">
      <c r="B14351" s="3"/>
      <c r="D14351" s="3"/>
      <c r="AW14351" s="3"/>
      <c r="AY14351" s="3"/>
    </row>
    <row r="14352" spans="2:51" x14ac:dyDescent="0.2">
      <c r="B14352" s="3"/>
      <c r="D14352" s="3"/>
      <c r="AW14352" s="3"/>
      <c r="AY14352" s="3"/>
    </row>
    <row r="14353" spans="2:51" x14ac:dyDescent="0.2">
      <c r="B14353" s="3"/>
      <c r="D14353" s="3"/>
      <c r="AW14353" s="3"/>
      <c r="AY14353" s="3"/>
    </row>
    <row r="14354" spans="2:51" x14ac:dyDescent="0.2">
      <c r="B14354" s="3"/>
      <c r="D14354" s="3"/>
      <c r="AW14354" s="3"/>
      <c r="AY14354" s="3"/>
    </row>
    <row r="14355" spans="2:51" x14ac:dyDescent="0.2">
      <c r="B14355" s="3"/>
      <c r="D14355" s="3"/>
      <c r="AW14355" s="3"/>
      <c r="AY14355" s="3"/>
    </row>
    <row r="14356" spans="2:51" x14ac:dyDescent="0.2">
      <c r="B14356" s="3"/>
      <c r="D14356" s="3"/>
      <c r="AW14356" s="3"/>
      <c r="AY14356" s="3"/>
    </row>
    <row r="14357" spans="2:51" x14ac:dyDescent="0.2">
      <c r="B14357" s="3"/>
      <c r="D14357" s="3"/>
      <c r="AW14357" s="3"/>
      <c r="AY14357" s="3"/>
    </row>
    <row r="14358" spans="2:51" x14ac:dyDescent="0.2">
      <c r="B14358" s="3"/>
      <c r="D14358" s="3"/>
      <c r="AW14358" s="3"/>
      <c r="AY14358" s="3"/>
    </row>
    <row r="14359" spans="2:51" x14ac:dyDescent="0.2">
      <c r="B14359" s="3"/>
      <c r="D14359" s="3"/>
      <c r="AW14359" s="3"/>
      <c r="AY14359" s="3"/>
    </row>
    <row r="14360" spans="2:51" x14ac:dyDescent="0.2">
      <c r="B14360" s="3"/>
      <c r="D14360" s="3"/>
      <c r="AW14360" s="3"/>
      <c r="AY14360" s="3"/>
    </row>
    <row r="14361" spans="2:51" x14ac:dyDescent="0.2">
      <c r="B14361" s="3"/>
      <c r="D14361" s="3"/>
      <c r="AW14361" s="3"/>
      <c r="AY14361" s="3"/>
    </row>
    <row r="14362" spans="2:51" x14ac:dyDescent="0.2">
      <c r="B14362" s="3"/>
      <c r="D14362" s="3"/>
      <c r="AW14362" s="3"/>
      <c r="AY14362" s="3"/>
    </row>
    <row r="14363" spans="2:51" x14ac:dyDescent="0.2">
      <c r="B14363" s="3"/>
      <c r="D14363" s="3"/>
      <c r="AW14363" s="3"/>
      <c r="AY14363" s="3"/>
    </row>
    <row r="14364" spans="2:51" x14ac:dyDescent="0.2">
      <c r="B14364" s="3"/>
      <c r="D14364" s="3"/>
      <c r="AW14364" s="3"/>
      <c r="AY14364" s="3"/>
    </row>
    <row r="14365" spans="2:51" x14ac:dyDescent="0.2">
      <c r="B14365" s="3"/>
      <c r="D14365" s="3"/>
      <c r="AW14365" s="3"/>
      <c r="AY14365" s="3"/>
    </row>
    <row r="14366" spans="2:51" x14ac:dyDescent="0.2">
      <c r="B14366" s="3"/>
      <c r="D14366" s="3"/>
      <c r="AW14366" s="3"/>
      <c r="AY14366" s="3"/>
    </row>
    <row r="14367" spans="2:51" x14ac:dyDescent="0.2">
      <c r="B14367" s="3"/>
      <c r="D14367" s="3"/>
      <c r="AW14367" s="3"/>
      <c r="AY14367" s="3"/>
    </row>
    <row r="14368" spans="2:51" x14ac:dyDescent="0.2">
      <c r="B14368" s="3"/>
      <c r="D14368" s="3"/>
      <c r="AW14368" s="3"/>
      <c r="AY14368" s="3"/>
    </row>
    <row r="14369" spans="2:51" x14ac:dyDescent="0.2">
      <c r="B14369" s="3"/>
      <c r="D14369" s="3"/>
      <c r="AW14369" s="3"/>
      <c r="AY14369" s="3"/>
    </row>
    <row r="14370" spans="2:51" x14ac:dyDescent="0.2">
      <c r="B14370" s="3"/>
      <c r="D14370" s="3"/>
      <c r="AW14370" s="3"/>
      <c r="AY14370" s="3"/>
    </row>
    <row r="14371" spans="2:51" x14ac:dyDescent="0.2">
      <c r="B14371" s="3"/>
      <c r="D14371" s="3"/>
      <c r="AW14371" s="3"/>
      <c r="AY14371" s="3"/>
    </row>
    <row r="14372" spans="2:51" x14ac:dyDescent="0.2">
      <c r="B14372" s="3"/>
      <c r="D14372" s="3"/>
      <c r="AW14372" s="3"/>
      <c r="AY14372" s="3"/>
    </row>
    <row r="14373" spans="2:51" x14ac:dyDescent="0.2">
      <c r="B14373" s="3"/>
      <c r="D14373" s="3"/>
      <c r="AW14373" s="3"/>
      <c r="AY14373" s="3"/>
    </row>
    <row r="14374" spans="2:51" x14ac:dyDescent="0.2">
      <c r="B14374" s="3"/>
      <c r="D14374" s="3"/>
      <c r="AW14374" s="3"/>
      <c r="AY14374" s="3"/>
    </row>
    <row r="14375" spans="2:51" x14ac:dyDescent="0.2">
      <c r="B14375" s="3"/>
      <c r="D14375" s="3"/>
      <c r="AW14375" s="3"/>
      <c r="AY14375" s="3"/>
    </row>
    <row r="14376" spans="2:51" x14ac:dyDescent="0.2">
      <c r="B14376" s="3"/>
      <c r="D14376" s="3"/>
      <c r="AW14376" s="3"/>
      <c r="AY14376" s="3"/>
    </row>
    <row r="14377" spans="2:51" x14ac:dyDescent="0.2">
      <c r="B14377" s="3"/>
      <c r="D14377" s="3"/>
      <c r="AW14377" s="3"/>
      <c r="AY14377" s="3"/>
    </row>
    <row r="14378" spans="2:51" x14ac:dyDescent="0.2">
      <c r="B14378" s="3"/>
      <c r="D14378" s="3"/>
      <c r="AW14378" s="3"/>
      <c r="AY14378" s="3"/>
    </row>
    <row r="14379" spans="2:51" x14ac:dyDescent="0.2">
      <c r="B14379" s="3"/>
      <c r="D14379" s="3"/>
      <c r="AW14379" s="3"/>
      <c r="AY14379" s="3"/>
    </row>
    <row r="14380" spans="2:51" x14ac:dyDescent="0.2">
      <c r="B14380" s="3"/>
      <c r="D14380" s="3"/>
      <c r="AW14380" s="3"/>
      <c r="AY14380" s="3"/>
    </row>
    <row r="14381" spans="2:51" x14ac:dyDescent="0.2">
      <c r="B14381" s="3"/>
      <c r="D14381" s="3"/>
      <c r="AW14381" s="3"/>
      <c r="AY14381" s="3"/>
    </row>
    <row r="14382" spans="2:51" x14ac:dyDescent="0.2">
      <c r="B14382" s="3"/>
      <c r="D14382" s="3"/>
      <c r="AW14382" s="3"/>
      <c r="AY14382" s="3"/>
    </row>
    <row r="14383" spans="2:51" x14ac:dyDescent="0.2">
      <c r="B14383" s="3"/>
      <c r="D14383" s="3"/>
      <c r="AW14383" s="3"/>
      <c r="AY14383" s="3"/>
    </row>
    <row r="14384" spans="2:51" x14ac:dyDescent="0.2">
      <c r="B14384" s="3"/>
      <c r="D14384" s="3"/>
      <c r="AW14384" s="3"/>
      <c r="AY14384" s="3"/>
    </row>
    <row r="14385" spans="2:51" x14ac:dyDescent="0.2">
      <c r="B14385" s="3"/>
      <c r="D14385" s="3"/>
      <c r="AW14385" s="3"/>
      <c r="AY14385" s="3"/>
    </row>
    <row r="14386" spans="2:51" x14ac:dyDescent="0.2">
      <c r="B14386" s="3"/>
      <c r="D14386" s="3"/>
      <c r="AW14386" s="3"/>
      <c r="AY14386" s="3"/>
    </row>
    <row r="14387" spans="2:51" x14ac:dyDescent="0.2">
      <c r="B14387" s="3"/>
      <c r="D14387" s="3"/>
      <c r="AW14387" s="3"/>
      <c r="AY14387" s="3"/>
    </row>
    <row r="14388" spans="2:51" x14ac:dyDescent="0.2">
      <c r="B14388" s="3"/>
      <c r="D14388" s="3"/>
      <c r="AW14388" s="3"/>
      <c r="AY14388" s="3"/>
    </row>
    <row r="14389" spans="2:51" x14ac:dyDescent="0.2">
      <c r="B14389" s="3"/>
      <c r="D14389" s="3"/>
      <c r="AW14389" s="3"/>
      <c r="AY14389" s="3"/>
    </row>
    <row r="14390" spans="2:51" x14ac:dyDescent="0.2">
      <c r="B14390" s="3"/>
      <c r="D14390" s="3"/>
      <c r="AW14390" s="3"/>
      <c r="AY14390" s="3"/>
    </row>
    <row r="14391" spans="2:51" x14ac:dyDescent="0.2">
      <c r="B14391" s="3"/>
      <c r="D14391" s="3"/>
      <c r="AW14391" s="3"/>
      <c r="AY14391" s="3"/>
    </row>
    <row r="14392" spans="2:51" x14ac:dyDescent="0.2">
      <c r="B14392" s="3"/>
      <c r="D14392" s="3"/>
      <c r="AW14392" s="3"/>
      <c r="AY14392" s="3"/>
    </row>
    <row r="14393" spans="2:51" x14ac:dyDescent="0.2">
      <c r="B14393" s="3"/>
      <c r="D14393" s="3"/>
      <c r="AW14393" s="3"/>
      <c r="AY14393" s="3"/>
    </row>
    <row r="14394" spans="2:51" x14ac:dyDescent="0.2">
      <c r="B14394" s="3"/>
      <c r="D14394" s="3"/>
      <c r="AW14394" s="3"/>
      <c r="AY14394" s="3"/>
    </row>
    <row r="14395" spans="2:51" x14ac:dyDescent="0.2">
      <c r="B14395" s="3"/>
      <c r="D14395" s="3"/>
      <c r="AW14395" s="3"/>
      <c r="AY14395" s="3"/>
    </row>
    <row r="14396" spans="2:51" x14ac:dyDescent="0.2">
      <c r="B14396" s="3"/>
      <c r="D14396" s="3"/>
      <c r="AW14396" s="3"/>
      <c r="AY14396" s="3"/>
    </row>
    <row r="14397" spans="2:51" x14ac:dyDescent="0.2">
      <c r="B14397" s="3"/>
      <c r="D14397" s="3"/>
      <c r="AW14397" s="3"/>
      <c r="AY14397" s="3"/>
    </row>
    <row r="14398" spans="2:51" x14ac:dyDescent="0.2">
      <c r="B14398" s="3"/>
      <c r="D14398" s="3"/>
      <c r="AW14398" s="3"/>
      <c r="AY14398" s="3"/>
    </row>
    <row r="14399" spans="2:51" x14ac:dyDescent="0.2">
      <c r="B14399" s="3"/>
      <c r="D14399" s="3"/>
      <c r="AW14399" s="3"/>
      <c r="AY14399" s="3"/>
    </row>
    <row r="14400" spans="2:51" x14ac:dyDescent="0.2">
      <c r="B14400" s="3"/>
      <c r="D14400" s="3"/>
      <c r="AW14400" s="3"/>
      <c r="AY14400" s="3"/>
    </row>
    <row r="14401" spans="2:51" x14ac:dyDescent="0.2">
      <c r="B14401" s="3"/>
      <c r="D14401" s="3"/>
      <c r="AW14401" s="3"/>
      <c r="AY14401" s="3"/>
    </row>
    <row r="14402" spans="2:51" x14ac:dyDescent="0.2">
      <c r="B14402" s="3"/>
      <c r="D14402" s="3"/>
      <c r="AW14402" s="3"/>
      <c r="AY14402" s="3"/>
    </row>
    <row r="14403" spans="2:51" x14ac:dyDescent="0.2">
      <c r="B14403" s="3"/>
      <c r="D14403" s="3"/>
      <c r="AW14403" s="3"/>
      <c r="AY14403" s="3"/>
    </row>
    <row r="14404" spans="2:51" x14ac:dyDescent="0.2">
      <c r="B14404" s="3"/>
      <c r="D14404" s="3"/>
      <c r="AW14404" s="3"/>
      <c r="AY14404" s="3"/>
    </row>
    <row r="14405" spans="2:51" x14ac:dyDescent="0.2">
      <c r="B14405" s="3"/>
      <c r="D14405" s="3"/>
      <c r="AW14405" s="3"/>
      <c r="AY14405" s="3"/>
    </row>
    <row r="14406" spans="2:51" x14ac:dyDescent="0.2">
      <c r="B14406" s="3"/>
      <c r="D14406" s="3"/>
      <c r="AW14406" s="3"/>
      <c r="AY14406" s="3"/>
    </row>
    <row r="14407" spans="2:51" x14ac:dyDescent="0.2">
      <c r="B14407" s="3"/>
      <c r="D14407" s="3"/>
      <c r="AW14407" s="3"/>
      <c r="AY14407" s="3"/>
    </row>
    <row r="14408" spans="2:51" x14ac:dyDescent="0.2">
      <c r="B14408" s="3"/>
      <c r="D14408" s="3"/>
      <c r="AW14408" s="3"/>
      <c r="AY14408" s="3"/>
    </row>
    <row r="14409" spans="2:51" x14ac:dyDescent="0.2">
      <c r="B14409" s="3"/>
      <c r="D14409" s="3"/>
      <c r="AW14409" s="3"/>
      <c r="AY14409" s="3"/>
    </row>
    <row r="14410" spans="2:51" x14ac:dyDescent="0.2">
      <c r="B14410" s="3"/>
      <c r="D14410" s="3"/>
      <c r="AW14410" s="3"/>
      <c r="AY14410" s="3"/>
    </row>
    <row r="14411" spans="2:51" x14ac:dyDescent="0.2">
      <c r="B14411" s="3"/>
      <c r="D14411" s="3"/>
      <c r="AW14411" s="3"/>
      <c r="AY14411" s="3"/>
    </row>
    <row r="14412" spans="2:51" x14ac:dyDescent="0.2">
      <c r="B14412" s="3"/>
      <c r="D14412" s="3"/>
      <c r="AW14412" s="3"/>
      <c r="AY14412" s="3"/>
    </row>
    <row r="14413" spans="2:51" x14ac:dyDescent="0.2">
      <c r="B14413" s="3"/>
      <c r="D14413" s="3"/>
      <c r="AW14413" s="3"/>
      <c r="AY14413" s="3"/>
    </row>
    <row r="14414" spans="2:51" x14ac:dyDescent="0.2">
      <c r="B14414" s="3"/>
      <c r="D14414" s="3"/>
      <c r="AW14414" s="3"/>
      <c r="AY14414" s="3"/>
    </row>
    <row r="14415" spans="2:51" x14ac:dyDescent="0.2">
      <c r="B14415" s="3"/>
      <c r="D14415" s="3"/>
      <c r="AW14415" s="3"/>
      <c r="AY14415" s="3"/>
    </row>
    <row r="14416" spans="2:51" x14ac:dyDescent="0.2">
      <c r="B14416" s="3"/>
      <c r="D14416" s="3"/>
      <c r="AW14416" s="3"/>
      <c r="AY14416" s="3"/>
    </row>
    <row r="14417" spans="2:51" x14ac:dyDescent="0.2">
      <c r="B14417" s="3"/>
      <c r="D14417" s="3"/>
      <c r="AW14417" s="3"/>
      <c r="AY14417" s="3"/>
    </row>
    <row r="14418" spans="2:51" x14ac:dyDescent="0.2">
      <c r="B14418" s="3"/>
      <c r="D14418" s="3"/>
      <c r="AW14418" s="3"/>
      <c r="AY14418" s="3"/>
    </row>
    <row r="14419" spans="2:51" x14ac:dyDescent="0.2">
      <c r="B14419" s="3"/>
      <c r="D14419" s="3"/>
      <c r="AW14419" s="3"/>
      <c r="AY14419" s="3"/>
    </row>
    <row r="14420" spans="2:51" x14ac:dyDescent="0.2">
      <c r="B14420" s="3"/>
      <c r="D14420" s="3"/>
      <c r="AW14420" s="3"/>
      <c r="AY14420" s="3"/>
    </row>
    <row r="14421" spans="2:51" x14ac:dyDescent="0.2">
      <c r="B14421" s="3"/>
      <c r="D14421" s="3"/>
      <c r="AW14421" s="3"/>
      <c r="AY14421" s="3"/>
    </row>
    <row r="14422" spans="2:51" x14ac:dyDescent="0.2">
      <c r="B14422" s="3"/>
      <c r="D14422" s="3"/>
      <c r="AW14422" s="3"/>
      <c r="AY14422" s="3"/>
    </row>
    <row r="14423" spans="2:51" x14ac:dyDescent="0.2">
      <c r="B14423" s="3"/>
      <c r="D14423" s="3"/>
      <c r="AW14423" s="3"/>
      <c r="AY14423" s="3"/>
    </row>
    <row r="14424" spans="2:51" x14ac:dyDescent="0.2">
      <c r="B14424" s="3"/>
      <c r="D14424" s="3"/>
      <c r="AW14424" s="3"/>
      <c r="AY14424" s="3"/>
    </row>
    <row r="14425" spans="2:51" x14ac:dyDescent="0.2">
      <c r="B14425" s="3"/>
      <c r="D14425" s="3"/>
      <c r="AW14425" s="3"/>
      <c r="AY14425" s="3"/>
    </row>
    <row r="14426" spans="2:51" x14ac:dyDescent="0.2">
      <c r="B14426" s="3"/>
      <c r="D14426" s="3"/>
      <c r="AW14426" s="3"/>
      <c r="AY14426" s="3"/>
    </row>
    <row r="14427" spans="2:51" x14ac:dyDescent="0.2">
      <c r="B14427" s="3"/>
      <c r="D14427" s="3"/>
      <c r="AW14427" s="3"/>
      <c r="AY14427" s="3"/>
    </row>
    <row r="14428" spans="2:51" x14ac:dyDescent="0.2">
      <c r="B14428" s="3"/>
      <c r="D14428" s="3"/>
      <c r="AW14428" s="3"/>
      <c r="AY14428" s="3"/>
    </row>
    <row r="14429" spans="2:51" x14ac:dyDescent="0.2">
      <c r="B14429" s="3"/>
      <c r="D14429" s="3"/>
      <c r="AW14429" s="3"/>
      <c r="AY14429" s="3"/>
    </row>
    <row r="14430" spans="2:51" x14ac:dyDescent="0.2">
      <c r="B14430" s="3"/>
      <c r="D14430" s="3"/>
      <c r="AW14430" s="3"/>
      <c r="AY14430" s="3"/>
    </row>
    <row r="14431" spans="2:51" x14ac:dyDescent="0.2">
      <c r="B14431" s="3"/>
      <c r="D14431" s="3"/>
      <c r="AW14431" s="3"/>
      <c r="AY14431" s="3"/>
    </row>
    <row r="14432" spans="2:51" x14ac:dyDescent="0.2">
      <c r="B14432" s="3"/>
      <c r="D14432" s="3"/>
      <c r="AW14432" s="3"/>
      <c r="AY14432" s="3"/>
    </row>
    <row r="14433" spans="2:51" x14ac:dyDescent="0.2">
      <c r="B14433" s="3"/>
      <c r="D14433" s="3"/>
      <c r="AW14433" s="3"/>
      <c r="AY14433" s="3"/>
    </row>
    <row r="14434" spans="2:51" x14ac:dyDescent="0.2">
      <c r="B14434" s="3"/>
      <c r="D14434" s="3"/>
      <c r="AW14434" s="3"/>
      <c r="AY14434" s="3"/>
    </row>
    <row r="14435" spans="2:51" x14ac:dyDescent="0.2">
      <c r="B14435" s="3"/>
      <c r="D14435" s="3"/>
      <c r="AW14435" s="3"/>
      <c r="AY14435" s="3"/>
    </row>
    <row r="14436" spans="2:51" x14ac:dyDescent="0.2">
      <c r="B14436" s="3"/>
      <c r="D14436" s="3"/>
      <c r="AW14436" s="3"/>
      <c r="AY14436" s="3"/>
    </row>
    <row r="14437" spans="2:51" x14ac:dyDescent="0.2">
      <c r="B14437" s="3"/>
      <c r="D14437" s="3"/>
      <c r="AW14437" s="3"/>
      <c r="AY14437" s="3"/>
    </row>
    <row r="14438" spans="2:51" x14ac:dyDescent="0.2">
      <c r="B14438" s="3"/>
      <c r="D14438" s="3"/>
      <c r="AW14438" s="3"/>
      <c r="AY14438" s="3"/>
    </row>
    <row r="14439" spans="2:51" x14ac:dyDescent="0.2">
      <c r="B14439" s="3"/>
      <c r="D14439" s="3"/>
      <c r="AW14439" s="3"/>
      <c r="AY14439" s="3"/>
    </row>
    <row r="14440" spans="2:51" x14ac:dyDescent="0.2">
      <c r="B14440" s="3"/>
      <c r="D14440" s="3"/>
      <c r="AW14440" s="3"/>
      <c r="AY14440" s="3"/>
    </row>
    <row r="14441" spans="2:51" x14ac:dyDescent="0.2">
      <c r="B14441" s="3"/>
      <c r="D14441" s="3"/>
      <c r="AW14441" s="3"/>
      <c r="AY14441" s="3"/>
    </row>
    <row r="14442" spans="2:51" x14ac:dyDescent="0.2">
      <c r="B14442" s="3"/>
      <c r="D14442" s="3"/>
      <c r="AW14442" s="3"/>
      <c r="AY14442" s="3"/>
    </row>
    <row r="14443" spans="2:51" x14ac:dyDescent="0.2">
      <c r="B14443" s="3"/>
      <c r="D14443" s="3"/>
      <c r="AW14443" s="3"/>
      <c r="AY14443" s="3"/>
    </row>
    <row r="14444" spans="2:51" x14ac:dyDescent="0.2">
      <c r="B14444" s="3"/>
      <c r="D14444" s="3"/>
      <c r="AW14444" s="3"/>
      <c r="AY14444" s="3"/>
    </row>
    <row r="14445" spans="2:51" x14ac:dyDescent="0.2">
      <c r="B14445" s="3"/>
      <c r="D14445" s="3"/>
      <c r="AW14445" s="3"/>
      <c r="AY14445" s="3"/>
    </row>
    <row r="14446" spans="2:51" x14ac:dyDescent="0.2">
      <c r="B14446" s="3"/>
      <c r="D14446" s="3"/>
      <c r="AW14446" s="3"/>
      <c r="AY14446" s="3"/>
    </row>
    <row r="14447" spans="2:51" x14ac:dyDescent="0.2">
      <c r="B14447" s="3"/>
      <c r="D14447" s="3"/>
      <c r="AW14447" s="3"/>
      <c r="AY14447" s="3"/>
    </row>
    <row r="14448" spans="2:51" x14ac:dyDescent="0.2">
      <c r="B14448" s="3"/>
      <c r="D14448" s="3"/>
      <c r="AW14448" s="3"/>
      <c r="AY14448" s="3"/>
    </row>
    <row r="14449" spans="2:51" x14ac:dyDescent="0.2">
      <c r="B14449" s="3"/>
      <c r="D14449" s="3"/>
      <c r="AW14449" s="3"/>
      <c r="AY14449" s="3"/>
    </row>
    <row r="14450" spans="2:51" x14ac:dyDescent="0.2">
      <c r="B14450" s="3"/>
      <c r="D14450" s="3"/>
      <c r="AW14450" s="3"/>
      <c r="AY14450" s="3"/>
    </row>
    <row r="14451" spans="2:51" x14ac:dyDescent="0.2">
      <c r="B14451" s="3"/>
      <c r="D14451" s="3"/>
      <c r="AW14451" s="3"/>
      <c r="AY14451" s="3"/>
    </row>
    <row r="14452" spans="2:51" x14ac:dyDescent="0.2">
      <c r="B14452" s="3"/>
      <c r="D14452" s="3"/>
      <c r="AW14452" s="3"/>
      <c r="AY14452" s="3"/>
    </row>
    <row r="14453" spans="2:51" x14ac:dyDescent="0.2">
      <c r="B14453" s="3"/>
      <c r="D14453" s="3"/>
      <c r="AW14453" s="3"/>
      <c r="AY14453" s="3"/>
    </row>
    <row r="14454" spans="2:51" x14ac:dyDescent="0.2">
      <c r="B14454" s="3"/>
      <c r="D14454" s="3"/>
      <c r="AW14454" s="3"/>
      <c r="AY14454" s="3"/>
    </row>
    <row r="14455" spans="2:51" x14ac:dyDescent="0.2">
      <c r="B14455" s="3"/>
      <c r="D14455" s="3"/>
      <c r="AW14455" s="3"/>
      <c r="AY14455" s="3"/>
    </row>
    <row r="14456" spans="2:51" x14ac:dyDescent="0.2">
      <c r="B14456" s="3"/>
      <c r="D14456" s="3"/>
      <c r="AW14456" s="3"/>
      <c r="AY14456" s="3"/>
    </row>
    <row r="14457" spans="2:51" x14ac:dyDescent="0.2">
      <c r="B14457" s="3"/>
      <c r="D14457" s="3"/>
      <c r="AW14457" s="3"/>
      <c r="AY14457" s="3"/>
    </row>
    <row r="14458" spans="2:51" x14ac:dyDescent="0.2">
      <c r="B14458" s="3"/>
      <c r="D14458" s="3"/>
      <c r="AW14458" s="3"/>
      <c r="AY14458" s="3"/>
    </row>
    <row r="14459" spans="2:51" x14ac:dyDescent="0.2">
      <c r="B14459" s="3"/>
      <c r="D14459" s="3"/>
      <c r="AW14459" s="3"/>
      <c r="AY14459" s="3"/>
    </row>
    <row r="14460" spans="2:51" x14ac:dyDescent="0.2">
      <c r="B14460" s="3"/>
      <c r="D14460" s="3"/>
      <c r="AW14460" s="3"/>
      <c r="AY14460" s="3"/>
    </row>
    <row r="14461" spans="2:51" x14ac:dyDescent="0.2">
      <c r="B14461" s="3"/>
      <c r="D14461" s="3"/>
      <c r="AW14461" s="3"/>
      <c r="AY14461" s="3"/>
    </row>
    <row r="14462" spans="2:51" x14ac:dyDescent="0.2">
      <c r="B14462" s="3"/>
      <c r="D14462" s="3"/>
      <c r="AW14462" s="3"/>
      <c r="AY14462" s="3"/>
    </row>
    <row r="14463" spans="2:51" x14ac:dyDescent="0.2">
      <c r="B14463" s="3"/>
      <c r="D14463" s="3"/>
      <c r="AW14463" s="3"/>
      <c r="AY14463" s="3"/>
    </row>
    <row r="14464" spans="2:51" x14ac:dyDescent="0.2">
      <c r="B14464" s="3"/>
      <c r="D14464" s="3"/>
      <c r="AW14464" s="3"/>
      <c r="AY14464" s="3"/>
    </row>
    <row r="14465" spans="2:51" x14ac:dyDescent="0.2">
      <c r="B14465" s="3"/>
      <c r="D14465" s="3"/>
      <c r="AW14465" s="3"/>
      <c r="AY14465" s="3"/>
    </row>
    <row r="14466" spans="2:51" x14ac:dyDescent="0.2">
      <c r="B14466" s="3"/>
      <c r="D14466" s="3"/>
      <c r="AW14466" s="3"/>
      <c r="AY14466" s="3"/>
    </row>
    <row r="14467" spans="2:51" x14ac:dyDescent="0.2">
      <c r="B14467" s="3"/>
      <c r="D14467" s="3"/>
      <c r="AW14467" s="3"/>
      <c r="AY14467" s="3"/>
    </row>
    <row r="14468" spans="2:51" x14ac:dyDescent="0.2">
      <c r="B14468" s="3"/>
      <c r="D14468" s="3"/>
      <c r="AW14468" s="3"/>
      <c r="AY14468" s="3"/>
    </row>
    <row r="14469" spans="2:51" x14ac:dyDescent="0.2">
      <c r="B14469" s="3"/>
      <c r="D14469" s="3"/>
      <c r="AW14469" s="3"/>
      <c r="AY14469" s="3"/>
    </row>
    <row r="14470" spans="2:51" x14ac:dyDescent="0.2">
      <c r="B14470" s="3"/>
      <c r="D14470" s="3"/>
      <c r="AW14470" s="3"/>
      <c r="AY14470" s="3"/>
    </row>
    <row r="14471" spans="2:51" x14ac:dyDescent="0.2">
      <c r="B14471" s="3"/>
      <c r="D14471" s="3"/>
      <c r="AW14471" s="3"/>
      <c r="AY14471" s="3"/>
    </row>
    <row r="14472" spans="2:51" x14ac:dyDescent="0.2">
      <c r="B14472" s="3"/>
      <c r="D14472" s="3"/>
      <c r="AW14472" s="3"/>
      <c r="AY14472" s="3"/>
    </row>
    <row r="14473" spans="2:51" x14ac:dyDescent="0.2">
      <c r="B14473" s="3"/>
      <c r="D14473" s="3"/>
      <c r="AW14473" s="3"/>
      <c r="AY14473" s="3"/>
    </row>
    <row r="14474" spans="2:51" x14ac:dyDescent="0.2">
      <c r="B14474" s="3"/>
      <c r="D14474" s="3"/>
      <c r="AW14474" s="3"/>
      <c r="AY14474" s="3"/>
    </row>
    <row r="14475" spans="2:51" x14ac:dyDescent="0.2">
      <c r="B14475" s="3"/>
      <c r="D14475" s="3"/>
      <c r="AW14475" s="3"/>
      <c r="AY14475" s="3"/>
    </row>
    <row r="14476" spans="2:51" x14ac:dyDescent="0.2">
      <c r="B14476" s="3"/>
      <c r="D14476" s="3"/>
      <c r="AW14476" s="3"/>
      <c r="AY14476" s="3"/>
    </row>
    <row r="14477" spans="2:51" x14ac:dyDescent="0.2">
      <c r="B14477" s="3"/>
      <c r="D14477" s="3"/>
      <c r="AW14477" s="3"/>
      <c r="AY14477" s="3"/>
    </row>
    <row r="14478" spans="2:51" x14ac:dyDescent="0.2">
      <c r="B14478" s="3"/>
      <c r="D14478" s="3"/>
      <c r="AW14478" s="3"/>
      <c r="AY14478" s="3"/>
    </row>
    <row r="14479" spans="2:51" x14ac:dyDescent="0.2">
      <c r="B14479" s="3"/>
      <c r="D14479" s="3"/>
      <c r="AW14479" s="3"/>
      <c r="AY14479" s="3"/>
    </row>
    <row r="14480" spans="2:51" x14ac:dyDescent="0.2">
      <c r="B14480" s="3"/>
      <c r="D14480" s="3"/>
      <c r="AW14480" s="3"/>
      <c r="AY14480" s="3"/>
    </row>
    <row r="14481" spans="2:51" x14ac:dyDescent="0.2">
      <c r="B14481" s="3"/>
      <c r="D14481" s="3"/>
      <c r="AW14481" s="3"/>
      <c r="AY14481" s="3"/>
    </row>
    <row r="14482" spans="2:51" x14ac:dyDescent="0.2">
      <c r="B14482" s="3"/>
      <c r="D14482" s="3"/>
      <c r="AW14482" s="3"/>
      <c r="AY14482" s="3"/>
    </row>
    <row r="14483" spans="2:51" x14ac:dyDescent="0.2">
      <c r="B14483" s="3"/>
      <c r="D14483" s="3"/>
      <c r="AW14483" s="3"/>
      <c r="AY14483" s="3"/>
    </row>
    <row r="14484" spans="2:51" x14ac:dyDescent="0.2">
      <c r="B14484" s="3"/>
      <c r="D14484" s="3"/>
      <c r="AW14484" s="3"/>
      <c r="AY14484" s="3"/>
    </row>
    <row r="14485" spans="2:51" x14ac:dyDescent="0.2">
      <c r="B14485" s="3"/>
      <c r="D14485" s="3"/>
      <c r="AW14485" s="3"/>
      <c r="AY14485" s="3"/>
    </row>
    <row r="14486" spans="2:51" x14ac:dyDescent="0.2">
      <c r="B14486" s="3"/>
      <c r="D14486" s="3"/>
      <c r="AW14486" s="3"/>
      <c r="AY14486" s="3"/>
    </row>
    <row r="14487" spans="2:51" x14ac:dyDescent="0.2">
      <c r="B14487" s="3"/>
      <c r="D14487" s="3"/>
      <c r="AW14487" s="3"/>
      <c r="AY14487" s="3"/>
    </row>
    <row r="14488" spans="2:51" x14ac:dyDescent="0.2">
      <c r="B14488" s="3"/>
      <c r="D14488" s="3"/>
      <c r="AW14488" s="3"/>
      <c r="AY14488" s="3"/>
    </row>
    <row r="14489" spans="2:51" x14ac:dyDescent="0.2">
      <c r="B14489" s="3"/>
      <c r="D14489" s="3"/>
      <c r="AW14489" s="3"/>
      <c r="AY14489" s="3"/>
    </row>
    <row r="14490" spans="2:51" x14ac:dyDescent="0.2">
      <c r="B14490" s="3"/>
      <c r="D14490" s="3"/>
      <c r="AW14490" s="3"/>
      <c r="AY14490" s="3"/>
    </row>
    <row r="14491" spans="2:51" x14ac:dyDescent="0.2">
      <c r="B14491" s="3"/>
      <c r="D14491" s="3"/>
      <c r="AW14491" s="3"/>
      <c r="AY14491" s="3"/>
    </row>
    <row r="14492" spans="2:51" x14ac:dyDescent="0.2">
      <c r="B14492" s="3"/>
      <c r="D14492" s="3"/>
      <c r="AW14492" s="3"/>
      <c r="AY14492" s="3"/>
    </row>
    <row r="14493" spans="2:51" x14ac:dyDescent="0.2">
      <c r="B14493" s="3"/>
      <c r="D14493" s="3"/>
      <c r="AW14493" s="3"/>
      <c r="AY14493" s="3"/>
    </row>
    <row r="14494" spans="2:51" x14ac:dyDescent="0.2">
      <c r="B14494" s="3"/>
      <c r="D14494" s="3"/>
      <c r="AW14494" s="3"/>
      <c r="AY14494" s="3"/>
    </row>
    <row r="14495" spans="2:51" x14ac:dyDescent="0.2">
      <c r="B14495" s="3"/>
      <c r="D14495" s="3"/>
      <c r="AW14495" s="3"/>
      <c r="AY14495" s="3"/>
    </row>
    <row r="14496" spans="2:51" x14ac:dyDescent="0.2">
      <c r="B14496" s="3"/>
      <c r="D14496" s="3"/>
      <c r="AW14496" s="3"/>
      <c r="AY14496" s="3"/>
    </row>
    <row r="14497" spans="2:51" x14ac:dyDescent="0.2">
      <c r="B14497" s="3"/>
      <c r="D14497" s="3"/>
      <c r="AW14497" s="3"/>
      <c r="AY14497" s="3"/>
    </row>
    <row r="14498" spans="2:51" x14ac:dyDescent="0.2">
      <c r="B14498" s="3"/>
      <c r="D14498" s="3"/>
      <c r="AW14498" s="3"/>
      <c r="AY14498" s="3"/>
    </row>
    <row r="14499" spans="2:51" x14ac:dyDescent="0.2">
      <c r="B14499" s="3"/>
      <c r="D14499" s="3"/>
      <c r="AW14499" s="3"/>
      <c r="AY14499" s="3"/>
    </row>
    <row r="14500" spans="2:51" x14ac:dyDescent="0.2">
      <c r="B14500" s="3"/>
      <c r="D14500" s="3"/>
      <c r="AW14500" s="3"/>
      <c r="AY14500" s="3"/>
    </row>
    <row r="14501" spans="2:51" x14ac:dyDescent="0.2">
      <c r="B14501" s="3"/>
      <c r="D14501" s="3"/>
      <c r="AW14501" s="3"/>
      <c r="AY14501" s="3"/>
    </row>
    <row r="14502" spans="2:51" x14ac:dyDescent="0.2">
      <c r="B14502" s="3"/>
      <c r="D14502" s="3"/>
      <c r="AW14502" s="3"/>
      <c r="AY14502" s="3"/>
    </row>
    <row r="14503" spans="2:51" x14ac:dyDescent="0.2">
      <c r="B14503" s="3"/>
      <c r="D14503" s="3"/>
      <c r="AW14503" s="3"/>
      <c r="AY14503" s="3"/>
    </row>
    <row r="14504" spans="2:51" x14ac:dyDescent="0.2">
      <c r="B14504" s="3"/>
      <c r="D14504" s="3"/>
      <c r="AW14504" s="3"/>
      <c r="AY14504" s="3"/>
    </row>
    <row r="14505" spans="2:51" x14ac:dyDescent="0.2">
      <c r="B14505" s="3"/>
      <c r="D14505" s="3"/>
      <c r="AW14505" s="3"/>
      <c r="AY14505" s="3"/>
    </row>
    <row r="14506" spans="2:51" x14ac:dyDescent="0.2">
      <c r="B14506" s="3"/>
      <c r="D14506" s="3"/>
      <c r="AW14506" s="3"/>
      <c r="AY14506" s="3"/>
    </row>
    <row r="14507" spans="2:51" x14ac:dyDescent="0.2">
      <c r="B14507" s="3"/>
      <c r="D14507" s="3"/>
      <c r="AW14507" s="3"/>
      <c r="AY14507" s="3"/>
    </row>
    <row r="14508" spans="2:51" x14ac:dyDescent="0.2">
      <c r="B14508" s="3"/>
      <c r="D14508" s="3"/>
      <c r="AW14508" s="3"/>
      <c r="AY14508" s="3"/>
    </row>
    <row r="14509" spans="2:51" x14ac:dyDescent="0.2">
      <c r="B14509" s="3"/>
      <c r="D14509" s="3"/>
      <c r="AW14509" s="3"/>
      <c r="AY14509" s="3"/>
    </row>
    <row r="14510" spans="2:51" x14ac:dyDescent="0.2">
      <c r="B14510" s="3"/>
      <c r="D14510" s="3"/>
      <c r="AW14510" s="3"/>
      <c r="AY14510" s="3"/>
    </row>
    <row r="14511" spans="2:51" x14ac:dyDescent="0.2">
      <c r="B14511" s="3"/>
      <c r="D14511" s="3"/>
      <c r="AW14511" s="3"/>
      <c r="AY14511" s="3"/>
    </row>
    <row r="14512" spans="2:51" x14ac:dyDescent="0.2">
      <c r="B14512" s="3"/>
      <c r="D14512" s="3"/>
      <c r="AW14512" s="3"/>
      <c r="AY14512" s="3"/>
    </row>
    <row r="14513" spans="2:51" x14ac:dyDescent="0.2">
      <c r="B14513" s="3"/>
      <c r="D14513" s="3"/>
      <c r="AW14513" s="3"/>
      <c r="AY14513" s="3"/>
    </row>
    <row r="14514" spans="2:51" x14ac:dyDescent="0.2">
      <c r="B14514" s="3"/>
      <c r="D14514" s="3"/>
      <c r="AW14514" s="3"/>
      <c r="AY14514" s="3"/>
    </row>
    <row r="14515" spans="2:51" x14ac:dyDescent="0.2">
      <c r="B14515" s="3"/>
      <c r="D14515" s="3"/>
      <c r="AW14515" s="3"/>
      <c r="AY14515" s="3"/>
    </row>
    <row r="14516" spans="2:51" x14ac:dyDescent="0.2">
      <c r="B14516" s="3"/>
      <c r="D14516" s="3"/>
      <c r="AW14516" s="3"/>
      <c r="AY14516" s="3"/>
    </row>
    <row r="14517" spans="2:51" x14ac:dyDescent="0.2">
      <c r="B14517" s="3"/>
      <c r="D14517" s="3"/>
      <c r="AW14517" s="3"/>
      <c r="AY14517" s="3"/>
    </row>
    <row r="14518" spans="2:51" x14ac:dyDescent="0.2">
      <c r="B14518" s="3"/>
      <c r="D14518" s="3"/>
      <c r="AW14518" s="3"/>
      <c r="AY14518" s="3"/>
    </row>
    <row r="14519" spans="2:51" x14ac:dyDescent="0.2">
      <c r="B14519" s="3"/>
      <c r="D14519" s="3"/>
      <c r="AW14519" s="3"/>
      <c r="AY14519" s="3"/>
    </row>
    <row r="14520" spans="2:51" x14ac:dyDescent="0.2">
      <c r="B14520" s="3"/>
      <c r="D14520" s="3"/>
      <c r="AW14520" s="3"/>
      <c r="AY14520" s="3"/>
    </row>
    <row r="14521" spans="2:51" x14ac:dyDescent="0.2">
      <c r="B14521" s="3"/>
      <c r="D14521" s="3"/>
      <c r="AW14521" s="3"/>
      <c r="AY14521" s="3"/>
    </row>
    <row r="14522" spans="2:51" x14ac:dyDescent="0.2">
      <c r="B14522" s="3"/>
      <c r="D14522" s="3"/>
      <c r="AW14522" s="3"/>
      <c r="AY14522" s="3"/>
    </row>
    <row r="14523" spans="2:51" x14ac:dyDescent="0.2">
      <c r="B14523" s="3"/>
      <c r="D14523" s="3"/>
      <c r="AW14523" s="3"/>
      <c r="AY14523" s="3"/>
    </row>
    <row r="14524" spans="2:51" x14ac:dyDescent="0.2">
      <c r="B14524" s="3"/>
      <c r="D14524" s="3"/>
      <c r="AW14524" s="3"/>
      <c r="AY14524" s="3"/>
    </row>
    <row r="14525" spans="2:51" x14ac:dyDescent="0.2">
      <c r="B14525" s="3"/>
      <c r="D14525" s="3"/>
      <c r="AW14525" s="3"/>
      <c r="AY14525" s="3"/>
    </row>
    <row r="14526" spans="2:51" x14ac:dyDescent="0.2">
      <c r="B14526" s="3"/>
      <c r="D14526" s="3"/>
      <c r="AW14526" s="3"/>
      <c r="AY14526" s="3"/>
    </row>
    <row r="14527" spans="2:51" x14ac:dyDescent="0.2">
      <c r="B14527" s="3"/>
      <c r="D14527" s="3"/>
      <c r="AW14527" s="3"/>
      <c r="AY14527" s="3"/>
    </row>
    <row r="14528" spans="2:51" x14ac:dyDescent="0.2">
      <c r="B14528" s="3"/>
      <c r="D14528" s="3"/>
      <c r="AW14528" s="3"/>
      <c r="AY14528" s="3"/>
    </row>
    <row r="14529" spans="2:51" x14ac:dyDescent="0.2">
      <c r="B14529" s="3"/>
      <c r="D14529" s="3"/>
      <c r="AW14529" s="3"/>
      <c r="AY14529" s="3"/>
    </row>
    <row r="14530" spans="2:51" x14ac:dyDescent="0.2">
      <c r="B14530" s="3"/>
      <c r="D14530" s="3"/>
      <c r="AW14530" s="3"/>
      <c r="AY14530" s="3"/>
    </row>
    <row r="14531" spans="2:51" x14ac:dyDescent="0.2">
      <c r="B14531" s="3"/>
      <c r="D14531" s="3"/>
      <c r="AW14531" s="3"/>
      <c r="AY14531" s="3"/>
    </row>
    <row r="14532" spans="2:51" x14ac:dyDescent="0.2">
      <c r="B14532" s="3"/>
      <c r="D14532" s="3"/>
      <c r="AW14532" s="3"/>
      <c r="AY14532" s="3"/>
    </row>
    <row r="14533" spans="2:51" x14ac:dyDescent="0.2">
      <c r="B14533" s="3"/>
      <c r="D14533" s="3"/>
      <c r="AW14533" s="3"/>
      <c r="AY14533" s="3"/>
    </row>
    <row r="14534" spans="2:51" x14ac:dyDescent="0.2">
      <c r="B14534" s="3"/>
      <c r="D14534" s="3"/>
      <c r="AW14534" s="3"/>
      <c r="AY14534" s="3"/>
    </row>
    <row r="14535" spans="2:51" x14ac:dyDescent="0.2">
      <c r="B14535" s="3"/>
      <c r="D14535" s="3"/>
      <c r="AW14535" s="3"/>
      <c r="AY14535" s="3"/>
    </row>
    <row r="14536" spans="2:51" x14ac:dyDescent="0.2">
      <c r="B14536" s="3"/>
      <c r="D14536" s="3"/>
      <c r="AW14536" s="3"/>
      <c r="AY14536" s="3"/>
    </row>
    <row r="14537" spans="2:51" x14ac:dyDescent="0.2">
      <c r="B14537" s="3"/>
      <c r="D14537" s="3"/>
      <c r="AW14537" s="3"/>
      <c r="AY14537" s="3"/>
    </row>
    <row r="14538" spans="2:51" x14ac:dyDescent="0.2">
      <c r="B14538" s="3"/>
      <c r="D14538" s="3"/>
      <c r="AW14538" s="3"/>
      <c r="AY14538" s="3"/>
    </row>
    <row r="14539" spans="2:51" x14ac:dyDescent="0.2">
      <c r="B14539" s="3"/>
      <c r="D14539" s="3"/>
      <c r="AW14539" s="3"/>
      <c r="AY14539" s="3"/>
    </row>
    <row r="14540" spans="2:51" x14ac:dyDescent="0.2">
      <c r="B14540" s="3"/>
      <c r="D14540" s="3"/>
      <c r="AW14540" s="3"/>
      <c r="AY14540" s="3"/>
    </row>
    <row r="14541" spans="2:51" x14ac:dyDescent="0.2">
      <c r="B14541" s="3"/>
      <c r="D14541" s="3"/>
      <c r="AW14541" s="3"/>
      <c r="AY14541" s="3"/>
    </row>
    <row r="14542" spans="2:51" x14ac:dyDescent="0.2">
      <c r="B14542" s="3"/>
      <c r="D14542" s="3"/>
      <c r="AW14542" s="3"/>
      <c r="AY14542" s="3"/>
    </row>
    <row r="14543" spans="2:51" x14ac:dyDescent="0.2">
      <c r="B14543" s="3"/>
      <c r="D14543" s="3"/>
      <c r="AW14543" s="3"/>
      <c r="AY14543" s="3"/>
    </row>
    <row r="14544" spans="2:51" x14ac:dyDescent="0.2">
      <c r="B14544" s="3"/>
      <c r="D14544" s="3"/>
      <c r="AW14544" s="3"/>
      <c r="AY14544" s="3"/>
    </row>
    <row r="14545" spans="2:51" x14ac:dyDescent="0.2">
      <c r="B14545" s="3"/>
      <c r="D14545" s="3"/>
      <c r="AW14545" s="3"/>
      <c r="AY14545" s="3"/>
    </row>
    <row r="14546" spans="2:51" x14ac:dyDescent="0.2">
      <c r="B14546" s="3"/>
      <c r="D14546" s="3"/>
      <c r="AW14546" s="3"/>
      <c r="AY14546" s="3"/>
    </row>
    <row r="14547" spans="2:51" x14ac:dyDescent="0.2">
      <c r="B14547" s="3"/>
      <c r="D14547" s="3"/>
      <c r="AW14547" s="3"/>
      <c r="AY14547" s="3"/>
    </row>
    <row r="14548" spans="2:51" x14ac:dyDescent="0.2">
      <c r="B14548" s="3"/>
      <c r="D14548" s="3"/>
      <c r="AW14548" s="3"/>
      <c r="AY14548" s="3"/>
    </row>
    <row r="14549" spans="2:51" x14ac:dyDescent="0.2">
      <c r="B14549" s="3"/>
      <c r="D14549" s="3"/>
      <c r="AW14549" s="3"/>
      <c r="AY14549" s="3"/>
    </row>
    <row r="14550" spans="2:51" x14ac:dyDescent="0.2">
      <c r="B14550" s="3"/>
      <c r="D14550" s="3"/>
      <c r="AW14550" s="3"/>
      <c r="AY14550" s="3"/>
    </row>
    <row r="14551" spans="2:51" x14ac:dyDescent="0.2">
      <c r="B14551" s="3"/>
      <c r="D14551" s="3"/>
      <c r="AW14551" s="3"/>
      <c r="AY14551" s="3"/>
    </row>
    <row r="14552" spans="2:51" x14ac:dyDescent="0.2">
      <c r="B14552" s="3"/>
      <c r="D14552" s="3"/>
      <c r="AW14552" s="3"/>
      <c r="AY14552" s="3"/>
    </row>
    <row r="14553" spans="2:51" x14ac:dyDescent="0.2">
      <c r="B14553" s="3"/>
      <c r="D14553" s="3"/>
      <c r="AW14553" s="3"/>
      <c r="AY14553" s="3"/>
    </row>
    <row r="14554" spans="2:51" x14ac:dyDescent="0.2">
      <c r="B14554" s="3"/>
      <c r="D14554" s="3"/>
      <c r="AW14554" s="3"/>
      <c r="AY14554" s="3"/>
    </row>
    <row r="14555" spans="2:51" x14ac:dyDescent="0.2">
      <c r="B14555" s="3"/>
      <c r="D14555" s="3"/>
      <c r="AW14555" s="3"/>
      <c r="AY14555" s="3"/>
    </row>
    <row r="14556" spans="2:51" x14ac:dyDescent="0.2">
      <c r="B14556" s="3"/>
      <c r="D14556" s="3"/>
      <c r="AW14556" s="3"/>
      <c r="AY14556" s="3"/>
    </row>
    <row r="14557" spans="2:51" x14ac:dyDescent="0.2">
      <c r="B14557" s="3"/>
      <c r="D14557" s="3"/>
      <c r="AW14557" s="3"/>
      <c r="AY14557" s="3"/>
    </row>
    <row r="14558" spans="2:51" x14ac:dyDescent="0.2">
      <c r="B14558" s="3"/>
      <c r="D14558" s="3"/>
      <c r="AW14558" s="3"/>
      <c r="AY14558" s="3"/>
    </row>
    <row r="14559" spans="2:51" x14ac:dyDescent="0.2">
      <c r="B14559" s="3"/>
      <c r="D14559" s="3"/>
      <c r="AW14559" s="3"/>
      <c r="AY14559" s="3"/>
    </row>
    <row r="14560" spans="2:51" x14ac:dyDescent="0.2">
      <c r="B14560" s="3"/>
      <c r="D14560" s="3"/>
      <c r="AW14560" s="3"/>
      <c r="AY14560" s="3"/>
    </row>
    <row r="14561" spans="2:51" x14ac:dyDescent="0.2">
      <c r="B14561" s="3"/>
      <c r="D14561" s="3"/>
      <c r="AW14561" s="3"/>
      <c r="AY14561" s="3"/>
    </row>
    <row r="14562" spans="2:51" x14ac:dyDescent="0.2">
      <c r="B14562" s="3"/>
      <c r="D14562" s="3"/>
      <c r="AW14562" s="3"/>
      <c r="AY14562" s="3"/>
    </row>
    <row r="14563" spans="2:51" x14ac:dyDescent="0.2">
      <c r="B14563" s="3"/>
      <c r="D14563" s="3"/>
      <c r="AW14563" s="3"/>
      <c r="AY14563" s="3"/>
    </row>
    <row r="14564" spans="2:51" x14ac:dyDescent="0.2">
      <c r="B14564" s="3"/>
      <c r="D14564" s="3"/>
      <c r="AW14564" s="3"/>
      <c r="AY14564" s="3"/>
    </row>
    <row r="14565" spans="2:51" x14ac:dyDescent="0.2">
      <c r="B14565" s="3"/>
      <c r="D14565" s="3"/>
      <c r="AW14565" s="3"/>
      <c r="AY14565" s="3"/>
    </row>
    <row r="14566" spans="2:51" x14ac:dyDescent="0.2">
      <c r="B14566" s="3"/>
      <c r="D14566" s="3"/>
      <c r="AW14566" s="3"/>
      <c r="AY14566" s="3"/>
    </row>
    <row r="14567" spans="2:51" x14ac:dyDescent="0.2">
      <c r="B14567" s="3"/>
      <c r="D14567" s="3"/>
      <c r="AW14567" s="3"/>
      <c r="AY14567" s="3"/>
    </row>
    <row r="14568" spans="2:51" x14ac:dyDescent="0.2">
      <c r="B14568" s="3"/>
      <c r="D14568" s="3"/>
      <c r="AW14568" s="3"/>
      <c r="AY14568" s="3"/>
    </row>
    <row r="14569" spans="2:51" x14ac:dyDescent="0.2">
      <c r="B14569" s="3"/>
      <c r="D14569" s="3"/>
      <c r="AW14569" s="3"/>
      <c r="AY14569" s="3"/>
    </row>
    <row r="14570" spans="2:51" x14ac:dyDescent="0.2">
      <c r="B14570" s="3"/>
      <c r="D14570" s="3"/>
      <c r="AW14570" s="3"/>
      <c r="AY14570" s="3"/>
    </row>
    <row r="14571" spans="2:51" x14ac:dyDescent="0.2">
      <c r="B14571" s="3"/>
      <c r="D14571" s="3"/>
      <c r="AW14571" s="3"/>
      <c r="AY14571" s="3"/>
    </row>
    <row r="14572" spans="2:51" x14ac:dyDescent="0.2">
      <c r="B14572" s="3"/>
      <c r="D14572" s="3"/>
      <c r="AW14572" s="3"/>
      <c r="AY14572" s="3"/>
    </row>
    <row r="14573" spans="2:51" x14ac:dyDescent="0.2">
      <c r="B14573" s="3"/>
      <c r="D14573" s="3"/>
      <c r="AW14573" s="3"/>
      <c r="AY14573" s="3"/>
    </row>
    <row r="14574" spans="2:51" x14ac:dyDescent="0.2">
      <c r="B14574" s="3"/>
      <c r="D14574" s="3"/>
      <c r="AW14574" s="3"/>
      <c r="AY14574" s="3"/>
    </row>
    <row r="14575" spans="2:51" x14ac:dyDescent="0.2">
      <c r="B14575" s="3"/>
      <c r="D14575" s="3"/>
      <c r="AW14575" s="3"/>
      <c r="AY14575" s="3"/>
    </row>
    <row r="14576" spans="2:51" x14ac:dyDescent="0.2">
      <c r="B14576" s="3"/>
      <c r="D14576" s="3"/>
      <c r="AW14576" s="3"/>
      <c r="AY14576" s="3"/>
    </row>
    <row r="14577" spans="2:51" x14ac:dyDescent="0.2">
      <c r="B14577" s="3"/>
      <c r="D14577" s="3"/>
      <c r="AW14577" s="3"/>
      <c r="AY14577" s="3"/>
    </row>
    <row r="14578" spans="2:51" x14ac:dyDescent="0.2">
      <c r="B14578" s="3"/>
      <c r="D14578" s="3"/>
      <c r="AW14578" s="3"/>
      <c r="AY14578" s="3"/>
    </row>
    <row r="14579" spans="2:51" x14ac:dyDescent="0.2">
      <c r="B14579" s="3"/>
      <c r="D14579" s="3"/>
      <c r="AW14579" s="3"/>
      <c r="AY14579" s="3"/>
    </row>
    <row r="14580" spans="2:51" x14ac:dyDescent="0.2">
      <c r="B14580" s="3"/>
      <c r="D14580" s="3"/>
      <c r="AW14580" s="3"/>
      <c r="AY14580" s="3"/>
    </row>
    <row r="14581" spans="2:51" x14ac:dyDescent="0.2">
      <c r="B14581" s="3"/>
      <c r="D14581" s="3"/>
      <c r="AW14581" s="3"/>
      <c r="AY14581" s="3"/>
    </row>
    <row r="14582" spans="2:51" x14ac:dyDescent="0.2">
      <c r="B14582" s="3"/>
      <c r="D14582" s="3"/>
      <c r="AW14582" s="3"/>
      <c r="AY14582" s="3"/>
    </row>
    <row r="14583" spans="2:51" x14ac:dyDescent="0.2">
      <c r="B14583" s="3"/>
      <c r="D14583" s="3"/>
      <c r="AW14583" s="3"/>
      <c r="AY14583" s="3"/>
    </row>
    <row r="14584" spans="2:51" x14ac:dyDescent="0.2">
      <c r="B14584" s="3"/>
      <c r="D14584" s="3"/>
      <c r="AW14584" s="3"/>
      <c r="AY14584" s="3"/>
    </row>
    <row r="14585" spans="2:51" x14ac:dyDescent="0.2">
      <c r="B14585" s="3"/>
      <c r="D14585" s="3"/>
      <c r="AW14585" s="3"/>
      <c r="AY14585" s="3"/>
    </row>
    <row r="14586" spans="2:51" x14ac:dyDescent="0.2">
      <c r="B14586" s="3"/>
      <c r="D14586" s="3"/>
      <c r="AW14586" s="3"/>
      <c r="AY14586" s="3"/>
    </row>
    <row r="14587" spans="2:51" x14ac:dyDescent="0.2">
      <c r="B14587" s="3"/>
      <c r="D14587" s="3"/>
      <c r="AW14587" s="3"/>
      <c r="AY14587" s="3"/>
    </row>
    <row r="14588" spans="2:51" x14ac:dyDescent="0.2">
      <c r="B14588" s="3"/>
      <c r="D14588" s="3"/>
      <c r="AW14588" s="3"/>
      <c r="AY14588" s="3"/>
    </row>
    <row r="14589" spans="2:51" x14ac:dyDescent="0.2">
      <c r="B14589" s="3"/>
      <c r="D14589" s="3"/>
      <c r="AW14589" s="3"/>
      <c r="AY14589" s="3"/>
    </row>
    <row r="14590" spans="2:51" x14ac:dyDescent="0.2">
      <c r="B14590" s="3"/>
      <c r="D14590" s="3"/>
      <c r="AW14590" s="3"/>
      <c r="AY14590" s="3"/>
    </row>
    <row r="14591" spans="2:51" x14ac:dyDescent="0.2">
      <c r="B14591" s="3"/>
      <c r="D14591" s="3"/>
      <c r="AW14591" s="3"/>
      <c r="AY14591" s="3"/>
    </row>
    <row r="14592" spans="2:51" x14ac:dyDescent="0.2">
      <c r="B14592" s="3"/>
      <c r="D14592" s="3"/>
      <c r="AW14592" s="3"/>
      <c r="AY14592" s="3"/>
    </row>
    <row r="14593" spans="2:51" x14ac:dyDescent="0.2">
      <c r="B14593" s="3"/>
      <c r="D14593" s="3"/>
      <c r="AW14593" s="3"/>
      <c r="AY14593" s="3"/>
    </row>
    <row r="14594" spans="2:51" x14ac:dyDescent="0.2">
      <c r="B14594" s="3"/>
      <c r="D14594" s="3"/>
      <c r="AW14594" s="3"/>
      <c r="AY14594" s="3"/>
    </row>
    <row r="14595" spans="2:51" x14ac:dyDescent="0.2">
      <c r="B14595" s="3"/>
      <c r="D14595" s="3"/>
      <c r="AW14595" s="3"/>
      <c r="AY14595" s="3"/>
    </row>
    <row r="14596" spans="2:51" x14ac:dyDescent="0.2">
      <c r="B14596" s="3"/>
      <c r="D14596" s="3"/>
      <c r="AW14596" s="3"/>
      <c r="AY14596" s="3"/>
    </row>
    <row r="14597" spans="2:51" x14ac:dyDescent="0.2">
      <c r="B14597" s="3"/>
      <c r="D14597" s="3"/>
      <c r="AW14597" s="3"/>
      <c r="AY14597" s="3"/>
    </row>
    <row r="14598" spans="2:51" x14ac:dyDescent="0.2">
      <c r="B14598" s="3"/>
      <c r="D14598" s="3"/>
      <c r="AW14598" s="3"/>
      <c r="AY14598" s="3"/>
    </row>
    <row r="14599" spans="2:51" x14ac:dyDescent="0.2">
      <c r="B14599" s="3"/>
      <c r="D14599" s="3"/>
      <c r="AW14599" s="3"/>
      <c r="AY14599" s="3"/>
    </row>
    <row r="14600" spans="2:51" x14ac:dyDescent="0.2">
      <c r="B14600" s="3"/>
      <c r="D14600" s="3"/>
      <c r="AW14600" s="3"/>
      <c r="AY14600" s="3"/>
    </row>
    <row r="14601" spans="2:51" x14ac:dyDescent="0.2">
      <c r="B14601" s="3"/>
      <c r="D14601" s="3"/>
      <c r="AW14601" s="3"/>
      <c r="AY14601" s="3"/>
    </row>
    <row r="14602" spans="2:51" x14ac:dyDescent="0.2">
      <c r="B14602" s="3"/>
      <c r="D14602" s="3"/>
      <c r="AW14602" s="3"/>
      <c r="AY14602" s="3"/>
    </row>
    <row r="14603" spans="2:51" x14ac:dyDescent="0.2">
      <c r="B14603" s="3"/>
      <c r="D14603" s="3"/>
      <c r="AW14603" s="3"/>
      <c r="AY14603" s="3"/>
    </row>
    <row r="14604" spans="2:51" x14ac:dyDescent="0.2">
      <c r="B14604" s="3"/>
      <c r="D14604" s="3"/>
      <c r="AW14604" s="3"/>
      <c r="AY14604" s="3"/>
    </row>
    <row r="14605" spans="2:51" x14ac:dyDescent="0.2">
      <c r="B14605" s="3"/>
      <c r="D14605" s="3"/>
      <c r="AW14605" s="3"/>
      <c r="AY14605" s="3"/>
    </row>
    <row r="14606" spans="2:51" x14ac:dyDescent="0.2">
      <c r="B14606" s="3"/>
      <c r="D14606" s="3"/>
      <c r="AW14606" s="3"/>
      <c r="AY14606" s="3"/>
    </row>
    <row r="14607" spans="2:51" x14ac:dyDescent="0.2">
      <c r="B14607" s="3"/>
      <c r="D14607" s="3"/>
      <c r="AW14607" s="3"/>
      <c r="AY14607" s="3"/>
    </row>
    <row r="14608" spans="2:51" x14ac:dyDescent="0.2">
      <c r="B14608" s="3"/>
      <c r="D14608" s="3"/>
      <c r="AW14608" s="3"/>
      <c r="AY14608" s="3"/>
    </row>
    <row r="14609" spans="2:51" x14ac:dyDescent="0.2">
      <c r="B14609" s="3"/>
      <c r="D14609" s="3"/>
      <c r="AW14609" s="3"/>
      <c r="AY14609" s="3"/>
    </row>
    <row r="14610" spans="2:51" x14ac:dyDescent="0.2">
      <c r="B14610" s="3"/>
      <c r="D14610" s="3"/>
      <c r="AW14610" s="3"/>
      <c r="AY14610" s="3"/>
    </row>
    <row r="14611" spans="2:51" x14ac:dyDescent="0.2">
      <c r="B14611" s="3"/>
      <c r="D14611" s="3"/>
      <c r="AW14611" s="3"/>
      <c r="AY14611" s="3"/>
    </row>
    <row r="14612" spans="2:51" x14ac:dyDescent="0.2">
      <c r="B14612" s="3"/>
      <c r="D14612" s="3"/>
      <c r="AW14612" s="3"/>
      <c r="AY14612" s="3"/>
    </row>
    <row r="14613" spans="2:51" x14ac:dyDescent="0.2">
      <c r="B14613" s="3"/>
      <c r="D14613" s="3"/>
      <c r="AW14613" s="3"/>
      <c r="AY14613" s="3"/>
    </row>
    <row r="14614" spans="2:51" x14ac:dyDescent="0.2">
      <c r="B14614" s="3"/>
      <c r="D14614" s="3"/>
      <c r="AW14614" s="3"/>
      <c r="AY14614" s="3"/>
    </row>
    <row r="14615" spans="2:51" x14ac:dyDescent="0.2">
      <c r="B14615" s="3"/>
      <c r="D14615" s="3"/>
      <c r="AW14615" s="3"/>
      <c r="AY14615" s="3"/>
    </row>
    <row r="14616" spans="2:51" x14ac:dyDescent="0.2">
      <c r="B14616" s="3"/>
      <c r="D14616" s="3"/>
      <c r="AW14616" s="3"/>
      <c r="AY14616" s="3"/>
    </row>
    <row r="14617" spans="2:51" x14ac:dyDescent="0.2">
      <c r="B14617" s="3"/>
      <c r="D14617" s="3"/>
      <c r="AW14617" s="3"/>
      <c r="AY14617" s="3"/>
    </row>
    <row r="14618" spans="2:51" x14ac:dyDescent="0.2">
      <c r="B14618" s="3"/>
      <c r="D14618" s="3"/>
      <c r="AW14618" s="3"/>
      <c r="AY14618" s="3"/>
    </row>
    <row r="14619" spans="2:51" x14ac:dyDescent="0.2">
      <c r="B14619" s="3"/>
      <c r="D14619" s="3"/>
      <c r="AW14619" s="3"/>
      <c r="AY14619" s="3"/>
    </row>
    <row r="14620" spans="2:51" x14ac:dyDescent="0.2">
      <c r="B14620" s="3"/>
      <c r="D14620" s="3"/>
      <c r="AW14620" s="3"/>
      <c r="AY14620" s="3"/>
    </row>
    <row r="14621" spans="2:51" x14ac:dyDescent="0.2">
      <c r="B14621" s="3"/>
      <c r="D14621" s="3"/>
      <c r="AW14621" s="3"/>
      <c r="AY14621" s="3"/>
    </row>
    <row r="14622" spans="2:51" x14ac:dyDescent="0.2">
      <c r="B14622" s="3"/>
      <c r="D14622" s="3"/>
      <c r="AW14622" s="3"/>
      <c r="AY14622" s="3"/>
    </row>
    <row r="14623" spans="2:51" x14ac:dyDescent="0.2">
      <c r="B14623" s="3"/>
      <c r="D14623" s="3"/>
      <c r="AW14623" s="3"/>
      <c r="AY14623" s="3"/>
    </row>
    <row r="14624" spans="2:51" x14ac:dyDescent="0.2">
      <c r="B14624" s="3"/>
      <c r="D14624" s="3"/>
      <c r="AW14624" s="3"/>
      <c r="AY14624" s="3"/>
    </row>
    <row r="14625" spans="2:51" x14ac:dyDescent="0.2">
      <c r="B14625" s="3"/>
      <c r="D14625" s="3"/>
      <c r="AW14625" s="3"/>
      <c r="AY14625" s="3"/>
    </row>
    <row r="14626" spans="2:51" x14ac:dyDescent="0.2">
      <c r="B14626" s="3"/>
      <c r="D14626" s="3"/>
      <c r="AW14626" s="3"/>
      <c r="AY14626" s="3"/>
    </row>
    <row r="14627" spans="2:51" x14ac:dyDescent="0.2">
      <c r="B14627" s="3"/>
      <c r="D14627" s="3"/>
      <c r="AW14627" s="3"/>
      <c r="AY14627" s="3"/>
    </row>
    <row r="14628" spans="2:51" x14ac:dyDescent="0.2">
      <c r="B14628" s="3"/>
      <c r="D14628" s="3"/>
      <c r="AW14628" s="3"/>
      <c r="AY14628" s="3"/>
    </row>
    <row r="14629" spans="2:51" x14ac:dyDescent="0.2">
      <c r="B14629" s="3"/>
      <c r="D14629" s="3"/>
      <c r="AW14629" s="3"/>
      <c r="AY14629" s="3"/>
    </row>
    <row r="14630" spans="2:51" x14ac:dyDescent="0.2">
      <c r="B14630" s="3"/>
      <c r="D14630" s="3"/>
      <c r="AW14630" s="3"/>
      <c r="AY14630" s="3"/>
    </row>
    <row r="14631" spans="2:51" x14ac:dyDescent="0.2">
      <c r="B14631" s="3"/>
      <c r="D14631" s="3"/>
      <c r="AW14631" s="3"/>
      <c r="AY14631" s="3"/>
    </row>
    <row r="14632" spans="2:51" x14ac:dyDescent="0.2">
      <c r="B14632" s="3"/>
      <c r="D14632" s="3"/>
      <c r="AW14632" s="3"/>
      <c r="AY14632" s="3"/>
    </row>
    <row r="14633" spans="2:51" x14ac:dyDescent="0.2">
      <c r="B14633" s="3"/>
      <c r="D14633" s="3"/>
      <c r="AW14633" s="3"/>
      <c r="AY14633" s="3"/>
    </row>
    <row r="14634" spans="2:51" x14ac:dyDescent="0.2">
      <c r="B14634" s="3"/>
      <c r="D14634" s="3"/>
      <c r="AW14634" s="3"/>
      <c r="AY14634" s="3"/>
    </row>
    <row r="14635" spans="2:51" x14ac:dyDescent="0.2">
      <c r="B14635" s="3"/>
      <c r="D14635" s="3"/>
      <c r="AW14635" s="3"/>
      <c r="AY14635" s="3"/>
    </row>
    <row r="14636" spans="2:51" x14ac:dyDescent="0.2">
      <c r="B14636" s="3"/>
      <c r="D14636" s="3"/>
      <c r="AW14636" s="3"/>
      <c r="AY14636" s="3"/>
    </row>
    <row r="14637" spans="2:51" x14ac:dyDescent="0.2">
      <c r="B14637" s="3"/>
      <c r="D14637" s="3"/>
      <c r="AW14637" s="3"/>
      <c r="AY14637" s="3"/>
    </row>
    <row r="14638" spans="2:51" x14ac:dyDescent="0.2">
      <c r="B14638" s="3"/>
      <c r="D14638" s="3"/>
      <c r="AW14638" s="3"/>
      <c r="AY14638" s="3"/>
    </row>
    <row r="14639" spans="2:51" x14ac:dyDescent="0.2">
      <c r="B14639" s="3"/>
      <c r="D14639" s="3"/>
      <c r="AW14639" s="3"/>
      <c r="AY14639" s="3"/>
    </row>
    <row r="14640" spans="2:51" x14ac:dyDescent="0.2">
      <c r="B14640" s="3"/>
      <c r="D14640" s="3"/>
      <c r="AW14640" s="3"/>
      <c r="AY14640" s="3"/>
    </row>
    <row r="14641" spans="2:51" x14ac:dyDescent="0.2">
      <c r="B14641" s="3"/>
      <c r="D14641" s="3"/>
      <c r="AW14641" s="3"/>
      <c r="AY14641" s="3"/>
    </row>
    <row r="14642" spans="2:51" x14ac:dyDescent="0.2">
      <c r="B14642" s="3"/>
      <c r="D14642" s="3"/>
      <c r="AW14642" s="3"/>
      <c r="AY14642" s="3"/>
    </row>
    <row r="14643" spans="2:51" x14ac:dyDescent="0.2">
      <c r="B14643" s="3"/>
      <c r="D14643" s="3"/>
      <c r="AW14643" s="3"/>
      <c r="AY14643" s="3"/>
    </row>
    <row r="14644" spans="2:51" x14ac:dyDescent="0.2">
      <c r="B14644" s="3"/>
      <c r="D14644" s="3"/>
      <c r="AW14644" s="3"/>
      <c r="AY14644" s="3"/>
    </row>
    <row r="14645" spans="2:51" x14ac:dyDescent="0.2">
      <c r="B14645" s="3"/>
      <c r="D14645" s="3"/>
      <c r="AW14645" s="3"/>
      <c r="AY14645" s="3"/>
    </row>
    <row r="14646" spans="2:51" x14ac:dyDescent="0.2">
      <c r="B14646" s="3"/>
      <c r="D14646" s="3"/>
      <c r="AW14646" s="3"/>
      <c r="AY14646" s="3"/>
    </row>
    <row r="14647" spans="2:51" x14ac:dyDescent="0.2">
      <c r="B14647" s="3"/>
      <c r="D14647" s="3"/>
      <c r="AW14647" s="3"/>
      <c r="AY14647" s="3"/>
    </row>
    <row r="14648" spans="2:51" x14ac:dyDescent="0.2">
      <c r="B14648" s="3"/>
      <c r="D14648" s="3"/>
      <c r="AW14648" s="3"/>
      <c r="AY14648" s="3"/>
    </row>
    <row r="14649" spans="2:51" x14ac:dyDescent="0.2">
      <c r="B14649" s="3"/>
      <c r="D14649" s="3"/>
      <c r="AW14649" s="3"/>
      <c r="AY14649" s="3"/>
    </row>
    <row r="14650" spans="2:51" x14ac:dyDescent="0.2">
      <c r="B14650" s="3"/>
      <c r="D14650" s="3"/>
      <c r="AW14650" s="3"/>
      <c r="AY14650" s="3"/>
    </row>
    <row r="14651" spans="2:51" x14ac:dyDescent="0.2">
      <c r="B14651" s="3"/>
      <c r="D14651" s="3"/>
      <c r="AW14651" s="3"/>
      <c r="AY14651" s="3"/>
    </row>
    <row r="14652" spans="2:51" x14ac:dyDescent="0.2">
      <c r="B14652" s="3"/>
      <c r="D14652" s="3"/>
      <c r="AW14652" s="3"/>
      <c r="AY14652" s="3"/>
    </row>
    <row r="14653" spans="2:51" x14ac:dyDescent="0.2">
      <c r="B14653" s="3"/>
      <c r="D14653" s="3"/>
      <c r="AW14653" s="3"/>
      <c r="AY14653" s="3"/>
    </row>
    <row r="14654" spans="2:51" x14ac:dyDescent="0.2">
      <c r="B14654" s="3"/>
      <c r="D14654" s="3"/>
      <c r="AW14654" s="3"/>
      <c r="AY14654" s="3"/>
    </row>
    <row r="14655" spans="2:51" x14ac:dyDescent="0.2">
      <c r="B14655" s="3"/>
      <c r="D14655" s="3"/>
      <c r="AW14655" s="3"/>
      <c r="AY14655" s="3"/>
    </row>
    <row r="14656" spans="2:51" x14ac:dyDescent="0.2">
      <c r="B14656" s="3"/>
      <c r="D14656" s="3"/>
      <c r="AW14656" s="3"/>
      <c r="AY14656" s="3"/>
    </row>
    <row r="14657" spans="2:51" x14ac:dyDescent="0.2">
      <c r="B14657" s="3"/>
      <c r="D14657" s="3"/>
      <c r="AW14657" s="3"/>
      <c r="AY14657" s="3"/>
    </row>
    <row r="14658" spans="2:51" x14ac:dyDescent="0.2">
      <c r="B14658" s="3"/>
      <c r="D14658" s="3"/>
      <c r="AW14658" s="3"/>
      <c r="AY14658" s="3"/>
    </row>
    <row r="14659" spans="2:51" x14ac:dyDescent="0.2">
      <c r="B14659" s="3"/>
      <c r="D14659" s="3"/>
      <c r="AW14659" s="3"/>
      <c r="AY14659" s="3"/>
    </row>
    <row r="14660" spans="2:51" x14ac:dyDescent="0.2">
      <c r="B14660" s="3"/>
      <c r="D14660" s="3"/>
      <c r="AW14660" s="3"/>
      <c r="AY14660" s="3"/>
    </row>
    <row r="14661" spans="2:51" x14ac:dyDescent="0.2">
      <c r="B14661" s="3"/>
      <c r="D14661" s="3"/>
      <c r="AW14661" s="3"/>
      <c r="AY14661" s="3"/>
    </row>
    <row r="14662" spans="2:51" x14ac:dyDescent="0.2">
      <c r="B14662" s="3"/>
      <c r="D14662" s="3"/>
      <c r="AW14662" s="3"/>
      <c r="AY14662" s="3"/>
    </row>
    <row r="14663" spans="2:51" x14ac:dyDescent="0.2">
      <c r="B14663" s="3"/>
      <c r="D14663" s="3"/>
      <c r="AW14663" s="3"/>
      <c r="AY14663" s="3"/>
    </row>
    <row r="14664" spans="2:51" x14ac:dyDescent="0.2">
      <c r="B14664" s="3"/>
      <c r="D14664" s="3"/>
      <c r="AW14664" s="3"/>
      <c r="AY14664" s="3"/>
    </row>
    <row r="14665" spans="2:51" x14ac:dyDescent="0.2">
      <c r="B14665" s="3"/>
      <c r="D14665" s="3"/>
      <c r="AW14665" s="3"/>
      <c r="AY14665" s="3"/>
    </row>
    <row r="14666" spans="2:51" x14ac:dyDescent="0.2">
      <c r="B14666" s="3"/>
      <c r="D14666" s="3"/>
      <c r="AW14666" s="3"/>
      <c r="AY14666" s="3"/>
    </row>
    <row r="14667" spans="2:51" x14ac:dyDescent="0.2">
      <c r="B14667" s="3"/>
      <c r="D14667" s="3"/>
      <c r="AW14667" s="3"/>
      <c r="AY14667" s="3"/>
    </row>
    <row r="14668" spans="2:51" x14ac:dyDescent="0.2">
      <c r="B14668" s="3"/>
      <c r="D14668" s="3"/>
      <c r="AW14668" s="3"/>
      <c r="AY14668" s="3"/>
    </row>
    <row r="14669" spans="2:51" x14ac:dyDescent="0.2">
      <c r="B14669" s="3"/>
      <c r="D14669" s="3"/>
      <c r="AW14669" s="3"/>
      <c r="AY14669" s="3"/>
    </row>
    <row r="14670" spans="2:51" x14ac:dyDescent="0.2">
      <c r="B14670" s="3"/>
      <c r="D14670" s="3"/>
      <c r="AW14670" s="3"/>
      <c r="AY14670" s="3"/>
    </row>
    <row r="14671" spans="2:51" x14ac:dyDescent="0.2">
      <c r="B14671" s="3"/>
      <c r="D14671" s="3"/>
      <c r="AW14671" s="3"/>
      <c r="AY14671" s="3"/>
    </row>
    <row r="14672" spans="2:51" x14ac:dyDescent="0.2">
      <c r="B14672" s="3"/>
      <c r="D14672" s="3"/>
      <c r="AW14672" s="3"/>
      <c r="AY14672" s="3"/>
    </row>
    <row r="14673" spans="2:51" x14ac:dyDescent="0.2">
      <c r="B14673" s="3"/>
      <c r="D14673" s="3"/>
      <c r="AW14673" s="3"/>
      <c r="AY14673" s="3"/>
    </row>
    <row r="14674" spans="2:51" x14ac:dyDescent="0.2">
      <c r="B14674" s="3"/>
      <c r="D14674" s="3"/>
      <c r="AW14674" s="3"/>
      <c r="AY14674" s="3"/>
    </row>
    <row r="14675" spans="2:51" x14ac:dyDescent="0.2">
      <c r="B14675" s="3"/>
      <c r="D14675" s="3"/>
      <c r="AW14675" s="3"/>
      <c r="AY14675" s="3"/>
    </row>
    <row r="14676" spans="2:51" x14ac:dyDescent="0.2">
      <c r="B14676" s="3"/>
      <c r="D14676" s="3"/>
      <c r="AW14676" s="3"/>
      <c r="AY14676" s="3"/>
    </row>
    <row r="14677" spans="2:51" x14ac:dyDescent="0.2">
      <c r="B14677" s="3"/>
      <c r="D14677" s="3"/>
      <c r="AW14677" s="3"/>
      <c r="AY14677" s="3"/>
    </row>
    <row r="14678" spans="2:51" x14ac:dyDescent="0.2">
      <c r="B14678" s="3"/>
      <c r="D14678" s="3"/>
      <c r="AW14678" s="3"/>
      <c r="AY14678" s="3"/>
    </row>
    <row r="14679" spans="2:51" x14ac:dyDescent="0.2">
      <c r="B14679" s="3"/>
      <c r="D14679" s="3"/>
      <c r="AW14679" s="3"/>
      <c r="AY14679" s="3"/>
    </row>
    <row r="14680" spans="2:51" x14ac:dyDescent="0.2">
      <c r="B14680" s="3"/>
      <c r="D14680" s="3"/>
      <c r="AW14680" s="3"/>
      <c r="AY14680" s="3"/>
    </row>
    <row r="14681" spans="2:51" x14ac:dyDescent="0.2">
      <c r="B14681" s="3"/>
      <c r="D14681" s="3"/>
      <c r="AW14681" s="3"/>
      <c r="AY14681" s="3"/>
    </row>
    <row r="14682" spans="2:51" x14ac:dyDescent="0.2">
      <c r="B14682" s="3"/>
      <c r="D14682" s="3"/>
      <c r="AW14682" s="3"/>
      <c r="AY14682" s="3"/>
    </row>
    <row r="14683" spans="2:51" x14ac:dyDescent="0.2">
      <c r="B14683" s="3"/>
      <c r="D14683" s="3"/>
      <c r="AW14683" s="3"/>
      <c r="AY14683" s="3"/>
    </row>
    <row r="14684" spans="2:51" x14ac:dyDescent="0.2">
      <c r="B14684" s="3"/>
      <c r="D14684" s="3"/>
      <c r="AW14684" s="3"/>
      <c r="AY14684" s="3"/>
    </row>
    <row r="14685" spans="2:51" x14ac:dyDescent="0.2">
      <c r="B14685" s="3"/>
      <c r="D14685" s="3"/>
      <c r="AW14685" s="3"/>
      <c r="AY14685" s="3"/>
    </row>
    <row r="14686" spans="2:51" x14ac:dyDescent="0.2">
      <c r="B14686" s="3"/>
      <c r="D14686" s="3"/>
      <c r="AW14686" s="3"/>
      <c r="AY14686" s="3"/>
    </row>
    <row r="14687" spans="2:51" x14ac:dyDescent="0.2">
      <c r="B14687" s="3"/>
      <c r="D14687" s="3"/>
      <c r="AW14687" s="3"/>
      <c r="AY14687" s="3"/>
    </row>
    <row r="14688" spans="2:51" x14ac:dyDescent="0.2">
      <c r="B14688" s="3"/>
      <c r="D14688" s="3"/>
      <c r="AW14688" s="3"/>
      <c r="AY14688" s="3"/>
    </row>
    <row r="14689" spans="2:51" x14ac:dyDescent="0.2">
      <c r="B14689" s="3"/>
      <c r="D14689" s="3"/>
      <c r="AW14689" s="3"/>
      <c r="AY14689" s="3"/>
    </row>
    <row r="14690" spans="2:51" x14ac:dyDescent="0.2">
      <c r="B14690" s="3"/>
      <c r="D14690" s="3"/>
      <c r="AW14690" s="3"/>
      <c r="AY14690" s="3"/>
    </row>
    <row r="14691" spans="2:51" x14ac:dyDescent="0.2">
      <c r="B14691" s="3"/>
      <c r="D14691" s="3"/>
      <c r="AW14691" s="3"/>
      <c r="AY14691" s="3"/>
    </row>
    <row r="14692" spans="2:51" x14ac:dyDescent="0.2">
      <c r="B14692" s="3"/>
      <c r="D14692" s="3"/>
      <c r="AW14692" s="3"/>
      <c r="AY14692" s="3"/>
    </row>
    <row r="14693" spans="2:51" x14ac:dyDescent="0.2">
      <c r="B14693" s="3"/>
      <c r="D14693" s="3"/>
      <c r="AW14693" s="3"/>
      <c r="AY14693" s="3"/>
    </row>
    <row r="14694" spans="2:51" x14ac:dyDescent="0.2">
      <c r="B14694" s="3"/>
      <c r="D14694" s="3"/>
      <c r="AW14694" s="3"/>
      <c r="AY14694" s="3"/>
    </row>
    <row r="14695" spans="2:51" x14ac:dyDescent="0.2">
      <c r="B14695" s="3"/>
      <c r="D14695" s="3"/>
      <c r="AW14695" s="3"/>
      <c r="AY14695" s="3"/>
    </row>
    <row r="14696" spans="2:51" x14ac:dyDescent="0.2">
      <c r="B14696" s="3"/>
      <c r="D14696" s="3"/>
      <c r="AW14696" s="3"/>
      <c r="AY14696" s="3"/>
    </row>
    <row r="14697" spans="2:51" x14ac:dyDescent="0.2">
      <c r="B14697" s="3"/>
      <c r="D14697" s="3"/>
      <c r="AW14697" s="3"/>
      <c r="AY14697" s="3"/>
    </row>
    <row r="14698" spans="2:51" x14ac:dyDescent="0.2">
      <c r="B14698" s="3"/>
      <c r="D14698" s="3"/>
      <c r="AW14698" s="3"/>
      <c r="AY14698" s="3"/>
    </row>
    <row r="14699" spans="2:51" x14ac:dyDescent="0.2">
      <c r="B14699" s="3"/>
      <c r="D14699" s="3"/>
      <c r="AW14699" s="3"/>
      <c r="AY14699" s="3"/>
    </row>
    <row r="14700" spans="2:51" x14ac:dyDescent="0.2">
      <c r="B14700" s="3"/>
      <c r="D14700" s="3"/>
      <c r="AW14700" s="3"/>
      <c r="AY14700" s="3"/>
    </row>
    <row r="14701" spans="2:51" x14ac:dyDescent="0.2">
      <c r="B14701" s="3"/>
      <c r="D14701" s="3"/>
      <c r="AW14701" s="3"/>
      <c r="AY14701" s="3"/>
    </row>
    <row r="14702" spans="2:51" x14ac:dyDescent="0.2">
      <c r="B14702" s="3"/>
      <c r="D14702" s="3"/>
      <c r="AW14702" s="3"/>
      <c r="AY14702" s="3"/>
    </row>
    <row r="14703" spans="2:51" x14ac:dyDescent="0.2">
      <c r="B14703" s="3"/>
      <c r="D14703" s="3"/>
      <c r="AW14703" s="3"/>
      <c r="AY14703" s="3"/>
    </row>
    <row r="14704" spans="2:51" x14ac:dyDescent="0.2">
      <c r="B14704" s="3"/>
      <c r="D14704" s="3"/>
      <c r="AW14704" s="3"/>
      <c r="AY14704" s="3"/>
    </row>
    <row r="14705" spans="2:51" x14ac:dyDescent="0.2">
      <c r="B14705" s="3"/>
      <c r="D14705" s="3"/>
      <c r="AW14705" s="3"/>
      <c r="AY14705" s="3"/>
    </row>
    <row r="14706" spans="2:51" x14ac:dyDescent="0.2">
      <c r="B14706" s="3"/>
      <c r="D14706" s="3"/>
      <c r="AW14706" s="3"/>
      <c r="AY14706" s="3"/>
    </row>
    <row r="14707" spans="2:51" x14ac:dyDescent="0.2">
      <c r="B14707" s="3"/>
      <c r="D14707" s="3"/>
      <c r="AW14707" s="3"/>
      <c r="AY14707" s="3"/>
    </row>
    <row r="14708" spans="2:51" x14ac:dyDescent="0.2">
      <c r="B14708" s="3"/>
      <c r="D14708" s="3"/>
      <c r="AW14708" s="3"/>
      <c r="AY14708" s="3"/>
    </row>
    <row r="14709" spans="2:51" x14ac:dyDescent="0.2">
      <c r="B14709" s="3"/>
      <c r="D14709" s="3"/>
      <c r="AW14709" s="3"/>
      <c r="AY14709" s="3"/>
    </row>
    <row r="14710" spans="2:51" x14ac:dyDescent="0.2">
      <c r="B14710" s="3"/>
      <c r="D14710" s="3"/>
      <c r="AW14710" s="3"/>
      <c r="AY14710" s="3"/>
    </row>
    <row r="14711" spans="2:51" x14ac:dyDescent="0.2">
      <c r="B14711" s="3"/>
      <c r="D14711" s="3"/>
      <c r="AW14711" s="3"/>
      <c r="AY14711" s="3"/>
    </row>
    <row r="14712" spans="2:51" x14ac:dyDescent="0.2">
      <c r="B14712" s="3"/>
      <c r="D14712" s="3"/>
      <c r="AW14712" s="3"/>
      <c r="AY14712" s="3"/>
    </row>
    <row r="14713" spans="2:51" x14ac:dyDescent="0.2">
      <c r="B14713" s="3"/>
      <c r="D14713" s="3"/>
      <c r="AW14713" s="3"/>
      <c r="AY14713" s="3"/>
    </row>
    <row r="14714" spans="2:51" x14ac:dyDescent="0.2">
      <c r="B14714" s="3"/>
      <c r="D14714" s="3"/>
      <c r="AW14714" s="3"/>
      <c r="AY14714" s="3"/>
    </row>
    <row r="14715" spans="2:51" x14ac:dyDescent="0.2">
      <c r="B14715" s="3"/>
      <c r="D14715" s="3"/>
      <c r="AW14715" s="3"/>
      <c r="AY14715" s="3"/>
    </row>
    <row r="14716" spans="2:51" x14ac:dyDescent="0.2">
      <c r="B14716" s="3"/>
      <c r="D14716" s="3"/>
      <c r="AW14716" s="3"/>
      <c r="AY14716" s="3"/>
    </row>
    <row r="14717" spans="2:51" x14ac:dyDescent="0.2">
      <c r="B14717" s="3"/>
      <c r="D14717" s="3"/>
      <c r="AW14717" s="3"/>
      <c r="AY14717" s="3"/>
    </row>
    <row r="14718" spans="2:51" x14ac:dyDescent="0.2">
      <c r="B14718" s="3"/>
      <c r="D14718" s="3"/>
      <c r="AW14718" s="3"/>
      <c r="AY14718" s="3"/>
    </row>
    <row r="14719" spans="2:51" x14ac:dyDescent="0.2">
      <c r="B14719" s="3"/>
      <c r="D14719" s="3"/>
      <c r="AW14719" s="3"/>
      <c r="AY14719" s="3"/>
    </row>
    <row r="14720" spans="2:51" x14ac:dyDescent="0.2">
      <c r="B14720" s="3"/>
      <c r="D14720" s="3"/>
      <c r="AW14720" s="3"/>
      <c r="AY14720" s="3"/>
    </row>
    <row r="14721" spans="2:51" x14ac:dyDescent="0.2">
      <c r="B14721" s="3"/>
      <c r="D14721" s="3"/>
      <c r="AW14721" s="3"/>
      <c r="AY14721" s="3"/>
    </row>
    <row r="14722" spans="2:51" x14ac:dyDescent="0.2">
      <c r="B14722" s="3"/>
      <c r="D14722" s="3"/>
      <c r="AW14722" s="3"/>
      <c r="AY14722" s="3"/>
    </row>
    <row r="14723" spans="2:51" x14ac:dyDescent="0.2">
      <c r="B14723" s="3"/>
      <c r="D14723" s="3"/>
      <c r="AW14723" s="3"/>
      <c r="AY14723" s="3"/>
    </row>
    <row r="14724" spans="2:51" x14ac:dyDescent="0.2">
      <c r="B14724" s="3"/>
      <c r="D14724" s="3"/>
      <c r="AW14724" s="3"/>
      <c r="AY14724" s="3"/>
    </row>
    <row r="14725" spans="2:51" x14ac:dyDescent="0.2">
      <c r="B14725" s="3"/>
      <c r="D14725" s="3"/>
      <c r="AW14725" s="3"/>
      <c r="AY14725" s="3"/>
    </row>
    <row r="14726" spans="2:51" x14ac:dyDescent="0.2">
      <c r="B14726" s="3"/>
      <c r="D14726" s="3"/>
      <c r="AW14726" s="3"/>
      <c r="AY14726" s="3"/>
    </row>
    <row r="14727" spans="2:51" x14ac:dyDescent="0.2">
      <c r="B14727" s="3"/>
      <c r="D14727" s="3"/>
      <c r="AW14727" s="3"/>
      <c r="AY14727" s="3"/>
    </row>
    <row r="14728" spans="2:51" x14ac:dyDescent="0.2">
      <c r="B14728" s="3"/>
      <c r="D14728" s="3"/>
      <c r="AW14728" s="3"/>
      <c r="AY14728" s="3"/>
    </row>
    <row r="14729" spans="2:51" x14ac:dyDescent="0.2">
      <c r="B14729" s="3"/>
      <c r="D14729" s="3"/>
      <c r="AW14729" s="3"/>
      <c r="AY14729" s="3"/>
    </row>
    <row r="14730" spans="2:51" x14ac:dyDescent="0.2">
      <c r="B14730" s="3"/>
      <c r="D14730" s="3"/>
      <c r="AW14730" s="3"/>
      <c r="AY14730" s="3"/>
    </row>
    <row r="14731" spans="2:51" x14ac:dyDescent="0.2">
      <c r="B14731" s="3"/>
      <c r="D14731" s="3"/>
      <c r="AW14731" s="3"/>
      <c r="AY14731" s="3"/>
    </row>
    <row r="14732" spans="2:51" x14ac:dyDescent="0.2">
      <c r="B14732" s="3"/>
      <c r="D14732" s="3"/>
      <c r="AW14732" s="3"/>
      <c r="AY14732" s="3"/>
    </row>
    <row r="14733" spans="2:51" x14ac:dyDescent="0.2">
      <c r="B14733" s="3"/>
      <c r="D14733" s="3"/>
      <c r="AW14733" s="3"/>
      <c r="AY14733" s="3"/>
    </row>
    <row r="14734" spans="2:51" x14ac:dyDescent="0.2">
      <c r="B14734" s="3"/>
      <c r="D14734" s="3"/>
      <c r="AW14734" s="3"/>
      <c r="AY14734" s="3"/>
    </row>
    <row r="14735" spans="2:51" x14ac:dyDescent="0.2">
      <c r="B14735" s="3"/>
      <c r="D14735" s="3"/>
      <c r="AW14735" s="3"/>
      <c r="AY14735" s="3"/>
    </row>
    <row r="14736" spans="2:51" x14ac:dyDescent="0.2">
      <c r="B14736" s="3"/>
      <c r="D14736" s="3"/>
      <c r="AW14736" s="3"/>
      <c r="AY14736" s="3"/>
    </row>
    <row r="14737" spans="2:51" x14ac:dyDescent="0.2">
      <c r="B14737" s="3"/>
      <c r="D14737" s="3"/>
      <c r="AW14737" s="3"/>
      <c r="AY14737" s="3"/>
    </row>
    <row r="14738" spans="2:51" x14ac:dyDescent="0.2">
      <c r="B14738" s="3"/>
      <c r="D14738" s="3"/>
      <c r="AW14738" s="3"/>
      <c r="AY14738" s="3"/>
    </row>
    <row r="14739" spans="2:51" x14ac:dyDescent="0.2">
      <c r="B14739" s="3"/>
      <c r="D14739" s="3"/>
      <c r="AW14739" s="3"/>
      <c r="AY14739" s="3"/>
    </row>
    <row r="14740" spans="2:51" x14ac:dyDescent="0.2">
      <c r="B14740" s="3"/>
      <c r="D14740" s="3"/>
      <c r="AW14740" s="3"/>
      <c r="AY14740" s="3"/>
    </row>
    <row r="14741" spans="2:51" x14ac:dyDescent="0.2">
      <c r="B14741" s="3"/>
      <c r="D14741" s="3"/>
      <c r="AW14741" s="3"/>
      <c r="AY14741" s="3"/>
    </row>
    <row r="14742" spans="2:51" x14ac:dyDescent="0.2">
      <c r="B14742" s="3"/>
      <c r="D14742" s="3"/>
      <c r="AW14742" s="3"/>
      <c r="AY14742" s="3"/>
    </row>
    <row r="14743" spans="2:51" x14ac:dyDescent="0.2">
      <c r="B14743" s="3"/>
      <c r="D14743" s="3"/>
      <c r="AW14743" s="3"/>
      <c r="AY14743" s="3"/>
    </row>
    <row r="14744" spans="2:51" x14ac:dyDescent="0.2">
      <c r="B14744" s="3"/>
      <c r="D14744" s="3"/>
      <c r="AW14744" s="3"/>
      <c r="AY14744" s="3"/>
    </row>
    <row r="14745" spans="2:51" x14ac:dyDescent="0.2">
      <c r="B14745" s="3"/>
      <c r="D14745" s="3"/>
      <c r="AW14745" s="3"/>
      <c r="AY14745" s="3"/>
    </row>
    <row r="14746" spans="2:51" x14ac:dyDescent="0.2">
      <c r="B14746" s="3"/>
      <c r="D14746" s="3"/>
      <c r="AW14746" s="3"/>
      <c r="AY14746" s="3"/>
    </row>
    <row r="14747" spans="2:51" x14ac:dyDescent="0.2">
      <c r="B14747" s="3"/>
      <c r="D14747" s="3"/>
      <c r="AW14747" s="3"/>
      <c r="AY14747" s="3"/>
    </row>
    <row r="14748" spans="2:51" x14ac:dyDescent="0.2">
      <c r="B14748" s="3"/>
      <c r="D14748" s="3"/>
      <c r="AW14748" s="3"/>
      <c r="AY14748" s="3"/>
    </row>
    <row r="14749" spans="2:51" x14ac:dyDescent="0.2">
      <c r="B14749" s="3"/>
      <c r="D14749" s="3"/>
      <c r="AW14749" s="3"/>
      <c r="AY14749" s="3"/>
    </row>
    <row r="14750" spans="2:51" x14ac:dyDescent="0.2">
      <c r="B14750" s="3"/>
      <c r="D14750" s="3"/>
      <c r="AW14750" s="3"/>
      <c r="AY14750" s="3"/>
    </row>
    <row r="14751" spans="2:51" x14ac:dyDescent="0.2">
      <c r="B14751" s="3"/>
      <c r="D14751" s="3"/>
      <c r="AW14751" s="3"/>
      <c r="AY14751" s="3"/>
    </row>
    <row r="14752" spans="2:51" x14ac:dyDescent="0.2">
      <c r="B14752" s="3"/>
      <c r="D14752" s="3"/>
      <c r="AW14752" s="3"/>
      <c r="AY14752" s="3"/>
    </row>
    <row r="14753" spans="2:51" x14ac:dyDescent="0.2">
      <c r="B14753" s="3"/>
      <c r="D14753" s="3"/>
      <c r="AW14753" s="3"/>
      <c r="AY14753" s="3"/>
    </row>
    <row r="14754" spans="2:51" x14ac:dyDescent="0.2">
      <c r="B14754" s="3"/>
      <c r="D14754" s="3"/>
      <c r="AW14754" s="3"/>
      <c r="AY14754" s="3"/>
    </row>
    <row r="14755" spans="2:51" x14ac:dyDescent="0.2">
      <c r="B14755" s="3"/>
      <c r="D14755" s="3"/>
      <c r="AW14755" s="3"/>
      <c r="AY14755" s="3"/>
    </row>
    <row r="14756" spans="2:51" x14ac:dyDescent="0.2">
      <c r="B14756" s="3"/>
      <c r="D14756" s="3"/>
      <c r="AW14756" s="3"/>
      <c r="AY14756" s="3"/>
    </row>
    <row r="14757" spans="2:51" x14ac:dyDescent="0.2">
      <c r="B14757" s="3"/>
      <c r="D14757" s="3"/>
      <c r="AW14757" s="3"/>
      <c r="AY14757" s="3"/>
    </row>
    <row r="14758" spans="2:51" x14ac:dyDescent="0.2">
      <c r="B14758" s="3"/>
      <c r="D14758" s="3"/>
      <c r="AW14758" s="3"/>
      <c r="AY14758" s="3"/>
    </row>
    <row r="14759" spans="2:51" x14ac:dyDescent="0.2">
      <c r="B14759" s="3"/>
      <c r="D14759" s="3"/>
      <c r="AW14759" s="3"/>
      <c r="AY14759" s="3"/>
    </row>
    <row r="14760" spans="2:51" x14ac:dyDescent="0.2">
      <c r="B14760" s="3"/>
      <c r="D14760" s="3"/>
      <c r="AW14760" s="3"/>
      <c r="AY14760" s="3"/>
    </row>
    <row r="14761" spans="2:51" x14ac:dyDescent="0.2">
      <c r="B14761" s="3"/>
      <c r="D14761" s="3"/>
      <c r="AW14761" s="3"/>
      <c r="AY14761" s="3"/>
    </row>
    <row r="14762" spans="2:51" x14ac:dyDescent="0.2">
      <c r="B14762" s="3"/>
      <c r="D14762" s="3"/>
      <c r="AW14762" s="3"/>
      <c r="AY14762" s="3"/>
    </row>
    <row r="14763" spans="2:51" x14ac:dyDescent="0.2">
      <c r="B14763" s="3"/>
      <c r="D14763" s="3"/>
      <c r="AW14763" s="3"/>
      <c r="AY14763" s="3"/>
    </row>
    <row r="14764" spans="2:51" x14ac:dyDescent="0.2">
      <c r="B14764" s="3"/>
      <c r="D14764" s="3"/>
      <c r="AW14764" s="3"/>
      <c r="AY14764" s="3"/>
    </row>
    <row r="14765" spans="2:51" x14ac:dyDescent="0.2">
      <c r="B14765" s="3"/>
      <c r="D14765" s="3"/>
      <c r="AW14765" s="3"/>
      <c r="AY14765" s="3"/>
    </row>
    <row r="14766" spans="2:51" x14ac:dyDescent="0.2">
      <c r="B14766" s="3"/>
      <c r="D14766" s="3"/>
      <c r="AW14766" s="3"/>
      <c r="AY14766" s="3"/>
    </row>
    <row r="14767" spans="2:51" x14ac:dyDescent="0.2">
      <c r="B14767" s="3"/>
      <c r="D14767" s="3"/>
      <c r="AW14767" s="3"/>
      <c r="AY14767" s="3"/>
    </row>
    <row r="14768" spans="2:51" x14ac:dyDescent="0.2">
      <c r="B14768" s="3"/>
      <c r="D14768" s="3"/>
      <c r="AW14768" s="3"/>
      <c r="AY14768" s="3"/>
    </row>
    <row r="14769" spans="2:51" x14ac:dyDescent="0.2">
      <c r="B14769" s="3"/>
      <c r="D14769" s="3"/>
      <c r="AW14769" s="3"/>
      <c r="AY14769" s="3"/>
    </row>
    <row r="14770" spans="2:51" x14ac:dyDescent="0.2">
      <c r="B14770" s="3"/>
      <c r="D14770" s="3"/>
      <c r="AW14770" s="3"/>
      <c r="AY14770" s="3"/>
    </row>
    <row r="14771" spans="2:51" x14ac:dyDescent="0.2">
      <c r="B14771" s="3"/>
      <c r="D14771" s="3"/>
      <c r="AW14771" s="3"/>
      <c r="AY14771" s="3"/>
    </row>
    <row r="14772" spans="2:51" x14ac:dyDescent="0.2">
      <c r="B14772" s="3"/>
      <c r="D14772" s="3"/>
      <c r="AW14772" s="3"/>
      <c r="AY14772" s="3"/>
    </row>
    <row r="14773" spans="2:51" x14ac:dyDescent="0.2">
      <c r="B14773" s="3"/>
      <c r="D14773" s="3"/>
      <c r="AW14773" s="3"/>
      <c r="AY14773" s="3"/>
    </row>
    <row r="14774" spans="2:51" x14ac:dyDescent="0.2">
      <c r="B14774" s="3"/>
      <c r="D14774" s="3"/>
      <c r="AW14774" s="3"/>
      <c r="AY14774" s="3"/>
    </row>
    <row r="14775" spans="2:51" x14ac:dyDescent="0.2">
      <c r="B14775" s="3"/>
      <c r="D14775" s="3"/>
      <c r="AW14775" s="3"/>
      <c r="AY14775" s="3"/>
    </row>
    <row r="14776" spans="2:51" x14ac:dyDescent="0.2">
      <c r="B14776" s="3"/>
      <c r="D14776" s="3"/>
      <c r="AW14776" s="3"/>
      <c r="AY14776" s="3"/>
    </row>
    <row r="14777" spans="2:51" x14ac:dyDescent="0.2">
      <c r="B14777" s="3"/>
      <c r="D14777" s="3"/>
      <c r="AW14777" s="3"/>
      <c r="AY14777" s="3"/>
    </row>
    <row r="14778" spans="2:51" x14ac:dyDescent="0.2">
      <c r="B14778" s="3"/>
      <c r="D14778" s="3"/>
      <c r="AW14778" s="3"/>
      <c r="AY14778" s="3"/>
    </row>
    <row r="14779" spans="2:51" x14ac:dyDescent="0.2">
      <c r="B14779" s="3"/>
      <c r="D14779" s="3"/>
      <c r="AW14779" s="3"/>
      <c r="AY14779" s="3"/>
    </row>
    <row r="14780" spans="2:51" x14ac:dyDescent="0.2">
      <c r="B14780" s="3"/>
      <c r="D14780" s="3"/>
      <c r="AW14780" s="3"/>
      <c r="AY14780" s="3"/>
    </row>
    <row r="14781" spans="2:51" x14ac:dyDescent="0.2">
      <c r="B14781" s="3"/>
      <c r="D14781" s="3"/>
      <c r="AW14781" s="3"/>
      <c r="AY14781" s="3"/>
    </row>
    <row r="14782" spans="2:51" x14ac:dyDescent="0.2">
      <c r="B14782" s="3"/>
      <c r="D14782" s="3"/>
      <c r="AW14782" s="3"/>
      <c r="AY14782" s="3"/>
    </row>
    <row r="14783" spans="2:51" x14ac:dyDescent="0.2">
      <c r="B14783" s="3"/>
      <c r="D14783" s="3"/>
      <c r="AW14783" s="3"/>
      <c r="AY14783" s="3"/>
    </row>
    <row r="14784" spans="2:51" x14ac:dyDescent="0.2">
      <c r="B14784" s="3"/>
      <c r="D14784" s="3"/>
      <c r="AW14784" s="3"/>
      <c r="AY14784" s="3"/>
    </row>
    <row r="14785" spans="2:51" x14ac:dyDescent="0.2">
      <c r="B14785" s="3"/>
      <c r="D14785" s="3"/>
      <c r="AW14785" s="3"/>
      <c r="AY14785" s="3"/>
    </row>
    <row r="14786" spans="2:51" x14ac:dyDescent="0.2">
      <c r="B14786" s="3"/>
      <c r="D14786" s="3"/>
      <c r="AW14786" s="3"/>
      <c r="AY14786" s="3"/>
    </row>
    <row r="14787" spans="2:51" x14ac:dyDescent="0.2">
      <c r="B14787" s="3"/>
      <c r="D14787" s="3"/>
      <c r="AW14787" s="3"/>
      <c r="AY14787" s="3"/>
    </row>
    <row r="14788" spans="2:51" x14ac:dyDescent="0.2">
      <c r="B14788" s="3"/>
      <c r="D14788" s="3"/>
      <c r="AW14788" s="3"/>
      <c r="AY14788" s="3"/>
    </row>
    <row r="14789" spans="2:51" x14ac:dyDescent="0.2">
      <c r="B14789" s="3"/>
      <c r="D14789" s="3"/>
      <c r="AW14789" s="3"/>
      <c r="AY14789" s="3"/>
    </row>
    <row r="14790" spans="2:51" x14ac:dyDescent="0.2">
      <c r="B14790" s="3"/>
      <c r="D14790" s="3"/>
      <c r="AW14790" s="3"/>
      <c r="AY14790" s="3"/>
    </row>
    <row r="14791" spans="2:51" x14ac:dyDescent="0.2">
      <c r="B14791" s="3"/>
      <c r="D14791" s="3"/>
      <c r="AW14791" s="3"/>
      <c r="AY14791" s="3"/>
    </row>
    <row r="14792" spans="2:51" x14ac:dyDescent="0.2">
      <c r="B14792" s="3"/>
      <c r="D14792" s="3"/>
      <c r="AW14792" s="3"/>
      <c r="AY14792" s="3"/>
    </row>
    <row r="14793" spans="2:51" x14ac:dyDescent="0.2">
      <c r="B14793" s="3"/>
      <c r="D14793" s="3"/>
      <c r="AW14793" s="3"/>
      <c r="AY14793" s="3"/>
    </row>
    <row r="14794" spans="2:51" x14ac:dyDescent="0.2">
      <c r="B14794" s="3"/>
      <c r="D14794" s="3"/>
      <c r="AW14794" s="3"/>
      <c r="AY14794" s="3"/>
    </row>
    <row r="14795" spans="2:51" x14ac:dyDescent="0.2">
      <c r="B14795" s="3"/>
      <c r="D14795" s="3"/>
      <c r="AW14795" s="3"/>
      <c r="AY14795" s="3"/>
    </row>
    <row r="14796" spans="2:51" x14ac:dyDescent="0.2">
      <c r="B14796" s="3"/>
      <c r="D14796" s="3"/>
      <c r="AW14796" s="3"/>
      <c r="AY14796" s="3"/>
    </row>
    <row r="14797" spans="2:51" x14ac:dyDescent="0.2">
      <c r="B14797" s="3"/>
      <c r="D14797" s="3"/>
      <c r="AW14797" s="3"/>
      <c r="AY14797" s="3"/>
    </row>
    <row r="14798" spans="2:51" x14ac:dyDescent="0.2">
      <c r="B14798" s="3"/>
      <c r="D14798" s="3"/>
      <c r="AW14798" s="3"/>
      <c r="AY14798" s="3"/>
    </row>
    <row r="14799" spans="2:51" x14ac:dyDescent="0.2">
      <c r="B14799" s="3"/>
      <c r="D14799" s="3"/>
      <c r="AW14799" s="3"/>
      <c r="AY14799" s="3"/>
    </row>
    <row r="14800" spans="2:51" x14ac:dyDescent="0.2">
      <c r="B14800" s="3"/>
      <c r="D14800" s="3"/>
      <c r="AW14800" s="3"/>
      <c r="AY14800" s="3"/>
    </row>
    <row r="14801" spans="2:51" x14ac:dyDescent="0.2">
      <c r="B14801" s="3"/>
      <c r="D14801" s="3"/>
      <c r="AW14801" s="3"/>
      <c r="AY14801" s="3"/>
    </row>
    <row r="14802" spans="2:51" x14ac:dyDescent="0.2">
      <c r="B14802" s="3"/>
      <c r="D14802" s="3"/>
      <c r="AW14802" s="3"/>
      <c r="AY14802" s="3"/>
    </row>
    <row r="14803" spans="2:51" x14ac:dyDescent="0.2">
      <c r="B14803" s="3"/>
      <c r="D14803" s="3"/>
      <c r="AW14803" s="3"/>
      <c r="AY14803" s="3"/>
    </row>
    <row r="14804" spans="2:51" x14ac:dyDescent="0.2">
      <c r="B14804" s="3"/>
      <c r="D14804" s="3"/>
      <c r="AW14804" s="3"/>
      <c r="AY14804" s="3"/>
    </row>
    <row r="14805" spans="2:51" x14ac:dyDescent="0.2">
      <c r="B14805" s="3"/>
      <c r="D14805" s="3"/>
      <c r="AW14805" s="3"/>
      <c r="AY14805" s="3"/>
    </row>
    <row r="14806" spans="2:51" x14ac:dyDescent="0.2">
      <c r="B14806" s="3"/>
      <c r="D14806" s="3"/>
      <c r="AW14806" s="3"/>
      <c r="AY14806" s="3"/>
    </row>
    <row r="14807" spans="2:51" x14ac:dyDescent="0.2">
      <c r="B14807" s="3"/>
      <c r="D14807" s="3"/>
      <c r="AW14807" s="3"/>
      <c r="AY14807" s="3"/>
    </row>
    <row r="14808" spans="2:51" x14ac:dyDescent="0.2">
      <c r="B14808" s="3"/>
      <c r="D14808" s="3"/>
      <c r="AW14808" s="3"/>
      <c r="AY14808" s="3"/>
    </row>
    <row r="14809" spans="2:51" x14ac:dyDescent="0.2">
      <c r="B14809" s="3"/>
      <c r="D14809" s="3"/>
      <c r="AW14809" s="3"/>
      <c r="AY14809" s="3"/>
    </row>
    <row r="14810" spans="2:51" x14ac:dyDescent="0.2">
      <c r="B14810" s="3"/>
      <c r="D14810" s="3"/>
      <c r="AW14810" s="3"/>
      <c r="AY14810" s="3"/>
    </row>
    <row r="14811" spans="2:51" x14ac:dyDescent="0.2">
      <c r="B14811" s="3"/>
      <c r="D14811" s="3"/>
      <c r="AW14811" s="3"/>
      <c r="AY14811" s="3"/>
    </row>
    <row r="14812" spans="2:51" x14ac:dyDescent="0.2">
      <c r="B14812" s="3"/>
      <c r="D14812" s="3"/>
      <c r="AW14812" s="3"/>
      <c r="AY14812" s="3"/>
    </row>
    <row r="14813" spans="2:51" x14ac:dyDescent="0.2">
      <c r="B14813" s="3"/>
      <c r="D14813" s="3"/>
      <c r="AW14813" s="3"/>
      <c r="AY14813" s="3"/>
    </row>
    <row r="14814" spans="2:51" x14ac:dyDescent="0.2">
      <c r="B14814" s="3"/>
      <c r="D14814" s="3"/>
      <c r="AW14814" s="3"/>
      <c r="AY14814" s="3"/>
    </row>
    <row r="14815" spans="2:51" x14ac:dyDescent="0.2">
      <c r="B14815" s="3"/>
      <c r="D14815" s="3"/>
      <c r="AW14815" s="3"/>
      <c r="AY14815" s="3"/>
    </row>
    <row r="14816" spans="2:51" x14ac:dyDescent="0.2">
      <c r="B14816" s="3"/>
      <c r="D14816" s="3"/>
      <c r="AW14816" s="3"/>
      <c r="AY14816" s="3"/>
    </row>
    <row r="14817" spans="2:51" x14ac:dyDescent="0.2">
      <c r="B14817" s="3"/>
      <c r="D14817" s="3"/>
      <c r="AW14817" s="3"/>
      <c r="AY14817" s="3"/>
    </row>
    <row r="14818" spans="2:51" x14ac:dyDescent="0.2">
      <c r="B14818" s="3"/>
      <c r="D14818" s="3"/>
      <c r="AW14818" s="3"/>
      <c r="AY14818" s="3"/>
    </row>
    <row r="14819" spans="2:51" x14ac:dyDescent="0.2">
      <c r="B14819" s="3"/>
      <c r="D14819" s="3"/>
      <c r="AW14819" s="3"/>
      <c r="AY14819" s="3"/>
    </row>
    <row r="14820" spans="2:51" x14ac:dyDescent="0.2">
      <c r="B14820" s="3"/>
      <c r="D14820" s="3"/>
      <c r="AW14820" s="3"/>
      <c r="AY14820" s="3"/>
    </row>
    <row r="14821" spans="2:51" x14ac:dyDescent="0.2">
      <c r="B14821" s="3"/>
      <c r="D14821" s="3"/>
      <c r="AW14821" s="3"/>
      <c r="AY14821" s="3"/>
    </row>
    <row r="14822" spans="2:51" x14ac:dyDescent="0.2">
      <c r="B14822" s="3"/>
      <c r="D14822" s="3"/>
      <c r="AW14822" s="3"/>
      <c r="AY14822" s="3"/>
    </row>
    <row r="14823" spans="2:51" x14ac:dyDescent="0.2">
      <c r="B14823" s="3"/>
      <c r="D14823" s="3"/>
      <c r="AW14823" s="3"/>
      <c r="AY14823" s="3"/>
    </row>
    <row r="14824" spans="2:51" x14ac:dyDescent="0.2">
      <c r="B14824" s="3"/>
      <c r="D14824" s="3"/>
      <c r="AW14824" s="3"/>
      <c r="AY14824" s="3"/>
    </row>
    <row r="14825" spans="2:51" x14ac:dyDescent="0.2">
      <c r="B14825" s="3"/>
      <c r="D14825" s="3"/>
      <c r="AW14825" s="3"/>
      <c r="AY14825" s="3"/>
    </row>
    <row r="14826" spans="2:51" x14ac:dyDescent="0.2">
      <c r="B14826" s="3"/>
      <c r="D14826" s="3"/>
      <c r="AW14826" s="3"/>
      <c r="AY14826" s="3"/>
    </row>
    <row r="14827" spans="2:51" x14ac:dyDescent="0.2">
      <c r="B14827" s="3"/>
      <c r="D14827" s="3"/>
      <c r="AW14827" s="3"/>
      <c r="AY14827" s="3"/>
    </row>
    <row r="14828" spans="2:51" x14ac:dyDescent="0.2">
      <c r="B14828" s="3"/>
      <c r="D14828" s="3"/>
      <c r="AW14828" s="3"/>
      <c r="AY14828" s="3"/>
    </row>
    <row r="14829" spans="2:51" x14ac:dyDescent="0.2">
      <c r="B14829" s="3"/>
      <c r="D14829" s="3"/>
      <c r="AW14829" s="3"/>
      <c r="AY14829" s="3"/>
    </row>
    <row r="14830" spans="2:51" x14ac:dyDescent="0.2">
      <c r="B14830" s="3"/>
      <c r="D14830" s="3"/>
      <c r="AW14830" s="3"/>
      <c r="AY14830" s="3"/>
    </row>
    <row r="14831" spans="2:51" x14ac:dyDescent="0.2">
      <c r="B14831" s="3"/>
      <c r="D14831" s="3"/>
      <c r="AW14831" s="3"/>
      <c r="AY14831" s="3"/>
    </row>
    <row r="14832" spans="2:51" x14ac:dyDescent="0.2">
      <c r="B14832" s="3"/>
      <c r="D14832" s="3"/>
      <c r="AW14832" s="3"/>
      <c r="AY14832" s="3"/>
    </row>
    <row r="14833" spans="2:51" x14ac:dyDescent="0.2">
      <c r="B14833" s="3"/>
      <c r="D14833" s="3"/>
      <c r="AW14833" s="3"/>
      <c r="AY14833" s="3"/>
    </row>
    <row r="14834" spans="2:51" x14ac:dyDescent="0.2">
      <c r="B14834" s="3"/>
      <c r="D14834" s="3"/>
      <c r="AW14834" s="3"/>
      <c r="AY14834" s="3"/>
    </row>
    <row r="14835" spans="2:51" x14ac:dyDescent="0.2">
      <c r="B14835" s="3"/>
      <c r="D14835" s="3"/>
      <c r="AW14835" s="3"/>
      <c r="AY14835" s="3"/>
    </row>
    <row r="14836" spans="2:51" x14ac:dyDescent="0.2">
      <c r="B14836" s="3"/>
      <c r="D14836" s="3"/>
      <c r="AW14836" s="3"/>
      <c r="AY14836" s="3"/>
    </row>
    <row r="14837" spans="2:51" x14ac:dyDescent="0.2">
      <c r="B14837" s="3"/>
      <c r="D14837" s="3"/>
      <c r="AW14837" s="3"/>
      <c r="AY14837" s="3"/>
    </row>
    <row r="14838" spans="2:51" x14ac:dyDescent="0.2">
      <c r="B14838" s="3"/>
      <c r="D14838" s="3"/>
      <c r="AW14838" s="3"/>
      <c r="AY14838" s="3"/>
    </row>
    <row r="14839" spans="2:51" x14ac:dyDescent="0.2">
      <c r="B14839" s="3"/>
      <c r="D14839" s="3"/>
      <c r="AW14839" s="3"/>
      <c r="AY14839" s="3"/>
    </row>
    <row r="14840" spans="2:51" x14ac:dyDescent="0.2">
      <c r="B14840" s="3"/>
      <c r="D14840" s="3"/>
      <c r="AW14840" s="3"/>
      <c r="AY14840" s="3"/>
    </row>
    <row r="14841" spans="2:51" x14ac:dyDescent="0.2">
      <c r="B14841" s="3"/>
      <c r="D14841" s="3"/>
      <c r="AW14841" s="3"/>
      <c r="AY14841" s="3"/>
    </row>
    <row r="14842" spans="2:51" x14ac:dyDescent="0.2">
      <c r="B14842" s="3"/>
      <c r="D14842" s="3"/>
      <c r="AW14842" s="3"/>
      <c r="AY14842" s="3"/>
    </row>
    <row r="14843" spans="2:51" x14ac:dyDescent="0.2">
      <c r="B14843" s="3"/>
      <c r="D14843" s="3"/>
      <c r="AW14843" s="3"/>
      <c r="AY14843" s="3"/>
    </row>
    <row r="14844" spans="2:51" x14ac:dyDescent="0.2">
      <c r="B14844" s="3"/>
      <c r="D14844" s="3"/>
      <c r="AW14844" s="3"/>
      <c r="AY14844" s="3"/>
    </row>
    <row r="14845" spans="2:51" x14ac:dyDescent="0.2">
      <c r="B14845" s="3"/>
      <c r="D14845" s="3"/>
      <c r="AW14845" s="3"/>
      <c r="AY14845" s="3"/>
    </row>
    <row r="14846" spans="2:51" x14ac:dyDescent="0.2">
      <c r="B14846" s="3"/>
      <c r="D14846" s="3"/>
      <c r="AW14846" s="3"/>
      <c r="AY14846" s="3"/>
    </row>
    <row r="14847" spans="2:51" x14ac:dyDescent="0.2">
      <c r="B14847" s="3"/>
      <c r="D14847" s="3"/>
      <c r="AW14847" s="3"/>
      <c r="AY14847" s="3"/>
    </row>
    <row r="14848" spans="2:51" x14ac:dyDescent="0.2">
      <c r="B14848" s="3"/>
      <c r="D14848" s="3"/>
      <c r="AW14848" s="3"/>
      <c r="AY14848" s="3"/>
    </row>
    <row r="14849" spans="2:51" x14ac:dyDescent="0.2">
      <c r="B14849" s="3"/>
      <c r="D14849" s="3"/>
      <c r="AW14849" s="3"/>
      <c r="AY14849" s="3"/>
    </row>
    <row r="14850" spans="2:51" x14ac:dyDescent="0.2">
      <c r="B14850" s="3"/>
      <c r="D14850" s="3"/>
      <c r="AW14850" s="3"/>
      <c r="AY14850" s="3"/>
    </row>
    <row r="14851" spans="2:51" x14ac:dyDescent="0.2">
      <c r="B14851" s="3"/>
      <c r="D14851" s="3"/>
      <c r="AW14851" s="3"/>
      <c r="AY14851" s="3"/>
    </row>
    <row r="14852" spans="2:51" x14ac:dyDescent="0.2">
      <c r="B14852" s="3"/>
      <c r="D14852" s="3"/>
      <c r="AW14852" s="3"/>
      <c r="AY14852" s="3"/>
    </row>
    <row r="14853" spans="2:51" x14ac:dyDescent="0.2">
      <c r="B14853" s="3"/>
      <c r="D14853" s="3"/>
      <c r="AW14853" s="3"/>
      <c r="AY14853" s="3"/>
    </row>
    <row r="14854" spans="2:51" x14ac:dyDescent="0.2">
      <c r="B14854" s="3"/>
      <c r="D14854" s="3"/>
      <c r="AW14854" s="3"/>
      <c r="AY14854" s="3"/>
    </row>
    <row r="14855" spans="2:51" x14ac:dyDescent="0.2">
      <c r="B14855" s="3"/>
      <c r="D14855" s="3"/>
      <c r="AW14855" s="3"/>
      <c r="AY14855" s="3"/>
    </row>
    <row r="14856" spans="2:51" x14ac:dyDescent="0.2">
      <c r="B14856" s="3"/>
      <c r="D14856" s="3"/>
      <c r="AW14856" s="3"/>
      <c r="AY14856" s="3"/>
    </row>
    <row r="14857" spans="2:51" x14ac:dyDescent="0.2">
      <c r="B14857" s="3"/>
      <c r="D14857" s="3"/>
      <c r="AW14857" s="3"/>
      <c r="AY14857" s="3"/>
    </row>
    <row r="14858" spans="2:51" x14ac:dyDescent="0.2">
      <c r="B14858" s="3"/>
      <c r="D14858" s="3"/>
      <c r="AW14858" s="3"/>
      <c r="AY14858" s="3"/>
    </row>
    <row r="14859" spans="2:51" x14ac:dyDescent="0.2">
      <c r="B14859" s="3"/>
      <c r="D14859" s="3"/>
      <c r="AW14859" s="3"/>
      <c r="AY14859" s="3"/>
    </row>
    <row r="14860" spans="2:51" x14ac:dyDescent="0.2">
      <c r="B14860" s="3"/>
      <c r="D14860" s="3"/>
      <c r="AW14860" s="3"/>
      <c r="AY14860" s="3"/>
    </row>
    <row r="14861" spans="2:51" x14ac:dyDescent="0.2">
      <c r="B14861" s="3"/>
      <c r="D14861" s="3"/>
      <c r="AW14861" s="3"/>
      <c r="AY14861" s="3"/>
    </row>
    <row r="14862" spans="2:51" x14ac:dyDescent="0.2">
      <c r="B14862" s="3"/>
      <c r="D14862" s="3"/>
      <c r="AW14862" s="3"/>
      <c r="AY14862" s="3"/>
    </row>
    <row r="14863" spans="2:51" x14ac:dyDescent="0.2">
      <c r="B14863" s="3"/>
      <c r="D14863" s="3"/>
      <c r="AW14863" s="3"/>
      <c r="AY14863" s="3"/>
    </row>
    <row r="14864" spans="2:51" x14ac:dyDescent="0.2">
      <c r="B14864" s="3"/>
      <c r="D14864" s="3"/>
      <c r="AW14864" s="3"/>
      <c r="AY14864" s="3"/>
    </row>
    <row r="14865" spans="2:51" x14ac:dyDescent="0.2">
      <c r="B14865" s="3"/>
      <c r="D14865" s="3"/>
      <c r="AW14865" s="3"/>
      <c r="AY14865" s="3"/>
    </row>
    <row r="14866" spans="2:51" x14ac:dyDescent="0.2">
      <c r="B14866" s="3"/>
      <c r="D14866" s="3"/>
      <c r="AW14866" s="3"/>
      <c r="AY14866" s="3"/>
    </row>
    <row r="14867" spans="2:51" x14ac:dyDescent="0.2">
      <c r="B14867" s="3"/>
      <c r="D14867" s="3"/>
      <c r="AW14867" s="3"/>
      <c r="AY14867" s="3"/>
    </row>
    <row r="14868" spans="2:51" x14ac:dyDescent="0.2">
      <c r="B14868" s="3"/>
      <c r="D14868" s="3"/>
      <c r="AW14868" s="3"/>
      <c r="AY14868" s="3"/>
    </row>
    <row r="14869" spans="2:51" x14ac:dyDescent="0.2">
      <c r="B14869" s="3"/>
      <c r="D14869" s="3"/>
      <c r="AW14869" s="3"/>
      <c r="AY14869" s="3"/>
    </row>
    <row r="14870" spans="2:51" x14ac:dyDescent="0.2">
      <c r="B14870" s="3"/>
      <c r="D14870" s="3"/>
      <c r="AW14870" s="3"/>
      <c r="AY14870" s="3"/>
    </row>
    <row r="14871" spans="2:51" x14ac:dyDescent="0.2">
      <c r="B14871" s="3"/>
      <c r="D14871" s="3"/>
      <c r="AW14871" s="3"/>
      <c r="AY14871" s="3"/>
    </row>
    <row r="14872" spans="2:51" x14ac:dyDescent="0.2">
      <c r="B14872" s="3"/>
      <c r="D14872" s="3"/>
      <c r="AW14872" s="3"/>
      <c r="AY14872" s="3"/>
    </row>
    <row r="14873" spans="2:51" x14ac:dyDescent="0.2">
      <c r="B14873" s="3"/>
      <c r="D14873" s="3"/>
      <c r="AW14873" s="3"/>
      <c r="AY14873" s="3"/>
    </row>
    <row r="14874" spans="2:51" x14ac:dyDescent="0.2">
      <c r="B14874" s="3"/>
      <c r="D14874" s="3"/>
      <c r="AW14874" s="3"/>
      <c r="AY14874" s="3"/>
    </row>
    <row r="14875" spans="2:51" x14ac:dyDescent="0.2">
      <c r="B14875" s="3"/>
      <c r="D14875" s="3"/>
      <c r="AW14875" s="3"/>
      <c r="AY14875" s="3"/>
    </row>
    <row r="14876" spans="2:51" x14ac:dyDescent="0.2">
      <c r="B14876" s="3"/>
      <c r="D14876" s="3"/>
      <c r="AW14876" s="3"/>
      <c r="AY14876" s="3"/>
    </row>
    <row r="14877" spans="2:51" x14ac:dyDescent="0.2">
      <c r="B14877" s="3"/>
      <c r="D14877" s="3"/>
      <c r="AW14877" s="3"/>
      <c r="AY14877" s="3"/>
    </row>
    <row r="14878" spans="2:51" x14ac:dyDescent="0.2">
      <c r="B14878" s="3"/>
      <c r="D14878" s="3"/>
      <c r="AW14878" s="3"/>
      <c r="AY14878" s="3"/>
    </row>
    <row r="14879" spans="2:51" x14ac:dyDescent="0.2">
      <c r="B14879" s="3"/>
      <c r="D14879" s="3"/>
      <c r="AW14879" s="3"/>
      <c r="AY14879" s="3"/>
    </row>
    <row r="14880" spans="2:51" x14ac:dyDescent="0.2">
      <c r="B14880" s="3"/>
      <c r="D14880" s="3"/>
      <c r="AW14880" s="3"/>
      <c r="AY14880" s="3"/>
    </row>
    <row r="14881" spans="2:51" x14ac:dyDescent="0.2">
      <c r="B14881" s="3"/>
      <c r="D14881" s="3"/>
      <c r="AW14881" s="3"/>
      <c r="AY14881" s="3"/>
    </row>
    <row r="14882" spans="2:51" x14ac:dyDescent="0.2">
      <c r="B14882" s="3"/>
      <c r="D14882" s="3"/>
      <c r="AW14882" s="3"/>
      <c r="AY14882" s="3"/>
    </row>
    <row r="14883" spans="2:51" x14ac:dyDescent="0.2">
      <c r="B14883" s="3"/>
      <c r="D14883" s="3"/>
      <c r="AW14883" s="3"/>
      <c r="AY14883" s="3"/>
    </row>
    <row r="14884" spans="2:51" x14ac:dyDescent="0.2">
      <c r="B14884" s="3"/>
      <c r="D14884" s="3"/>
      <c r="AW14884" s="3"/>
      <c r="AY14884" s="3"/>
    </row>
    <row r="14885" spans="2:51" x14ac:dyDescent="0.2">
      <c r="B14885" s="3"/>
      <c r="D14885" s="3"/>
      <c r="AW14885" s="3"/>
      <c r="AY14885" s="3"/>
    </row>
    <row r="14886" spans="2:51" x14ac:dyDescent="0.2">
      <c r="B14886" s="3"/>
      <c r="D14886" s="3"/>
      <c r="AW14886" s="3"/>
      <c r="AY14886" s="3"/>
    </row>
    <row r="14887" spans="2:51" x14ac:dyDescent="0.2">
      <c r="B14887" s="3"/>
      <c r="D14887" s="3"/>
      <c r="AW14887" s="3"/>
      <c r="AY14887" s="3"/>
    </row>
    <row r="14888" spans="2:51" x14ac:dyDescent="0.2">
      <c r="B14888" s="3"/>
      <c r="D14888" s="3"/>
      <c r="AW14888" s="3"/>
      <c r="AY14888" s="3"/>
    </row>
    <row r="14889" spans="2:51" x14ac:dyDescent="0.2">
      <c r="B14889" s="3"/>
      <c r="D14889" s="3"/>
      <c r="AW14889" s="3"/>
      <c r="AY14889" s="3"/>
    </row>
    <row r="14890" spans="2:51" x14ac:dyDescent="0.2">
      <c r="B14890" s="3"/>
      <c r="D14890" s="3"/>
      <c r="AW14890" s="3"/>
      <c r="AY14890" s="3"/>
    </row>
    <row r="14891" spans="2:51" x14ac:dyDescent="0.2">
      <c r="B14891" s="3"/>
      <c r="D14891" s="3"/>
      <c r="AW14891" s="3"/>
      <c r="AY14891" s="3"/>
    </row>
    <row r="14892" spans="2:51" x14ac:dyDescent="0.2">
      <c r="B14892" s="3"/>
      <c r="D14892" s="3"/>
      <c r="AW14892" s="3"/>
      <c r="AY14892" s="3"/>
    </row>
    <row r="14893" spans="2:51" x14ac:dyDescent="0.2">
      <c r="B14893" s="3"/>
      <c r="D14893" s="3"/>
      <c r="AW14893" s="3"/>
      <c r="AY14893" s="3"/>
    </row>
    <row r="14894" spans="2:51" x14ac:dyDescent="0.2">
      <c r="B14894" s="3"/>
      <c r="D14894" s="3"/>
      <c r="AW14894" s="3"/>
      <c r="AY14894" s="3"/>
    </row>
    <row r="14895" spans="2:51" x14ac:dyDescent="0.2">
      <c r="B14895" s="3"/>
      <c r="D14895" s="3"/>
      <c r="AW14895" s="3"/>
      <c r="AY14895" s="3"/>
    </row>
    <row r="14896" spans="2:51" x14ac:dyDescent="0.2">
      <c r="B14896" s="3"/>
      <c r="D14896" s="3"/>
      <c r="AW14896" s="3"/>
      <c r="AY14896" s="3"/>
    </row>
    <row r="14897" spans="2:51" x14ac:dyDescent="0.2">
      <c r="B14897" s="3"/>
      <c r="D14897" s="3"/>
      <c r="AW14897" s="3"/>
      <c r="AY14897" s="3"/>
    </row>
    <row r="14898" spans="2:51" x14ac:dyDescent="0.2">
      <c r="B14898" s="3"/>
      <c r="D14898" s="3"/>
      <c r="AW14898" s="3"/>
      <c r="AY14898" s="3"/>
    </row>
    <row r="14899" spans="2:51" x14ac:dyDescent="0.2">
      <c r="B14899" s="3"/>
      <c r="D14899" s="3"/>
      <c r="AW14899" s="3"/>
      <c r="AY14899" s="3"/>
    </row>
    <row r="14900" spans="2:51" x14ac:dyDescent="0.2">
      <c r="B14900" s="3"/>
      <c r="D14900" s="3"/>
      <c r="AW14900" s="3"/>
      <c r="AY14900" s="3"/>
    </row>
    <row r="14901" spans="2:51" x14ac:dyDescent="0.2">
      <c r="B14901" s="3"/>
      <c r="D14901" s="3"/>
      <c r="AW14901" s="3"/>
      <c r="AY14901" s="3"/>
    </row>
    <row r="14902" spans="2:51" x14ac:dyDescent="0.2">
      <c r="B14902" s="3"/>
      <c r="D14902" s="3"/>
      <c r="AW14902" s="3"/>
      <c r="AY14902" s="3"/>
    </row>
    <row r="14903" spans="2:51" x14ac:dyDescent="0.2">
      <c r="B14903" s="3"/>
      <c r="D14903" s="3"/>
      <c r="AW14903" s="3"/>
      <c r="AY14903" s="3"/>
    </row>
    <row r="14904" spans="2:51" x14ac:dyDescent="0.2">
      <c r="B14904" s="3"/>
      <c r="D14904" s="3"/>
      <c r="AW14904" s="3"/>
      <c r="AY14904" s="3"/>
    </row>
    <row r="14905" spans="2:51" x14ac:dyDescent="0.2">
      <c r="B14905" s="3"/>
      <c r="D14905" s="3"/>
      <c r="AW14905" s="3"/>
      <c r="AY14905" s="3"/>
    </row>
    <row r="14906" spans="2:51" x14ac:dyDescent="0.2">
      <c r="B14906" s="3"/>
      <c r="D14906" s="3"/>
      <c r="AW14906" s="3"/>
      <c r="AY14906" s="3"/>
    </row>
    <row r="14907" spans="2:51" x14ac:dyDescent="0.2">
      <c r="B14907" s="3"/>
      <c r="D14907" s="3"/>
      <c r="AW14907" s="3"/>
      <c r="AY14907" s="3"/>
    </row>
    <row r="14908" spans="2:51" x14ac:dyDescent="0.2">
      <c r="B14908" s="3"/>
      <c r="D14908" s="3"/>
      <c r="AW14908" s="3"/>
      <c r="AY14908" s="3"/>
    </row>
    <row r="14909" spans="2:51" x14ac:dyDescent="0.2">
      <c r="B14909" s="3"/>
      <c r="D14909" s="3"/>
      <c r="AW14909" s="3"/>
      <c r="AY14909" s="3"/>
    </row>
    <row r="14910" spans="2:51" x14ac:dyDescent="0.2">
      <c r="B14910" s="3"/>
      <c r="D14910" s="3"/>
      <c r="AW14910" s="3"/>
      <c r="AY14910" s="3"/>
    </row>
    <row r="14911" spans="2:51" x14ac:dyDescent="0.2">
      <c r="B14911" s="3"/>
      <c r="D14911" s="3"/>
      <c r="AW14911" s="3"/>
      <c r="AY14911" s="3"/>
    </row>
    <row r="14912" spans="2:51" x14ac:dyDescent="0.2">
      <c r="B14912" s="3"/>
      <c r="D14912" s="3"/>
      <c r="AW14912" s="3"/>
      <c r="AY14912" s="3"/>
    </row>
    <row r="14913" spans="2:51" x14ac:dyDescent="0.2">
      <c r="B14913" s="3"/>
      <c r="D14913" s="3"/>
      <c r="AW14913" s="3"/>
      <c r="AY14913" s="3"/>
    </row>
    <row r="14914" spans="2:51" x14ac:dyDescent="0.2">
      <c r="B14914" s="3"/>
      <c r="D14914" s="3"/>
      <c r="AW14914" s="3"/>
      <c r="AY14914" s="3"/>
    </row>
    <row r="14915" spans="2:51" x14ac:dyDescent="0.2">
      <c r="B14915" s="3"/>
      <c r="D14915" s="3"/>
      <c r="AW14915" s="3"/>
      <c r="AY14915" s="3"/>
    </row>
    <row r="14916" spans="2:51" x14ac:dyDescent="0.2">
      <c r="B14916" s="3"/>
      <c r="D14916" s="3"/>
      <c r="AW14916" s="3"/>
      <c r="AY14916" s="3"/>
    </row>
    <row r="14917" spans="2:51" x14ac:dyDescent="0.2">
      <c r="B14917" s="3"/>
      <c r="D14917" s="3"/>
      <c r="AW14917" s="3"/>
      <c r="AY14917" s="3"/>
    </row>
    <row r="14918" spans="2:51" x14ac:dyDescent="0.2">
      <c r="B14918" s="3"/>
      <c r="D14918" s="3"/>
      <c r="AW14918" s="3"/>
      <c r="AY14918" s="3"/>
    </row>
    <row r="14919" spans="2:51" x14ac:dyDescent="0.2">
      <c r="B14919" s="3"/>
      <c r="D14919" s="3"/>
      <c r="AW14919" s="3"/>
      <c r="AY14919" s="3"/>
    </row>
    <row r="14920" spans="2:51" x14ac:dyDescent="0.2">
      <c r="B14920" s="3"/>
      <c r="D14920" s="3"/>
      <c r="AW14920" s="3"/>
      <c r="AY14920" s="3"/>
    </row>
    <row r="14921" spans="2:51" x14ac:dyDescent="0.2">
      <c r="B14921" s="3"/>
      <c r="D14921" s="3"/>
      <c r="AW14921" s="3"/>
      <c r="AY14921" s="3"/>
    </row>
    <row r="14922" spans="2:51" x14ac:dyDescent="0.2">
      <c r="B14922" s="3"/>
      <c r="D14922" s="3"/>
      <c r="AW14922" s="3"/>
      <c r="AY14922" s="3"/>
    </row>
    <row r="14923" spans="2:51" x14ac:dyDescent="0.2">
      <c r="B14923" s="3"/>
      <c r="D14923" s="3"/>
      <c r="AW14923" s="3"/>
      <c r="AY14923" s="3"/>
    </row>
    <row r="14924" spans="2:51" x14ac:dyDescent="0.2">
      <c r="B14924" s="3"/>
      <c r="D14924" s="3"/>
      <c r="AW14924" s="3"/>
      <c r="AY14924" s="3"/>
    </row>
    <row r="14925" spans="2:51" x14ac:dyDescent="0.2">
      <c r="B14925" s="3"/>
      <c r="D14925" s="3"/>
      <c r="AW14925" s="3"/>
      <c r="AY14925" s="3"/>
    </row>
    <row r="14926" spans="2:51" x14ac:dyDescent="0.2">
      <c r="B14926" s="3"/>
      <c r="D14926" s="3"/>
      <c r="AW14926" s="3"/>
      <c r="AY14926" s="3"/>
    </row>
    <row r="14927" spans="2:51" x14ac:dyDescent="0.2">
      <c r="B14927" s="3"/>
      <c r="D14927" s="3"/>
      <c r="AW14927" s="3"/>
      <c r="AY14927" s="3"/>
    </row>
    <row r="14928" spans="2:51" x14ac:dyDescent="0.2">
      <c r="B14928" s="3"/>
      <c r="D14928" s="3"/>
      <c r="AW14928" s="3"/>
      <c r="AY14928" s="3"/>
    </row>
    <row r="14929" spans="2:51" x14ac:dyDescent="0.2">
      <c r="B14929" s="3"/>
      <c r="D14929" s="3"/>
      <c r="AW14929" s="3"/>
      <c r="AY14929" s="3"/>
    </row>
    <row r="14930" spans="2:51" x14ac:dyDescent="0.2">
      <c r="B14930" s="3"/>
      <c r="D14930" s="3"/>
      <c r="AW14930" s="3"/>
      <c r="AY14930" s="3"/>
    </row>
    <row r="14931" spans="2:51" x14ac:dyDescent="0.2">
      <c r="B14931" s="3"/>
      <c r="D14931" s="3"/>
      <c r="AW14931" s="3"/>
      <c r="AY14931" s="3"/>
    </row>
    <row r="14932" spans="2:51" x14ac:dyDescent="0.2">
      <c r="B14932" s="3"/>
      <c r="D14932" s="3"/>
      <c r="AW14932" s="3"/>
      <c r="AY14932" s="3"/>
    </row>
    <row r="14933" spans="2:51" x14ac:dyDescent="0.2">
      <c r="B14933" s="3"/>
      <c r="D14933" s="3"/>
      <c r="AW14933" s="3"/>
      <c r="AY14933" s="3"/>
    </row>
    <row r="14934" spans="2:51" x14ac:dyDescent="0.2">
      <c r="B14934" s="3"/>
      <c r="D14934" s="3"/>
      <c r="AW14934" s="3"/>
      <c r="AY14934" s="3"/>
    </row>
    <row r="14935" spans="2:51" x14ac:dyDescent="0.2">
      <c r="B14935" s="3"/>
      <c r="D14935" s="3"/>
      <c r="AW14935" s="3"/>
      <c r="AY14935" s="3"/>
    </row>
    <row r="14936" spans="2:51" x14ac:dyDescent="0.2">
      <c r="B14936" s="3"/>
      <c r="D14936" s="3"/>
      <c r="AW14936" s="3"/>
      <c r="AY14936" s="3"/>
    </row>
    <row r="14937" spans="2:51" x14ac:dyDescent="0.2">
      <c r="B14937" s="3"/>
      <c r="D14937" s="3"/>
      <c r="AW14937" s="3"/>
      <c r="AY14937" s="3"/>
    </row>
    <row r="14938" spans="2:51" x14ac:dyDescent="0.2">
      <c r="B14938" s="3"/>
      <c r="D14938" s="3"/>
      <c r="AW14938" s="3"/>
      <c r="AY14938" s="3"/>
    </row>
    <row r="14939" spans="2:51" x14ac:dyDescent="0.2">
      <c r="B14939" s="3"/>
      <c r="D14939" s="3"/>
      <c r="AW14939" s="3"/>
      <c r="AY14939" s="3"/>
    </row>
    <row r="14940" spans="2:51" x14ac:dyDescent="0.2">
      <c r="B14940" s="3"/>
      <c r="D14940" s="3"/>
      <c r="AW14940" s="3"/>
      <c r="AY14940" s="3"/>
    </row>
    <row r="14941" spans="2:51" x14ac:dyDescent="0.2">
      <c r="B14941" s="3"/>
      <c r="D14941" s="3"/>
      <c r="AW14941" s="3"/>
      <c r="AY14941" s="3"/>
    </row>
    <row r="14942" spans="2:51" x14ac:dyDescent="0.2">
      <c r="B14942" s="3"/>
      <c r="D14942" s="3"/>
      <c r="AW14942" s="3"/>
      <c r="AY14942" s="3"/>
    </row>
    <row r="14943" spans="2:51" x14ac:dyDescent="0.2">
      <c r="B14943" s="3"/>
      <c r="D14943" s="3"/>
      <c r="AW14943" s="3"/>
      <c r="AY14943" s="3"/>
    </row>
    <row r="14944" spans="2:51" x14ac:dyDescent="0.2">
      <c r="B14944" s="3"/>
      <c r="D14944" s="3"/>
      <c r="AW14944" s="3"/>
      <c r="AY14944" s="3"/>
    </row>
    <row r="14945" spans="2:51" x14ac:dyDescent="0.2">
      <c r="B14945" s="3"/>
      <c r="D14945" s="3"/>
      <c r="AW14945" s="3"/>
      <c r="AY14945" s="3"/>
    </row>
    <row r="14946" spans="2:51" x14ac:dyDescent="0.2">
      <c r="B14946" s="3"/>
      <c r="D14946" s="3"/>
      <c r="AW14946" s="3"/>
      <c r="AY14946" s="3"/>
    </row>
    <row r="14947" spans="2:51" x14ac:dyDescent="0.2">
      <c r="B14947" s="3"/>
      <c r="D14947" s="3"/>
      <c r="AW14947" s="3"/>
      <c r="AY14947" s="3"/>
    </row>
    <row r="14948" spans="2:51" x14ac:dyDescent="0.2">
      <c r="B14948" s="3"/>
      <c r="D14948" s="3"/>
      <c r="AW14948" s="3"/>
      <c r="AY14948" s="3"/>
    </row>
    <row r="14949" spans="2:51" x14ac:dyDescent="0.2">
      <c r="B14949" s="3"/>
      <c r="D14949" s="3"/>
      <c r="AW14949" s="3"/>
      <c r="AY14949" s="3"/>
    </row>
    <row r="14950" spans="2:51" x14ac:dyDescent="0.2">
      <c r="B14950" s="3"/>
      <c r="D14950" s="3"/>
      <c r="AW14950" s="3"/>
      <c r="AY14950" s="3"/>
    </row>
    <row r="14951" spans="2:51" x14ac:dyDescent="0.2">
      <c r="B14951" s="3"/>
      <c r="D14951" s="3"/>
      <c r="AW14951" s="3"/>
      <c r="AY14951" s="3"/>
    </row>
    <row r="14952" spans="2:51" x14ac:dyDescent="0.2">
      <c r="B14952" s="3"/>
      <c r="D14952" s="3"/>
      <c r="AW14952" s="3"/>
      <c r="AY14952" s="3"/>
    </row>
    <row r="14953" spans="2:51" x14ac:dyDescent="0.2">
      <c r="B14953" s="3"/>
      <c r="D14953" s="3"/>
      <c r="AW14953" s="3"/>
      <c r="AY14953" s="3"/>
    </row>
    <row r="14954" spans="2:51" x14ac:dyDescent="0.2">
      <c r="B14954" s="3"/>
      <c r="D14954" s="3"/>
      <c r="AW14954" s="3"/>
      <c r="AY14954" s="3"/>
    </row>
    <row r="14955" spans="2:51" x14ac:dyDescent="0.2">
      <c r="B14955" s="3"/>
      <c r="D14955" s="3"/>
      <c r="AW14955" s="3"/>
      <c r="AY14955" s="3"/>
    </row>
    <row r="14956" spans="2:51" x14ac:dyDescent="0.2">
      <c r="B14956" s="3"/>
      <c r="D14956" s="3"/>
      <c r="AW14956" s="3"/>
      <c r="AY14956" s="3"/>
    </row>
    <row r="14957" spans="2:51" x14ac:dyDescent="0.2">
      <c r="B14957" s="3"/>
      <c r="D14957" s="3"/>
      <c r="AW14957" s="3"/>
      <c r="AY14957" s="3"/>
    </row>
    <row r="14958" spans="2:51" x14ac:dyDescent="0.2">
      <c r="B14958" s="3"/>
      <c r="D14958" s="3"/>
      <c r="AW14958" s="3"/>
      <c r="AY14958" s="3"/>
    </row>
    <row r="14959" spans="2:51" x14ac:dyDescent="0.2">
      <c r="B14959" s="3"/>
      <c r="D14959" s="3"/>
      <c r="AW14959" s="3"/>
      <c r="AY14959" s="3"/>
    </row>
    <row r="14960" spans="2:51" x14ac:dyDescent="0.2">
      <c r="B14960" s="3"/>
      <c r="D14960" s="3"/>
      <c r="AW14960" s="3"/>
      <c r="AY14960" s="3"/>
    </row>
    <row r="14961" spans="2:51" x14ac:dyDescent="0.2">
      <c r="B14961" s="3"/>
      <c r="D14961" s="3"/>
      <c r="AW14961" s="3"/>
      <c r="AY14961" s="3"/>
    </row>
    <row r="14962" spans="2:51" x14ac:dyDescent="0.2">
      <c r="B14962" s="3"/>
      <c r="D14962" s="3"/>
      <c r="AW14962" s="3"/>
      <c r="AY14962" s="3"/>
    </row>
    <row r="14963" spans="2:51" x14ac:dyDescent="0.2">
      <c r="B14963" s="3"/>
      <c r="D14963" s="3"/>
      <c r="AW14963" s="3"/>
      <c r="AY14963" s="3"/>
    </row>
    <row r="14964" spans="2:51" x14ac:dyDescent="0.2">
      <c r="B14964" s="3"/>
      <c r="D14964" s="3"/>
      <c r="AW14964" s="3"/>
      <c r="AY14964" s="3"/>
    </row>
    <row r="14965" spans="2:51" x14ac:dyDescent="0.2">
      <c r="B14965" s="3"/>
      <c r="D14965" s="3"/>
      <c r="AW14965" s="3"/>
      <c r="AY14965" s="3"/>
    </row>
    <row r="14966" spans="2:51" x14ac:dyDescent="0.2">
      <c r="B14966" s="3"/>
      <c r="D14966" s="3"/>
      <c r="AW14966" s="3"/>
      <c r="AY14966" s="3"/>
    </row>
    <row r="14967" spans="2:51" x14ac:dyDescent="0.2">
      <c r="B14967" s="3"/>
      <c r="D14967" s="3"/>
      <c r="AW14967" s="3"/>
      <c r="AY14967" s="3"/>
    </row>
    <row r="14968" spans="2:51" x14ac:dyDescent="0.2">
      <c r="B14968" s="3"/>
      <c r="D14968" s="3"/>
      <c r="AW14968" s="3"/>
      <c r="AY14968" s="3"/>
    </row>
    <row r="14969" spans="2:51" x14ac:dyDescent="0.2">
      <c r="B14969" s="3"/>
      <c r="D14969" s="3"/>
      <c r="AW14969" s="3"/>
      <c r="AY14969" s="3"/>
    </row>
    <row r="14970" spans="2:51" x14ac:dyDescent="0.2">
      <c r="B14970" s="3"/>
      <c r="D14970" s="3"/>
      <c r="AW14970" s="3"/>
      <c r="AY14970" s="3"/>
    </row>
    <row r="14971" spans="2:51" x14ac:dyDescent="0.2">
      <c r="B14971" s="3"/>
      <c r="D14971" s="3"/>
      <c r="AW14971" s="3"/>
      <c r="AY14971" s="3"/>
    </row>
    <row r="14972" spans="2:51" x14ac:dyDescent="0.2">
      <c r="B14972" s="3"/>
      <c r="D14972" s="3"/>
      <c r="AW14972" s="3"/>
      <c r="AY14972" s="3"/>
    </row>
    <row r="14973" spans="2:51" x14ac:dyDescent="0.2">
      <c r="B14973" s="3"/>
      <c r="D14973" s="3"/>
      <c r="AW14973" s="3"/>
      <c r="AY14973" s="3"/>
    </row>
    <row r="14974" spans="2:51" x14ac:dyDescent="0.2">
      <c r="B14974" s="3"/>
      <c r="D14974" s="3"/>
      <c r="AW14974" s="3"/>
      <c r="AY14974" s="3"/>
    </row>
    <row r="14975" spans="2:51" x14ac:dyDescent="0.2">
      <c r="B14975" s="3"/>
      <c r="D14975" s="3"/>
      <c r="AW14975" s="3"/>
      <c r="AY14975" s="3"/>
    </row>
    <row r="14976" spans="2:51" x14ac:dyDescent="0.2">
      <c r="B14976" s="3"/>
      <c r="D14976" s="3"/>
      <c r="AW14976" s="3"/>
      <c r="AY14976" s="3"/>
    </row>
    <row r="14977" spans="2:51" x14ac:dyDescent="0.2">
      <c r="B14977" s="3"/>
      <c r="D14977" s="3"/>
      <c r="AW14977" s="3"/>
      <c r="AY14977" s="3"/>
    </row>
    <row r="14978" spans="2:51" x14ac:dyDescent="0.2">
      <c r="B14978" s="3"/>
      <c r="D14978" s="3"/>
      <c r="AW14978" s="3"/>
      <c r="AY14978" s="3"/>
    </row>
    <row r="14979" spans="2:51" x14ac:dyDescent="0.2">
      <c r="B14979" s="3"/>
      <c r="D14979" s="3"/>
      <c r="AW14979" s="3"/>
      <c r="AY14979" s="3"/>
    </row>
    <row r="14980" spans="2:51" x14ac:dyDescent="0.2">
      <c r="B14980" s="3"/>
      <c r="D14980" s="3"/>
      <c r="AW14980" s="3"/>
      <c r="AY14980" s="3"/>
    </row>
    <row r="14981" spans="2:51" x14ac:dyDescent="0.2">
      <c r="B14981" s="3"/>
      <c r="D14981" s="3"/>
      <c r="AW14981" s="3"/>
      <c r="AY14981" s="3"/>
    </row>
    <row r="14982" spans="2:51" x14ac:dyDescent="0.2">
      <c r="B14982" s="3"/>
      <c r="D14982" s="3"/>
      <c r="AW14982" s="3"/>
      <c r="AY14982" s="3"/>
    </row>
    <row r="14983" spans="2:51" x14ac:dyDescent="0.2">
      <c r="B14983" s="3"/>
      <c r="D14983" s="3"/>
      <c r="AW14983" s="3"/>
      <c r="AY14983" s="3"/>
    </row>
    <row r="14984" spans="2:51" x14ac:dyDescent="0.2">
      <c r="B14984" s="3"/>
      <c r="D14984" s="3"/>
      <c r="AW14984" s="3"/>
      <c r="AY14984" s="3"/>
    </row>
    <row r="14985" spans="2:51" x14ac:dyDescent="0.2">
      <c r="B14985" s="3"/>
      <c r="D14985" s="3"/>
      <c r="AW14985" s="3"/>
      <c r="AY14985" s="3"/>
    </row>
    <row r="14986" spans="2:51" x14ac:dyDescent="0.2">
      <c r="B14986" s="3"/>
      <c r="D14986" s="3"/>
      <c r="AW14986" s="3"/>
      <c r="AY14986" s="3"/>
    </row>
    <row r="14987" spans="2:51" x14ac:dyDescent="0.2">
      <c r="B14987" s="3"/>
      <c r="D14987" s="3"/>
      <c r="AW14987" s="3"/>
      <c r="AY14987" s="3"/>
    </row>
    <row r="14988" spans="2:51" x14ac:dyDescent="0.2">
      <c r="B14988" s="3"/>
      <c r="D14988" s="3"/>
      <c r="AW14988" s="3"/>
      <c r="AY14988" s="3"/>
    </row>
    <row r="14989" spans="2:51" x14ac:dyDescent="0.2">
      <c r="B14989" s="3"/>
      <c r="D14989" s="3"/>
      <c r="AW14989" s="3"/>
      <c r="AY14989" s="3"/>
    </row>
    <row r="14990" spans="2:51" x14ac:dyDescent="0.2">
      <c r="B14990" s="3"/>
      <c r="D14990" s="3"/>
      <c r="AW14990" s="3"/>
      <c r="AY14990" s="3"/>
    </row>
    <row r="14991" spans="2:51" x14ac:dyDescent="0.2">
      <c r="B14991" s="3"/>
      <c r="D14991" s="3"/>
      <c r="AW14991" s="3"/>
      <c r="AY14991" s="3"/>
    </row>
    <row r="14992" spans="2:51" x14ac:dyDescent="0.2">
      <c r="B14992" s="3"/>
      <c r="D14992" s="3"/>
      <c r="AW14992" s="3"/>
      <c r="AY14992" s="3"/>
    </row>
    <row r="14993" spans="2:51" x14ac:dyDescent="0.2">
      <c r="B14993" s="3"/>
      <c r="D14993" s="3"/>
      <c r="AW14993" s="3"/>
      <c r="AY14993" s="3"/>
    </row>
    <row r="14994" spans="2:51" x14ac:dyDescent="0.2">
      <c r="B14994" s="3"/>
      <c r="D14994" s="3"/>
      <c r="AW14994" s="3"/>
      <c r="AY14994" s="3"/>
    </row>
    <row r="14995" spans="2:51" x14ac:dyDescent="0.2">
      <c r="B14995" s="3"/>
      <c r="D14995" s="3"/>
      <c r="AW14995" s="3"/>
      <c r="AY14995" s="3"/>
    </row>
    <row r="14996" spans="2:51" x14ac:dyDescent="0.2">
      <c r="B14996" s="3"/>
      <c r="D14996" s="3"/>
      <c r="AW14996" s="3"/>
      <c r="AY14996" s="3"/>
    </row>
    <row r="14997" spans="2:51" x14ac:dyDescent="0.2">
      <c r="B14997" s="3"/>
      <c r="D14997" s="3"/>
      <c r="AW14997" s="3"/>
      <c r="AY14997" s="3"/>
    </row>
    <row r="14998" spans="2:51" x14ac:dyDescent="0.2">
      <c r="B14998" s="3"/>
      <c r="D14998" s="3"/>
      <c r="AW14998" s="3"/>
      <c r="AY14998" s="3"/>
    </row>
    <row r="14999" spans="2:51" x14ac:dyDescent="0.2">
      <c r="B14999" s="3"/>
      <c r="D14999" s="3"/>
      <c r="AW14999" s="3"/>
      <c r="AY14999" s="3"/>
    </row>
    <row r="15000" spans="2:51" x14ac:dyDescent="0.2">
      <c r="B15000" s="3"/>
      <c r="D15000" s="3"/>
      <c r="AW15000" s="3"/>
      <c r="AY15000" s="3"/>
    </row>
    <row r="15001" spans="2:51" x14ac:dyDescent="0.2">
      <c r="B15001" s="3"/>
      <c r="D15001" s="3"/>
      <c r="AW15001" s="3"/>
      <c r="AY15001" s="3"/>
    </row>
    <row r="15002" spans="2:51" x14ac:dyDescent="0.2">
      <c r="B15002" s="3"/>
      <c r="D15002" s="3"/>
      <c r="AW15002" s="3"/>
      <c r="AY15002" s="3"/>
    </row>
    <row r="15003" spans="2:51" x14ac:dyDescent="0.2">
      <c r="B15003" s="3"/>
      <c r="D15003" s="3"/>
      <c r="AW15003" s="3"/>
      <c r="AY15003" s="3"/>
    </row>
    <row r="15004" spans="2:51" x14ac:dyDescent="0.2">
      <c r="B15004" s="3"/>
      <c r="D15004" s="3"/>
      <c r="AW15004" s="3"/>
      <c r="AY15004" s="3"/>
    </row>
    <row r="15005" spans="2:51" x14ac:dyDescent="0.2">
      <c r="B15005" s="3"/>
      <c r="D15005" s="3"/>
      <c r="AW15005" s="3"/>
      <c r="AY15005" s="3"/>
    </row>
    <row r="15006" spans="2:51" x14ac:dyDescent="0.2">
      <c r="B15006" s="3"/>
      <c r="D15006" s="3"/>
      <c r="AW15006" s="3"/>
      <c r="AY15006" s="3"/>
    </row>
    <row r="15007" spans="2:51" x14ac:dyDescent="0.2">
      <c r="B15007" s="3"/>
      <c r="D15007" s="3"/>
      <c r="AW15007" s="3"/>
      <c r="AY15007" s="3"/>
    </row>
    <row r="15008" spans="2:51" x14ac:dyDescent="0.2">
      <c r="B15008" s="3"/>
      <c r="D15008" s="3"/>
      <c r="AW15008" s="3"/>
      <c r="AY15008" s="3"/>
    </row>
    <row r="15009" spans="2:51" x14ac:dyDescent="0.2">
      <c r="B15009" s="3"/>
      <c r="D15009" s="3"/>
      <c r="AW15009" s="3"/>
      <c r="AY15009" s="3"/>
    </row>
    <row r="15010" spans="2:51" x14ac:dyDescent="0.2">
      <c r="B15010" s="3"/>
      <c r="D15010" s="3"/>
      <c r="AW15010" s="3"/>
      <c r="AY15010" s="3"/>
    </row>
    <row r="15011" spans="2:51" x14ac:dyDescent="0.2">
      <c r="B15011" s="3"/>
      <c r="D15011" s="3"/>
      <c r="AW15011" s="3"/>
      <c r="AY15011" s="3"/>
    </row>
    <row r="15012" spans="2:51" x14ac:dyDescent="0.2">
      <c r="B15012" s="3"/>
      <c r="D15012" s="3"/>
      <c r="AW15012" s="3"/>
      <c r="AY15012" s="3"/>
    </row>
    <row r="15013" spans="2:51" x14ac:dyDescent="0.2">
      <c r="B15013" s="3"/>
      <c r="D15013" s="3"/>
      <c r="AW15013" s="3"/>
      <c r="AY15013" s="3"/>
    </row>
    <row r="15014" spans="2:51" x14ac:dyDescent="0.2">
      <c r="B15014" s="3"/>
      <c r="D15014" s="3"/>
      <c r="AW15014" s="3"/>
      <c r="AY15014" s="3"/>
    </row>
    <row r="15015" spans="2:51" x14ac:dyDescent="0.2">
      <c r="B15015" s="3"/>
      <c r="D15015" s="3"/>
      <c r="AW15015" s="3"/>
      <c r="AY15015" s="3"/>
    </row>
    <row r="15016" spans="2:51" x14ac:dyDescent="0.2">
      <c r="B15016" s="3"/>
      <c r="D15016" s="3"/>
      <c r="AW15016" s="3"/>
      <c r="AY15016" s="3"/>
    </row>
    <row r="15017" spans="2:51" x14ac:dyDescent="0.2">
      <c r="B15017" s="3"/>
      <c r="D15017" s="3"/>
      <c r="AW15017" s="3"/>
      <c r="AY15017" s="3"/>
    </row>
    <row r="15018" spans="2:51" x14ac:dyDescent="0.2">
      <c r="B15018" s="3"/>
      <c r="D15018" s="3"/>
      <c r="AW15018" s="3"/>
      <c r="AY15018" s="3"/>
    </row>
    <row r="15019" spans="2:51" x14ac:dyDescent="0.2">
      <c r="B15019" s="3"/>
      <c r="D15019" s="3"/>
      <c r="AW15019" s="3"/>
      <c r="AY15019" s="3"/>
    </row>
    <row r="15020" spans="2:51" x14ac:dyDescent="0.2">
      <c r="B15020" s="3"/>
      <c r="D15020" s="3"/>
      <c r="AW15020" s="3"/>
      <c r="AY15020" s="3"/>
    </row>
    <row r="15021" spans="2:51" x14ac:dyDescent="0.2">
      <c r="B15021" s="3"/>
      <c r="D15021" s="3"/>
      <c r="AW15021" s="3"/>
      <c r="AY15021" s="3"/>
    </row>
    <row r="15022" spans="2:51" x14ac:dyDescent="0.2">
      <c r="B15022" s="3"/>
      <c r="D15022" s="3"/>
      <c r="AW15022" s="3"/>
      <c r="AY15022" s="3"/>
    </row>
    <row r="15023" spans="2:51" x14ac:dyDescent="0.2">
      <c r="B15023" s="3"/>
      <c r="D15023" s="3"/>
      <c r="AW15023" s="3"/>
      <c r="AY15023" s="3"/>
    </row>
    <row r="15024" spans="2:51" x14ac:dyDescent="0.2">
      <c r="B15024" s="3"/>
      <c r="D15024" s="3"/>
      <c r="AW15024" s="3"/>
      <c r="AY15024" s="3"/>
    </row>
    <row r="15025" spans="2:51" x14ac:dyDescent="0.2">
      <c r="B15025" s="3"/>
      <c r="D15025" s="3"/>
      <c r="AW15025" s="3"/>
      <c r="AY15025" s="3"/>
    </row>
    <row r="15026" spans="2:51" x14ac:dyDescent="0.2">
      <c r="B15026" s="3"/>
      <c r="D15026" s="3"/>
      <c r="AW15026" s="3"/>
      <c r="AY15026" s="3"/>
    </row>
    <row r="15027" spans="2:51" x14ac:dyDescent="0.2">
      <c r="B15027" s="3"/>
      <c r="D15027" s="3"/>
      <c r="AW15027" s="3"/>
      <c r="AY15027" s="3"/>
    </row>
    <row r="15028" spans="2:51" x14ac:dyDescent="0.2">
      <c r="B15028" s="3"/>
      <c r="D15028" s="3"/>
      <c r="AW15028" s="3"/>
      <c r="AY15028" s="3"/>
    </row>
    <row r="15029" spans="2:51" x14ac:dyDescent="0.2">
      <c r="B15029" s="3"/>
      <c r="D15029" s="3"/>
      <c r="AW15029" s="3"/>
      <c r="AY15029" s="3"/>
    </row>
    <row r="15030" spans="2:51" x14ac:dyDescent="0.2">
      <c r="B15030" s="3"/>
      <c r="D15030" s="3"/>
      <c r="AW15030" s="3"/>
      <c r="AY15030" s="3"/>
    </row>
    <row r="15031" spans="2:51" x14ac:dyDescent="0.2">
      <c r="B15031" s="3"/>
      <c r="D15031" s="3"/>
      <c r="AW15031" s="3"/>
      <c r="AY15031" s="3"/>
    </row>
    <row r="15032" spans="2:51" x14ac:dyDescent="0.2">
      <c r="B15032" s="3"/>
      <c r="D15032" s="3"/>
      <c r="AW15032" s="3"/>
      <c r="AY15032" s="3"/>
    </row>
    <row r="15033" spans="2:51" x14ac:dyDescent="0.2">
      <c r="B15033" s="3"/>
      <c r="D15033" s="3"/>
      <c r="AW15033" s="3"/>
      <c r="AY15033" s="3"/>
    </row>
    <row r="15034" spans="2:51" x14ac:dyDescent="0.2">
      <c r="B15034" s="3"/>
      <c r="D15034" s="3"/>
      <c r="AW15034" s="3"/>
      <c r="AY15034" s="3"/>
    </row>
    <row r="15035" spans="2:51" x14ac:dyDescent="0.2">
      <c r="B15035" s="3"/>
      <c r="D15035" s="3"/>
      <c r="AW15035" s="3"/>
      <c r="AY15035" s="3"/>
    </row>
    <row r="15036" spans="2:51" x14ac:dyDescent="0.2">
      <c r="B15036" s="3"/>
      <c r="D15036" s="3"/>
      <c r="AW15036" s="3"/>
      <c r="AY15036" s="3"/>
    </row>
    <row r="15037" spans="2:51" x14ac:dyDescent="0.2">
      <c r="B15037" s="3"/>
      <c r="D15037" s="3"/>
      <c r="AW15037" s="3"/>
      <c r="AY15037" s="3"/>
    </row>
    <row r="15038" spans="2:51" x14ac:dyDescent="0.2">
      <c r="B15038" s="3"/>
      <c r="D15038" s="3"/>
      <c r="AW15038" s="3"/>
      <c r="AY15038" s="3"/>
    </row>
    <row r="15039" spans="2:51" x14ac:dyDescent="0.2">
      <c r="B15039" s="3"/>
      <c r="D15039" s="3"/>
      <c r="AW15039" s="3"/>
      <c r="AY15039" s="3"/>
    </row>
    <row r="15040" spans="2:51" x14ac:dyDescent="0.2">
      <c r="B15040" s="3"/>
      <c r="D15040" s="3"/>
      <c r="AW15040" s="3"/>
      <c r="AY15040" s="3"/>
    </row>
    <row r="15041" spans="2:51" x14ac:dyDescent="0.2">
      <c r="B15041" s="3"/>
      <c r="D15041" s="3"/>
      <c r="AW15041" s="3"/>
      <c r="AY15041" s="3"/>
    </row>
    <row r="15042" spans="2:51" x14ac:dyDescent="0.2">
      <c r="B15042" s="3"/>
      <c r="D15042" s="3"/>
      <c r="AW15042" s="3"/>
      <c r="AY15042" s="3"/>
    </row>
    <row r="15043" spans="2:51" x14ac:dyDescent="0.2">
      <c r="B15043" s="3"/>
      <c r="D15043" s="3"/>
      <c r="AW15043" s="3"/>
      <c r="AY15043" s="3"/>
    </row>
    <row r="15044" spans="2:51" x14ac:dyDescent="0.2">
      <c r="B15044" s="3"/>
      <c r="D15044" s="3"/>
      <c r="AW15044" s="3"/>
      <c r="AY15044" s="3"/>
    </row>
    <row r="15045" spans="2:51" x14ac:dyDescent="0.2">
      <c r="B15045" s="3"/>
      <c r="D15045" s="3"/>
      <c r="AW15045" s="3"/>
      <c r="AY15045" s="3"/>
    </row>
    <row r="15046" spans="2:51" x14ac:dyDescent="0.2">
      <c r="B15046" s="3"/>
      <c r="D15046" s="3"/>
      <c r="AW15046" s="3"/>
      <c r="AY15046" s="3"/>
    </row>
    <row r="15047" spans="2:51" x14ac:dyDescent="0.2">
      <c r="B15047" s="3"/>
      <c r="D15047" s="3"/>
      <c r="AW15047" s="3"/>
      <c r="AY15047" s="3"/>
    </row>
    <row r="15048" spans="2:51" x14ac:dyDescent="0.2">
      <c r="B15048" s="3"/>
      <c r="D15048" s="3"/>
      <c r="AW15048" s="3"/>
      <c r="AY15048" s="3"/>
    </row>
    <row r="15049" spans="2:51" x14ac:dyDescent="0.2">
      <c r="B15049" s="3"/>
      <c r="D15049" s="3"/>
      <c r="AW15049" s="3"/>
      <c r="AY15049" s="3"/>
    </row>
    <row r="15050" spans="2:51" x14ac:dyDescent="0.2">
      <c r="B15050" s="3"/>
      <c r="D15050" s="3"/>
      <c r="AW15050" s="3"/>
      <c r="AY15050" s="3"/>
    </row>
    <row r="15051" spans="2:51" x14ac:dyDescent="0.2">
      <c r="B15051" s="3"/>
      <c r="D15051" s="3"/>
      <c r="AW15051" s="3"/>
      <c r="AY15051" s="3"/>
    </row>
    <row r="15052" spans="2:51" x14ac:dyDescent="0.2">
      <c r="B15052" s="3"/>
      <c r="D15052" s="3"/>
      <c r="AW15052" s="3"/>
      <c r="AY15052" s="3"/>
    </row>
    <row r="15053" spans="2:51" x14ac:dyDescent="0.2">
      <c r="B15053" s="3"/>
      <c r="D15053" s="3"/>
      <c r="AW15053" s="3"/>
      <c r="AY15053" s="3"/>
    </row>
    <row r="15054" spans="2:51" x14ac:dyDescent="0.2">
      <c r="B15054" s="3"/>
      <c r="D15054" s="3"/>
      <c r="AW15054" s="3"/>
      <c r="AY15054" s="3"/>
    </row>
    <row r="15055" spans="2:51" x14ac:dyDescent="0.2">
      <c r="B15055" s="3"/>
      <c r="D15055" s="3"/>
      <c r="AW15055" s="3"/>
      <c r="AY15055" s="3"/>
    </row>
    <row r="15056" spans="2:51" x14ac:dyDescent="0.2">
      <c r="B15056" s="3"/>
      <c r="D15056" s="3"/>
      <c r="AW15056" s="3"/>
      <c r="AY15056" s="3"/>
    </row>
    <row r="15057" spans="2:51" x14ac:dyDescent="0.2">
      <c r="B15057" s="3"/>
      <c r="D15057" s="3"/>
      <c r="AW15057" s="3"/>
      <c r="AY15057" s="3"/>
    </row>
    <row r="15058" spans="2:51" x14ac:dyDescent="0.2">
      <c r="B15058" s="3"/>
      <c r="D15058" s="3"/>
      <c r="AW15058" s="3"/>
      <c r="AY15058" s="3"/>
    </row>
    <row r="15059" spans="2:51" x14ac:dyDescent="0.2">
      <c r="B15059" s="3"/>
      <c r="D15059" s="3"/>
      <c r="AW15059" s="3"/>
      <c r="AY15059" s="3"/>
    </row>
    <row r="15060" spans="2:51" x14ac:dyDescent="0.2">
      <c r="B15060" s="3"/>
      <c r="D15060" s="3"/>
      <c r="AW15060" s="3"/>
      <c r="AY15060" s="3"/>
    </row>
    <row r="15061" spans="2:51" x14ac:dyDescent="0.2">
      <c r="B15061" s="3"/>
      <c r="D15061" s="3"/>
      <c r="AW15061" s="3"/>
      <c r="AY15061" s="3"/>
    </row>
    <row r="15062" spans="2:51" x14ac:dyDescent="0.2">
      <c r="B15062" s="3"/>
      <c r="D15062" s="3"/>
      <c r="AW15062" s="3"/>
      <c r="AY15062" s="3"/>
    </row>
    <row r="15063" spans="2:51" x14ac:dyDescent="0.2">
      <c r="B15063" s="3"/>
      <c r="D15063" s="3"/>
      <c r="AW15063" s="3"/>
      <c r="AY15063" s="3"/>
    </row>
    <row r="15064" spans="2:51" x14ac:dyDescent="0.2">
      <c r="B15064" s="3"/>
      <c r="D15064" s="3"/>
      <c r="AW15064" s="3"/>
      <c r="AY15064" s="3"/>
    </row>
    <row r="15065" spans="2:51" x14ac:dyDescent="0.2">
      <c r="B15065" s="3"/>
      <c r="D15065" s="3"/>
      <c r="AW15065" s="3"/>
      <c r="AY15065" s="3"/>
    </row>
    <row r="15066" spans="2:51" x14ac:dyDescent="0.2">
      <c r="B15066" s="3"/>
      <c r="D15066" s="3"/>
      <c r="AW15066" s="3"/>
      <c r="AY15066" s="3"/>
    </row>
    <row r="15067" spans="2:51" x14ac:dyDescent="0.2">
      <c r="B15067" s="3"/>
      <c r="D15067" s="3"/>
      <c r="AW15067" s="3"/>
      <c r="AY15067" s="3"/>
    </row>
    <row r="15068" spans="2:51" x14ac:dyDescent="0.2">
      <c r="B15068" s="3"/>
      <c r="D15068" s="3"/>
      <c r="AW15068" s="3"/>
      <c r="AY15068" s="3"/>
    </row>
    <row r="15069" spans="2:51" x14ac:dyDescent="0.2">
      <c r="B15069" s="3"/>
      <c r="D15069" s="3"/>
      <c r="AW15069" s="3"/>
      <c r="AY15069" s="3"/>
    </row>
    <row r="15070" spans="2:51" x14ac:dyDescent="0.2">
      <c r="B15070" s="3"/>
      <c r="D15070" s="3"/>
      <c r="AW15070" s="3"/>
      <c r="AY15070" s="3"/>
    </row>
    <row r="15071" spans="2:51" x14ac:dyDescent="0.2">
      <c r="B15071" s="3"/>
      <c r="D15071" s="3"/>
      <c r="AW15071" s="3"/>
      <c r="AY15071" s="3"/>
    </row>
    <row r="15072" spans="2:51" x14ac:dyDescent="0.2">
      <c r="B15072" s="3"/>
      <c r="D15072" s="3"/>
      <c r="AW15072" s="3"/>
      <c r="AY15072" s="3"/>
    </row>
    <row r="15073" spans="2:51" x14ac:dyDescent="0.2">
      <c r="B15073" s="3"/>
      <c r="D15073" s="3"/>
      <c r="AW15073" s="3"/>
      <c r="AY15073" s="3"/>
    </row>
    <row r="15074" spans="2:51" x14ac:dyDescent="0.2">
      <c r="B15074" s="3"/>
      <c r="D15074" s="3"/>
      <c r="AW15074" s="3"/>
      <c r="AY15074" s="3"/>
    </row>
    <row r="15075" spans="2:51" x14ac:dyDescent="0.2">
      <c r="B15075" s="3"/>
      <c r="D15075" s="3"/>
      <c r="AW15075" s="3"/>
      <c r="AY15075" s="3"/>
    </row>
    <row r="15076" spans="2:51" x14ac:dyDescent="0.2">
      <c r="B15076" s="3"/>
      <c r="D15076" s="3"/>
      <c r="AW15076" s="3"/>
      <c r="AY15076" s="3"/>
    </row>
    <row r="15077" spans="2:51" x14ac:dyDescent="0.2">
      <c r="B15077" s="3"/>
      <c r="D15077" s="3"/>
      <c r="AW15077" s="3"/>
      <c r="AY15077" s="3"/>
    </row>
    <row r="15078" spans="2:51" x14ac:dyDescent="0.2">
      <c r="B15078" s="3"/>
      <c r="D15078" s="3"/>
      <c r="AW15078" s="3"/>
      <c r="AY15078" s="3"/>
    </row>
    <row r="15079" spans="2:51" x14ac:dyDescent="0.2">
      <c r="B15079" s="3"/>
      <c r="D15079" s="3"/>
      <c r="AW15079" s="3"/>
      <c r="AY15079" s="3"/>
    </row>
    <row r="15080" spans="2:51" x14ac:dyDescent="0.2">
      <c r="B15080" s="3"/>
      <c r="D15080" s="3"/>
      <c r="AW15080" s="3"/>
      <c r="AY15080" s="3"/>
    </row>
    <row r="15081" spans="2:51" x14ac:dyDescent="0.2">
      <c r="B15081" s="3"/>
      <c r="D15081" s="3"/>
      <c r="AW15081" s="3"/>
      <c r="AY15081" s="3"/>
    </row>
    <row r="15082" spans="2:51" x14ac:dyDescent="0.2">
      <c r="B15082" s="3"/>
      <c r="D15082" s="3"/>
      <c r="AW15082" s="3"/>
      <c r="AY15082" s="3"/>
    </row>
    <row r="15083" spans="2:51" x14ac:dyDescent="0.2">
      <c r="B15083" s="3"/>
      <c r="D15083" s="3"/>
      <c r="AW15083" s="3"/>
      <c r="AY15083" s="3"/>
    </row>
    <row r="15084" spans="2:51" x14ac:dyDescent="0.2">
      <c r="B15084" s="3"/>
      <c r="D15084" s="3"/>
      <c r="AW15084" s="3"/>
      <c r="AY15084" s="3"/>
    </row>
    <row r="15085" spans="2:51" x14ac:dyDescent="0.2">
      <c r="B15085" s="3"/>
      <c r="D15085" s="3"/>
      <c r="AW15085" s="3"/>
      <c r="AY15085" s="3"/>
    </row>
    <row r="15086" spans="2:51" x14ac:dyDescent="0.2">
      <c r="B15086" s="3"/>
      <c r="D15086" s="3"/>
      <c r="AW15086" s="3"/>
      <c r="AY15086" s="3"/>
    </row>
    <row r="15087" spans="2:51" x14ac:dyDescent="0.2">
      <c r="B15087" s="3"/>
      <c r="D15087" s="3"/>
      <c r="AW15087" s="3"/>
      <c r="AY15087" s="3"/>
    </row>
    <row r="15088" spans="2:51" x14ac:dyDescent="0.2">
      <c r="B15088" s="3"/>
      <c r="D15088" s="3"/>
      <c r="AW15088" s="3"/>
      <c r="AY15088" s="3"/>
    </row>
    <row r="15089" spans="2:51" x14ac:dyDescent="0.2">
      <c r="B15089" s="3"/>
      <c r="D15089" s="3"/>
      <c r="AW15089" s="3"/>
      <c r="AY15089" s="3"/>
    </row>
    <row r="15090" spans="2:51" x14ac:dyDescent="0.2">
      <c r="B15090" s="3"/>
      <c r="D15090" s="3"/>
      <c r="AW15090" s="3"/>
      <c r="AY15090" s="3"/>
    </row>
    <row r="15091" spans="2:51" x14ac:dyDescent="0.2">
      <c r="B15091" s="3"/>
      <c r="D15091" s="3"/>
      <c r="AW15091" s="3"/>
      <c r="AY15091" s="3"/>
    </row>
    <row r="15092" spans="2:51" x14ac:dyDescent="0.2">
      <c r="B15092" s="3"/>
      <c r="D15092" s="3"/>
      <c r="AW15092" s="3"/>
      <c r="AY15092" s="3"/>
    </row>
    <row r="15093" spans="2:51" x14ac:dyDescent="0.2">
      <c r="B15093" s="3"/>
      <c r="D15093" s="3"/>
      <c r="AW15093" s="3"/>
      <c r="AY15093" s="3"/>
    </row>
    <row r="15094" spans="2:51" x14ac:dyDescent="0.2">
      <c r="B15094" s="3"/>
      <c r="D15094" s="3"/>
      <c r="AW15094" s="3"/>
      <c r="AY15094" s="3"/>
    </row>
    <row r="15095" spans="2:51" x14ac:dyDescent="0.2">
      <c r="B15095" s="3"/>
      <c r="D15095" s="3"/>
      <c r="AW15095" s="3"/>
      <c r="AY15095" s="3"/>
    </row>
    <row r="15096" spans="2:51" x14ac:dyDescent="0.2">
      <c r="B15096" s="3"/>
      <c r="D15096" s="3"/>
      <c r="AW15096" s="3"/>
      <c r="AY15096" s="3"/>
    </row>
    <row r="15097" spans="2:51" x14ac:dyDescent="0.2">
      <c r="B15097" s="3"/>
      <c r="D15097" s="3"/>
      <c r="AW15097" s="3"/>
      <c r="AY15097" s="3"/>
    </row>
    <row r="15098" spans="2:51" x14ac:dyDescent="0.2">
      <c r="B15098" s="3"/>
      <c r="D15098" s="3"/>
      <c r="AW15098" s="3"/>
      <c r="AY15098" s="3"/>
    </row>
    <row r="15099" spans="2:51" x14ac:dyDescent="0.2">
      <c r="B15099" s="3"/>
      <c r="D15099" s="3"/>
      <c r="AW15099" s="3"/>
      <c r="AY15099" s="3"/>
    </row>
    <row r="15100" spans="2:51" x14ac:dyDescent="0.2">
      <c r="B15100" s="3"/>
      <c r="D15100" s="3"/>
      <c r="AW15100" s="3"/>
      <c r="AY15100" s="3"/>
    </row>
    <row r="15101" spans="2:51" x14ac:dyDescent="0.2">
      <c r="B15101" s="3"/>
      <c r="D15101" s="3"/>
      <c r="AW15101" s="3"/>
      <c r="AY15101" s="3"/>
    </row>
    <row r="15102" spans="2:51" x14ac:dyDescent="0.2">
      <c r="B15102" s="3"/>
      <c r="D15102" s="3"/>
      <c r="AW15102" s="3"/>
      <c r="AY15102" s="3"/>
    </row>
    <row r="15103" spans="2:51" x14ac:dyDescent="0.2">
      <c r="B15103" s="3"/>
      <c r="D15103" s="3"/>
      <c r="AW15103" s="3"/>
      <c r="AY15103" s="3"/>
    </row>
    <row r="15104" spans="2:51" x14ac:dyDescent="0.2">
      <c r="B15104" s="3"/>
      <c r="D15104" s="3"/>
      <c r="AW15104" s="3"/>
      <c r="AY15104" s="3"/>
    </row>
    <row r="15105" spans="2:51" x14ac:dyDescent="0.2">
      <c r="B15105" s="3"/>
      <c r="D15105" s="3"/>
      <c r="AW15105" s="3"/>
      <c r="AY15105" s="3"/>
    </row>
    <row r="15106" spans="2:51" x14ac:dyDescent="0.2">
      <c r="B15106" s="3"/>
      <c r="D15106" s="3"/>
      <c r="AW15106" s="3"/>
      <c r="AY15106" s="3"/>
    </row>
    <row r="15107" spans="2:51" x14ac:dyDescent="0.2">
      <c r="B15107" s="3"/>
      <c r="D15107" s="3"/>
      <c r="AW15107" s="3"/>
      <c r="AY15107" s="3"/>
    </row>
    <row r="15108" spans="2:51" x14ac:dyDescent="0.2">
      <c r="B15108" s="3"/>
      <c r="D15108" s="3"/>
      <c r="AW15108" s="3"/>
      <c r="AY15108" s="3"/>
    </row>
    <row r="15109" spans="2:51" x14ac:dyDescent="0.2">
      <c r="B15109" s="3"/>
      <c r="D15109" s="3"/>
      <c r="AW15109" s="3"/>
      <c r="AY15109" s="3"/>
    </row>
    <row r="15110" spans="2:51" x14ac:dyDescent="0.2">
      <c r="B15110" s="3"/>
      <c r="D15110" s="3"/>
      <c r="AW15110" s="3"/>
      <c r="AY15110" s="3"/>
    </row>
    <row r="15111" spans="2:51" x14ac:dyDescent="0.2">
      <c r="B15111" s="3"/>
      <c r="D15111" s="3"/>
      <c r="AW15111" s="3"/>
      <c r="AY15111" s="3"/>
    </row>
    <row r="15112" spans="2:51" x14ac:dyDescent="0.2">
      <c r="B15112" s="3"/>
      <c r="D15112" s="3"/>
      <c r="AW15112" s="3"/>
      <c r="AY15112" s="3"/>
    </row>
    <row r="15113" spans="2:51" x14ac:dyDescent="0.2">
      <c r="B15113" s="3"/>
      <c r="D15113" s="3"/>
      <c r="AW15113" s="3"/>
      <c r="AY15113" s="3"/>
    </row>
    <row r="15114" spans="2:51" x14ac:dyDescent="0.2">
      <c r="B15114" s="3"/>
      <c r="D15114" s="3"/>
      <c r="AW15114" s="3"/>
      <c r="AY15114" s="3"/>
    </row>
    <row r="15115" spans="2:51" x14ac:dyDescent="0.2">
      <c r="B15115" s="3"/>
      <c r="D15115" s="3"/>
      <c r="AW15115" s="3"/>
      <c r="AY15115" s="3"/>
    </row>
    <row r="15116" spans="2:51" x14ac:dyDescent="0.2">
      <c r="B15116" s="3"/>
      <c r="D15116" s="3"/>
      <c r="AW15116" s="3"/>
      <c r="AY15116" s="3"/>
    </row>
    <row r="15117" spans="2:51" x14ac:dyDescent="0.2">
      <c r="B15117" s="3"/>
      <c r="D15117" s="3"/>
      <c r="AW15117" s="3"/>
      <c r="AY15117" s="3"/>
    </row>
    <row r="15118" spans="2:51" x14ac:dyDescent="0.2">
      <c r="B15118" s="3"/>
      <c r="D15118" s="3"/>
      <c r="AW15118" s="3"/>
      <c r="AY15118" s="3"/>
    </row>
    <row r="15119" spans="2:51" x14ac:dyDescent="0.2">
      <c r="B15119" s="3"/>
      <c r="D15119" s="3"/>
      <c r="AW15119" s="3"/>
      <c r="AY15119" s="3"/>
    </row>
    <row r="15120" spans="2:51" x14ac:dyDescent="0.2">
      <c r="B15120" s="3"/>
      <c r="D15120" s="3"/>
      <c r="AW15120" s="3"/>
      <c r="AY15120" s="3"/>
    </row>
    <row r="15121" spans="2:51" x14ac:dyDescent="0.2">
      <c r="B15121" s="3"/>
      <c r="D15121" s="3"/>
      <c r="AW15121" s="3"/>
      <c r="AY15121" s="3"/>
    </row>
    <row r="15122" spans="2:51" x14ac:dyDescent="0.2">
      <c r="B15122" s="3"/>
      <c r="D15122" s="3"/>
      <c r="AW15122" s="3"/>
      <c r="AY15122" s="3"/>
    </row>
    <row r="15123" spans="2:51" x14ac:dyDescent="0.2">
      <c r="B15123" s="3"/>
      <c r="D15123" s="3"/>
      <c r="AW15123" s="3"/>
      <c r="AY15123" s="3"/>
    </row>
    <row r="15124" spans="2:51" x14ac:dyDescent="0.2">
      <c r="B15124" s="3"/>
      <c r="D15124" s="3"/>
      <c r="AW15124" s="3"/>
      <c r="AY15124" s="3"/>
    </row>
    <row r="15125" spans="2:51" x14ac:dyDescent="0.2">
      <c r="B15125" s="3"/>
      <c r="D15125" s="3"/>
      <c r="AW15125" s="3"/>
      <c r="AY15125" s="3"/>
    </row>
    <row r="15126" spans="2:51" x14ac:dyDescent="0.2">
      <c r="B15126" s="3"/>
      <c r="D15126" s="3"/>
      <c r="AW15126" s="3"/>
      <c r="AY15126" s="3"/>
    </row>
    <row r="15127" spans="2:51" x14ac:dyDescent="0.2">
      <c r="B15127" s="3"/>
      <c r="D15127" s="3"/>
      <c r="AW15127" s="3"/>
      <c r="AY15127" s="3"/>
    </row>
    <row r="15128" spans="2:51" x14ac:dyDescent="0.2">
      <c r="B15128" s="3"/>
      <c r="D15128" s="3"/>
      <c r="AW15128" s="3"/>
      <c r="AY15128" s="3"/>
    </row>
    <row r="15129" spans="2:51" x14ac:dyDescent="0.2">
      <c r="B15129" s="3"/>
      <c r="D15129" s="3"/>
      <c r="AW15129" s="3"/>
      <c r="AY15129" s="3"/>
    </row>
    <row r="15130" spans="2:51" x14ac:dyDescent="0.2">
      <c r="B15130" s="3"/>
      <c r="D15130" s="3"/>
      <c r="AW15130" s="3"/>
      <c r="AY15130" s="3"/>
    </row>
    <row r="15131" spans="2:51" x14ac:dyDescent="0.2">
      <c r="B15131" s="3"/>
      <c r="D15131" s="3"/>
      <c r="AW15131" s="3"/>
      <c r="AY15131" s="3"/>
    </row>
    <row r="15132" spans="2:51" x14ac:dyDescent="0.2">
      <c r="B15132" s="3"/>
      <c r="D15132" s="3"/>
      <c r="AW15132" s="3"/>
      <c r="AY15132" s="3"/>
    </row>
    <row r="15133" spans="2:51" x14ac:dyDescent="0.2">
      <c r="B15133" s="3"/>
      <c r="D15133" s="3"/>
      <c r="AW15133" s="3"/>
      <c r="AY15133" s="3"/>
    </row>
    <row r="15134" spans="2:51" x14ac:dyDescent="0.2">
      <c r="B15134" s="3"/>
      <c r="D15134" s="3"/>
      <c r="AW15134" s="3"/>
      <c r="AY15134" s="3"/>
    </row>
    <row r="15135" spans="2:51" x14ac:dyDescent="0.2">
      <c r="B15135" s="3"/>
      <c r="D15135" s="3"/>
      <c r="AW15135" s="3"/>
      <c r="AY15135" s="3"/>
    </row>
    <row r="15136" spans="2:51" x14ac:dyDescent="0.2">
      <c r="B15136" s="3"/>
      <c r="D15136" s="3"/>
      <c r="AW15136" s="3"/>
      <c r="AY15136" s="3"/>
    </row>
    <row r="15137" spans="2:51" x14ac:dyDescent="0.2">
      <c r="B15137" s="3"/>
      <c r="D15137" s="3"/>
      <c r="AW15137" s="3"/>
      <c r="AY15137" s="3"/>
    </row>
    <row r="15138" spans="2:51" x14ac:dyDescent="0.2">
      <c r="B15138" s="3"/>
      <c r="D15138" s="3"/>
      <c r="AW15138" s="3"/>
      <c r="AY15138" s="3"/>
    </row>
    <row r="15139" spans="2:51" x14ac:dyDescent="0.2">
      <c r="B15139" s="3"/>
      <c r="D15139" s="3"/>
      <c r="AW15139" s="3"/>
      <c r="AY15139" s="3"/>
    </row>
    <row r="15140" spans="2:51" x14ac:dyDescent="0.2">
      <c r="B15140" s="3"/>
      <c r="D15140" s="3"/>
      <c r="AW15140" s="3"/>
      <c r="AY15140" s="3"/>
    </row>
    <row r="15141" spans="2:51" x14ac:dyDescent="0.2">
      <c r="B15141" s="3"/>
      <c r="D15141" s="3"/>
      <c r="AW15141" s="3"/>
      <c r="AY15141" s="3"/>
    </row>
    <row r="15142" spans="2:51" x14ac:dyDescent="0.2">
      <c r="B15142" s="3"/>
      <c r="D15142" s="3"/>
      <c r="AW15142" s="3"/>
      <c r="AY15142" s="3"/>
    </row>
    <row r="15143" spans="2:51" x14ac:dyDescent="0.2">
      <c r="B15143" s="3"/>
      <c r="D15143" s="3"/>
      <c r="AW15143" s="3"/>
      <c r="AY15143" s="3"/>
    </row>
    <row r="15144" spans="2:51" x14ac:dyDescent="0.2">
      <c r="B15144" s="3"/>
      <c r="D15144" s="3"/>
      <c r="AW15144" s="3"/>
      <c r="AY15144" s="3"/>
    </row>
    <row r="15145" spans="2:51" x14ac:dyDescent="0.2">
      <c r="B15145" s="3"/>
      <c r="D15145" s="3"/>
      <c r="AW15145" s="3"/>
      <c r="AY15145" s="3"/>
    </row>
    <row r="15146" spans="2:51" x14ac:dyDescent="0.2">
      <c r="B15146" s="3"/>
      <c r="D15146" s="3"/>
      <c r="AW15146" s="3"/>
      <c r="AY15146" s="3"/>
    </row>
    <row r="15147" spans="2:51" x14ac:dyDescent="0.2">
      <c r="B15147" s="3"/>
      <c r="D15147" s="3"/>
      <c r="AW15147" s="3"/>
      <c r="AY15147" s="3"/>
    </row>
    <row r="15148" spans="2:51" x14ac:dyDescent="0.2">
      <c r="B15148" s="3"/>
      <c r="D15148" s="3"/>
      <c r="AW15148" s="3"/>
      <c r="AY15148" s="3"/>
    </row>
    <row r="15149" spans="2:51" x14ac:dyDescent="0.2">
      <c r="B15149" s="3"/>
      <c r="D15149" s="3"/>
      <c r="AW15149" s="3"/>
      <c r="AY15149" s="3"/>
    </row>
    <row r="15150" spans="2:51" x14ac:dyDescent="0.2">
      <c r="B15150" s="3"/>
      <c r="D15150" s="3"/>
      <c r="AW15150" s="3"/>
      <c r="AY15150" s="3"/>
    </row>
    <row r="15151" spans="2:51" x14ac:dyDescent="0.2">
      <c r="B15151" s="3"/>
      <c r="D15151" s="3"/>
      <c r="AW15151" s="3"/>
      <c r="AY15151" s="3"/>
    </row>
    <row r="15152" spans="2:51" x14ac:dyDescent="0.2">
      <c r="B15152" s="3"/>
      <c r="D15152" s="3"/>
      <c r="AW15152" s="3"/>
      <c r="AY15152" s="3"/>
    </row>
    <row r="15153" spans="2:51" x14ac:dyDescent="0.2">
      <c r="B15153" s="3"/>
      <c r="D15153" s="3"/>
      <c r="AW15153" s="3"/>
      <c r="AY15153" s="3"/>
    </row>
    <row r="15154" spans="2:51" x14ac:dyDescent="0.2">
      <c r="B15154" s="3"/>
      <c r="D15154" s="3"/>
      <c r="AW15154" s="3"/>
      <c r="AY15154" s="3"/>
    </row>
    <row r="15155" spans="2:51" x14ac:dyDescent="0.2">
      <c r="B15155" s="3"/>
      <c r="D15155" s="3"/>
      <c r="AW15155" s="3"/>
      <c r="AY15155" s="3"/>
    </row>
    <row r="15156" spans="2:51" x14ac:dyDescent="0.2">
      <c r="B15156" s="3"/>
      <c r="D15156" s="3"/>
      <c r="AW15156" s="3"/>
      <c r="AY15156" s="3"/>
    </row>
    <row r="15157" spans="2:51" x14ac:dyDescent="0.2">
      <c r="B15157" s="3"/>
      <c r="D15157" s="3"/>
      <c r="AW15157" s="3"/>
      <c r="AY15157" s="3"/>
    </row>
    <row r="15158" spans="2:51" x14ac:dyDescent="0.2">
      <c r="B15158" s="3"/>
      <c r="D15158" s="3"/>
      <c r="AW15158" s="3"/>
      <c r="AY15158" s="3"/>
    </row>
    <row r="15159" spans="2:51" x14ac:dyDescent="0.2">
      <c r="B15159" s="3"/>
      <c r="D15159" s="3"/>
      <c r="AW15159" s="3"/>
      <c r="AY15159" s="3"/>
    </row>
    <row r="15160" spans="2:51" x14ac:dyDescent="0.2">
      <c r="B15160" s="3"/>
      <c r="D15160" s="3"/>
      <c r="AW15160" s="3"/>
      <c r="AY15160" s="3"/>
    </row>
    <row r="15161" spans="2:51" x14ac:dyDescent="0.2">
      <c r="B15161" s="3"/>
      <c r="D15161" s="3"/>
      <c r="AW15161" s="3"/>
      <c r="AY15161" s="3"/>
    </row>
    <row r="15162" spans="2:51" x14ac:dyDescent="0.2">
      <c r="B15162" s="3"/>
      <c r="D15162" s="3"/>
      <c r="AW15162" s="3"/>
      <c r="AY15162" s="3"/>
    </row>
    <row r="15163" spans="2:51" x14ac:dyDescent="0.2">
      <c r="B15163" s="3"/>
      <c r="D15163" s="3"/>
      <c r="AW15163" s="3"/>
      <c r="AY15163" s="3"/>
    </row>
    <row r="15164" spans="2:51" x14ac:dyDescent="0.2">
      <c r="B15164" s="3"/>
      <c r="D15164" s="3"/>
      <c r="AW15164" s="3"/>
      <c r="AY15164" s="3"/>
    </row>
    <row r="15165" spans="2:51" x14ac:dyDescent="0.2">
      <c r="B15165" s="3"/>
      <c r="D15165" s="3"/>
      <c r="AW15165" s="3"/>
      <c r="AY15165" s="3"/>
    </row>
    <row r="15166" spans="2:51" x14ac:dyDescent="0.2">
      <c r="B15166" s="3"/>
      <c r="D15166" s="3"/>
      <c r="AW15166" s="3"/>
      <c r="AY15166" s="3"/>
    </row>
    <row r="15167" spans="2:51" x14ac:dyDescent="0.2">
      <c r="B15167" s="3"/>
      <c r="D15167" s="3"/>
      <c r="AW15167" s="3"/>
      <c r="AY15167" s="3"/>
    </row>
    <row r="15168" spans="2:51" x14ac:dyDescent="0.2">
      <c r="B15168" s="3"/>
      <c r="D15168" s="3"/>
      <c r="AW15168" s="3"/>
      <c r="AY15168" s="3"/>
    </row>
    <row r="15169" spans="2:51" x14ac:dyDescent="0.2">
      <c r="B15169" s="3"/>
      <c r="D15169" s="3"/>
      <c r="AW15169" s="3"/>
      <c r="AY15169" s="3"/>
    </row>
    <row r="15170" spans="2:51" x14ac:dyDescent="0.2">
      <c r="B15170" s="3"/>
      <c r="D15170" s="3"/>
      <c r="AW15170" s="3"/>
      <c r="AY15170" s="3"/>
    </row>
    <row r="15171" spans="2:51" x14ac:dyDescent="0.2">
      <c r="B15171" s="3"/>
      <c r="D15171" s="3"/>
      <c r="AW15171" s="3"/>
      <c r="AY15171" s="3"/>
    </row>
    <row r="15172" spans="2:51" x14ac:dyDescent="0.2">
      <c r="B15172" s="3"/>
      <c r="D15172" s="3"/>
      <c r="AW15172" s="3"/>
      <c r="AY15172" s="3"/>
    </row>
    <row r="15173" spans="2:51" x14ac:dyDescent="0.2">
      <c r="B15173" s="3"/>
      <c r="D15173" s="3"/>
      <c r="AW15173" s="3"/>
      <c r="AY15173" s="3"/>
    </row>
    <row r="15174" spans="2:51" x14ac:dyDescent="0.2">
      <c r="B15174" s="3"/>
      <c r="D15174" s="3"/>
      <c r="AW15174" s="3"/>
      <c r="AY15174" s="3"/>
    </row>
    <row r="15175" spans="2:51" x14ac:dyDescent="0.2">
      <c r="B15175" s="3"/>
      <c r="D15175" s="3"/>
      <c r="AW15175" s="3"/>
      <c r="AY15175" s="3"/>
    </row>
    <row r="15176" spans="2:51" x14ac:dyDescent="0.2">
      <c r="B15176" s="3"/>
      <c r="D15176" s="3"/>
      <c r="AW15176" s="3"/>
      <c r="AY15176" s="3"/>
    </row>
    <row r="15177" spans="2:51" x14ac:dyDescent="0.2">
      <c r="B15177" s="3"/>
      <c r="D15177" s="3"/>
      <c r="AW15177" s="3"/>
      <c r="AY15177" s="3"/>
    </row>
    <row r="15178" spans="2:51" x14ac:dyDescent="0.2">
      <c r="B15178" s="3"/>
      <c r="D15178" s="3"/>
      <c r="AW15178" s="3"/>
      <c r="AY15178" s="3"/>
    </row>
    <row r="15179" spans="2:51" x14ac:dyDescent="0.2">
      <c r="B15179" s="3"/>
      <c r="D15179" s="3"/>
      <c r="AW15179" s="3"/>
      <c r="AY15179" s="3"/>
    </row>
    <row r="15180" spans="2:51" x14ac:dyDescent="0.2">
      <c r="B15180" s="3"/>
      <c r="D15180" s="3"/>
      <c r="AW15180" s="3"/>
      <c r="AY15180" s="3"/>
    </row>
    <row r="15181" spans="2:51" x14ac:dyDescent="0.2">
      <c r="B15181" s="3"/>
      <c r="D15181" s="3"/>
      <c r="AW15181" s="3"/>
      <c r="AY15181" s="3"/>
    </row>
    <row r="15182" spans="2:51" x14ac:dyDescent="0.2">
      <c r="B15182" s="3"/>
      <c r="D15182" s="3"/>
      <c r="AW15182" s="3"/>
      <c r="AY15182" s="3"/>
    </row>
    <row r="15183" spans="2:51" x14ac:dyDescent="0.2">
      <c r="B15183" s="3"/>
      <c r="D15183" s="3"/>
      <c r="AW15183" s="3"/>
      <c r="AY15183" s="3"/>
    </row>
    <row r="15184" spans="2:51" x14ac:dyDescent="0.2">
      <c r="B15184" s="3"/>
      <c r="D15184" s="3"/>
      <c r="AW15184" s="3"/>
      <c r="AY15184" s="3"/>
    </row>
    <row r="15185" spans="2:51" x14ac:dyDescent="0.2">
      <c r="B15185" s="3"/>
      <c r="D15185" s="3"/>
      <c r="AW15185" s="3"/>
      <c r="AY15185" s="3"/>
    </row>
    <row r="15186" spans="2:51" x14ac:dyDescent="0.2">
      <c r="B15186" s="3"/>
      <c r="D15186" s="3"/>
      <c r="AW15186" s="3"/>
      <c r="AY15186" s="3"/>
    </row>
    <row r="15187" spans="2:51" x14ac:dyDescent="0.2">
      <c r="B15187" s="3"/>
      <c r="D15187" s="3"/>
      <c r="AW15187" s="3"/>
      <c r="AY15187" s="3"/>
    </row>
    <row r="15188" spans="2:51" x14ac:dyDescent="0.2">
      <c r="B15188" s="3"/>
      <c r="D15188" s="3"/>
      <c r="AW15188" s="3"/>
      <c r="AY15188" s="3"/>
    </row>
    <row r="15189" spans="2:51" x14ac:dyDescent="0.2">
      <c r="B15189" s="3"/>
      <c r="D15189" s="3"/>
      <c r="AW15189" s="3"/>
      <c r="AY15189" s="3"/>
    </row>
    <row r="15190" spans="2:51" x14ac:dyDescent="0.2">
      <c r="B15190" s="3"/>
      <c r="D15190" s="3"/>
      <c r="AW15190" s="3"/>
      <c r="AY15190" s="3"/>
    </row>
    <row r="15191" spans="2:51" x14ac:dyDescent="0.2">
      <c r="B15191" s="3"/>
      <c r="D15191" s="3"/>
      <c r="AW15191" s="3"/>
      <c r="AY15191" s="3"/>
    </row>
    <row r="15192" spans="2:51" x14ac:dyDescent="0.2">
      <c r="B15192" s="3"/>
      <c r="D15192" s="3"/>
      <c r="AW15192" s="3"/>
      <c r="AY15192" s="3"/>
    </row>
    <row r="15193" spans="2:51" x14ac:dyDescent="0.2">
      <c r="B15193" s="3"/>
      <c r="D15193" s="3"/>
      <c r="AW15193" s="3"/>
      <c r="AY15193" s="3"/>
    </row>
    <row r="15194" spans="2:51" x14ac:dyDescent="0.2">
      <c r="B15194" s="3"/>
      <c r="D15194" s="3"/>
      <c r="AW15194" s="3"/>
      <c r="AY15194" s="3"/>
    </row>
    <row r="15195" spans="2:51" x14ac:dyDescent="0.2">
      <c r="B15195" s="3"/>
      <c r="D15195" s="3"/>
      <c r="AW15195" s="3"/>
      <c r="AY15195" s="3"/>
    </row>
    <row r="15196" spans="2:51" x14ac:dyDescent="0.2">
      <c r="B15196" s="3"/>
      <c r="D15196" s="3"/>
      <c r="AW15196" s="3"/>
      <c r="AY15196" s="3"/>
    </row>
    <row r="15197" spans="2:51" x14ac:dyDescent="0.2">
      <c r="B15197" s="3"/>
      <c r="D15197" s="3"/>
      <c r="AW15197" s="3"/>
      <c r="AY15197" s="3"/>
    </row>
    <row r="15198" spans="2:51" x14ac:dyDescent="0.2">
      <c r="B15198" s="3"/>
      <c r="D15198" s="3"/>
      <c r="AW15198" s="3"/>
      <c r="AY15198" s="3"/>
    </row>
    <row r="15199" spans="2:51" x14ac:dyDescent="0.2">
      <c r="B15199" s="3"/>
      <c r="D15199" s="3"/>
      <c r="AW15199" s="3"/>
      <c r="AY15199" s="3"/>
    </row>
    <row r="15200" spans="2:51" x14ac:dyDescent="0.2">
      <c r="B15200" s="3"/>
      <c r="D15200" s="3"/>
      <c r="AW15200" s="3"/>
      <c r="AY15200" s="3"/>
    </row>
    <row r="15201" spans="2:51" x14ac:dyDescent="0.2">
      <c r="B15201" s="3"/>
      <c r="D15201" s="3"/>
      <c r="AW15201" s="3"/>
      <c r="AY15201" s="3"/>
    </row>
    <row r="15202" spans="2:51" x14ac:dyDescent="0.2">
      <c r="B15202" s="3"/>
      <c r="D15202" s="3"/>
      <c r="AW15202" s="3"/>
      <c r="AY15202" s="3"/>
    </row>
    <row r="15203" spans="2:51" x14ac:dyDescent="0.2">
      <c r="B15203" s="3"/>
      <c r="D15203" s="3"/>
      <c r="AW15203" s="3"/>
      <c r="AY15203" s="3"/>
    </row>
    <row r="15204" spans="2:51" x14ac:dyDescent="0.2">
      <c r="B15204" s="3"/>
      <c r="D15204" s="3"/>
      <c r="AW15204" s="3"/>
      <c r="AY15204" s="3"/>
    </row>
    <row r="15205" spans="2:51" x14ac:dyDescent="0.2">
      <c r="B15205" s="3"/>
      <c r="D15205" s="3"/>
      <c r="AW15205" s="3"/>
      <c r="AY15205" s="3"/>
    </row>
    <row r="15206" spans="2:51" x14ac:dyDescent="0.2">
      <c r="B15206" s="3"/>
      <c r="D15206" s="3"/>
      <c r="AW15206" s="3"/>
      <c r="AY15206" s="3"/>
    </row>
    <row r="15207" spans="2:51" x14ac:dyDescent="0.2">
      <c r="B15207" s="3"/>
      <c r="D15207" s="3"/>
      <c r="AW15207" s="3"/>
      <c r="AY15207" s="3"/>
    </row>
    <row r="15208" spans="2:51" x14ac:dyDescent="0.2">
      <c r="B15208" s="3"/>
      <c r="D15208" s="3"/>
      <c r="AW15208" s="3"/>
      <c r="AY15208" s="3"/>
    </row>
    <row r="15209" spans="2:51" x14ac:dyDescent="0.2">
      <c r="B15209" s="3"/>
      <c r="D15209" s="3"/>
      <c r="AW15209" s="3"/>
      <c r="AY15209" s="3"/>
    </row>
    <row r="15210" spans="2:51" x14ac:dyDescent="0.2">
      <c r="B15210" s="3"/>
      <c r="D15210" s="3"/>
      <c r="AW15210" s="3"/>
      <c r="AY15210" s="3"/>
    </row>
    <row r="15211" spans="2:51" x14ac:dyDescent="0.2">
      <c r="B15211" s="3"/>
      <c r="D15211" s="3"/>
      <c r="AW15211" s="3"/>
      <c r="AY15211" s="3"/>
    </row>
    <row r="15212" spans="2:51" x14ac:dyDescent="0.2">
      <c r="B15212" s="3"/>
      <c r="D15212" s="3"/>
      <c r="AW15212" s="3"/>
      <c r="AY15212" s="3"/>
    </row>
    <row r="15213" spans="2:51" x14ac:dyDescent="0.2">
      <c r="B15213" s="3"/>
      <c r="D15213" s="3"/>
      <c r="AW15213" s="3"/>
      <c r="AY15213" s="3"/>
    </row>
    <row r="15214" spans="2:51" x14ac:dyDescent="0.2">
      <c r="B15214" s="3"/>
      <c r="D15214" s="3"/>
      <c r="AW15214" s="3"/>
      <c r="AY15214" s="3"/>
    </row>
    <row r="15215" spans="2:51" x14ac:dyDescent="0.2">
      <c r="B15215" s="3"/>
      <c r="D15215" s="3"/>
      <c r="AW15215" s="3"/>
      <c r="AY15215" s="3"/>
    </row>
    <row r="15216" spans="2:51" x14ac:dyDescent="0.2">
      <c r="B15216" s="3"/>
      <c r="D15216" s="3"/>
      <c r="AW15216" s="3"/>
      <c r="AY15216" s="3"/>
    </row>
    <row r="15217" spans="2:51" x14ac:dyDescent="0.2">
      <c r="B15217" s="3"/>
      <c r="D15217" s="3"/>
      <c r="AW15217" s="3"/>
      <c r="AY15217" s="3"/>
    </row>
    <row r="15218" spans="2:51" x14ac:dyDescent="0.2">
      <c r="B15218" s="3"/>
      <c r="D15218" s="3"/>
      <c r="AW15218" s="3"/>
      <c r="AY15218" s="3"/>
    </row>
    <row r="15219" spans="2:51" x14ac:dyDescent="0.2">
      <c r="B15219" s="3"/>
      <c r="D15219" s="3"/>
      <c r="AW15219" s="3"/>
      <c r="AY15219" s="3"/>
    </row>
    <row r="15220" spans="2:51" x14ac:dyDescent="0.2">
      <c r="B15220" s="3"/>
      <c r="D15220" s="3"/>
      <c r="AW15220" s="3"/>
      <c r="AY15220" s="3"/>
    </row>
    <row r="15221" spans="2:51" x14ac:dyDescent="0.2">
      <c r="B15221" s="3"/>
      <c r="D15221" s="3"/>
      <c r="AW15221" s="3"/>
      <c r="AY15221" s="3"/>
    </row>
    <row r="15222" spans="2:51" x14ac:dyDescent="0.2">
      <c r="B15222" s="3"/>
      <c r="D15222" s="3"/>
      <c r="AW15222" s="3"/>
      <c r="AY15222" s="3"/>
    </row>
    <row r="15223" spans="2:51" x14ac:dyDescent="0.2">
      <c r="B15223" s="3"/>
      <c r="D15223" s="3"/>
      <c r="AW15223" s="3"/>
      <c r="AY15223" s="3"/>
    </row>
    <row r="15224" spans="2:51" x14ac:dyDescent="0.2">
      <c r="B15224" s="3"/>
      <c r="D15224" s="3"/>
      <c r="AW15224" s="3"/>
      <c r="AY15224" s="3"/>
    </row>
    <row r="15225" spans="2:51" x14ac:dyDescent="0.2">
      <c r="B15225" s="3"/>
      <c r="D15225" s="3"/>
      <c r="AW15225" s="3"/>
      <c r="AY15225" s="3"/>
    </row>
    <row r="15226" spans="2:51" x14ac:dyDescent="0.2">
      <c r="B15226" s="3"/>
      <c r="D15226" s="3"/>
      <c r="AW15226" s="3"/>
      <c r="AY15226" s="3"/>
    </row>
    <row r="15227" spans="2:51" x14ac:dyDescent="0.2">
      <c r="B15227" s="3"/>
      <c r="D15227" s="3"/>
      <c r="AW15227" s="3"/>
      <c r="AY15227" s="3"/>
    </row>
    <row r="15228" spans="2:51" x14ac:dyDescent="0.2">
      <c r="B15228" s="3"/>
      <c r="D15228" s="3"/>
      <c r="AW15228" s="3"/>
      <c r="AY15228" s="3"/>
    </row>
    <row r="15229" spans="2:51" x14ac:dyDescent="0.2">
      <c r="B15229" s="3"/>
      <c r="D15229" s="3"/>
      <c r="AW15229" s="3"/>
      <c r="AY15229" s="3"/>
    </row>
    <row r="15230" spans="2:51" x14ac:dyDescent="0.2">
      <c r="B15230" s="3"/>
      <c r="D15230" s="3"/>
      <c r="AW15230" s="3"/>
      <c r="AY15230" s="3"/>
    </row>
    <row r="15231" spans="2:51" x14ac:dyDescent="0.2">
      <c r="B15231" s="3"/>
      <c r="D15231" s="3"/>
      <c r="AW15231" s="3"/>
      <c r="AY15231" s="3"/>
    </row>
    <row r="15232" spans="2:51" x14ac:dyDescent="0.2">
      <c r="B15232" s="3"/>
      <c r="D15232" s="3"/>
      <c r="AW15232" s="3"/>
      <c r="AY15232" s="3"/>
    </row>
    <row r="15233" spans="2:51" x14ac:dyDescent="0.2">
      <c r="B15233" s="3"/>
      <c r="D15233" s="3"/>
      <c r="AW15233" s="3"/>
      <c r="AY15233" s="3"/>
    </row>
    <row r="15234" spans="2:51" x14ac:dyDescent="0.2">
      <c r="B15234" s="3"/>
      <c r="D15234" s="3"/>
      <c r="AW15234" s="3"/>
      <c r="AY15234" s="3"/>
    </row>
    <row r="15235" spans="2:51" x14ac:dyDescent="0.2">
      <c r="B15235" s="3"/>
      <c r="D15235" s="3"/>
      <c r="AW15235" s="3"/>
      <c r="AY15235" s="3"/>
    </row>
    <row r="15236" spans="2:51" x14ac:dyDescent="0.2">
      <c r="B15236" s="3"/>
      <c r="D15236" s="3"/>
      <c r="AW15236" s="3"/>
      <c r="AY15236" s="3"/>
    </row>
    <row r="15237" spans="2:51" x14ac:dyDescent="0.2">
      <c r="B15237" s="3"/>
      <c r="D15237" s="3"/>
      <c r="AW15237" s="3"/>
      <c r="AY15237" s="3"/>
    </row>
    <row r="15238" spans="2:51" x14ac:dyDescent="0.2">
      <c r="B15238" s="3"/>
      <c r="D15238" s="3"/>
      <c r="AW15238" s="3"/>
      <c r="AY15238" s="3"/>
    </row>
    <row r="15239" spans="2:51" x14ac:dyDescent="0.2">
      <c r="B15239" s="3"/>
      <c r="D15239" s="3"/>
      <c r="AW15239" s="3"/>
      <c r="AY15239" s="3"/>
    </row>
    <row r="15240" spans="2:51" x14ac:dyDescent="0.2">
      <c r="B15240" s="3"/>
      <c r="D15240" s="3"/>
      <c r="AW15240" s="3"/>
      <c r="AY15240" s="3"/>
    </row>
    <row r="15241" spans="2:51" x14ac:dyDescent="0.2">
      <c r="B15241" s="3"/>
      <c r="D15241" s="3"/>
      <c r="AW15241" s="3"/>
      <c r="AY15241" s="3"/>
    </row>
    <row r="15242" spans="2:51" x14ac:dyDescent="0.2">
      <c r="B15242" s="3"/>
      <c r="D15242" s="3"/>
      <c r="AW15242" s="3"/>
      <c r="AY15242" s="3"/>
    </row>
    <row r="15243" spans="2:51" x14ac:dyDescent="0.2">
      <c r="B15243" s="3"/>
      <c r="D15243" s="3"/>
      <c r="AW15243" s="3"/>
      <c r="AY15243" s="3"/>
    </row>
    <row r="15244" spans="2:51" x14ac:dyDescent="0.2">
      <c r="B15244" s="3"/>
      <c r="D15244" s="3"/>
      <c r="AW15244" s="3"/>
      <c r="AY15244" s="3"/>
    </row>
    <row r="15245" spans="2:51" x14ac:dyDescent="0.2">
      <c r="B15245" s="3"/>
      <c r="D15245" s="3"/>
      <c r="AW15245" s="3"/>
      <c r="AY15245" s="3"/>
    </row>
    <row r="15246" spans="2:51" x14ac:dyDescent="0.2">
      <c r="B15246" s="3"/>
      <c r="D15246" s="3"/>
      <c r="AW15246" s="3"/>
      <c r="AY15246" s="3"/>
    </row>
    <row r="15247" spans="2:51" x14ac:dyDescent="0.2">
      <c r="B15247" s="3"/>
      <c r="D15247" s="3"/>
      <c r="AW15247" s="3"/>
      <c r="AY15247" s="3"/>
    </row>
    <row r="15248" spans="2:51" x14ac:dyDescent="0.2">
      <c r="B15248" s="3"/>
      <c r="D15248" s="3"/>
      <c r="AW15248" s="3"/>
      <c r="AY15248" s="3"/>
    </row>
    <row r="15249" spans="2:51" x14ac:dyDescent="0.2">
      <c r="B15249" s="3"/>
      <c r="D15249" s="3"/>
      <c r="AW15249" s="3"/>
      <c r="AY15249" s="3"/>
    </row>
    <row r="15250" spans="2:51" x14ac:dyDescent="0.2">
      <c r="B15250" s="3"/>
      <c r="D15250" s="3"/>
      <c r="AW15250" s="3"/>
      <c r="AY15250" s="3"/>
    </row>
    <row r="15251" spans="2:51" x14ac:dyDescent="0.2">
      <c r="B15251" s="3"/>
      <c r="D15251" s="3"/>
      <c r="AW15251" s="3"/>
      <c r="AY15251" s="3"/>
    </row>
    <row r="15252" spans="2:51" x14ac:dyDescent="0.2">
      <c r="B15252" s="3"/>
      <c r="D15252" s="3"/>
      <c r="AW15252" s="3"/>
      <c r="AY15252" s="3"/>
    </row>
    <row r="15253" spans="2:51" x14ac:dyDescent="0.2">
      <c r="B15253" s="3"/>
      <c r="D15253" s="3"/>
      <c r="AW15253" s="3"/>
      <c r="AY15253" s="3"/>
    </row>
    <row r="15254" spans="2:51" x14ac:dyDescent="0.2">
      <c r="B15254" s="3"/>
      <c r="D15254" s="3"/>
      <c r="AW15254" s="3"/>
      <c r="AY15254" s="3"/>
    </row>
    <row r="15255" spans="2:51" x14ac:dyDescent="0.2">
      <c r="B15255" s="3"/>
      <c r="D15255" s="3"/>
      <c r="AW15255" s="3"/>
      <c r="AY15255" s="3"/>
    </row>
    <row r="15256" spans="2:51" x14ac:dyDescent="0.2">
      <c r="B15256" s="3"/>
      <c r="D15256" s="3"/>
      <c r="AW15256" s="3"/>
      <c r="AY15256" s="3"/>
    </row>
    <row r="15257" spans="2:51" x14ac:dyDescent="0.2">
      <c r="B15257" s="3"/>
      <c r="D15257" s="3"/>
      <c r="AW15257" s="3"/>
      <c r="AY15257" s="3"/>
    </row>
    <row r="15258" spans="2:51" x14ac:dyDescent="0.2">
      <c r="B15258" s="3"/>
      <c r="D15258" s="3"/>
      <c r="AW15258" s="3"/>
      <c r="AY15258" s="3"/>
    </row>
    <row r="15259" spans="2:51" x14ac:dyDescent="0.2">
      <c r="B15259" s="3"/>
      <c r="D15259" s="3"/>
      <c r="AW15259" s="3"/>
      <c r="AY15259" s="3"/>
    </row>
    <row r="15260" spans="2:51" x14ac:dyDescent="0.2">
      <c r="B15260" s="3"/>
      <c r="D15260" s="3"/>
      <c r="AW15260" s="3"/>
      <c r="AY15260" s="3"/>
    </row>
    <row r="15261" spans="2:51" x14ac:dyDescent="0.2">
      <c r="B15261" s="3"/>
      <c r="D15261" s="3"/>
      <c r="AW15261" s="3"/>
      <c r="AY15261" s="3"/>
    </row>
    <row r="15262" spans="2:51" x14ac:dyDescent="0.2">
      <c r="B15262" s="3"/>
      <c r="D15262" s="3"/>
      <c r="AW15262" s="3"/>
      <c r="AY15262" s="3"/>
    </row>
    <row r="15263" spans="2:51" x14ac:dyDescent="0.2">
      <c r="B15263" s="3"/>
      <c r="D15263" s="3"/>
      <c r="AW15263" s="3"/>
      <c r="AY15263" s="3"/>
    </row>
    <row r="15264" spans="2:51" x14ac:dyDescent="0.2">
      <c r="B15264" s="3"/>
      <c r="D15264" s="3"/>
      <c r="AW15264" s="3"/>
      <c r="AY15264" s="3"/>
    </row>
    <row r="15265" spans="2:51" x14ac:dyDescent="0.2">
      <c r="B15265" s="3"/>
      <c r="D15265" s="3"/>
      <c r="AW15265" s="3"/>
      <c r="AY15265" s="3"/>
    </row>
    <row r="15266" spans="2:51" x14ac:dyDescent="0.2">
      <c r="B15266" s="3"/>
      <c r="D15266" s="3"/>
      <c r="AW15266" s="3"/>
      <c r="AY15266" s="3"/>
    </row>
    <row r="15267" spans="2:51" x14ac:dyDescent="0.2">
      <c r="B15267" s="3"/>
      <c r="D15267" s="3"/>
      <c r="AW15267" s="3"/>
      <c r="AY15267" s="3"/>
    </row>
    <row r="15268" spans="2:51" x14ac:dyDescent="0.2">
      <c r="B15268" s="3"/>
      <c r="D15268" s="3"/>
      <c r="AW15268" s="3"/>
      <c r="AY15268" s="3"/>
    </row>
    <row r="15269" spans="2:51" x14ac:dyDescent="0.2">
      <c r="B15269" s="3"/>
      <c r="D15269" s="3"/>
      <c r="AW15269" s="3"/>
      <c r="AY15269" s="3"/>
    </row>
    <row r="15270" spans="2:51" x14ac:dyDescent="0.2">
      <c r="B15270" s="3"/>
      <c r="D15270" s="3"/>
      <c r="AW15270" s="3"/>
      <c r="AY15270" s="3"/>
    </row>
    <row r="15271" spans="2:51" x14ac:dyDescent="0.2">
      <c r="B15271" s="3"/>
      <c r="D15271" s="3"/>
      <c r="AW15271" s="3"/>
      <c r="AY15271" s="3"/>
    </row>
    <row r="15272" spans="2:51" x14ac:dyDescent="0.2">
      <c r="B15272" s="3"/>
      <c r="D15272" s="3"/>
      <c r="AW15272" s="3"/>
      <c r="AY15272" s="3"/>
    </row>
    <row r="15273" spans="2:51" x14ac:dyDescent="0.2">
      <c r="B15273" s="3"/>
      <c r="D15273" s="3"/>
      <c r="AW15273" s="3"/>
      <c r="AY15273" s="3"/>
    </row>
    <row r="15274" spans="2:51" x14ac:dyDescent="0.2">
      <c r="B15274" s="3"/>
      <c r="D15274" s="3"/>
      <c r="AW15274" s="3"/>
      <c r="AY15274" s="3"/>
    </row>
    <row r="15275" spans="2:51" x14ac:dyDescent="0.2">
      <c r="B15275" s="3"/>
      <c r="D15275" s="3"/>
      <c r="AW15275" s="3"/>
      <c r="AY15275" s="3"/>
    </row>
    <row r="15276" spans="2:51" x14ac:dyDescent="0.2">
      <c r="B15276" s="3"/>
      <c r="D15276" s="3"/>
      <c r="AW15276" s="3"/>
      <c r="AY15276" s="3"/>
    </row>
    <row r="15277" spans="2:51" x14ac:dyDescent="0.2">
      <c r="B15277" s="3"/>
      <c r="D15277" s="3"/>
      <c r="AW15277" s="3"/>
      <c r="AY15277" s="3"/>
    </row>
    <row r="15278" spans="2:51" x14ac:dyDescent="0.2">
      <c r="B15278" s="3"/>
      <c r="D15278" s="3"/>
      <c r="AW15278" s="3"/>
      <c r="AY15278" s="3"/>
    </row>
    <row r="15279" spans="2:51" x14ac:dyDescent="0.2">
      <c r="B15279" s="3"/>
      <c r="D15279" s="3"/>
      <c r="AW15279" s="3"/>
      <c r="AY15279" s="3"/>
    </row>
    <row r="15280" spans="2:51" x14ac:dyDescent="0.2">
      <c r="B15280" s="3"/>
      <c r="D15280" s="3"/>
      <c r="AW15280" s="3"/>
      <c r="AY15280" s="3"/>
    </row>
    <row r="15281" spans="2:51" x14ac:dyDescent="0.2">
      <c r="B15281" s="3"/>
      <c r="D15281" s="3"/>
      <c r="AW15281" s="3"/>
      <c r="AY15281" s="3"/>
    </row>
    <row r="15282" spans="2:51" x14ac:dyDescent="0.2">
      <c r="B15282" s="3"/>
      <c r="D15282" s="3"/>
      <c r="AW15282" s="3"/>
      <c r="AY15282" s="3"/>
    </row>
    <row r="15283" spans="2:51" x14ac:dyDescent="0.2">
      <c r="B15283" s="3"/>
      <c r="D15283" s="3"/>
      <c r="AW15283" s="3"/>
      <c r="AY15283" s="3"/>
    </row>
    <row r="15284" spans="2:51" x14ac:dyDescent="0.2">
      <c r="B15284" s="3"/>
      <c r="D15284" s="3"/>
      <c r="AW15284" s="3"/>
      <c r="AY15284" s="3"/>
    </row>
    <row r="15285" spans="2:51" x14ac:dyDescent="0.2">
      <c r="B15285" s="3"/>
      <c r="D15285" s="3"/>
      <c r="AW15285" s="3"/>
      <c r="AY15285" s="3"/>
    </row>
    <row r="15286" spans="2:51" x14ac:dyDescent="0.2">
      <c r="B15286" s="3"/>
      <c r="D15286" s="3"/>
      <c r="AW15286" s="3"/>
      <c r="AY15286" s="3"/>
    </row>
    <row r="15287" spans="2:51" x14ac:dyDescent="0.2">
      <c r="B15287" s="3"/>
      <c r="D15287" s="3"/>
      <c r="AW15287" s="3"/>
      <c r="AY15287" s="3"/>
    </row>
    <row r="15288" spans="2:51" x14ac:dyDescent="0.2">
      <c r="B15288" s="3"/>
      <c r="D15288" s="3"/>
      <c r="AW15288" s="3"/>
      <c r="AY15288" s="3"/>
    </row>
    <row r="15289" spans="2:51" x14ac:dyDescent="0.2">
      <c r="B15289" s="3"/>
      <c r="D15289" s="3"/>
      <c r="AW15289" s="3"/>
      <c r="AY15289" s="3"/>
    </row>
    <row r="15290" spans="2:51" x14ac:dyDescent="0.2">
      <c r="B15290" s="3"/>
      <c r="D15290" s="3"/>
      <c r="AW15290" s="3"/>
      <c r="AY15290" s="3"/>
    </row>
    <row r="15291" spans="2:51" x14ac:dyDescent="0.2">
      <c r="B15291" s="3"/>
      <c r="D15291" s="3"/>
      <c r="AW15291" s="3"/>
      <c r="AY15291" s="3"/>
    </row>
    <row r="15292" spans="2:51" x14ac:dyDescent="0.2">
      <c r="B15292" s="3"/>
      <c r="D15292" s="3"/>
      <c r="AW15292" s="3"/>
      <c r="AY15292" s="3"/>
    </row>
    <row r="15293" spans="2:51" x14ac:dyDescent="0.2">
      <c r="B15293" s="3"/>
      <c r="D15293" s="3"/>
      <c r="AW15293" s="3"/>
      <c r="AY15293" s="3"/>
    </row>
    <row r="15294" spans="2:51" x14ac:dyDescent="0.2">
      <c r="B15294" s="3"/>
      <c r="D15294" s="3"/>
      <c r="AW15294" s="3"/>
      <c r="AY15294" s="3"/>
    </row>
    <row r="15295" spans="2:51" x14ac:dyDescent="0.2">
      <c r="B15295" s="3"/>
      <c r="D15295" s="3"/>
      <c r="AW15295" s="3"/>
      <c r="AY15295" s="3"/>
    </row>
    <row r="15296" spans="2:51" x14ac:dyDescent="0.2">
      <c r="B15296" s="3"/>
      <c r="D15296" s="3"/>
      <c r="AW15296" s="3"/>
      <c r="AY15296" s="3"/>
    </row>
    <row r="15297" spans="2:51" x14ac:dyDescent="0.2">
      <c r="B15297" s="3"/>
      <c r="D15297" s="3"/>
      <c r="AW15297" s="3"/>
      <c r="AY15297" s="3"/>
    </row>
    <row r="15298" spans="2:51" x14ac:dyDescent="0.2">
      <c r="B15298" s="3"/>
      <c r="D15298" s="3"/>
      <c r="AW15298" s="3"/>
      <c r="AY15298" s="3"/>
    </row>
    <row r="15299" spans="2:51" x14ac:dyDescent="0.2">
      <c r="B15299" s="3"/>
      <c r="D15299" s="3"/>
      <c r="AW15299" s="3"/>
      <c r="AY15299" s="3"/>
    </row>
    <row r="15300" spans="2:51" x14ac:dyDescent="0.2">
      <c r="B15300" s="3"/>
      <c r="D15300" s="3"/>
      <c r="AW15300" s="3"/>
      <c r="AY15300" s="3"/>
    </row>
    <row r="15301" spans="2:51" x14ac:dyDescent="0.2">
      <c r="B15301" s="3"/>
      <c r="D15301" s="3"/>
      <c r="AW15301" s="3"/>
      <c r="AY15301" s="3"/>
    </row>
    <row r="15302" spans="2:51" x14ac:dyDescent="0.2">
      <c r="B15302" s="3"/>
      <c r="D15302" s="3"/>
      <c r="AW15302" s="3"/>
      <c r="AY15302" s="3"/>
    </row>
    <row r="15303" spans="2:51" x14ac:dyDescent="0.2">
      <c r="B15303" s="3"/>
      <c r="D15303" s="3"/>
      <c r="AW15303" s="3"/>
      <c r="AY15303" s="3"/>
    </row>
    <row r="15304" spans="2:51" x14ac:dyDescent="0.2">
      <c r="B15304" s="3"/>
      <c r="D15304" s="3"/>
      <c r="AW15304" s="3"/>
      <c r="AY15304" s="3"/>
    </row>
    <row r="15305" spans="2:51" x14ac:dyDescent="0.2">
      <c r="B15305" s="3"/>
      <c r="D15305" s="3"/>
      <c r="AW15305" s="3"/>
      <c r="AY15305" s="3"/>
    </row>
    <row r="15306" spans="2:51" x14ac:dyDescent="0.2">
      <c r="B15306" s="3"/>
      <c r="D15306" s="3"/>
      <c r="AW15306" s="3"/>
      <c r="AY15306" s="3"/>
    </row>
    <row r="15307" spans="2:51" x14ac:dyDescent="0.2">
      <c r="B15307" s="3"/>
      <c r="D15307" s="3"/>
      <c r="AW15307" s="3"/>
      <c r="AY15307" s="3"/>
    </row>
    <row r="15308" spans="2:51" x14ac:dyDescent="0.2">
      <c r="B15308" s="3"/>
      <c r="D15308" s="3"/>
      <c r="AW15308" s="3"/>
      <c r="AY15308" s="3"/>
    </row>
    <row r="15309" spans="2:51" x14ac:dyDescent="0.2">
      <c r="B15309" s="3"/>
      <c r="D15309" s="3"/>
      <c r="AW15309" s="3"/>
      <c r="AY15309" s="3"/>
    </row>
    <row r="15310" spans="2:51" x14ac:dyDescent="0.2">
      <c r="B15310" s="3"/>
      <c r="D15310" s="3"/>
      <c r="AW15310" s="3"/>
      <c r="AY15310" s="3"/>
    </row>
    <row r="15311" spans="2:51" x14ac:dyDescent="0.2">
      <c r="B15311" s="3"/>
      <c r="D15311" s="3"/>
      <c r="AW15311" s="3"/>
      <c r="AY15311" s="3"/>
    </row>
    <row r="15312" spans="2:51" x14ac:dyDescent="0.2">
      <c r="B15312" s="3"/>
      <c r="D15312" s="3"/>
      <c r="AW15312" s="3"/>
      <c r="AY15312" s="3"/>
    </row>
    <row r="15313" spans="2:51" x14ac:dyDescent="0.2">
      <c r="B15313" s="3"/>
      <c r="D15313" s="3"/>
      <c r="AW15313" s="3"/>
      <c r="AY15313" s="3"/>
    </row>
    <row r="15314" spans="2:51" x14ac:dyDescent="0.2">
      <c r="B15314" s="3"/>
      <c r="D15314" s="3"/>
      <c r="AW15314" s="3"/>
      <c r="AY15314" s="3"/>
    </row>
    <row r="15315" spans="2:51" x14ac:dyDescent="0.2">
      <c r="B15315" s="3"/>
      <c r="D15315" s="3"/>
      <c r="AW15315" s="3"/>
      <c r="AY15315" s="3"/>
    </row>
    <row r="15316" spans="2:51" x14ac:dyDescent="0.2">
      <c r="B15316" s="3"/>
      <c r="D15316" s="3"/>
      <c r="AW15316" s="3"/>
      <c r="AY15316" s="3"/>
    </row>
    <row r="15317" spans="2:51" x14ac:dyDescent="0.2">
      <c r="B15317" s="3"/>
      <c r="D15317" s="3"/>
      <c r="AW15317" s="3"/>
      <c r="AY15317" s="3"/>
    </row>
    <row r="15318" spans="2:51" x14ac:dyDescent="0.2">
      <c r="B15318" s="3"/>
      <c r="D15318" s="3"/>
      <c r="AW15318" s="3"/>
      <c r="AY15318" s="3"/>
    </row>
    <row r="15319" spans="2:51" x14ac:dyDescent="0.2">
      <c r="B15319" s="3"/>
      <c r="D15319" s="3"/>
      <c r="AW15319" s="3"/>
      <c r="AY15319" s="3"/>
    </row>
    <row r="15320" spans="2:51" x14ac:dyDescent="0.2">
      <c r="B15320" s="3"/>
      <c r="D15320" s="3"/>
      <c r="AW15320" s="3"/>
      <c r="AY15320" s="3"/>
    </row>
    <row r="15321" spans="2:51" x14ac:dyDescent="0.2">
      <c r="B15321" s="3"/>
      <c r="D15321" s="3"/>
      <c r="AW15321" s="3"/>
      <c r="AY15321" s="3"/>
    </row>
    <row r="15322" spans="2:51" x14ac:dyDescent="0.2">
      <c r="B15322" s="3"/>
      <c r="D15322" s="3"/>
      <c r="AW15322" s="3"/>
      <c r="AY15322" s="3"/>
    </row>
    <row r="15323" spans="2:51" x14ac:dyDescent="0.2">
      <c r="B15323" s="3"/>
      <c r="D15323" s="3"/>
      <c r="AW15323" s="3"/>
      <c r="AY15323" s="3"/>
    </row>
    <row r="15324" spans="2:51" x14ac:dyDescent="0.2">
      <c r="B15324" s="3"/>
      <c r="D15324" s="3"/>
      <c r="AW15324" s="3"/>
      <c r="AY15324" s="3"/>
    </row>
    <row r="15325" spans="2:51" x14ac:dyDescent="0.2">
      <c r="B15325" s="3"/>
      <c r="D15325" s="3"/>
      <c r="AW15325" s="3"/>
      <c r="AY15325" s="3"/>
    </row>
    <row r="15326" spans="2:51" x14ac:dyDescent="0.2">
      <c r="B15326" s="3"/>
      <c r="D15326" s="3"/>
      <c r="AW15326" s="3"/>
      <c r="AY15326" s="3"/>
    </row>
    <row r="15327" spans="2:51" x14ac:dyDescent="0.2">
      <c r="B15327" s="3"/>
      <c r="D15327" s="3"/>
      <c r="AW15327" s="3"/>
      <c r="AY15327" s="3"/>
    </row>
    <row r="15328" spans="2:51" x14ac:dyDescent="0.2">
      <c r="B15328" s="3"/>
      <c r="D15328" s="3"/>
      <c r="AW15328" s="3"/>
      <c r="AY15328" s="3"/>
    </row>
    <row r="15329" spans="2:51" x14ac:dyDescent="0.2">
      <c r="B15329" s="3"/>
      <c r="D15329" s="3"/>
      <c r="AW15329" s="3"/>
      <c r="AY15329" s="3"/>
    </row>
    <row r="15330" spans="2:51" x14ac:dyDescent="0.2">
      <c r="B15330" s="3"/>
      <c r="D15330" s="3"/>
      <c r="AW15330" s="3"/>
      <c r="AY15330" s="3"/>
    </row>
    <row r="15331" spans="2:51" x14ac:dyDescent="0.2">
      <c r="B15331" s="3"/>
      <c r="D15331" s="3"/>
      <c r="AW15331" s="3"/>
      <c r="AY15331" s="3"/>
    </row>
    <row r="15332" spans="2:51" x14ac:dyDescent="0.2">
      <c r="B15332" s="3"/>
      <c r="D15332" s="3"/>
      <c r="AW15332" s="3"/>
      <c r="AY15332" s="3"/>
    </row>
    <row r="15333" spans="2:51" x14ac:dyDescent="0.2">
      <c r="B15333" s="3"/>
      <c r="D15333" s="3"/>
      <c r="AW15333" s="3"/>
      <c r="AY15333" s="3"/>
    </row>
    <row r="15334" spans="2:51" x14ac:dyDescent="0.2">
      <c r="B15334" s="3"/>
      <c r="D15334" s="3"/>
      <c r="AW15334" s="3"/>
      <c r="AY15334" s="3"/>
    </row>
    <row r="15335" spans="2:51" x14ac:dyDescent="0.2">
      <c r="B15335" s="3"/>
      <c r="D15335" s="3"/>
      <c r="AW15335" s="3"/>
      <c r="AY15335" s="3"/>
    </row>
    <row r="15336" spans="2:51" x14ac:dyDescent="0.2">
      <c r="B15336" s="3"/>
      <c r="D15336" s="3"/>
      <c r="AW15336" s="3"/>
      <c r="AY15336" s="3"/>
    </row>
    <row r="15337" spans="2:51" x14ac:dyDescent="0.2">
      <c r="B15337" s="3"/>
      <c r="D15337" s="3"/>
      <c r="AW15337" s="3"/>
      <c r="AY15337" s="3"/>
    </row>
    <row r="15338" spans="2:51" x14ac:dyDescent="0.2">
      <c r="B15338" s="3"/>
      <c r="D15338" s="3"/>
      <c r="AW15338" s="3"/>
      <c r="AY15338" s="3"/>
    </row>
    <row r="15339" spans="2:51" x14ac:dyDescent="0.2">
      <c r="B15339" s="3"/>
      <c r="D15339" s="3"/>
      <c r="AW15339" s="3"/>
      <c r="AY15339" s="3"/>
    </row>
    <row r="15340" spans="2:51" x14ac:dyDescent="0.2">
      <c r="B15340" s="3"/>
      <c r="D15340" s="3"/>
      <c r="AW15340" s="3"/>
      <c r="AY15340" s="3"/>
    </row>
    <row r="15341" spans="2:51" x14ac:dyDescent="0.2">
      <c r="B15341" s="3"/>
      <c r="D15341" s="3"/>
      <c r="AW15341" s="3"/>
      <c r="AY15341" s="3"/>
    </row>
    <row r="15342" spans="2:51" x14ac:dyDescent="0.2">
      <c r="B15342" s="3"/>
      <c r="D15342" s="3"/>
      <c r="AW15342" s="3"/>
      <c r="AY15342" s="3"/>
    </row>
    <row r="15343" spans="2:51" x14ac:dyDescent="0.2">
      <c r="B15343" s="3"/>
      <c r="D15343" s="3"/>
      <c r="AW15343" s="3"/>
      <c r="AY15343" s="3"/>
    </row>
    <row r="15344" spans="2:51" x14ac:dyDescent="0.2">
      <c r="B15344" s="3"/>
      <c r="D15344" s="3"/>
      <c r="AW15344" s="3"/>
      <c r="AY15344" s="3"/>
    </row>
    <row r="15345" spans="2:51" x14ac:dyDescent="0.2">
      <c r="B15345" s="3"/>
      <c r="D15345" s="3"/>
      <c r="AW15345" s="3"/>
      <c r="AY15345" s="3"/>
    </row>
    <row r="15346" spans="2:51" x14ac:dyDescent="0.2">
      <c r="B15346" s="3"/>
      <c r="D15346" s="3"/>
      <c r="AW15346" s="3"/>
      <c r="AY15346" s="3"/>
    </row>
    <row r="15347" spans="2:51" x14ac:dyDescent="0.2">
      <c r="B15347" s="3"/>
      <c r="D15347" s="3"/>
      <c r="AW15347" s="3"/>
      <c r="AY15347" s="3"/>
    </row>
    <row r="15348" spans="2:51" x14ac:dyDescent="0.2">
      <c r="B15348" s="3"/>
      <c r="D15348" s="3"/>
      <c r="AW15348" s="3"/>
      <c r="AY15348" s="3"/>
    </row>
    <row r="15349" spans="2:51" x14ac:dyDescent="0.2">
      <c r="B15349" s="3"/>
      <c r="D15349" s="3"/>
      <c r="AW15349" s="3"/>
      <c r="AY15349" s="3"/>
    </row>
    <row r="15350" spans="2:51" x14ac:dyDescent="0.2">
      <c r="B15350" s="3"/>
      <c r="D15350" s="3"/>
      <c r="AW15350" s="3"/>
      <c r="AY15350" s="3"/>
    </row>
    <row r="15351" spans="2:51" x14ac:dyDescent="0.2">
      <c r="B15351" s="3"/>
      <c r="D15351" s="3"/>
      <c r="AW15351" s="3"/>
      <c r="AY15351" s="3"/>
    </row>
    <row r="15352" spans="2:51" x14ac:dyDescent="0.2">
      <c r="B15352" s="3"/>
      <c r="D15352" s="3"/>
      <c r="AW15352" s="3"/>
      <c r="AY15352" s="3"/>
    </row>
    <row r="15353" spans="2:51" x14ac:dyDescent="0.2">
      <c r="B15353" s="3"/>
      <c r="D15353" s="3"/>
      <c r="AW15353" s="3"/>
      <c r="AY15353" s="3"/>
    </row>
    <row r="15354" spans="2:51" x14ac:dyDescent="0.2">
      <c r="B15354" s="3"/>
      <c r="D15354" s="3"/>
      <c r="AW15354" s="3"/>
      <c r="AY15354" s="3"/>
    </row>
    <row r="15355" spans="2:51" x14ac:dyDescent="0.2">
      <c r="B15355" s="3"/>
      <c r="D15355" s="3"/>
      <c r="AW15355" s="3"/>
      <c r="AY15355" s="3"/>
    </row>
    <row r="15356" spans="2:51" x14ac:dyDescent="0.2">
      <c r="B15356" s="3"/>
      <c r="D15356" s="3"/>
      <c r="AW15356" s="3"/>
      <c r="AY15356" s="3"/>
    </row>
    <row r="15357" spans="2:51" x14ac:dyDescent="0.2">
      <c r="B15357" s="3"/>
      <c r="D15357" s="3"/>
      <c r="AW15357" s="3"/>
      <c r="AY15357" s="3"/>
    </row>
    <row r="15358" spans="2:51" x14ac:dyDescent="0.2">
      <c r="B15358" s="3"/>
      <c r="D15358" s="3"/>
      <c r="AW15358" s="3"/>
      <c r="AY15358" s="3"/>
    </row>
    <row r="15359" spans="2:51" x14ac:dyDescent="0.2">
      <c r="B15359" s="3"/>
      <c r="D15359" s="3"/>
      <c r="AW15359" s="3"/>
      <c r="AY15359" s="3"/>
    </row>
    <row r="15360" spans="2:51" x14ac:dyDescent="0.2">
      <c r="B15360" s="3"/>
      <c r="D15360" s="3"/>
      <c r="AW15360" s="3"/>
      <c r="AY15360" s="3"/>
    </row>
    <row r="15361" spans="2:51" x14ac:dyDescent="0.2">
      <c r="B15361" s="3"/>
      <c r="D15361" s="3"/>
      <c r="AW15361" s="3"/>
      <c r="AY15361" s="3"/>
    </row>
    <row r="15362" spans="2:51" x14ac:dyDescent="0.2">
      <c r="B15362" s="3"/>
      <c r="D15362" s="3"/>
      <c r="AW15362" s="3"/>
      <c r="AY15362" s="3"/>
    </row>
    <row r="15363" spans="2:51" x14ac:dyDescent="0.2">
      <c r="B15363" s="3"/>
      <c r="D15363" s="3"/>
      <c r="AW15363" s="3"/>
      <c r="AY15363" s="3"/>
    </row>
    <row r="15364" spans="2:51" x14ac:dyDescent="0.2">
      <c r="B15364" s="3"/>
      <c r="D15364" s="3"/>
      <c r="AW15364" s="3"/>
      <c r="AY15364" s="3"/>
    </row>
    <row r="15365" spans="2:51" x14ac:dyDescent="0.2">
      <c r="B15365" s="3"/>
      <c r="D15365" s="3"/>
      <c r="AW15365" s="3"/>
      <c r="AY15365" s="3"/>
    </row>
    <row r="15366" spans="2:51" x14ac:dyDescent="0.2">
      <c r="B15366" s="3"/>
      <c r="D15366" s="3"/>
      <c r="AW15366" s="3"/>
      <c r="AY15366" s="3"/>
    </row>
    <row r="15367" spans="2:51" x14ac:dyDescent="0.2">
      <c r="B15367" s="3"/>
      <c r="D15367" s="3"/>
      <c r="AW15367" s="3"/>
      <c r="AY15367" s="3"/>
    </row>
    <row r="15368" spans="2:51" x14ac:dyDescent="0.2">
      <c r="B15368" s="3"/>
      <c r="D15368" s="3"/>
      <c r="AW15368" s="3"/>
      <c r="AY15368" s="3"/>
    </row>
    <row r="15369" spans="2:51" x14ac:dyDescent="0.2">
      <c r="B15369" s="3"/>
      <c r="D15369" s="3"/>
      <c r="AW15369" s="3"/>
      <c r="AY15369" s="3"/>
    </row>
    <row r="15370" spans="2:51" x14ac:dyDescent="0.2">
      <c r="B15370" s="3"/>
      <c r="D15370" s="3"/>
      <c r="AW15370" s="3"/>
      <c r="AY15370" s="3"/>
    </row>
    <row r="15371" spans="2:51" x14ac:dyDescent="0.2">
      <c r="B15371" s="3"/>
      <c r="D15371" s="3"/>
      <c r="AW15371" s="3"/>
      <c r="AY15371" s="3"/>
    </row>
    <row r="15372" spans="2:51" x14ac:dyDescent="0.2">
      <c r="B15372" s="3"/>
      <c r="D15372" s="3"/>
      <c r="AW15372" s="3"/>
      <c r="AY15372" s="3"/>
    </row>
    <row r="15373" spans="2:51" x14ac:dyDescent="0.2">
      <c r="B15373" s="3"/>
      <c r="D15373" s="3"/>
      <c r="AW15373" s="3"/>
      <c r="AY15373" s="3"/>
    </row>
    <row r="15374" spans="2:51" x14ac:dyDescent="0.2">
      <c r="B15374" s="3"/>
      <c r="D15374" s="3"/>
      <c r="AW15374" s="3"/>
      <c r="AY15374" s="3"/>
    </row>
    <row r="15375" spans="2:51" x14ac:dyDescent="0.2">
      <c r="B15375" s="3"/>
      <c r="D15375" s="3"/>
      <c r="AW15375" s="3"/>
      <c r="AY15375" s="3"/>
    </row>
    <row r="15376" spans="2:51" x14ac:dyDescent="0.2">
      <c r="B15376" s="3"/>
      <c r="D15376" s="3"/>
      <c r="AW15376" s="3"/>
      <c r="AY15376" s="3"/>
    </row>
    <row r="15377" spans="2:51" x14ac:dyDescent="0.2">
      <c r="B15377" s="3"/>
      <c r="D15377" s="3"/>
      <c r="AW15377" s="3"/>
      <c r="AY15377" s="3"/>
    </row>
    <row r="15378" spans="2:51" x14ac:dyDescent="0.2">
      <c r="B15378" s="3"/>
      <c r="D15378" s="3"/>
      <c r="AW15378" s="3"/>
      <c r="AY15378" s="3"/>
    </row>
    <row r="15379" spans="2:51" x14ac:dyDescent="0.2">
      <c r="B15379" s="3"/>
      <c r="D15379" s="3"/>
      <c r="AW15379" s="3"/>
      <c r="AY15379" s="3"/>
    </row>
    <row r="15380" spans="2:51" x14ac:dyDescent="0.2">
      <c r="B15380" s="3"/>
      <c r="D15380" s="3"/>
      <c r="AW15380" s="3"/>
      <c r="AY15380" s="3"/>
    </row>
    <row r="15381" spans="2:51" x14ac:dyDescent="0.2">
      <c r="B15381" s="3"/>
      <c r="D15381" s="3"/>
      <c r="AW15381" s="3"/>
      <c r="AY15381" s="3"/>
    </row>
    <row r="15382" spans="2:51" x14ac:dyDescent="0.2">
      <c r="B15382" s="3"/>
      <c r="D15382" s="3"/>
      <c r="AW15382" s="3"/>
      <c r="AY15382" s="3"/>
    </row>
    <row r="15383" spans="2:51" x14ac:dyDescent="0.2">
      <c r="B15383" s="3"/>
      <c r="D15383" s="3"/>
      <c r="AW15383" s="3"/>
      <c r="AY15383" s="3"/>
    </row>
    <row r="15384" spans="2:51" x14ac:dyDescent="0.2">
      <c r="B15384" s="3"/>
      <c r="D15384" s="3"/>
      <c r="AW15384" s="3"/>
      <c r="AY15384" s="3"/>
    </row>
    <row r="15385" spans="2:51" x14ac:dyDescent="0.2">
      <c r="B15385" s="3"/>
      <c r="D15385" s="3"/>
      <c r="AW15385" s="3"/>
      <c r="AY15385" s="3"/>
    </row>
    <row r="15386" spans="2:51" x14ac:dyDescent="0.2">
      <c r="B15386" s="3"/>
      <c r="D15386" s="3"/>
      <c r="AW15386" s="3"/>
      <c r="AY15386" s="3"/>
    </row>
    <row r="15387" spans="2:51" x14ac:dyDescent="0.2">
      <c r="B15387" s="3"/>
      <c r="D15387" s="3"/>
      <c r="AW15387" s="3"/>
      <c r="AY15387" s="3"/>
    </row>
    <row r="15388" spans="2:51" x14ac:dyDescent="0.2">
      <c r="B15388" s="3"/>
      <c r="D15388" s="3"/>
      <c r="AW15388" s="3"/>
      <c r="AY15388" s="3"/>
    </row>
    <row r="15389" spans="2:51" x14ac:dyDescent="0.2">
      <c r="B15389" s="3"/>
      <c r="D15389" s="3"/>
      <c r="AW15389" s="3"/>
      <c r="AY15389" s="3"/>
    </row>
    <row r="15390" spans="2:51" x14ac:dyDescent="0.2">
      <c r="B15390" s="3"/>
      <c r="D15390" s="3"/>
      <c r="AW15390" s="3"/>
      <c r="AY15390" s="3"/>
    </row>
    <row r="15391" spans="2:51" x14ac:dyDescent="0.2">
      <c r="B15391" s="3"/>
      <c r="D15391" s="3"/>
      <c r="AW15391" s="3"/>
      <c r="AY15391" s="3"/>
    </row>
    <row r="15392" spans="2:51" x14ac:dyDescent="0.2">
      <c r="B15392" s="3"/>
      <c r="D15392" s="3"/>
      <c r="AW15392" s="3"/>
      <c r="AY15392" s="3"/>
    </row>
    <row r="15393" spans="2:51" x14ac:dyDescent="0.2">
      <c r="B15393" s="3"/>
      <c r="D15393" s="3"/>
      <c r="AW15393" s="3"/>
      <c r="AY15393" s="3"/>
    </row>
    <row r="15394" spans="2:51" x14ac:dyDescent="0.2">
      <c r="B15394" s="3"/>
      <c r="D15394" s="3"/>
      <c r="AW15394" s="3"/>
      <c r="AY15394" s="3"/>
    </row>
    <row r="15395" spans="2:51" x14ac:dyDescent="0.2">
      <c r="B15395" s="3"/>
      <c r="D15395" s="3"/>
      <c r="AW15395" s="3"/>
      <c r="AY15395" s="3"/>
    </row>
    <row r="15396" spans="2:51" x14ac:dyDescent="0.2">
      <c r="B15396" s="3"/>
      <c r="D15396" s="3"/>
      <c r="AW15396" s="3"/>
      <c r="AY15396" s="3"/>
    </row>
    <row r="15397" spans="2:51" x14ac:dyDescent="0.2">
      <c r="B15397" s="3"/>
      <c r="D15397" s="3"/>
      <c r="AW15397" s="3"/>
      <c r="AY15397" s="3"/>
    </row>
    <row r="15398" spans="2:51" x14ac:dyDescent="0.2">
      <c r="B15398" s="3"/>
      <c r="D15398" s="3"/>
      <c r="AW15398" s="3"/>
      <c r="AY15398" s="3"/>
    </row>
    <row r="15399" spans="2:51" x14ac:dyDescent="0.2">
      <c r="B15399" s="3"/>
      <c r="D15399" s="3"/>
      <c r="AW15399" s="3"/>
      <c r="AY15399" s="3"/>
    </row>
    <row r="15400" spans="2:51" x14ac:dyDescent="0.2">
      <c r="B15400" s="3"/>
      <c r="D15400" s="3"/>
      <c r="AW15400" s="3"/>
      <c r="AY15400" s="3"/>
    </row>
    <row r="15401" spans="2:51" x14ac:dyDescent="0.2">
      <c r="B15401" s="3"/>
      <c r="D15401" s="3"/>
      <c r="AW15401" s="3"/>
      <c r="AY15401" s="3"/>
    </row>
    <row r="15402" spans="2:51" x14ac:dyDescent="0.2">
      <c r="B15402" s="3"/>
      <c r="D15402" s="3"/>
      <c r="AW15402" s="3"/>
      <c r="AY15402" s="3"/>
    </row>
    <row r="15403" spans="2:51" x14ac:dyDescent="0.2">
      <c r="B15403" s="3"/>
      <c r="D15403" s="3"/>
      <c r="AW15403" s="3"/>
      <c r="AY15403" s="3"/>
    </row>
    <row r="15404" spans="2:51" x14ac:dyDescent="0.2">
      <c r="B15404" s="3"/>
      <c r="D15404" s="3"/>
      <c r="AW15404" s="3"/>
      <c r="AY15404" s="3"/>
    </row>
    <row r="15405" spans="2:51" x14ac:dyDescent="0.2">
      <c r="B15405" s="3"/>
      <c r="D15405" s="3"/>
      <c r="AW15405" s="3"/>
      <c r="AY15405" s="3"/>
    </row>
    <row r="15406" spans="2:51" x14ac:dyDescent="0.2">
      <c r="B15406" s="3"/>
      <c r="D15406" s="3"/>
      <c r="AW15406" s="3"/>
      <c r="AY15406" s="3"/>
    </row>
    <row r="15407" spans="2:51" x14ac:dyDescent="0.2">
      <c r="B15407" s="3"/>
      <c r="D15407" s="3"/>
      <c r="AW15407" s="3"/>
      <c r="AY15407" s="3"/>
    </row>
    <row r="15408" spans="2:51" x14ac:dyDescent="0.2">
      <c r="B15408" s="3"/>
      <c r="D15408" s="3"/>
      <c r="AW15408" s="3"/>
      <c r="AY15408" s="3"/>
    </row>
    <row r="15409" spans="2:51" x14ac:dyDescent="0.2">
      <c r="B15409" s="3"/>
      <c r="D15409" s="3"/>
      <c r="AW15409" s="3"/>
      <c r="AY15409" s="3"/>
    </row>
    <row r="15410" spans="2:51" x14ac:dyDescent="0.2">
      <c r="B15410" s="3"/>
      <c r="D15410" s="3"/>
      <c r="AW15410" s="3"/>
      <c r="AY15410" s="3"/>
    </row>
    <row r="15411" spans="2:51" x14ac:dyDescent="0.2">
      <c r="B15411" s="3"/>
      <c r="D15411" s="3"/>
      <c r="AW15411" s="3"/>
      <c r="AY15411" s="3"/>
    </row>
    <row r="15412" spans="2:51" x14ac:dyDescent="0.2">
      <c r="B15412" s="3"/>
      <c r="D15412" s="3"/>
      <c r="AW15412" s="3"/>
      <c r="AY15412" s="3"/>
    </row>
    <row r="15413" spans="2:51" x14ac:dyDescent="0.2">
      <c r="B15413" s="3"/>
      <c r="D15413" s="3"/>
      <c r="AW15413" s="3"/>
      <c r="AY15413" s="3"/>
    </row>
    <row r="15414" spans="2:51" x14ac:dyDescent="0.2">
      <c r="B15414" s="3"/>
      <c r="D15414" s="3"/>
      <c r="AW15414" s="3"/>
      <c r="AY15414" s="3"/>
    </row>
    <row r="15415" spans="2:51" x14ac:dyDescent="0.2">
      <c r="B15415" s="3"/>
      <c r="D15415" s="3"/>
      <c r="AW15415" s="3"/>
      <c r="AY15415" s="3"/>
    </row>
    <row r="15416" spans="2:51" x14ac:dyDescent="0.2">
      <c r="B15416" s="3"/>
      <c r="D15416" s="3"/>
      <c r="AW15416" s="3"/>
      <c r="AY15416" s="3"/>
    </row>
    <row r="15417" spans="2:51" x14ac:dyDescent="0.2">
      <c r="B15417" s="3"/>
      <c r="D15417" s="3"/>
      <c r="AW15417" s="3"/>
      <c r="AY15417" s="3"/>
    </row>
    <row r="15418" spans="2:51" x14ac:dyDescent="0.2">
      <c r="B15418" s="3"/>
      <c r="D15418" s="3"/>
      <c r="AW15418" s="3"/>
      <c r="AY15418" s="3"/>
    </row>
    <row r="15419" spans="2:51" x14ac:dyDescent="0.2">
      <c r="B15419" s="3"/>
      <c r="D15419" s="3"/>
      <c r="AW15419" s="3"/>
      <c r="AY15419" s="3"/>
    </row>
    <row r="15420" spans="2:51" x14ac:dyDescent="0.2">
      <c r="B15420" s="3"/>
      <c r="D15420" s="3"/>
      <c r="AW15420" s="3"/>
      <c r="AY15420" s="3"/>
    </row>
    <row r="15421" spans="2:51" x14ac:dyDescent="0.2">
      <c r="B15421" s="3"/>
      <c r="D15421" s="3"/>
      <c r="AW15421" s="3"/>
      <c r="AY15421" s="3"/>
    </row>
    <row r="15422" spans="2:51" x14ac:dyDescent="0.2">
      <c r="B15422" s="3"/>
      <c r="D15422" s="3"/>
      <c r="AW15422" s="3"/>
      <c r="AY15422" s="3"/>
    </row>
    <row r="15423" spans="2:51" x14ac:dyDescent="0.2">
      <c r="B15423" s="3"/>
      <c r="D15423" s="3"/>
      <c r="AW15423" s="3"/>
      <c r="AY15423" s="3"/>
    </row>
    <row r="15424" spans="2:51" x14ac:dyDescent="0.2">
      <c r="B15424" s="3"/>
      <c r="D15424" s="3"/>
      <c r="AW15424" s="3"/>
      <c r="AY15424" s="3"/>
    </row>
    <row r="15425" spans="2:51" x14ac:dyDescent="0.2">
      <c r="B15425" s="3"/>
      <c r="D15425" s="3"/>
      <c r="AW15425" s="3"/>
      <c r="AY15425" s="3"/>
    </row>
    <row r="15426" spans="2:51" x14ac:dyDescent="0.2">
      <c r="B15426" s="3"/>
      <c r="D15426" s="3"/>
      <c r="AW15426" s="3"/>
      <c r="AY15426" s="3"/>
    </row>
    <row r="15427" spans="2:51" x14ac:dyDescent="0.2">
      <c r="B15427" s="3"/>
      <c r="D15427" s="3"/>
      <c r="AW15427" s="3"/>
      <c r="AY15427" s="3"/>
    </row>
    <row r="15428" spans="2:51" x14ac:dyDescent="0.2">
      <c r="B15428" s="3"/>
      <c r="D15428" s="3"/>
      <c r="AW15428" s="3"/>
      <c r="AY15428" s="3"/>
    </row>
    <row r="15429" spans="2:51" x14ac:dyDescent="0.2">
      <c r="B15429" s="3"/>
      <c r="D15429" s="3"/>
      <c r="AW15429" s="3"/>
      <c r="AY15429" s="3"/>
    </row>
    <row r="15430" spans="2:51" x14ac:dyDescent="0.2">
      <c r="B15430" s="3"/>
      <c r="D15430" s="3"/>
      <c r="AW15430" s="3"/>
      <c r="AY15430" s="3"/>
    </row>
    <row r="15431" spans="2:51" x14ac:dyDescent="0.2">
      <c r="B15431" s="3"/>
      <c r="D15431" s="3"/>
      <c r="AW15431" s="3"/>
      <c r="AY15431" s="3"/>
    </row>
    <row r="15432" spans="2:51" x14ac:dyDescent="0.2">
      <c r="B15432" s="3"/>
      <c r="D15432" s="3"/>
      <c r="AW15432" s="3"/>
      <c r="AY15432" s="3"/>
    </row>
    <row r="15433" spans="2:51" x14ac:dyDescent="0.2">
      <c r="B15433" s="3"/>
      <c r="D15433" s="3"/>
      <c r="AW15433" s="3"/>
      <c r="AY15433" s="3"/>
    </row>
    <row r="15434" spans="2:51" x14ac:dyDescent="0.2">
      <c r="B15434" s="3"/>
      <c r="D15434" s="3"/>
      <c r="AW15434" s="3"/>
      <c r="AY15434" s="3"/>
    </row>
    <row r="15435" spans="2:51" x14ac:dyDescent="0.2">
      <c r="B15435" s="3"/>
      <c r="D15435" s="3"/>
      <c r="AW15435" s="3"/>
      <c r="AY15435" s="3"/>
    </row>
    <row r="15436" spans="2:51" x14ac:dyDescent="0.2">
      <c r="B15436" s="3"/>
      <c r="D15436" s="3"/>
      <c r="AW15436" s="3"/>
      <c r="AY15436" s="3"/>
    </row>
    <row r="15437" spans="2:51" x14ac:dyDescent="0.2">
      <c r="B15437" s="3"/>
      <c r="D15437" s="3"/>
      <c r="AW15437" s="3"/>
      <c r="AY15437" s="3"/>
    </row>
    <row r="15438" spans="2:51" x14ac:dyDescent="0.2">
      <c r="B15438" s="3"/>
      <c r="D15438" s="3"/>
      <c r="AW15438" s="3"/>
      <c r="AY15438" s="3"/>
    </row>
    <row r="15439" spans="2:51" x14ac:dyDescent="0.2">
      <c r="B15439" s="3"/>
      <c r="D15439" s="3"/>
      <c r="AW15439" s="3"/>
      <c r="AY15439" s="3"/>
    </row>
    <row r="15440" spans="2:51" x14ac:dyDescent="0.2">
      <c r="B15440" s="3"/>
      <c r="D15440" s="3"/>
      <c r="AW15440" s="3"/>
      <c r="AY15440" s="3"/>
    </row>
    <row r="15441" spans="2:51" x14ac:dyDescent="0.2">
      <c r="B15441" s="3"/>
      <c r="D15441" s="3"/>
      <c r="AW15441" s="3"/>
      <c r="AY15441" s="3"/>
    </row>
    <row r="15442" spans="2:51" x14ac:dyDescent="0.2">
      <c r="B15442" s="3"/>
      <c r="D15442" s="3"/>
      <c r="AW15442" s="3"/>
      <c r="AY15442" s="3"/>
    </row>
    <row r="15443" spans="2:51" x14ac:dyDescent="0.2">
      <c r="B15443" s="3"/>
      <c r="D15443" s="3"/>
      <c r="AW15443" s="3"/>
      <c r="AY15443" s="3"/>
    </row>
    <row r="15444" spans="2:51" x14ac:dyDescent="0.2">
      <c r="B15444" s="3"/>
      <c r="D15444" s="3"/>
      <c r="AW15444" s="3"/>
      <c r="AY15444" s="3"/>
    </row>
    <row r="15445" spans="2:51" x14ac:dyDescent="0.2">
      <c r="B15445" s="3"/>
      <c r="D15445" s="3"/>
      <c r="AW15445" s="3"/>
      <c r="AY15445" s="3"/>
    </row>
    <row r="15446" spans="2:51" x14ac:dyDescent="0.2">
      <c r="B15446" s="3"/>
      <c r="D15446" s="3"/>
      <c r="AW15446" s="3"/>
      <c r="AY15446" s="3"/>
    </row>
    <row r="15447" spans="2:51" x14ac:dyDescent="0.2">
      <c r="B15447" s="3"/>
      <c r="D15447" s="3"/>
      <c r="AW15447" s="3"/>
      <c r="AY15447" s="3"/>
    </row>
    <row r="15448" spans="2:51" x14ac:dyDescent="0.2">
      <c r="B15448" s="3"/>
      <c r="D15448" s="3"/>
      <c r="AW15448" s="3"/>
      <c r="AY15448" s="3"/>
    </row>
    <row r="15449" spans="2:51" x14ac:dyDescent="0.2">
      <c r="B15449" s="3"/>
      <c r="D15449" s="3"/>
      <c r="AW15449" s="3"/>
      <c r="AY15449" s="3"/>
    </row>
    <row r="15450" spans="2:51" x14ac:dyDescent="0.2">
      <c r="B15450" s="3"/>
      <c r="D15450" s="3"/>
      <c r="AW15450" s="3"/>
      <c r="AY15450" s="3"/>
    </row>
    <row r="15451" spans="2:51" x14ac:dyDescent="0.2">
      <c r="B15451" s="3"/>
      <c r="D15451" s="3"/>
      <c r="AW15451" s="3"/>
      <c r="AY15451" s="3"/>
    </row>
    <row r="15452" spans="2:51" x14ac:dyDescent="0.2">
      <c r="B15452" s="3"/>
      <c r="D15452" s="3"/>
      <c r="AW15452" s="3"/>
      <c r="AY15452" s="3"/>
    </row>
    <row r="15453" spans="2:51" x14ac:dyDescent="0.2">
      <c r="B15453" s="3"/>
      <c r="D15453" s="3"/>
      <c r="AW15453" s="3"/>
      <c r="AY15453" s="3"/>
    </row>
    <row r="15454" spans="2:51" x14ac:dyDescent="0.2">
      <c r="B15454" s="3"/>
      <c r="D15454" s="3"/>
      <c r="AW15454" s="3"/>
      <c r="AY15454" s="3"/>
    </row>
    <row r="15455" spans="2:51" x14ac:dyDescent="0.2">
      <c r="B15455" s="3"/>
      <c r="D15455" s="3"/>
      <c r="AW15455" s="3"/>
      <c r="AY15455" s="3"/>
    </row>
    <row r="15456" spans="2:51" x14ac:dyDescent="0.2">
      <c r="B15456" s="3"/>
      <c r="D15456" s="3"/>
      <c r="AW15456" s="3"/>
      <c r="AY15456" s="3"/>
    </row>
    <row r="15457" spans="2:51" x14ac:dyDescent="0.2">
      <c r="B15457" s="3"/>
      <c r="D15457" s="3"/>
      <c r="AW15457" s="3"/>
      <c r="AY15457" s="3"/>
    </row>
    <row r="15458" spans="2:51" x14ac:dyDescent="0.2">
      <c r="B15458" s="3"/>
      <c r="D15458" s="3"/>
      <c r="AW15458" s="3"/>
      <c r="AY15458" s="3"/>
    </row>
    <row r="15459" spans="2:51" x14ac:dyDescent="0.2">
      <c r="B15459" s="3"/>
      <c r="D15459" s="3"/>
      <c r="AW15459" s="3"/>
      <c r="AY15459" s="3"/>
    </row>
    <row r="15460" spans="2:51" x14ac:dyDescent="0.2">
      <c r="B15460" s="3"/>
      <c r="D15460" s="3"/>
      <c r="AW15460" s="3"/>
      <c r="AY15460" s="3"/>
    </row>
    <row r="15461" spans="2:51" x14ac:dyDescent="0.2">
      <c r="B15461" s="3"/>
      <c r="D15461" s="3"/>
      <c r="AW15461" s="3"/>
      <c r="AY15461" s="3"/>
    </row>
    <row r="15462" spans="2:51" x14ac:dyDescent="0.2">
      <c r="B15462" s="3"/>
      <c r="D15462" s="3"/>
      <c r="AW15462" s="3"/>
      <c r="AY15462" s="3"/>
    </row>
    <row r="15463" spans="2:51" x14ac:dyDescent="0.2">
      <c r="B15463" s="3"/>
      <c r="D15463" s="3"/>
      <c r="AW15463" s="3"/>
      <c r="AY15463" s="3"/>
    </row>
    <row r="15464" spans="2:51" x14ac:dyDescent="0.2">
      <c r="B15464" s="3"/>
      <c r="D15464" s="3"/>
      <c r="AW15464" s="3"/>
      <c r="AY15464" s="3"/>
    </row>
    <row r="15465" spans="2:51" x14ac:dyDescent="0.2">
      <c r="B15465" s="3"/>
      <c r="D15465" s="3"/>
      <c r="AW15465" s="3"/>
      <c r="AY15465" s="3"/>
    </row>
    <row r="15466" spans="2:51" x14ac:dyDescent="0.2">
      <c r="B15466" s="3"/>
      <c r="D15466" s="3"/>
      <c r="AW15466" s="3"/>
      <c r="AY15466" s="3"/>
    </row>
    <row r="15467" spans="2:51" x14ac:dyDescent="0.2">
      <c r="B15467" s="3"/>
      <c r="D15467" s="3"/>
      <c r="AW15467" s="3"/>
      <c r="AY15467" s="3"/>
    </row>
    <row r="15468" spans="2:51" x14ac:dyDescent="0.2">
      <c r="B15468" s="3"/>
      <c r="D15468" s="3"/>
      <c r="AW15468" s="3"/>
      <c r="AY15468" s="3"/>
    </row>
    <row r="15469" spans="2:51" x14ac:dyDescent="0.2">
      <c r="B15469" s="3"/>
      <c r="D15469" s="3"/>
      <c r="AW15469" s="3"/>
      <c r="AY15469" s="3"/>
    </row>
    <row r="15470" spans="2:51" x14ac:dyDescent="0.2">
      <c r="B15470" s="3"/>
      <c r="D15470" s="3"/>
      <c r="AW15470" s="3"/>
      <c r="AY15470" s="3"/>
    </row>
    <row r="15471" spans="2:51" x14ac:dyDescent="0.2">
      <c r="B15471" s="3"/>
      <c r="D15471" s="3"/>
      <c r="AW15471" s="3"/>
      <c r="AY15471" s="3"/>
    </row>
    <row r="15472" spans="2:51" x14ac:dyDescent="0.2">
      <c r="B15472" s="3"/>
      <c r="D15472" s="3"/>
      <c r="AW15472" s="3"/>
      <c r="AY15472" s="3"/>
    </row>
    <row r="15473" spans="2:51" x14ac:dyDescent="0.2">
      <c r="B15473" s="3"/>
      <c r="D15473" s="3"/>
      <c r="AW15473" s="3"/>
      <c r="AY15473" s="3"/>
    </row>
    <row r="15474" spans="2:51" x14ac:dyDescent="0.2">
      <c r="B15474" s="3"/>
      <c r="D15474" s="3"/>
      <c r="AW15474" s="3"/>
      <c r="AY15474" s="3"/>
    </row>
    <row r="15475" spans="2:51" x14ac:dyDescent="0.2">
      <c r="B15475" s="3"/>
      <c r="D15475" s="3"/>
      <c r="AW15475" s="3"/>
      <c r="AY15475" s="3"/>
    </row>
    <row r="15476" spans="2:51" x14ac:dyDescent="0.2">
      <c r="B15476" s="3"/>
      <c r="D15476" s="3"/>
      <c r="AW15476" s="3"/>
      <c r="AY15476" s="3"/>
    </row>
    <row r="15477" spans="2:51" x14ac:dyDescent="0.2">
      <c r="B15477" s="3"/>
      <c r="D15477" s="3"/>
      <c r="AW15477" s="3"/>
      <c r="AY15477" s="3"/>
    </row>
    <row r="15478" spans="2:51" x14ac:dyDescent="0.2">
      <c r="B15478" s="3"/>
      <c r="D15478" s="3"/>
      <c r="AW15478" s="3"/>
      <c r="AY15478" s="3"/>
    </row>
    <row r="15479" spans="2:51" x14ac:dyDescent="0.2">
      <c r="B15479" s="3"/>
      <c r="D15479" s="3"/>
      <c r="AW15479" s="3"/>
      <c r="AY15479" s="3"/>
    </row>
    <row r="15480" spans="2:51" x14ac:dyDescent="0.2">
      <c r="B15480" s="3"/>
      <c r="D15480" s="3"/>
      <c r="AW15480" s="3"/>
      <c r="AY15480" s="3"/>
    </row>
    <row r="15481" spans="2:51" x14ac:dyDescent="0.2">
      <c r="B15481" s="3"/>
      <c r="D15481" s="3"/>
      <c r="AW15481" s="3"/>
      <c r="AY15481" s="3"/>
    </row>
    <row r="15482" spans="2:51" x14ac:dyDescent="0.2">
      <c r="B15482" s="3"/>
      <c r="D15482" s="3"/>
      <c r="AW15482" s="3"/>
      <c r="AY15482" s="3"/>
    </row>
    <row r="15483" spans="2:51" x14ac:dyDescent="0.2">
      <c r="B15483" s="3"/>
      <c r="D15483" s="3"/>
      <c r="AW15483" s="3"/>
      <c r="AY15483" s="3"/>
    </row>
    <row r="15484" spans="2:51" x14ac:dyDescent="0.2">
      <c r="B15484" s="3"/>
      <c r="D15484" s="3"/>
      <c r="AW15484" s="3"/>
      <c r="AY15484" s="3"/>
    </row>
    <row r="15485" spans="2:51" x14ac:dyDescent="0.2">
      <c r="B15485" s="3"/>
      <c r="D15485" s="3"/>
      <c r="AW15485" s="3"/>
      <c r="AY15485" s="3"/>
    </row>
    <row r="15486" spans="2:51" x14ac:dyDescent="0.2">
      <c r="B15486" s="3"/>
      <c r="D15486" s="3"/>
      <c r="AW15486" s="3"/>
      <c r="AY15486" s="3"/>
    </row>
    <row r="15487" spans="2:51" x14ac:dyDescent="0.2">
      <c r="B15487" s="3"/>
      <c r="D15487" s="3"/>
      <c r="AW15487" s="3"/>
      <c r="AY15487" s="3"/>
    </row>
    <row r="15488" spans="2:51" x14ac:dyDescent="0.2">
      <c r="B15488" s="3"/>
      <c r="D15488" s="3"/>
      <c r="AW15488" s="3"/>
      <c r="AY15488" s="3"/>
    </row>
    <row r="15489" spans="2:51" x14ac:dyDescent="0.2">
      <c r="B15489" s="3"/>
      <c r="D15489" s="3"/>
      <c r="AW15489" s="3"/>
      <c r="AY15489" s="3"/>
    </row>
    <row r="15490" spans="2:51" x14ac:dyDescent="0.2">
      <c r="B15490" s="3"/>
      <c r="D15490" s="3"/>
      <c r="AW15490" s="3"/>
      <c r="AY15490" s="3"/>
    </row>
    <row r="15491" spans="2:51" x14ac:dyDescent="0.2">
      <c r="B15491" s="3"/>
      <c r="D15491" s="3"/>
      <c r="AW15491" s="3"/>
      <c r="AY15491" s="3"/>
    </row>
    <row r="15492" spans="2:51" x14ac:dyDescent="0.2">
      <c r="B15492" s="3"/>
      <c r="D15492" s="3"/>
      <c r="AW15492" s="3"/>
      <c r="AY15492" s="3"/>
    </row>
    <row r="15493" spans="2:51" x14ac:dyDescent="0.2">
      <c r="B15493" s="3"/>
      <c r="D15493" s="3"/>
      <c r="AW15493" s="3"/>
      <c r="AY15493" s="3"/>
    </row>
    <row r="15494" spans="2:51" x14ac:dyDescent="0.2">
      <c r="B15494" s="3"/>
      <c r="D15494" s="3"/>
      <c r="AW15494" s="3"/>
      <c r="AY15494" s="3"/>
    </row>
    <row r="15495" spans="2:51" x14ac:dyDescent="0.2">
      <c r="B15495" s="3"/>
      <c r="D15495" s="3"/>
      <c r="AW15495" s="3"/>
      <c r="AY15495" s="3"/>
    </row>
    <row r="15496" spans="2:51" x14ac:dyDescent="0.2">
      <c r="B15496" s="3"/>
      <c r="D15496" s="3"/>
      <c r="AW15496" s="3"/>
      <c r="AY15496" s="3"/>
    </row>
    <row r="15497" spans="2:51" x14ac:dyDescent="0.2">
      <c r="B15497" s="3"/>
      <c r="D15497" s="3"/>
      <c r="AW15497" s="3"/>
      <c r="AY15497" s="3"/>
    </row>
    <row r="15498" spans="2:51" x14ac:dyDescent="0.2">
      <c r="B15498" s="3"/>
      <c r="D15498" s="3"/>
      <c r="AW15498" s="3"/>
      <c r="AY15498" s="3"/>
    </row>
    <row r="15499" spans="2:51" x14ac:dyDescent="0.2">
      <c r="B15499" s="3"/>
      <c r="D15499" s="3"/>
      <c r="AW15499" s="3"/>
      <c r="AY15499" s="3"/>
    </row>
    <row r="15500" spans="2:51" x14ac:dyDescent="0.2">
      <c r="B15500" s="3"/>
      <c r="D15500" s="3"/>
      <c r="AW15500" s="3"/>
      <c r="AY15500" s="3"/>
    </row>
    <row r="15501" spans="2:51" x14ac:dyDescent="0.2">
      <c r="B15501" s="3"/>
      <c r="D15501" s="3"/>
      <c r="AW15501" s="3"/>
      <c r="AY15501" s="3"/>
    </row>
    <row r="15502" spans="2:51" x14ac:dyDescent="0.2">
      <c r="B15502" s="3"/>
      <c r="D15502" s="3"/>
      <c r="AW15502" s="3"/>
      <c r="AY15502" s="3"/>
    </row>
    <row r="15503" spans="2:51" x14ac:dyDescent="0.2">
      <c r="B15503" s="3"/>
      <c r="D15503" s="3"/>
      <c r="AW15503" s="3"/>
      <c r="AY15503" s="3"/>
    </row>
    <row r="15504" spans="2:51" x14ac:dyDescent="0.2">
      <c r="B15504" s="3"/>
      <c r="D15504" s="3"/>
      <c r="AW15504" s="3"/>
      <c r="AY15504" s="3"/>
    </row>
    <row r="15505" spans="2:51" x14ac:dyDescent="0.2">
      <c r="B15505" s="3"/>
      <c r="D15505" s="3"/>
      <c r="AW15505" s="3"/>
      <c r="AY15505" s="3"/>
    </row>
    <row r="15506" spans="2:51" x14ac:dyDescent="0.2">
      <c r="B15506" s="3"/>
      <c r="D15506" s="3"/>
      <c r="AW15506" s="3"/>
      <c r="AY15506" s="3"/>
    </row>
    <row r="15507" spans="2:51" x14ac:dyDescent="0.2">
      <c r="B15507" s="3"/>
      <c r="D15507" s="3"/>
      <c r="AW15507" s="3"/>
      <c r="AY15507" s="3"/>
    </row>
    <row r="15508" spans="2:51" x14ac:dyDescent="0.2">
      <c r="B15508" s="3"/>
      <c r="D15508" s="3"/>
      <c r="AW15508" s="3"/>
      <c r="AY15508" s="3"/>
    </row>
    <row r="15509" spans="2:51" x14ac:dyDescent="0.2">
      <c r="B15509" s="3"/>
      <c r="D15509" s="3"/>
      <c r="AW15509" s="3"/>
      <c r="AY15509" s="3"/>
    </row>
    <row r="15510" spans="2:51" x14ac:dyDescent="0.2">
      <c r="B15510" s="3"/>
      <c r="D15510" s="3"/>
      <c r="AW15510" s="3"/>
      <c r="AY15510" s="3"/>
    </row>
    <row r="15511" spans="2:51" x14ac:dyDescent="0.2">
      <c r="B15511" s="3"/>
      <c r="D15511" s="3"/>
      <c r="AW15511" s="3"/>
      <c r="AY15511" s="3"/>
    </row>
    <row r="15512" spans="2:51" x14ac:dyDescent="0.2">
      <c r="B15512" s="3"/>
      <c r="D15512" s="3"/>
      <c r="AW15512" s="3"/>
      <c r="AY15512" s="3"/>
    </row>
    <row r="15513" spans="2:51" x14ac:dyDescent="0.2">
      <c r="B15513" s="3"/>
      <c r="D15513" s="3"/>
      <c r="AW15513" s="3"/>
      <c r="AY15513" s="3"/>
    </row>
    <row r="15514" spans="2:51" x14ac:dyDescent="0.2">
      <c r="B15514" s="3"/>
      <c r="D15514" s="3"/>
      <c r="AW15514" s="3"/>
      <c r="AY15514" s="3"/>
    </row>
    <row r="15515" spans="2:51" x14ac:dyDescent="0.2">
      <c r="B15515" s="3"/>
      <c r="D15515" s="3"/>
      <c r="AW15515" s="3"/>
      <c r="AY15515" s="3"/>
    </row>
    <row r="15516" spans="2:51" x14ac:dyDescent="0.2">
      <c r="B15516" s="3"/>
      <c r="D15516" s="3"/>
      <c r="AW15516" s="3"/>
      <c r="AY15516" s="3"/>
    </row>
    <row r="15517" spans="2:51" x14ac:dyDescent="0.2">
      <c r="B15517" s="3"/>
      <c r="D15517" s="3"/>
      <c r="AW15517" s="3"/>
      <c r="AY15517" s="3"/>
    </row>
    <row r="15518" spans="2:51" x14ac:dyDescent="0.2">
      <c r="B15518" s="3"/>
      <c r="D15518" s="3"/>
      <c r="AW15518" s="3"/>
      <c r="AY15518" s="3"/>
    </row>
    <row r="15519" spans="2:51" x14ac:dyDescent="0.2">
      <c r="B15519" s="3"/>
      <c r="D15519" s="3"/>
      <c r="AW15519" s="3"/>
      <c r="AY15519" s="3"/>
    </row>
    <row r="15520" spans="2:51" x14ac:dyDescent="0.2">
      <c r="B15520" s="3"/>
      <c r="D15520" s="3"/>
      <c r="AW15520" s="3"/>
      <c r="AY15520" s="3"/>
    </row>
    <row r="15521" spans="2:51" x14ac:dyDescent="0.2">
      <c r="B15521" s="3"/>
      <c r="D15521" s="3"/>
      <c r="AW15521" s="3"/>
      <c r="AY15521" s="3"/>
    </row>
    <row r="15522" spans="2:51" x14ac:dyDescent="0.2">
      <c r="B15522" s="3"/>
      <c r="D15522" s="3"/>
      <c r="AW15522" s="3"/>
      <c r="AY15522" s="3"/>
    </row>
    <row r="15523" spans="2:51" x14ac:dyDescent="0.2">
      <c r="B15523" s="3"/>
      <c r="D15523" s="3"/>
      <c r="AW15523" s="3"/>
      <c r="AY15523" s="3"/>
    </row>
    <row r="15524" spans="2:51" x14ac:dyDescent="0.2">
      <c r="B15524" s="3"/>
      <c r="D15524" s="3"/>
      <c r="AW15524" s="3"/>
      <c r="AY15524" s="3"/>
    </row>
    <row r="15525" spans="2:51" x14ac:dyDescent="0.2">
      <c r="B15525" s="3"/>
      <c r="D15525" s="3"/>
      <c r="AW15525" s="3"/>
      <c r="AY15525" s="3"/>
    </row>
    <row r="15526" spans="2:51" x14ac:dyDescent="0.2">
      <c r="B15526" s="3"/>
      <c r="D15526" s="3"/>
      <c r="AW15526" s="3"/>
      <c r="AY15526" s="3"/>
    </row>
    <row r="15527" spans="2:51" x14ac:dyDescent="0.2">
      <c r="B15527" s="3"/>
      <c r="D15527" s="3"/>
      <c r="AW15527" s="3"/>
      <c r="AY15527" s="3"/>
    </row>
    <row r="15528" spans="2:51" x14ac:dyDescent="0.2">
      <c r="B15528" s="3"/>
      <c r="D15528" s="3"/>
      <c r="AW15528" s="3"/>
      <c r="AY15528" s="3"/>
    </row>
    <row r="15529" spans="2:51" x14ac:dyDescent="0.2">
      <c r="B15529" s="3"/>
      <c r="D15529" s="3"/>
      <c r="AW15529" s="3"/>
      <c r="AY15529" s="3"/>
    </row>
    <row r="15530" spans="2:51" x14ac:dyDescent="0.2">
      <c r="B15530" s="3"/>
      <c r="D15530" s="3"/>
      <c r="AW15530" s="3"/>
      <c r="AY15530" s="3"/>
    </row>
    <row r="15531" spans="2:51" x14ac:dyDescent="0.2">
      <c r="B15531" s="3"/>
      <c r="D15531" s="3"/>
      <c r="AW15531" s="3"/>
      <c r="AY15531" s="3"/>
    </row>
    <row r="15532" spans="2:51" x14ac:dyDescent="0.2">
      <c r="B15532" s="3"/>
      <c r="D15532" s="3"/>
      <c r="AW15532" s="3"/>
      <c r="AY15532" s="3"/>
    </row>
    <row r="15533" spans="2:51" x14ac:dyDescent="0.2">
      <c r="B15533" s="3"/>
      <c r="D15533" s="3"/>
      <c r="AW15533" s="3"/>
      <c r="AY15533" s="3"/>
    </row>
    <row r="15534" spans="2:51" x14ac:dyDescent="0.2">
      <c r="B15534" s="3"/>
      <c r="D15534" s="3"/>
      <c r="AW15534" s="3"/>
      <c r="AY15534" s="3"/>
    </row>
    <row r="15535" spans="2:51" x14ac:dyDescent="0.2">
      <c r="B15535" s="3"/>
      <c r="D15535" s="3"/>
      <c r="AW15535" s="3"/>
      <c r="AY15535" s="3"/>
    </row>
    <row r="15536" spans="2:51" x14ac:dyDescent="0.2">
      <c r="B15536" s="3"/>
      <c r="D15536" s="3"/>
      <c r="AW15536" s="3"/>
      <c r="AY15536" s="3"/>
    </row>
    <row r="15537" spans="2:51" x14ac:dyDescent="0.2">
      <c r="B15537" s="3"/>
      <c r="D15537" s="3"/>
      <c r="AW15537" s="3"/>
      <c r="AY15537" s="3"/>
    </row>
    <row r="15538" spans="2:51" x14ac:dyDescent="0.2">
      <c r="B15538" s="3"/>
      <c r="D15538" s="3"/>
      <c r="AW15538" s="3"/>
      <c r="AY15538" s="3"/>
    </row>
    <row r="15539" spans="2:51" x14ac:dyDescent="0.2">
      <c r="B15539" s="3"/>
      <c r="D15539" s="3"/>
      <c r="AW15539" s="3"/>
      <c r="AY15539" s="3"/>
    </row>
    <row r="15540" spans="2:51" x14ac:dyDescent="0.2">
      <c r="B15540" s="3"/>
      <c r="D15540" s="3"/>
      <c r="AW15540" s="3"/>
      <c r="AY15540" s="3"/>
    </row>
    <row r="15541" spans="2:51" x14ac:dyDescent="0.2">
      <c r="B15541" s="3"/>
      <c r="D15541" s="3"/>
      <c r="AW15541" s="3"/>
      <c r="AY15541" s="3"/>
    </row>
    <row r="15542" spans="2:51" x14ac:dyDescent="0.2">
      <c r="B15542" s="3"/>
      <c r="D15542" s="3"/>
      <c r="AW15542" s="3"/>
      <c r="AY15542" s="3"/>
    </row>
    <row r="15543" spans="2:51" x14ac:dyDescent="0.2">
      <c r="B15543" s="3"/>
      <c r="D15543" s="3"/>
      <c r="AW15543" s="3"/>
      <c r="AY15543" s="3"/>
    </row>
    <row r="15544" spans="2:51" x14ac:dyDescent="0.2">
      <c r="B15544" s="3"/>
      <c r="D15544" s="3"/>
      <c r="AW15544" s="3"/>
      <c r="AY15544" s="3"/>
    </row>
    <row r="15545" spans="2:51" x14ac:dyDescent="0.2">
      <c r="B15545" s="3"/>
      <c r="D15545" s="3"/>
      <c r="AW15545" s="3"/>
      <c r="AY15545" s="3"/>
    </row>
    <row r="15546" spans="2:51" x14ac:dyDescent="0.2">
      <c r="B15546" s="3"/>
      <c r="D15546" s="3"/>
      <c r="AW15546" s="3"/>
      <c r="AY15546" s="3"/>
    </row>
    <row r="15547" spans="2:51" x14ac:dyDescent="0.2">
      <c r="B15547" s="3"/>
      <c r="D15547" s="3"/>
      <c r="AW15547" s="3"/>
      <c r="AY15547" s="3"/>
    </row>
    <row r="15548" spans="2:51" x14ac:dyDescent="0.2">
      <c r="B15548" s="3"/>
      <c r="D15548" s="3"/>
      <c r="AW15548" s="3"/>
      <c r="AY15548" s="3"/>
    </row>
    <row r="15549" spans="2:51" x14ac:dyDescent="0.2">
      <c r="B15549" s="3"/>
      <c r="D15549" s="3"/>
      <c r="AW15549" s="3"/>
      <c r="AY15549" s="3"/>
    </row>
    <row r="15550" spans="2:51" x14ac:dyDescent="0.2">
      <c r="B15550" s="3"/>
      <c r="D15550" s="3"/>
      <c r="AW15550" s="3"/>
      <c r="AY15550" s="3"/>
    </row>
    <row r="15551" spans="2:51" x14ac:dyDescent="0.2">
      <c r="B15551" s="3"/>
      <c r="D15551" s="3"/>
      <c r="AW15551" s="3"/>
      <c r="AY15551" s="3"/>
    </row>
    <row r="15552" spans="2:51" x14ac:dyDescent="0.2">
      <c r="B15552" s="3"/>
      <c r="D15552" s="3"/>
      <c r="AW15552" s="3"/>
      <c r="AY15552" s="3"/>
    </row>
    <row r="15553" spans="2:51" x14ac:dyDescent="0.2">
      <c r="B15553" s="3"/>
      <c r="D15553" s="3"/>
      <c r="AW15553" s="3"/>
      <c r="AY15553" s="3"/>
    </row>
    <row r="15554" spans="2:51" x14ac:dyDescent="0.2">
      <c r="B15554" s="3"/>
      <c r="D15554" s="3"/>
      <c r="AW15554" s="3"/>
      <c r="AY15554" s="3"/>
    </row>
    <row r="15555" spans="2:51" x14ac:dyDescent="0.2">
      <c r="B15555" s="3"/>
      <c r="D15555" s="3"/>
      <c r="AW15555" s="3"/>
      <c r="AY15555" s="3"/>
    </row>
    <row r="15556" spans="2:51" x14ac:dyDescent="0.2">
      <c r="B15556" s="3"/>
      <c r="D15556" s="3"/>
      <c r="AW15556" s="3"/>
      <c r="AY15556" s="3"/>
    </row>
    <row r="15557" spans="2:51" x14ac:dyDescent="0.2">
      <c r="B15557" s="3"/>
      <c r="D15557" s="3"/>
      <c r="AW15557" s="3"/>
      <c r="AY15557" s="3"/>
    </row>
    <row r="15558" spans="2:51" x14ac:dyDescent="0.2">
      <c r="B15558" s="3"/>
      <c r="D15558" s="3"/>
      <c r="AW15558" s="3"/>
      <c r="AY15558" s="3"/>
    </row>
    <row r="15559" spans="2:51" x14ac:dyDescent="0.2">
      <c r="B15559" s="3"/>
      <c r="D15559" s="3"/>
      <c r="AW15559" s="3"/>
      <c r="AY15559" s="3"/>
    </row>
    <row r="15560" spans="2:51" x14ac:dyDescent="0.2">
      <c r="B15560" s="3"/>
      <c r="D15560" s="3"/>
      <c r="AW15560" s="3"/>
      <c r="AY15560" s="3"/>
    </row>
    <row r="15561" spans="2:51" x14ac:dyDescent="0.2">
      <c r="B15561" s="3"/>
      <c r="D15561" s="3"/>
      <c r="AW15561" s="3"/>
      <c r="AY15561" s="3"/>
    </row>
    <row r="15562" spans="2:51" x14ac:dyDescent="0.2">
      <c r="B15562" s="3"/>
      <c r="D15562" s="3"/>
      <c r="AW15562" s="3"/>
      <c r="AY15562" s="3"/>
    </row>
    <row r="15563" spans="2:51" x14ac:dyDescent="0.2">
      <c r="B15563" s="3"/>
      <c r="D15563" s="3"/>
      <c r="AW15563" s="3"/>
      <c r="AY15563" s="3"/>
    </row>
    <row r="15564" spans="2:51" x14ac:dyDescent="0.2">
      <c r="B15564" s="3"/>
      <c r="D15564" s="3"/>
      <c r="AW15564" s="3"/>
      <c r="AY15564" s="3"/>
    </row>
    <row r="15565" spans="2:51" x14ac:dyDescent="0.2">
      <c r="B15565" s="3"/>
      <c r="D15565" s="3"/>
      <c r="AW15565" s="3"/>
      <c r="AY15565" s="3"/>
    </row>
    <row r="15566" spans="2:51" x14ac:dyDescent="0.2">
      <c r="B15566" s="3"/>
      <c r="D15566" s="3"/>
      <c r="AW15566" s="3"/>
      <c r="AY15566" s="3"/>
    </row>
    <row r="15567" spans="2:51" x14ac:dyDescent="0.2">
      <c r="B15567" s="3"/>
      <c r="D15567" s="3"/>
      <c r="AW15567" s="3"/>
      <c r="AY15567" s="3"/>
    </row>
    <row r="15568" spans="2:51" x14ac:dyDescent="0.2">
      <c r="B15568" s="3"/>
      <c r="D15568" s="3"/>
      <c r="AW15568" s="3"/>
      <c r="AY15568" s="3"/>
    </row>
    <row r="15569" spans="2:51" x14ac:dyDescent="0.2">
      <c r="B15569" s="3"/>
      <c r="D15569" s="3"/>
      <c r="AW15569" s="3"/>
      <c r="AY15569" s="3"/>
    </row>
    <row r="15570" spans="2:51" x14ac:dyDescent="0.2">
      <c r="B15570" s="3"/>
      <c r="D15570" s="3"/>
      <c r="AW15570" s="3"/>
      <c r="AY15570" s="3"/>
    </row>
    <row r="15571" spans="2:51" x14ac:dyDescent="0.2">
      <c r="B15571" s="3"/>
      <c r="D15571" s="3"/>
      <c r="AW15571" s="3"/>
      <c r="AY15571" s="3"/>
    </row>
    <row r="15572" spans="2:51" x14ac:dyDescent="0.2">
      <c r="B15572" s="3"/>
      <c r="D15572" s="3"/>
      <c r="AW15572" s="3"/>
      <c r="AY15572" s="3"/>
    </row>
    <row r="15573" spans="2:51" x14ac:dyDescent="0.2">
      <c r="B15573" s="3"/>
      <c r="D15573" s="3"/>
      <c r="AW15573" s="3"/>
      <c r="AY15573" s="3"/>
    </row>
    <row r="15574" spans="2:51" x14ac:dyDescent="0.2">
      <c r="B15574" s="3"/>
      <c r="D15574" s="3"/>
      <c r="AW15574" s="3"/>
      <c r="AY15574" s="3"/>
    </row>
    <row r="15575" spans="2:51" x14ac:dyDescent="0.2">
      <c r="B15575" s="3"/>
      <c r="D15575" s="3"/>
      <c r="AW15575" s="3"/>
      <c r="AY15575" s="3"/>
    </row>
    <row r="15576" spans="2:51" x14ac:dyDescent="0.2">
      <c r="B15576" s="3"/>
      <c r="D15576" s="3"/>
      <c r="AW15576" s="3"/>
      <c r="AY15576" s="3"/>
    </row>
    <row r="15577" spans="2:51" x14ac:dyDescent="0.2">
      <c r="B15577" s="3"/>
      <c r="D15577" s="3"/>
      <c r="AW15577" s="3"/>
      <c r="AY15577" s="3"/>
    </row>
    <row r="15578" spans="2:51" x14ac:dyDescent="0.2">
      <c r="B15578" s="3"/>
      <c r="D15578" s="3"/>
      <c r="AW15578" s="3"/>
      <c r="AY15578" s="3"/>
    </row>
    <row r="15579" spans="2:51" x14ac:dyDescent="0.2">
      <c r="B15579" s="3"/>
      <c r="D15579" s="3"/>
      <c r="AW15579" s="3"/>
      <c r="AY15579" s="3"/>
    </row>
    <row r="15580" spans="2:51" x14ac:dyDescent="0.2">
      <c r="B15580" s="3"/>
      <c r="D15580" s="3"/>
      <c r="AW15580" s="3"/>
      <c r="AY15580" s="3"/>
    </row>
    <row r="15581" spans="2:51" x14ac:dyDescent="0.2">
      <c r="B15581" s="3"/>
      <c r="D15581" s="3"/>
      <c r="AW15581" s="3"/>
      <c r="AY15581" s="3"/>
    </row>
    <row r="15582" spans="2:51" x14ac:dyDescent="0.2">
      <c r="B15582" s="3"/>
      <c r="D15582" s="3"/>
      <c r="AW15582" s="3"/>
      <c r="AY15582" s="3"/>
    </row>
    <row r="15583" spans="2:51" x14ac:dyDescent="0.2">
      <c r="B15583" s="3"/>
      <c r="D15583" s="3"/>
      <c r="AW15583" s="3"/>
      <c r="AY15583" s="3"/>
    </row>
    <row r="15584" spans="2:51" x14ac:dyDescent="0.2">
      <c r="B15584" s="3"/>
      <c r="D15584" s="3"/>
      <c r="AW15584" s="3"/>
      <c r="AY15584" s="3"/>
    </row>
    <row r="15585" spans="2:51" x14ac:dyDescent="0.2">
      <c r="B15585" s="3"/>
      <c r="D15585" s="3"/>
      <c r="AW15585" s="3"/>
      <c r="AY15585" s="3"/>
    </row>
    <row r="15586" spans="2:51" x14ac:dyDescent="0.2">
      <c r="B15586" s="3"/>
      <c r="D15586" s="3"/>
      <c r="AW15586" s="3"/>
      <c r="AY15586" s="3"/>
    </row>
    <row r="15587" spans="2:51" x14ac:dyDescent="0.2">
      <c r="B15587" s="3"/>
      <c r="D15587" s="3"/>
      <c r="AW15587" s="3"/>
      <c r="AY15587" s="3"/>
    </row>
    <row r="15588" spans="2:51" x14ac:dyDescent="0.2">
      <c r="B15588" s="3"/>
      <c r="D15588" s="3"/>
      <c r="AW15588" s="3"/>
      <c r="AY15588" s="3"/>
    </row>
    <row r="15589" spans="2:51" x14ac:dyDescent="0.2">
      <c r="B15589" s="3"/>
      <c r="D15589" s="3"/>
      <c r="AW15589" s="3"/>
      <c r="AY15589" s="3"/>
    </row>
    <row r="15590" spans="2:51" x14ac:dyDescent="0.2">
      <c r="B15590" s="3"/>
      <c r="D15590" s="3"/>
      <c r="AW15590" s="3"/>
      <c r="AY15590" s="3"/>
    </row>
    <row r="15591" spans="2:51" x14ac:dyDescent="0.2">
      <c r="B15591" s="3"/>
      <c r="D15591" s="3"/>
      <c r="AW15591" s="3"/>
      <c r="AY15591" s="3"/>
    </row>
    <row r="15592" spans="2:51" x14ac:dyDescent="0.2">
      <c r="B15592" s="3"/>
      <c r="D15592" s="3"/>
      <c r="AW15592" s="3"/>
      <c r="AY15592" s="3"/>
    </row>
    <row r="15593" spans="2:51" x14ac:dyDescent="0.2">
      <c r="B15593" s="3"/>
      <c r="D15593" s="3"/>
      <c r="AW15593" s="3"/>
      <c r="AY15593" s="3"/>
    </row>
    <row r="15594" spans="2:51" x14ac:dyDescent="0.2">
      <c r="B15594" s="3"/>
      <c r="D15594" s="3"/>
      <c r="AW15594" s="3"/>
      <c r="AY15594" s="3"/>
    </row>
    <row r="15595" spans="2:51" x14ac:dyDescent="0.2">
      <c r="B15595" s="3"/>
      <c r="D15595" s="3"/>
      <c r="AW15595" s="3"/>
      <c r="AY15595" s="3"/>
    </row>
    <row r="15596" spans="2:51" x14ac:dyDescent="0.2">
      <c r="B15596" s="3"/>
      <c r="D15596" s="3"/>
      <c r="AW15596" s="3"/>
      <c r="AY15596" s="3"/>
    </row>
    <row r="15597" spans="2:51" x14ac:dyDescent="0.2">
      <c r="B15597" s="3"/>
      <c r="D15597" s="3"/>
      <c r="AW15597" s="3"/>
      <c r="AY15597" s="3"/>
    </row>
    <row r="15598" spans="2:51" x14ac:dyDescent="0.2">
      <c r="B15598" s="3"/>
      <c r="D15598" s="3"/>
      <c r="AW15598" s="3"/>
      <c r="AY15598" s="3"/>
    </row>
    <row r="15599" spans="2:51" x14ac:dyDescent="0.2">
      <c r="B15599" s="3"/>
      <c r="D15599" s="3"/>
      <c r="AW15599" s="3"/>
      <c r="AY15599" s="3"/>
    </row>
    <row r="15600" spans="2:51" x14ac:dyDescent="0.2">
      <c r="B15600" s="3"/>
      <c r="D15600" s="3"/>
      <c r="AW15600" s="3"/>
      <c r="AY15600" s="3"/>
    </row>
    <row r="15601" spans="2:51" x14ac:dyDescent="0.2">
      <c r="B15601" s="3"/>
      <c r="D15601" s="3"/>
      <c r="AW15601" s="3"/>
      <c r="AY15601" s="3"/>
    </row>
    <row r="15602" spans="2:51" x14ac:dyDescent="0.2">
      <c r="B15602" s="3"/>
      <c r="D15602" s="3"/>
      <c r="AW15602" s="3"/>
      <c r="AY15602" s="3"/>
    </row>
    <row r="15603" spans="2:51" x14ac:dyDescent="0.2">
      <c r="B15603" s="3"/>
      <c r="D15603" s="3"/>
      <c r="AW15603" s="3"/>
      <c r="AY15603" s="3"/>
    </row>
    <row r="15604" spans="2:51" x14ac:dyDescent="0.2">
      <c r="B15604" s="3"/>
      <c r="D15604" s="3"/>
      <c r="AW15604" s="3"/>
      <c r="AY15604" s="3"/>
    </row>
    <row r="15605" spans="2:51" x14ac:dyDescent="0.2">
      <c r="B15605" s="3"/>
      <c r="D15605" s="3"/>
      <c r="AW15605" s="3"/>
      <c r="AY15605" s="3"/>
    </row>
    <row r="15606" spans="2:51" x14ac:dyDescent="0.2">
      <c r="B15606" s="3"/>
      <c r="D15606" s="3"/>
      <c r="AW15606" s="3"/>
      <c r="AY15606" s="3"/>
    </row>
    <row r="15607" spans="2:51" x14ac:dyDescent="0.2">
      <c r="B15607" s="3"/>
      <c r="D15607" s="3"/>
      <c r="AW15607" s="3"/>
      <c r="AY15607" s="3"/>
    </row>
    <row r="15608" spans="2:51" x14ac:dyDescent="0.2">
      <c r="B15608" s="3"/>
      <c r="D15608" s="3"/>
      <c r="AW15608" s="3"/>
      <c r="AY15608" s="3"/>
    </row>
    <row r="15609" spans="2:51" x14ac:dyDescent="0.2">
      <c r="B15609" s="3"/>
      <c r="D15609" s="3"/>
      <c r="AW15609" s="3"/>
      <c r="AY15609" s="3"/>
    </row>
    <row r="15610" spans="2:51" x14ac:dyDescent="0.2">
      <c r="B15610" s="3"/>
      <c r="D15610" s="3"/>
      <c r="AW15610" s="3"/>
      <c r="AY15610" s="3"/>
    </row>
    <row r="15611" spans="2:51" x14ac:dyDescent="0.2">
      <c r="B15611" s="3"/>
      <c r="D15611" s="3"/>
      <c r="AW15611" s="3"/>
      <c r="AY15611" s="3"/>
    </row>
    <row r="15612" spans="2:51" x14ac:dyDescent="0.2">
      <c r="B15612" s="3"/>
      <c r="D15612" s="3"/>
      <c r="AW15612" s="3"/>
      <c r="AY15612" s="3"/>
    </row>
    <row r="15613" spans="2:51" x14ac:dyDescent="0.2">
      <c r="B15613" s="3"/>
      <c r="D15613" s="3"/>
      <c r="AW15613" s="3"/>
      <c r="AY15613" s="3"/>
    </row>
    <row r="15614" spans="2:51" x14ac:dyDescent="0.2">
      <c r="B15614" s="3"/>
      <c r="D15614" s="3"/>
      <c r="AW15614" s="3"/>
      <c r="AY15614" s="3"/>
    </row>
    <row r="15615" spans="2:51" x14ac:dyDescent="0.2">
      <c r="B15615" s="3"/>
      <c r="D15615" s="3"/>
      <c r="AW15615" s="3"/>
      <c r="AY15615" s="3"/>
    </row>
    <row r="15616" spans="2:51" x14ac:dyDescent="0.2">
      <c r="B15616" s="3"/>
      <c r="D15616" s="3"/>
      <c r="AW15616" s="3"/>
      <c r="AY15616" s="3"/>
    </row>
    <row r="15617" spans="2:51" x14ac:dyDescent="0.2">
      <c r="B15617" s="3"/>
      <c r="D15617" s="3"/>
      <c r="AW15617" s="3"/>
      <c r="AY15617" s="3"/>
    </row>
    <row r="15618" spans="2:51" x14ac:dyDescent="0.2">
      <c r="B15618" s="3"/>
      <c r="D15618" s="3"/>
      <c r="AW15618" s="3"/>
      <c r="AY15618" s="3"/>
    </row>
    <row r="15619" spans="2:51" x14ac:dyDescent="0.2">
      <c r="B15619" s="3"/>
      <c r="D15619" s="3"/>
      <c r="AW15619" s="3"/>
      <c r="AY15619" s="3"/>
    </row>
    <row r="15620" spans="2:51" x14ac:dyDescent="0.2">
      <c r="B15620" s="3"/>
      <c r="D15620" s="3"/>
      <c r="AW15620" s="3"/>
      <c r="AY15620" s="3"/>
    </row>
    <row r="15621" spans="2:51" x14ac:dyDescent="0.2">
      <c r="B15621" s="3"/>
      <c r="D15621" s="3"/>
      <c r="AW15621" s="3"/>
      <c r="AY15621" s="3"/>
    </row>
    <row r="15622" spans="2:51" x14ac:dyDescent="0.2">
      <c r="B15622" s="3"/>
      <c r="D15622" s="3"/>
      <c r="AW15622" s="3"/>
      <c r="AY15622" s="3"/>
    </row>
    <row r="15623" spans="2:51" x14ac:dyDescent="0.2">
      <c r="B15623" s="3"/>
      <c r="D15623" s="3"/>
      <c r="AW15623" s="3"/>
      <c r="AY15623" s="3"/>
    </row>
    <row r="15624" spans="2:51" x14ac:dyDescent="0.2">
      <c r="B15624" s="3"/>
      <c r="D15624" s="3"/>
      <c r="AW15624" s="3"/>
      <c r="AY15624" s="3"/>
    </row>
    <row r="15625" spans="2:51" x14ac:dyDescent="0.2">
      <c r="B15625" s="3"/>
      <c r="D15625" s="3"/>
      <c r="AW15625" s="3"/>
      <c r="AY15625" s="3"/>
    </row>
    <row r="15626" spans="2:51" x14ac:dyDescent="0.2">
      <c r="B15626" s="3"/>
      <c r="D15626" s="3"/>
      <c r="AW15626" s="3"/>
      <c r="AY15626" s="3"/>
    </row>
    <row r="15627" spans="2:51" x14ac:dyDescent="0.2">
      <c r="B15627" s="3"/>
      <c r="D15627" s="3"/>
      <c r="AW15627" s="3"/>
      <c r="AY15627" s="3"/>
    </row>
    <row r="15628" spans="2:51" x14ac:dyDescent="0.2">
      <c r="B15628" s="3"/>
      <c r="D15628" s="3"/>
      <c r="AW15628" s="3"/>
      <c r="AY15628" s="3"/>
    </row>
    <row r="15629" spans="2:51" x14ac:dyDescent="0.2">
      <c r="B15629" s="3"/>
      <c r="D15629" s="3"/>
      <c r="AW15629" s="3"/>
      <c r="AY15629" s="3"/>
    </row>
    <row r="15630" spans="2:51" x14ac:dyDescent="0.2">
      <c r="B15630" s="3"/>
      <c r="D15630" s="3"/>
      <c r="AW15630" s="3"/>
      <c r="AY15630" s="3"/>
    </row>
    <row r="15631" spans="2:51" x14ac:dyDescent="0.2">
      <c r="B15631" s="3"/>
      <c r="D15631" s="3"/>
      <c r="AW15631" s="3"/>
      <c r="AY15631" s="3"/>
    </row>
    <row r="15632" spans="2:51" x14ac:dyDescent="0.2">
      <c r="B15632" s="3"/>
      <c r="D15632" s="3"/>
      <c r="AW15632" s="3"/>
      <c r="AY15632" s="3"/>
    </row>
    <row r="15633" spans="2:51" x14ac:dyDescent="0.2">
      <c r="B15633" s="3"/>
      <c r="D15633" s="3"/>
      <c r="AW15633" s="3"/>
      <c r="AY15633" s="3"/>
    </row>
    <row r="15634" spans="2:51" x14ac:dyDescent="0.2">
      <c r="B15634" s="3"/>
      <c r="D15634" s="3"/>
      <c r="AW15634" s="3"/>
      <c r="AY15634" s="3"/>
    </row>
    <row r="15635" spans="2:51" x14ac:dyDescent="0.2">
      <c r="B15635" s="3"/>
      <c r="D15635" s="3"/>
      <c r="AW15635" s="3"/>
      <c r="AY15635" s="3"/>
    </row>
    <row r="15636" spans="2:51" x14ac:dyDescent="0.2">
      <c r="B15636" s="3"/>
      <c r="D15636" s="3"/>
      <c r="AW15636" s="3"/>
      <c r="AY15636" s="3"/>
    </row>
    <row r="15637" spans="2:51" x14ac:dyDescent="0.2">
      <c r="B15637" s="3"/>
      <c r="D15637" s="3"/>
      <c r="AW15637" s="3"/>
      <c r="AY15637" s="3"/>
    </row>
    <row r="15638" spans="2:51" x14ac:dyDescent="0.2">
      <c r="B15638" s="3"/>
      <c r="D15638" s="3"/>
      <c r="AW15638" s="3"/>
      <c r="AY15638" s="3"/>
    </row>
    <row r="15639" spans="2:51" x14ac:dyDescent="0.2">
      <c r="B15639" s="3"/>
      <c r="D15639" s="3"/>
      <c r="AW15639" s="3"/>
      <c r="AY15639" s="3"/>
    </row>
    <row r="15640" spans="2:51" x14ac:dyDescent="0.2">
      <c r="B15640" s="3"/>
      <c r="D15640" s="3"/>
      <c r="AW15640" s="3"/>
      <c r="AY15640" s="3"/>
    </row>
    <row r="15641" spans="2:51" x14ac:dyDescent="0.2">
      <c r="B15641" s="3"/>
      <c r="D15641" s="3"/>
      <c r="AW15641" s="3"/>
      <c r="AY15641" s="3"/>
    </row>
    <row r="15642" spans="2:51" x14ac:dyDescent="0.2">
      <c r="B15642" s="3"/>
      <c r="D15642" s="3"/>
      <c r="AW15642" s="3"/>
      <c r="AY15642" s="3"/>
    </row>
    <row r="15643" spans="2:51" x14ac:dyDescent="0.2">
      <c r="B15643" s="3"/>
      <c r="D15643" s="3"/>
      <c r="AW15643" s="3"/>
      <c r="AY15643" s="3"/>
    </row>
    <row r="15644" spans="2:51" x14ac:dyDescent="0.2">
      <c r="B15644" s="3"/>
      <c r="D15644" s="3"/>
      <c r="AW15644" s="3"/>
      <c r="AY15644" s="3"/>
    </row>
    <row r="15645" spans="2:51" x14ac:dyDescent="0.2">
      <c r="B15645" s="3"/>
      <c r="D15645" s="3"/>
      <c r="AW15645" s="3"/>
      <c r="AY15645" s="3"/>
    </row>
    <row r="15646" spans="2:51" x14ac:dyDescent="0.2">
      <c r="B15646" s="3"/>
      <c r="D15646" s="3"/>
      <c r="AW15646" s="3"/>
      <c r="AY15646" s="3"/>
    </row>
    <row r="15647" spans="2:51" x14ac:dyDescent="0.2">
      <c r="B15647" s="3"/>
      <c r="D15647" s="3"/>
      <c r="AW15647" s="3"/>
      <c r="AY15647" s="3"/>
    </row>
    <row r="15648" spans="2:51" x14ac:dyDescent="0.2">
      <c r="B15648" s="3"/>
      <c r="D15648" s="3"/>
      <c r="AW15648" s="3"/>
      <c r="AY15648" s="3"/>
    </row>
    <row r="15649" spans="2:51" x14ac:dyDescent="0.2">
      <c r="B15649" s="3"/>
      <c r="D15649" s="3"/>
      <c r="AW15649" s="3"/>
      <c r="AY15649" s="3"/>
    </row>
    <row r="15650" spans="2:51" x14ac:dyDescent="0.2">
      <c r="B15650" s="3"/>
      <c r="D15650" s="3"/>
      <c r="AW15650" s="3"/>
      <c r="AY15650" s="3"/>
    </row>
    <row r="15651" spans="2:51" x14ac:dyDescent="0.2">
      <c r="B15651" s="3"/>
      <c r="D15651" s="3"/>
      <c r="AW15651" s="3"/>
      <c r="AY15651" s="3"/>
    </row>
    <row r="15652" spans="2:51" x14ac:dyDescent="0.2">
      <c r="B15652" s="3"/>
      <c r="D15652" s="3"/>
      <c r="AW15652" s="3"/>
      <c r="AY15652" s="3"/>
    </row>
    <row r="15653" spans="2:51" x14ac:dyDescent="0.2">
      <c r="B15653" s="3"/>
      <c r="D15653" s="3"/>
      <c r="AW15653" s="3"/>
      <c r="AY15653" s="3"/>
    </row>
    <row r="15654" spans="2:51" x14ac:dyDescent="0.2">
      <c r="B15654" s="3"/>
      <c r="D15654" s="3"/>
      <c r="AW15654" s="3"/>
      <c r="AY15654" s="3"/>
    </row>
    <row r="15655" spans="2:51" x14ac:dyDescent="0.2">
      <c r="B15655" s="3"/>
      <c r="D15655" s="3"/>
      <c r="AW15655" s="3"/>
      <c r="AY15655" s="3"/>
    </row>
    <row r="15656" spans="2:51" x14ac:dyDescent="0.2">
      <c r="B15656" s="3"/>
      <c r="D15656" s="3"/>
      <c r="AW15656" s="3"/>
      <c r="AY15656" s="3"/>
    </row>
    <row r="15657" spans="2:51" x14ac:dyDescent="0.2">
      <c r="B15657" s="3"/>
      <c r="D15657" s="3"/>
      <c r="AW15657" s="3"/>
      <c r="AY15657" s="3"/>
    </row>
    <row r="15658" spans="2:51" x14ac:dyDescent="0.2">
      <c r="B15658" s="3"/>
      <c r="D15658" s="3"/>
      <c r="AW15658" s="3"/>
      <c r="AY15658" s="3"/>
    </row>
    <row r="15659" spans="2:51" x14ac:dyDescent="0.2">
      <c r="B15659" s="3"/>
      <c r="D15659" s="3"/>
      <c r="AW15659" s="3"/>
      <c r="AY15659" s="3"/>
    </row>
    <row r="15660" spans="2:51" x14ac:dyDescent="0.2">
      <c r="B15660" s="3"/>
      <c r="D15660" s="3"/>
      <c r="AW15660" s="3"/>
      <c r="AY15660" s="3"/>
    </row>
    <row r="15661" spans="2:51" x14ac:dyDescent="0.2">
      <c r="B15661" s="3"/>
      <c r="D15661" s="3"/>
      <c r="AW15661" s="3"/>
      <c r="AY15661" s="3"/>
    </row>
    <row r="15662" spans="2:51" x14ac:dyDescent="0.2">
      <c r="B15662" s="3"/>
      <c r="D15662" s="3"/>
      <c r="AW15662" s="3"/>
      <c r="AY15662" s="3"/>
    </row>
    <row r="15663" spans="2:51" x14ac:dyDescent="0.2">
      <c r="B15663" s="3"/>
      <c r="D15663" s="3"/>
      <c r="AW15663" s="3"/>
      <c r="AY15663" s="3"/>
    </row>
    <row r="15664" spans="2:51" x14ac:dyDescent="0.2">
      <c r="B15664" s="3"/>
      <c r="D15664" s="3"/>
      <c r="AW15664" s="3"/>
      <c r="AY15664" s="3"/>
    </row>
    <row r="15665" spans="2:51" x14ac:dyDescent="0.2">
      <c r="B15665" s="3"/>
      <c r="D15665" s="3"/>
      <c r="AW15665" s="3"/>
      <c r="AY15665" s="3"/>
    </row>
    <row r="15666" spans="2:51" x14ac:dyDescent="0.2">
      <c r="B15666" s="3"/>
      <c r="D15666" s="3"/>
      <c r="AW15666" s="3"/>
      <c r="AY15666" s="3"/>
    </row>
    <row r="15667" spans="2:51" x14ac:dyDescent="0.2">
      <c r="B15667" s="3"/>
      <c r="D15667" s="3"/>
      <c r="AW15667" s="3"/>
      <c r="AY15667" s="3"/>
    </row>
    <row r="15668" spans="2:51" x14ac:dyDescent="0.2">
      <c r="B15668" s="3"/>
      <c r="D15668" s="3"/>
      <c r="AW15668" s="3"/>
      <c r="AY15668" s="3"/>
    </row>
    <row r="15669" spans="2:51" x14ac:dyDescent="0.2">
      <c r="B15669" s="3"/>
      <c r="D15669" s="3"/>
      <c r="AW15669" s="3"/>
      <c r="AY15669" s="3"/>
    </row>
    <row r="15670" spans="2:51" x14ac:dyDescent="0.2">
      <c r="B15670" s="3"/>
      <c r="D15670" s="3"/>
      <c r="AW15670" s="3"/>
      <c r="AY15670" s="3"/>
    </row>
    <row r="15671" spans="2:51" x14ac:dyDescent="0.2">
      <c r="B15671" s="3"/>
      <c r="D15671" s="3"/>
      <c r="AW15671" s="3"/>
      <c r="AY15671" s="3"/>
    </row>
    <row r="15672" spans="2:51" x14ac:dyDescent="0.2">
      <c r="B15672" s="3"/>
      <c r="D15672" s="3"/>
      <c r="AW15672" s="3"/>
      <c r="AY15672" s="3"/>
    </row>
    <row r="15673" spans="2:51" x14ac:dyDescent="0.2">
      <c r="B15673" s="3"/>
      <c r="D15673" s="3"/>
      <c r="AW15673" s="3"/>
      <c r="AY15673" s="3"/>
    </row>
    <row r="15674" spans="2:51" x14ac:dyDescent="0.2">
      <c r="B15674" s="3"/>
      <c r="D15674" s="3"/>
      <c r="AW15674" s="3"/>
      <c r="AY15674" s="3"/>
    </row>
    <row r="15675" spans="2:51" x14ac:dyDescent="0.2">
      <c r="B15675" s="3"/>
      <c r="D15675" s="3"/>
      <c r="AW15675" s="3"/>
      <c r="AY15675" s="3"/>
    </row>
    <row r="15676" spans="2:51" x14ac:dyDescent="0.2">
      <c r="B15676" s="3"/>
      <c r="D15676" s="3"/>
      <c r="AW15676" s="3"/>
      <c r="AY15676" s="3"/>
    </row>
    <row r="15677" spans="2:51" x14ac:dyDescent="0.2">
      <c r="B15677" s="3"/>
      <c r="D15677" s="3"/>
      <c r="AW15677" s="3"/>
      <c r="AY15677" s="3"/>
    </row>
    <row r="15678" spans="2:51" x14ac:dyDescent="0.2">
      <c r="B15678" s="3"/>
      <c r="D15678" s="3"/>
      <c r="AW15678" s="3"/>
      <c r="AY15678" s="3"/>
    </row>
    <row r="15679" spans="2:51" x14ac:dyDescent="0.2">
      <c r="B15679" s="3"/>
      <c r="D15679" s="3"/>
      <c r="AW15679" s="3"/>
      <c r="AY15679" s="3"/>
    </row>
    <row r="15680" spans="2:51" x14ac:dyDescent="0.2">
      <c r="B15680" s="3"/>
      <c r="D15680" s="3"/>
      <c r="AW15680" s="3"/>
      <c r="AY15680" s="3"/>
    </row>
    <row r="15681" spans="2:51" x14ac:dyDescent="0.2">
      <c r="B15681" s="3"/>
      <c r="D15681" s="3"/>
      <c r="AW15681" s="3"/>
      <c r="AY15681" s="3"/>
    </row>
    <row r="15682" spans="2:51" x14ac:dyDescent="0.2">
      <c r="B15682" s="3"/>
      <c r="D15682" s="3"/>
      <c r="AW15682" s="3"/>
      <c r="AY15682" s="3"/>
    </row>
    <row r="15683" spans="2:51" x14ac:dyDescent="0.2">
      <c r="B15683" s="3"/>
      <c r="D15683" s="3"/>
      <c r="AW15683" s="3"/>
      <c r="AY15683" s="3"/>
    </row>
    <row r="15684" spans="2:51" x14ac:dyDescent="0.2">
      <c r="B15684" s="3"/>
      <c r="D15684" s="3"/>
      <c r="AW15684" s="3"/>
      <c r="AY15684" s="3"/>
    </row>
    <row r="15685" spans="2:51" x14ac:dyDescent="0.2">
      <c r="B15685" s="3"/>
      <c r="D15685" s="3"/>
      <c r="AW15685" s="3"/>
      <c r="AY15685" s="3"/>
    </row>
    <row r="15686" spans="2:51" x14ac:dyDescent="0.2">
      <c r="B15686" s="3"/>
      <c r="D15686" s="3"/>
      <c r="AW15686" s="3"/>
      <c r="AY15686" s="3"/>
    </row>
    <row r="15687" spans="2:51" x14ac:dyDescent="0.2">
      <c r="B15687" s="3"/>
      <c r="D15687" s="3"/>
      <c r="AW15687" s="3"/>
      <c r="AY15687" s="3"/>
    </row>
    <row r="15688" spans="2:51" x14ac:dyDescent="0.2">
      <c r="B15688" s="3"/>
      <c r="D15688" s="3"/>
      <c r="AW15688" s="3"/>
      <c r="AY15688" s="3"/>
    </row>
    <row r="15689" spans="2:51" x14ac:dyDescent="0.2">
      <c r="B15689" s="3"/>
      <c r="D15689" s="3"/>
      <c r="AW15689" s="3"/>
      <c r="AY15689" s="3"/>
    </row>
    <row r="15690" spans="2:51" x14ac:dyDescent="0.2">
      <c r="B15690" s="3"/>
      <c r="D15690" s="3"/>
      <c r="AW15690" s="3"/>
      <c r="AY15690" s="3"/>
    </row>
    <row r="15691" spans="2:51" x14ac:dyDescent="0.2">
      <c r="B15691" s="3"/>
      <c r="D15691" s="3"/>
      <c r="AW15691" s="3"/>
      <c r="AY15691" s="3"/>
    </row>
    <row r="15692" spans="2:51" x14ac:dyDescent="0.2">
      <c r="B15692" s="3"/>
      <c r="D15692" s="3"/>
      <c r="AW15692" s="3"/>
      <c r="AY15692" s="3"/>
    </row>
    <row r="15693" spans="2:51" x14ac:dyDescent="0.2">
      <c r="B15693" s="3"/>
      <c r="D15693" s="3"/>
      <c r="AW15693" s="3"/>
      <c r="AY15693" s="3"/>
    </row>
    <row r="15694" spans="2:51" x14ac:dyDescent="0.2">
      <c r="B15694" s="3"/>
      <c r="D15694" s="3"/>
      <c r="AW15694" s="3"/>
      <c r="AY15694" s="3"/>
    </row>
    <row r="15695" spans="2:51" x14ac:dyDescent="0.2">
      <c r="B15695" s="3"/>
      <c r="D15695" s="3"/>
      <c r="AW15695" s="3"/>
      <c r="AY15695" s="3"/>
    </row>
    <row r="15696" spans="2:51" x14ac:dyDescent="0.2">
      <c r="B15696" s="3"/>
      <c r="D15696" s="3"/>
      <c r="AW15696" s="3"/>
      <c r="AY15696" s="3"/>
    </row>
    <row r="15697" spans="2:51" x14ac:dyDescent="0.2">
      <c r="B15697" s="3"/>
      <c r="D15697" s="3"/>
      <c r="AW15697" s="3"/>
      <c r="AY15697" s="3"/>
    </row>
    <row r="15698" spans="2:51" x14ac:dyDescent="0.2">
      <c r="B15698" s="3"/>
      <c r="D15698" s="3"/>
      <c r="AW15698" s="3"/>
      <c r="AY15698" s="3"/>
    </row>
    <row r="15699" spans="2:51" x14ac:dyDescent="0.2">
      <c r="B15699" s="3"/>
      <c r="D15699" s="3"/>
      <c r="AW15699" s="3"/>
      <c r="AY15699" s="3"/>
    </row>
    <row r="15700" spans="2:51" x14ac:dyDescent="0.2">
      <c r="B15700" s="3"/>
      <c r="D15700" s="3"/>
      <c r="AW15700" s="3"/>
      <c r="AY15700" s="3"/>
    </row>
    <row r="15701" spans="2:51" x14ac:dyDescent="0.2">
      <c r="B15701" s="3"/>
      <c r="D15701" s="3"/>
      <c r="AW15701" s="3"/>
      <c r="AY15701" s="3"/>
    </row>
    <row r="15702" spans="2:51" x14ac:dyDescent="0.2">
      <c r="B15702" s="3"/>
      <c r="D15702" s="3"/>
      <c r="AW15702" s="3"/>
      <c r="AY15702" s="3"/>
    </row>
    <row r="15703" spans="2:51" x14ac:dyDescent="0.2">
      <c r="B15703" s="3"/>
      <c r="D15703" s="3"/>
      <c r="AW15703" s="3"/>
      <c r="AY15703" s="3"/>
    </row>
    <row r="15704" spans="2:51" x14ac:dyDescent="0.2">
      <c r="B15704" s="3"/>
      <c r="D15704" s="3"/>
      <c r="AW15704" s="3"/>
      <c r="AY15704" s="3"/>
    </row>
    <row r="15705" spans="2:51" x14ac:dyDescent="0.2">
      <c r="B15705" s="3"/>
      <c r="D15705" s="3"/>
      <c r="AW15705" s="3"/>
      <c r="AY15705" s="3"/>
    </row>
    <row r="15706" spans="2:51" x14ac:dyDescent="0.2">
      <c r="B15706" s="3"/>
      <c r="D15706" s="3"/>
      <c r="AW15706" s="3"/>
      <c r="AY15706" s="3"/>
    </row>
    <row r="15707" spans="2:51" x14ac:dyDescent="0.2">
      <c r="B15707" s="3"/>
      <c r="D15707" s="3"/>
      <c r="AW15707" s="3"/>
      <c r="AY15707" s="3"/>
    </row>
    <row r="15708" spans="2:51" x14ac:dyDescent="0.2">
      <c r="B15708" s="3"/>
      <c r="D15708" s="3"/>
      <c r="AW15708" s="3"/>
      <c r="AY15708" s="3"/>
    </row>
    <row r="15709" spans="2:51" x14ac:dyDescent="0.2">
      <c r="B15709" s="3"/>
      <c r="D15709" s="3"/>
      <c r="AW15709" s="3"/>
      <c r="AY15709" s="3"/>
    </row>
    <row r="15710" spans="2:51" x14ac:dyDescent="0.2">
      <c r="B15710" s="3"/>
      <c r="D15710" s="3"/>
      <c r="AW15710" s="3"/>
      <c r="AY15710" s="3"/>
    </row>
    <row r="15711" spans="2:51" x14ac:dyDescent="0.2">
      <c r="B15711" s="3"/>
      <c r="D15711" s="3"/>
      <c r="AW15711" s="3"/>
      <c r="AY15711" s="3"/>
    </row>
    <row r="15712" spans="2:51" x14ac:dyDescent="0.2">
      <c r="B15712" s="3"/>
      <c r="D15712" s="3"/>
      <c r="AW15712" s="3"/>
      <c r="AY15712" s="3"/>
    </row>
    <row r="15713" spans="2:51" x14ac:dyDescent="0.2">
      <c r="B15713" s="3"/>
      <c r="D15713" s="3"/>
      <c r="AW15713" s="3"/>
      <c r="AY15713" s="3"/>
    </row>
    <row r="15714" spans="2:51" x14ac:dyDescent="0.2">
      <c r="B15714" s="3"/>
      <c r="D15714" s="3"/>
      <c r="AW15714" s="3"/>
      <c r="AY15714" s="3"/>
    </row>
    <row r="15715" spans="2:51" x14ac:dyDescent="0.2">
      <c r="B15715" s="3"/>
      <c r="D15715" s="3"/>
      <c r="AW15715" s="3"/>
      <c r="AY15715" s="3"/>
    </row>
    <row r="15716" spans="2:51" x14ac:dyDescent="0.2">
      <c r="B15716" s="3"/>
      <c r="D15716" s="3"/>
      <c r="AW15716" s="3"/>
      <c r="AY15716" s="3"/>
    </row>
    <row r="15717" spans="2:51" x14ac:dyDescent="0.2">
      <c r="B15717" s="3"/>
      <c r="D15717" s="3"/>
      <c r="AW15717" s="3"/>
      <c r="AY15717" s="3"/>
    </row>
    <row r="15718" spans="2:51" x14ac:dyDescent="0.2">
      <c r="B15718" s="3"/>
      <c r="D15718" s="3"/>
      <c r="AW15718" s="3"/>
      <c r="AY15718" s="3"/>
    </row>
    <row r="15719" spans="2:51" x14ac:dyDescent="0.2">
      <c r="B15719" s="3"/>
      <c r="D15719" s="3"/>
      <c r="AW15719" s="3"/>
      <c r="AY15719" s="3"/>
    </row>
    <row r="15720" spans="2:51" x14ac:dyDescent="0.2">
      <c r="B15720" s="3"/>
      <c r="D15720" s="3"/>
      <c r="AW15720" s="3"/>
      <c r="AY15720" s="3"/>
    </row>
    <row r="15721" spans="2:51" x14ac:dyDescent="0.2">
      <c r="B15721" s="3"/>
      <c r="D15721" s="3"/>
      <c r="AW15721" s="3"/>
      <c r="AY15721" s="3"/>
    </row>
    <row r="15722" spans="2:51" x14ac:dyDescent="0.2">
      <c r="B15722" s="3"/>
      <c r="D15722" s="3"/>
      <c r="AW15722" s="3"/>
      <c r="AY15722" s="3"/>
    </row>
    <row r="15723" spans="2:51" x14ac:dyDescent="0.2">
      <c r="B15723" s="3"/>
      <c r="D15723" s="3"/>
      <c r="AW15723" s="3"/>
      <c r="AY15723" s="3"/>
    </row>
    <row r="15724" spans="2:51" x14ac:dyDescent="0.2">
      <c r="B15724" s="3"/>
      <c r="D15724" s="3"/>
      <c r="AW15724" s="3"/>
      <c r="AY15724" s="3"/>
    </row>
    <row r="15725" spans="2:51" x14ac:dyDescent="0.2">
      <c r="B15725" s="3"/>
      <c r="D15725" s="3"/>
      <c r="AW15725" s="3"/>
      <c r="AY15725" s="3"/>
    </row>
    <row r="15726" spans="2:51" x14ac:dyDescent="0.2">
      <c r="B15726" s="3"/>
      <c r="D15726" s="3"/>
      <c r="AW15726" s="3"/>
      <c r="AY15726" s="3"/>
    </row>
    <row r="15727" spans="2:51" x14ac:dyDescent="0.2">
      <c r="B15727" s="3"/>
      <c r="D15727" s="3"/>
      <c r="AW15727" s="3"/>
      <c r="AY15727" s="3"/>
    </row>
    <row r="15728" spans="2:51" x14ac:dyDescent="0.2">
      <c r="B15728" s="3"/>
      <c r="D15728" s="3"/>
      <c r="AW15728" s="3"/>
      <c r="AY15728" s="3"/>
    </row>
    <row r="15729" spans="2:51" x14ac:dyDescent="0.2">
      <c r="B15729" s="3"/>
      <c r="D15729" s="3"/>
      <c r="AW15729" s="3"/>
      <c r="AY15729" s="3"/>
    </row>
    <row r="15730" spans="2:51" x14ac:dyDescent="0.2">
      <c r="B15730" s="3"/>
      <c r="D15730" s="3"/>
      <c r="AW15730" s="3"/>
      <c r="AY15730" s="3"/>
    </row>
    <row r="15731" spans="2:51" x14ac:dyDescent="0.2">
      <c r="B15731" s="3"/>
      <c r="D15731" s="3"/>
      <c r="AW15731" s="3"/>
      <c r="AY15731" s="3"/>
    </row>
    <row r="15732" spans="2:51" x14ac:dyDescent="0.2">
      <c r="B15732" s="3"/>
      <c r="D15732" s="3"/>
      <c r="AW15732" s="3"/>
      <c r="AY15732" s="3"/>
    </row>
    <row r="15733" spans="2:51" x14ac:dyDescent="0.2">
      <c r="B15733" s="3"/>
      <c r="D15733" s="3"/>
      <c r="AW15733" s="3"/>
      <c r="AY15733" s="3"/>
    </row>
    <row r="15734" spans="2:51" x14ac:dyDescent="0.2">
      <c r="B15734" s="3"/>
      <c r="D15734" s="3"/>
      <c r="AW15734" s="3"/>
      <c r="AY15734" s="3"/>
    </row>
    <row r="15735" spans="2:51" x14ac:dyDescent="0.2">
      <c r="B15735" s="3"/>
      <c r="D15735" s="3"/>
      <c r="AW15735" s="3"/>
      <c r="AY15735" s="3"/>
    </row>
    <row r="15736" spans="2:51" x14ac:dyDescent="0.2">
      <c r="B15736" s="3"/>
      <c r="D15736" s="3"/>
      <c r="AW15736" s="3"/>
      <c r="AY15736" s="3"/>
    </row>
    <row r="15737" spans="2:51" x14ac:dyDescent="0.2">
      <c r="B15737" s="3"/>
      <c r="D15737" s="3"/>
      <c r="AW15737" s="3"/>
      <c r="AY15737" s="3"/>
    </row>
    <row r="15738" spans="2:51" x14ac:dyDescent="0.2">
      <c r="B15738" s="3"/>
      <c r="D15738" s="3"/>
      <c r="AW15738" s="3"/>
      <c r="AY15738" s="3"/>
    </row>
    <row r="15739" spans="2:51" x14ac:dyDescent="0.2">
      <c r="B15739" s="3"/>
      <c r="D15739" s="3"/>
      <c r="AW15739" s="3"/>
      <c r="AY15739" s="3"/>
    </row>
    <row r="15740" spans="2:51" x14ac:dyDescent="0.2">
      <c r="B15740" s="3"/>
      <c r="D15740" s="3"/>
      <c r="AW15740" s="3"/>
      <c r="AY15740" s="3"/>
    </row>
    <row r="15741" spans="2:51" x14ac:dyDescent="0.2">
      <c r="B15741" s="3"/>
      <c r="D15741" s="3"/>
      <c r="AW15741" s="3"/>
      <c r="AY15741" s="3"/>
    </row>
    <row r="15742" spans="2:51" x14ac:dyDescent="0.2">
      <c r="B15742" s="3"/>
      <c r="D15742" s="3"/>
      <c r="AW15742" s="3"/>
      <c r="AY15742" s="3"/>
    </row>
    <row r="15743" spans="2:51" x14ac:dyDescent="0.2">
      <c r="B15743" s="3"/>
      <c r="D15743" s="3"/>
      <c r="AW15743" s="3"/>
      <c r="AY15743" s="3"/>
    </row>
    <row r="15744" spans="2:51" x14ac:dyDescent="0.2">
      <c r="B15744" s="3"/>
      <c r="D15744" s="3"/>
      <c r="AW15744" s="3"/>
      <c r="AY15744" s="3"/>
    </row>
    <row r="15745" spans="2:51" x14ac:dyDescent="0.2">
      <c r="B15745" s="3"/>
      <c r="D15745" s="3"/>
      <c r="AW15745" s="3"/>
      <c r="AY15745" s="3"/>
    </row>
    <row r="15746" spans="2:51" x14ac:dyDescent="0.2">
      <c r="B15746" s="3"/>
      <c r="D15746" s="3"/>
      <c r="AW15746" s="3"/>
      <c r="AY15746" s="3"/>
    </row>
    <row r="15747" spans="2:51" x14ac:dyDescent="0.2">
      <c r="B15747" s="3"/>
      <c r="D15747" s="3"/>
      <c r="AW15747" s="3"/>
      <c r="AY15747" s="3"/>
    </row>
    <row r="15748" spans="2:51" x14ac:dyDescent="0.2">
      <c r="B15748" s="3"/>
      <c r="D15748" s="3"/>
      <c r="AW15748" s="3"/>
      <c r="AY15748" s="3"/>
    </row>
    <row r="15749" spans="2:51" x14ac:dyDescent="0.2">
      <c r="B15749" s="3"/>
      <c r="D15749" s="3"/>
      <c r="AW15749" s="3"/>
      <c r="AY15749" s="3"/>
    </row>
    <row r="15750" spans="2:51" x14ac:dyDescent="0.2">
      <c r="B15750" s="3"/>
      <c r="D15750" s="3"/>
      <c r="AW15750" s="3"/>
      <c r="AY15750" s="3"/>
    </row>
    <row r="15751" spans="2:51" x14ac:dyDescent="0.2">
      <c r="B15751" s="3"/>
      <c r="D15751" s="3"/>
      <c r="AW15751" s="3"/>
      <c r="AY15751" s="3"/>
    </row>
    <row r="15752" spans="2:51" x14ac:dyDescent="0.2">
      <c r="B15752" s="3"/>
      <c r="D15752" s="3"/>
      <c r="AW15752" s="3"/>
      <c r="AY15752" s="3"/>
    </row>
    <row r="15753" spans="2:51" x14ac:dyDescent="0.2">
      <c r="B15753" s="3"/>
      <c r="D15753" s="3"/>
      <c r="AW15753" s="3"/>
      <c r="AY15753" s="3"/>
    </row>
    <row r="15754" spans="2:51" x14ac:dyDescent="0.2">
      <c r="B15754" s="3"/>
      <c r="D15754" s="3"/>
      <c r="AW15754" s="3"/>
      <c r="AY15754" s="3"/>
    </row>
    <row r="15755" spans="2:51" x14ac:dyDescent="0.2">
      <c r="B15755" s="3"/>
      <c r="D15755" s="3"/>
      <c r="AW15755" s="3"/>
      <c r="AY15755" s="3"/>
    </row>
    <row r="15756" spans="2:51" x14ac:dyDescent="0.2">
      <c r="B15756" s="3"/>
      <c r="D15756" s="3"/>
      <c r="AW15756" s="3"/>
      <c r="AY15756" s="3"/>
    </row>
    <row r="15757" spans="2:51" x14ac:dyDescent="0.2">
      <c r="B15757" s="3"/>
      <c r="D15757" s="3"/>
      <c r="AW15757" s="3"/>
      <c r="AY15757" s="3"/>
    </row>
    <row r="15758" spans="2:51" x14ac:dyDescent="0.2">
      <c r="B15758" s="3"/>
      <c r="D15758" s="3"/>
      <c r="AW15758" s="3"/>
      <c r="AY15758" s="3"/>
    </row>
    <row r="15759" spans="2:51" x14ac:dyDescent="0.2">
      <c r="B15759" s="3"/>
      <c r="D15759" s="3"/>
      <c r="AW15759" s="3"/>
      <c r="AY15759" s="3"/>
    </row>
    <row r="15760" spans="2:51" x14ac:dyDescent="0.2">
      <c r="B15760" s="3"/>
      <c r="D15760" s="3"/>
      <c r="AW15760" s="3"/>
      <c r="AY15760" s="3"/>
    </row>
    <row r="15761" spans="2:51" x14ac:dyDescent="0.2">
      <c r="B15761" s="3"/>
      <c r="D15761" s="3"/>
      <c r="AW15761" s="3"/>
      <c r="AY15761" s="3"/>
    </row>
    <row r="15762" spans="2:51" x14ac:dyDescent="0.2">
      <c r="B15762" s="3"/>
      <c r="D15762" s="3"/>
      <c r="AW15762" s="3"/>
      <c r="AY15762" s="3"/>
    </row>
    <row r="15763" spans="2:51" x14ac:dyDescent="0.2">
      <c r="B15763" s="3"/>
      <c r="D15763" s="3"/>
      <c r="AW15763" s="3"/>
      <c r="AY15763" s="3"/>
    </row>
    <row r="15764" spans="2:51" x14ac:dyDescent="0.2">
      <c r="B15764" s="3"/>
      <c r="D15764" s="3"/>
      <c r="AW15764" s="3"/>
      <c r="AY15764" s="3"/>
    </row>
    <row r="15765" spans="2:51" x14ac:dyDescent="0.2">
      <c r="B15765" s="3"/>
      <c r="D15765" s="3"/>
      <c r="AW15765" s="3"/>
      <c r="AY15765" s="3"/>
    </row>
    <row r="15766" spans="2:51" x14ac:dyDescent="0.2">
      <c r="B15766" s="3"/>
      <c r="D15766" s="3"/>
      <c r="AW15766" s="3"/>
      <c r="AY15766" s="3"/>
    </row>
    <row r="15767" spans="2:51" x14ac:dyDescent="0.2">
      <c r="B15767" s="3"/>
      <c r="D15767" s="3"/>
      <c r="AW15767" s="3"/>
      <c r="AY15767" s="3"/>
    </row>
    <row r="15768" spans="2:51" x14ac:dyDescent="0.2">
      <c r="B15768" s="3"/>
      <c r="D15768" s="3"/>
      <c r="AW15768" s="3"/>
      <c r="AY15768" s="3"/>
    </row>
    <row r="15769" spans="2:51" x14ac:dyDescent="0.2">
      <c r="B15769" s="3"/>
      <c r="D15769" s="3"/>
      <c r="AW15769" s="3"/>
      <c r="AY15769" s="3"/>
    </row>
    <row r="15770" spans="2:51" x14ac:dyDescent="0.2">
      <c r="B15770" s="3"/>
      <c r="D15770" s="3"/>
      <c r="AW15770" s="3"/>
      <c r="AY15770" s="3"/>
    </row>
    <row r="15771" spans="2:51" x14ac:dyDescent="0.2">
      <c r="B15771" s="3"/>
      <c r="D15771" s="3"/>
      <c r="AW15771" s="3"/>
      <c r="AY15771" s="3"/>
    </row>
    <row r="15772" spans="2:51" x14ac:dyDescent="0.2">
      <c r="B15772" s="3"/>
      <c r="D15772" s="3"/>
      <c r="AW15772" s="3"/>
      <c r="AY15772" s="3"/>
    </row>
    <row r="15773" spans="2:51" x14ac:dyDescent="0.2">
      <c r="B15773" s="3"/>
      <c r="D15773" s="3"/>
      <c r="AW15773" s="3"/>
      <c r="AY15773" s="3"/>
    </row>
    <row r="15774" spans="2:51" x14ac:dyDescent="0.2">
      <c r="B15774" s="3"/>
      <c r="D15774" s="3"/>
      <c r="AW15774" s="3"/>
      <c r="AY15774" s="3"/>
    </row>
    <row r="15775" spans="2:51" x14ac:dyDescent="0.2">
      <c r="B15775" s="3"/>
      <c r="D15775" s="3"/>
      <c r="AW15775" s="3"/>
      <c r="AY15775" s="3"/>
    </row>
    <row r="15776" spans="2:51" x14ac:dyDescent="0.2">
      <c r="B15776" s="3"/>
      <c r="D15776" s="3"/>
      <c r="AW15776" s="3"/>
      <c r="AY15776" s="3"/>
    </row>
    <row r="15777" spans="2:51" x14ac:dyDescent="0.2">
      <c r="B15777" s="3"/>
      <c r="D15777" s="3"/>
      <c r="AW15777" s="3"/>
      <c r="AY15777" s="3"/>
    </row>
    <row r="15778" spans="2:51" x14ac:dyDescent="0.2">
      <c r="B15778" s="3"/>
      <c r="D15778" s="3"/>
      <c r="AW15778" s="3"/>
      <c r="AY15778" s="3"/>
    </row>
    <row r="15779" spans="2:51" x14ac:dyDescent="0.2">
      <c r="B15779" s="3"/>
      <c r="D15779" s="3"/>
      <c r="AW15779" s="3"/>
      <c r="AY15779" s="3"/>
    </row>
    <row r="15780" spans="2:51" x14ac:dyDescent="0.2">
      <c r="B15780" s="3"/>
      <c r="D15780" s="3"/>
      <c r="AW15780" s="3"/>
      <c r="AY15780" s="3"/>
    </row>
    <row r="15781" spans="2:51" x14ac:dyDescent="0.2">
      <c r="B15781" s="3"/>
      <c r="D15781" s="3"/>
      <c r="AW15781" s="3"/>
      <c r="AY15781" s="3"/>
    </row>
    <row r="15782" spans="2:51" x14ac:dyDescent="0.2">
      <c r="B15782" s="3"/>
      <c r="D15782" s="3"/>
      <c r="AW15782" s="3"/>
      <c r="AY15782" s="3"/>
    </row>
    <row r="15783" spans="2:51" x14ac:dyDescent="0.2">
      <c r="B15783" s="3"/>
      <c r="D15783" s="3"/>
      <c r="AW15783" s="3"/>
      <c r="AY15783" s="3"/>
    </row>
    <row r="15784" spans="2:51" x14ac:dyDescent="0.2">
      <c r="B15784" s="3"/>
      <c r="D15784" s="3"/>
      <c r="AW15784" s="3"/>
      <c r="AY15784" s="3"/>
    </row>
    <row r="15785" spans="2:51" x14ac:dyDescent="0.2">
      <c r="B15785" s="3"/>
      <c r="D15785" s="3"/>
      <c r="AW15785" s="3"/>
      <c r="AY15785" s="3"/>
    </row>
    <row r="15786" spans="2:51" x14ac:dyDescent="0.2">
      <c r="B15786" s="3"/>
      <c r="D15786" s="3"/>
      <c r="AW15786" s="3"/>
      <c r="AY15786" s="3"/>
    </row>
    <row r="15787" spans="2:51" x14ac:dyDescent="0.2">
      <c r="B15787" s="3"/>
      <c r="D15787" s="3"/>
      <c r="AW15787" s="3"/>
      <c r="AY15787" s="3"/>
    </row>
    <row r="15788" spans="2:51" x14ac:dyDescent="0.2">
      <c r="B15788" s="3"/>
      <c r="D15788" s="3"/>
      <c r="AW15788" s="3"/>
      <c r="AY15788" s="3"/>
    </row>
    <row r="15789" spans="2:51" x14ac:dyDescent="0.2">
      <c r="B15789" s="3"/>
      <c r="D15789" s="3"/>
      <c r="AW15789" s="3"/>
      <c r="AY15789" s="3"/>
    </row>
    <row r="15790" spans="2:51" x14ac:dyDescent="0.2">
      <c r="B15790" s="3"/>
      <c r="D15790" s="3"/>
      <c r="AW15790" s="3"/>
      <c r="AY15790" s="3"/>
    </row>
    <row r="15791" spans="2:51" x14ac:dyDescent="0.2">
      <c r="B15791" s="3"/>
      <c r="D15791" s="3"/>
      <c r="AW15791" s="3"/>
      <c r="AY15791" s="3"/>
    </row>
    <row r="15792" spans="2:51" x14ac:dyDescent="0.2">
      <c r="B15792" s="3"/>
      <c r="D15792" s="3"/>
      <c r="AW15792" s="3"/>
      <c r="AY15792" s="3"/>
    </row>
    <row r="15793" spans="2:51" x14ac:dyDescent="0.2">
      <c r="B15793" s="3"/>
      <c r="D15793" s="3"/>
      <c r="AW15793" s="3"/>
      <c r="AY15793" s="3"/>
    </row>
    <row r="15794" spans="2:51" x14ac:dyDescent="0.2">
      <c r="B15794" s="3"/>
      <c r="D15794" s="3"/>
      <c r="AW15794" s="3"/>
      <c r="AY15794" s="3"/>
    </row>
    <row r="15795" spans="2:51" x14ac:dyDescent="0.2">
      <c r="B15795" s="3"/>
      <c r="D15795" s="3"/>
      <c r="AW15795" s="3"/>
      <c r="AY15795" s="3"/>
    </row>
    <row r="15796" spans="2:51" x14ac:dyDescent="0.2">
      <c r="B15796" s="3"/>
      <c r="D15796" s="3"/>
      <c r="AW15796" s="3"/>
      <c r="AY15796" s="3"/>
    </row>
    <row r="15797" spans="2:51" x14ac:dyDescent="0.2">
      <c r="B15797" s="3"/>
      <c r="D15797" s="3"/>
      <c r="AW15797" s="3"/>
      <c r="AY15797" s="3"/>
    </row>
    <row r="15798" spans="2:51" x14ac:dyDescent="0.2">
      <c r="B15798" s="3"/>
      <c r="D15798" s="3"/>
      <c r="AW15798" s="3"/>
      <c r="AY15798" s="3"/>
    </row>
    <row r="15799" spans="2:51" x14ac:dyDescent="0.2">
      <c r="B15799" s="3"/>
      <c r="D15799" s="3"/>
      <c r="AW15799" s="3"/>
      <c r="AY15799" s="3"/>
    </row>
    <row r="15800" spans="2:51" x14ac:dyDescent="0.2">
      <c r="B15800" s="3"/>
      <c r="D15800" s="3"/>
      <c r="AW15800" s="3"/>
      <c r="AY15800" s="3"/>
    </row>
    <row r="15801" spans="2:51" x14ac:dyDescent="0.2">
      <c r="B15801" s="3"/>
      <c r="D15801" s="3"/>
      <c r="AW15801" s="3"/>
      <c r="AY15801" s="3"/>
    </row>
    <row r="15802" spans="2:51" x14ac:dyDescent="0.2">
      <c r="B15802" s="3"/>
      <c r="D15802" s="3"/>
      <c r="AW15802" s="3"/>
      <c r="AY15802" s="3"/>
    </row>
    <row r="15803" spans="2:51" x14ac:dyDescent="0.2">
      <c r="B15803" s="3"/>
      <c r="D15803" s="3"/>
      <c r="AW15803" s="3"/>
      <c r="AY15803" s="3"/>
    </row>
    <row r="15804" spans="2:51" x14ac:dyDescent="0.2">
      <c r="B15804" s="3"/>
      <c r="D15804" s="3"/>
      <c r="AW15804" s="3"/>
      <c r="AY15804" s="3"/>
    </row>
    <row r="15805" spans="2:51" x14ac:dyDescent="0.2">
      <c r="B15805" s="3"/>
      <c r="D15805" s="3"/>
      <c r="AW15805" s="3"/>
      <c r="AY15805" s="3"/>
    </row>
    <row r="15806" spans="2:51" x14ac:dyDescent="0.2">
      <c r="B15806" s="3"/>
      <c r="D15806" s="3"/>
      <c r="AW15806" s="3"/>
      <c r="AY15806" s="3"/>
    </row>
    <row r="15807" spans="2:51" x14ac:dyDescent="0.2">
      <c r="B15807" s="3"/>
      <c r="D15807" s="3"/>
      <c r="AW15807" s="3"/>
      <c r="AY15807" s="3"/>
    </row>
    <row r="15808" spans="2:51" x14ac:dyDescent="0.2">
      <c r="B15808" s="3"/>
      <c r="D15808" s="3"/>
      <c r="AW15808" s="3"/>
      <c r="AY15808" s="3"/>
    </row>
    <row r="15809" spans="2:51" x14ac:dyDescent="0.2">
      <c r="B15809" s="3"/>
      <c r="D15809" s="3"/>
      <c r="AW15809" s="3"/>
      <c r="AY15809" s="3"/>
    </row>
    <row r="15810" spans="2:51" x14ac:dyDescent="0.2">
      <c r="B15810" s="3"/>
      <c r="D15810" s="3"/>
      <c r="AW15810" s="3"/>
      <c r="AY15810" s="3"/>
    </row>
    <row r="15811" spans="2:51" x14ac:dyDescent="0.2">
      <c r="B15811" s="3"/>
      <c r="D15811" s="3"/>
      <c r="AW15811" s="3"/>
      <c r="AY15811" s="3"/>
    </row>
    <row r="15812" spans="2:51" x14ac:dyDescent="0.2">
      <c r="B15812" s="3"/>
      <c r="D15812" s="3"/>
      <c r="AW15812" s="3"/>
      <c r="AY15812" s="3"/>
    </row>
    <row r="15813" spans="2:51" x14ac:dyDescent="0.2">
      <c r="B15813" s="3"/>
      <c r="D15813" s="3"/>
      <c r="AW15813" s="3"/>
      <c r="AY15813" s="3"/>
    </row>
    <row r="15814" spans="2:51" x14ac:dyDescent="0.2">
      <c r="B15814" s="3"/>
      <c r="D15814" s="3"/>
      <c r="AW15814" s="3"/>
      <c r="AY15814" s="3"/>
    </row>
    <row r="15815" spans="2:51" x14ac:dyDescent="0.2">
      <c r="B15815" s="3"/>
      <c r="D15815" s="3"/>
      <c r="AW15815" s="3"/>
      <c r="AY15815" s="3"/>
    </row>
    <row r="15816" spans="2:51" x14ac:dyDescent="0.2">
      <c r="B15816" s="3"/>
      <c r="D15816" s="3"/>
      <c r="AW15816" s="3"/>
      <c r="AY15816" s="3"/>
    </row>
    <row r="15817" spans="2:51" x14ac:dyDescent="0.2">
      <c r="B15817" s="3"/>
      <c r="D15817" s="3"/>
      <c r="AW15817" s="3"/>
      <c r="AY15817" s="3"/>
    </row>
    <row r="15818" spans="2:51" x14ac:dyDescent="0.2">
      <c r="B15818" s="3"/>
      <c r="D15818" s="3"/>
      <c r="AW15818" s="3"/>
      <c r="AY15818" s="3"/>
    </row>
    <row r="15819" spans="2:51" x14ac:dyDescent="0.2">
      <c r="B15819" s="3"/>
      <c r="D15819" s="3"/>
      <c r="AW15819" s="3"/>
      <c r="AY15819" s="3"/>
    </row>
    <row r="15820" spans="2:51" x14ac:dyDescent="0.2">
      <c r="B15820" s="3"/>
      <c r="D15820" s="3"/>
      <c r="AW15820" s="3"/>
      <c r="AY15820" s="3"/>
    </row>
    <row r="15821" spans="2:51" x14ac:dyDescent="0.2">
      <c r="B15821" s="3"/>
      <c r="D15821" s="3"/>
      <c r="AW15821" s="3"/>
      <c r="AY15821" s="3"/>
    </row>
    <row r="15822" spans="2:51" x14ac:dyDescent="0.2">
      <c r="B15822" s="3"/>
      <c r="D15822" s="3"/>
      <c r="AW15822" s="3"/>
      <c r="AY15822" s="3"/>
    </row>
    <row r="15823" spans="2:51" x14ac:dyDescent="0.2">
      <c r="B15823" s="3"/>
      <c r="D15823" s="3"/>
      <c r="AW15823" s="3"/>
      <c r="AY15823" s="3"/>
    </row>
    <row r="15824" spans="2:51" x14ac:dyDescent="0.2">
      <c r="B15824" s="3"/>
      <c r="D15824" s="3"/>
      <c r="AW15824" s="3"/>
      <c r="AY15824" s="3"/>
    </row>
    <row r="15825" spans="2:51" x14ac:dyDescent="0.2">
      <c r="B15825" s="3"/>
      <c r="D15825" s="3"/>
      <c r="AW15825" s="3"/>
      <c r="AY15825" s="3"/>
    </row>
    <row r="15826" spans="2:51" x14ac:dyDescent="0.2">
      <c r="B15826" s="3"/>
      <c r="D15826" s="3"/>
      <c r="AW15826" s="3"/>
      <c r="AY15826" s="3"/>
    </row>
    <row r="15827" spans="2:51" x14ac:dyDescent="0.2">
      <c r="B15827" s="3"/>
      <c r="D15827" s="3"/>
      <c r="AW15827" s="3"/>
      <c r="AY15827" s="3"/>
    </row>
    <row r="15828" spans="2:51" x14ac:dyDescent="0.2">
      <c r="B15828" s="3"/>
      <c r="D15828" s="3"/>
      <c r="AW15828" s="3"/>
      <c r="AY15828" s="3"/>
    </row>
    <row r="15829" spans="2:51" x14ac:dyDescent="0.2">
      <c r="B15829" s="3"/>
      <c r="D15829" s="3"/>
      <c r="AW15829" s="3"/>
      <c r="AY15829" s="3"/>
    </row>
    <row r="15830" spans="2:51" x14ac:dyDescent="0.2">
      <c r="B15830" s="3"/>
      <c r="D15830" s="3"/>
      <c r="AW15830" s="3"/>
      <c r="AY15830" s="3"/>
    </row>
    <row r="15831" spans="2:51" x14ac:dyDescent="0.2">
      <c r="B15831" s="3"/>
      <c r="D15831" s="3"/>
      <c r="AW15831" s="3"/>
      <c r="AY15831" s="3"/>
    </row>
    <row r="15832" spans="2:51" x14ac:dyDescent="0.2">
      <c r="B15832" s="3"/>
      <c r="D15832" s="3"/>
      <c r="AW15832" s="3"/>
      <c r="AY15832" s="3"/>
    </row>
    <row r="15833" spans="2:51" x14ac:dyDescent="0.2">
      <c r="B15833" s="3"/>
      <c r="D15833" s="3"/>
      <c r="AW15833" s="3"/>
      <c r="AY15833" s="3"/>
    </row>
    <row r="15834" spans="2:51" x14ac:dyDescent="0.2">
      <c r="B15834" s="3"/>
      <c r="D15834" s="3"/>
      <c r="AW15834" s="3"/>
      <c r="AY15834" s="3"/>
    </row>
    <row r="15835" spans="2:51" x14ac:dyDescent="0.2">
      <c r="B15835" s="3"/>
      <c r="D15835" s="3"/>
      <c r="AW15835" s="3"/>
      <c r="AY15835" s="3"/>
    </row>
    <row r="15836" spans="2:51" x14ac:dyDescent="0.2">
      <c r="B15836" s="3"/>
      <c r="D15836" s="3"/>
      <c r="AW15836" s="3"/>
      <c r="AY15836" s="3"/>
    </row>
    <row r="15837" spans="2:51" x14ac:dyDescent="0.2">
      <c r="B15837" s="3"/>
      <c r="D15837" s="3"/>
      <c r="AW15837" s="3"/>
      <c r="AY15837" s="3"/>
    </row>
    <row r="15838" spans="2:51" x14ac:dyDescent="0.2">
      <c r="B15838" s="3"/>
      <c r="D15838" s="3"/>
      <c r="AW15838" s="3"/>
      <c r="AY15838" s="3"/>
    </row>
    <row r="15839" spans="2:51" x14ac:dyDescent="0.2">
      <c r="B15839" s="3"/>
      <c r="D15839" s="3"/>
      <c r="AW15839" s="3"/>
      <c r="AY15839" s="3"/>
    </row>
    <row r="15840" spans="2:51" x14ac:dyDescent="0.2">
      <c r="B15840" s="3"/>
      <c r="D15840" s="3"/>
      <c r="AW15840" s="3"/>
      <c r="AY15840" s="3"/>
    </row>
    <row r="15841" spans="2:51" x14ac:dyDescent="0.2">
      <c r="B15841" s="3"/>
      <c r="D15841" s="3"/>
      <c r="AW15841" s="3"/>
      <c r="AY15841" s="3"/>
    </row>
    <row r="15842" spans="2:51" x14ac:dyDescent="0.2">
      <c r="B15842" s="3"/>
      <c r="D15842" s="3"/>
      <c r="AW15842" s="3"/>
      <c r="AY15842" s="3"/>
    </row>
    <row r="15843" spans="2:51" x14ac:dyDescent="0.2">
      <c r="B15843" s="3"/>
      <c r="D15843" s="3"/>
      <c r="AW15843" s="3"/>
      <c r="AY15843" s="3"/>
    </row>
    <row r="15844" spans="2:51" x14ac:dyDescent="0.2">
      <c r="B15844" s="3"/>
      <c r="D15844" s="3"/>
      <c r="AW15844" s="3"/>
      <c r="AY15844" s="3"/>
    </row>
    <row r="15845" spans="2:51" x14ac:dyDescent="0.2">
      <c r="B15845" s="3"/>
      <c r="D15845" s="3"/>
      <c r="AW15845" s="3"/>
      <c r="AY15845" s="3"/>
    </row>
    <row r="15846" spans="2:51" x14ac:dyDescent="0.2">
      <c r="B15846" s="3"/>
      <c r="D15846" s="3"/>
      <c r="AW15846" s="3"/>
      <c r="AY15846" s="3"/>
    </row>
    <row r="15847" spans="2:51" x14ac:dyDescent="0.2">
      <c r="B15847" s="3"/>
      <c r="D15847" s="3"/>
      <c r="AW15847" s="3"/>
      <c r="AY15847" s="3"/>
    </row>
    <row r="15848" spans="2:51" x14ac:dyDescent="0.2">
      <c r="B15848" s="3"/>
      <c r="D15848" s="3"/>
      <c r="AW15848" s="3"/>
      <c r="AY15848" s="3"/>
    </row>
    <row r="15849" spans="2:51" x14ac:dyDescent="0.2">
      <c r="B15849" s="3"/>
      <c r="D15849" s="3"/>
      <c r="AW15849" s="3"/>
      <c r="AY15849" s="3"/>
    </row>
    <row r="15850" spans="2:51" x14ac:dyDescent="0.2">
      <c r="B15850" s="3"/>
      <c r="D15850" s="3"/>
      <c r="AW15850" s="3"/>
      <c r="AY15850" s="3"/>
    </row>
    <row r="15851" spans="2:51" x14ac:dyDescent="0.2">
      <c r="B15851" s="3"/>
      <c r="D15851" s="3"/>
      <c r="AW15851" s="3"/>
      <c r="AY15851" s="3"/>
    </row>
    <row r="15852" spans="2:51" x14ac:dyDescent="0.2">
      <c r="B15852" s="3"/>
      <c r="D15852" s="3"/>
      <c r="AW15852" s="3"/>
      <c r="AY15852" s="3"/>
    </row>
    <row r="15853" spans="2:51" x14ac:dyDescent="0.2">
      <c r="B15853" s="3"/>
      <c r="D15853" s="3"/>
      <c r="AW15853" s="3"/>
      <c r="AY15853" s="3"/>
    </row>
    <row r="15854" spans="2:51" x14ac:dyDescent="0.2">
      <c r="B15854" s="3"/>
      <c r="D15854" s="3"/>
      <c r="AW15854" s="3"/>
      <c r="AY15854" s="3"/>
    </row>
    <row r="15855" spans="2:51" x14ac:dyDescent="0.2">
      <c r="B15855" s="3"/>
      <c r="D15855" s="3"/>
      <c r="AW15855" s="3"/>
      <c r="AY15855" s="3"/>
    </row>
    <row r="15856" spans="2:51" x14ac:dyDescent="0.2">
      <c r="B15856" s="3"/>
      <c r="D15856" s="3"/>
      <c r="AW15856" s="3"/>
      <c r="AY15856" s="3"/>
    </row>
    <row r="15857" spans="2:51" x14ac:dyDescent="0.2">
      <c r="B15857" s="3"/>
      <c r="D15857" s="3"/>
      <c r="AW15857" s="3"/>
      <c r="AY15857" s="3"/>
    </row>
    <row r="15858" spans="2:51" x14ac:dyDescent="0.2">
      <c r="B15858" s="3"/>
      <c r="D15858" s="3"/>
      <c r="AW15858" s="3"/>
      <c r="AY15858" s="3"/>
    </row>
    <row r="15859" spans="2:51" x14ac:dyDescent="0.2">
      <c r="B15859" s="3"/>
      <c r="D15859" s="3"/>
      <c r="AW15859" s="3"/>
      <c r="AY15859" s="3"/>
    </row>
    <row r="15860" spans="2:51" x14ac:dyDescent="0.2">
      <c r="B15860" s="3"/>
      <c r="D15860" s="3"/>
      <c r="AW15860" s="3"/>
      <c r="AY15860" s="3"/>
    </row>
    <row r="15861" spans="2:51" x14ac:dyDescent="0.2">
      <c r="B15861" s="3"/>
      <c r="D15861" s="3"/>
      <c r="AW15861" s="3"/>
      <c r="AY15861" s="3"/>
    </row>
    <row r="15862" spans="2:51" x14ac:dyDescent="0.2">
      <c r="B15862" s="3"/>
      <c r="D15862" s="3"/>
      <c r="AW15862" s="3"/>
      <c r="AY15862" s="3"/>
    </row>
    <row r="15863" spans="2:51" x14ac:dyDescent="0.2">
      <c r="B15863" s="3"/>
      <c r="D15863" s="3"/>
      <c r="AW15863" s="3"/>
      <c r="AY15863" s="3"/>
    </row>
    <row r="15864" spans="2:51" x14ac:dyDescent="0.2">
      <c r="B15864" s="3"/>
      <c r="D15864" s="3"/>
      <c r="AW15864" s="3"/>
      <c r="AY15864" s="3"/>
    </row>
    <row r="15865" spans="2:51" x14ac:dyDescent="0.2">
      <c r="B15865" s="3"/>
      <c r="D15865" s="3"/>
      <c r="AW15865" s="3"/>
      <c r="AY15865" s="3"/>
    </row>
    <row r="15866" spans="2:51" x14ac:dyDescent="0.2">
      <c r="B15866" s="3"/>
      <c r="D15866" s="3"/>
      <c r="AW15866" s="3"/>
      <c r="AY15866" s="3"/>
    </row>
    <row r="15867" spans="2:51" x14ac:dyDescent="0.2">
      <c r="B15867" s="3"/>
      <c r="D15867" s="3"/>
      <c r="AW15867" s="3"/>
      <c r="AY15867" s="3"/>
    </row>
    <row r="15868" spans="2:51" x14ac:dyDescent="0.2">
      <c r="B15868" s="3"/>
      <c r="D15868" s="3"/>
      <c r="AW15868" s="3"/>
      <c r="AY15868" s="3"/>
    </row>
    <row r="15869" spans="2:51" x14ac:dyDescent="0.2">
      <c r="B15869" s="3"/>
      <c r="D15869" s="3"/>
      <c r="AW15869" s="3"/>
      <c r="AY15869" s="3"/>
    </row>
    <row r="15870" spans="2:51" x14ac:dyDescent="0.2">
      <c r="B15870" s="3"/>
      <c r="D15870" s="3"/>
      <c r="AW15870" s="3"/>
      <c r="AY15870" s="3"/>
    </row>
    <row r="15871" spans="2:51" x14ac:dyDescent="0.2">
      <c r="B15871" s="3"/>
      <c r="D15871" s="3"/>
      <c r="AW15871" s="3"/>
      <c r="AY15871" s="3"/>
    </row>
    <row r="15872" spans="2:51" x14ac:dyDescent="0.2">
      <c r="B15872" s="3"/>
      <c r="D15872" s="3"/>
      <c r="AW15872" s="3"/>
      <c r="AY15872" s="3"/>
    </row>
    <row r="15873" spans="2:51" x14ac:dyDescent="0.2">
      <c r="B15873" s="3"/>
      <c r="D15873" s="3"/>
      <c r="AW15873" s="3"/>
      <c r="AY15873" s="3"/>
    </row>
    <row r="15874" spans="2:51" x14ac:dyDescent="0.2">
      <c r="B15874" s="3"/>
      <c r="D15874" s="3"/>
      <c r="AW15874" s="3"/>
      <c r="AY15874" s="3"/>
    </row>
    <row r="15875" spans="2:51" x14ac:dyDescent="0.2">
      <c r="B15875" s="3"/>
      <c r="D15875" s="3"/>
      <c r="AW15875" s="3"/>
      <c r="AY15875" s="3"/>
    </row>
    <row r="15876" spans="2:51" x14ac:dyDescent="0.2">
      <c r="B15876" s="3"/>
      <c r="D15876" s="3"/>
      <c r="AW15876" s="3"/>
      <c r="AY15876" s="3"/>
    </row>
    <row r="15877" spans="2:51" x14ac:dyDescent="0.2">
      <c r="B15877" s="3"/>
      <c r="D15877" s="3"/>
      <c r="AW15877" s="3"/>
      <c r="AY15877" s="3"/>
    </row>
    <row r="15878" spans="2:51" x14ac:dyDescent="0.2">
      <c r="B15878" s="3"/>
      <c r="D15878" s="3"/>
      <c r="AW15878" s="3"/>
      <c r="AY15878" s="3"/>
    </row>
    <row r="15879" spans="2:51" x14ac:dyDescent="0.2">
      <c r="B15879" s="3"/>
      <c r="D15879" s="3"/>
      <c r="AW15879" s="3"/>
      <c r="AY15879" s="3"/>
    </row>
    <row r="15880" spans="2:51" x14ac:dyDescent="0.2">
      <c r="B15880" s="3"/>
      <c r="D15880" s="3"/>
      <c r="AW15880" s="3"/>
      <c r="AY15880" s="3"/>
    </row>
    <row r="15881" spans="2:51" x14ac:dyDescent="0.2">
      <c r="B15881" s="3"/>
      <c r="D15881" s="3"/>
      <c r="AW15881" s="3"/>
      <c r="AY15881" s="3"/>
    </row>
    <row r="15882" spans="2:51" x14ac:dyDescent="0.2">
      <c r="B15882" s="3"/>
      <c r="D15882" s="3"/>
      <c r="AW15882" s="3"/>
      <c r="AY15882" s="3"/>
    </row>
    <row r="15883" spans="2:51" x14ac:dyDescent="0.2">
      <c r="B15883" s="3"/>
      <c r="D15883" s="3"/>
      <c r="AW15883" s="3"/>
      <c r="AY15883" s="3"/>
    </row>
    <row r="15884" spans="2:51" x14ac:dyDescent="0.2">
      <c r="B15884" s="3"/>
      <c r="D15884" s="3"/>
      <c r="AW15884" s="3"/>
      <c r="AY15884" s="3"/>
    </row>
    <row r="15885" spans="2:51" x14ac:dyDescent="0.2">
      <c r="B15885" s="3"/>
      <c r="D15885" s="3"/>
      <c r="AW15885" s="3"/>
      <c r="AY15885" s="3"/>
    </row>
    <row r="15886" spans="2:51" x14ac:dyDescent="0.2">
      <c r="B15886" s="3"/>
      <c r="D15886" s="3"/>
      <c r="AW15886" s="3"/>
      <c r="AY15886" s="3"/>
    </row>
    <row r="15887" spans="2:51" x14ac:dyDescent="0.2">
      <c r="B15887" s="3"/>
      <c r="D15887" s="3"/>
      <c r="AW15887" s="3"/>
      <c r="AY15887" s="3"/>
    </row>
    <row r="15888" spans="2:51" x14ac:dyDescent="0.2">
      <c r="B15888" s="3"/>
      <c r="D15888" s="3"/>
      <c r="AW15888" s="3"/>
      <c r="AY15888" s="3"/>
    </row>
    <row r="15889" spans="2:51" x14ac:dyDescent="0.2">
      <c r="B15889" s="3"/>
      <c r="D15889" s="3"/>
      <c r="AW15889" s="3"/>
      <c r="AY15889" s="3"/>
    </row>
    <row r="15890" spans="2:51" x14ac:dyDescent="0.2">
      <c r="B15890" s="3"/>
      <c r="D15890" s="3"/>
      <c r="AW15890" s="3"/>
      <c r="AY15890" s="3"/>
    </row>
    <row r="15891" spans="2:51" x14ac:dyDescent="0.2">
      <c r="B15891" s="3"/>
      <c r="D15891" s="3"/>
      <c r="AW15891" s="3"/>
      <c r="AY15891" s="3"/>
    </row>
    <row r="15892" spans="2:51" x14ac:dyDescent="0.2">
      <c r="B15892" s="3"/>
      <c r="D15892" s="3"/>
      <c r="AW15892" s="3"/>
      <c r="AY15892" s="3"/>
    </row>
    <row r="15893" spans="2:51" x14ac:dyDescent="0.2">
      <c r="B15893" s="3"/>
      <c r="D15893" s="3"/>
      <c r="AW15893" s="3"/>
      <c r="AY15893" s="3"/>
    </row>
    <row r="15894" spans="2:51" x14ac:dyDescent="0.2">
      <c r="B15894" s="3"/>
      <c r="D15894" s="3"/>
      <c r="AW15894" s="3"/>
      <c r="AY15894" s="3"/>
    </row>
    <row r="15895" spans="2:51" x14ac:dyDescent="0.2">
      <c r="B15895" s="3"/>
      <c r="D15895" s="3"/>
      <c r="AW15895" s="3"/>
      <c r="AY15895" s="3"/>
    </row>
    <row r="15896" spans="2:51" x14ac:dyDescent="0.2">
      <c r="B15896" s="3"/>
      <c r="D15896" s="3"/>
      <c r="AW15896" s="3"/>
      <c r="AY15896" s="3"/>
    </row>
    <row r="15897" spans="2:51" x14ac:dyDescent="0.2">
      <c r="B15897" s="3"/>
      <c r="D15897" s="3"/>
      <c r="AW15897" s="3"/>
      <c r="AY15897" s="3"/>
    </row>
    <row r="15898" spans="2:51" x14ac:dyDescent="0.2">
      <c r="B15898" s="3"/>
      <c r="D15898" s="3"/>
      <c r="AW15898" s="3"/>
      <c r="AY15898" s="3"/>
    </row>
    <row r="15899" spans="2:51" x14ac:dyDescent="0.2">
      <c r="B15899" s="3"/>
      <c r="D15899" s="3"/>
      <c r="AW15899" s="3"/>
      <c r="AY15899" s="3"/>
    </row>
    <row r="15900" spans="2:51" x14ac:dyDescent="0.2">
      <c r="B15900" s="3"/>
      <c r="D15900" s="3"/>
      <c r="AW15900" s="3"/>
      <c r="AY15900" s="3"/>
    </row>
    <row r="15901" spans="2:51" x14ac:dyDescent="0.2">
      <c r="B15901" s="3"/>
      <c r="D15901" s="3"/>
      <c r="AW15901" s="3"/>
      <c r="AY15901" s="3"/>
    </row>
    <row r="15902" spans="2:51" x14ac:dyDescent="0.2">
      <c r="B15902" s="3"/>
      <c r="D15902" s="3"/>
      <c r="AW15902" s="3"/>
      <c r="AY15902" s="3"/>
    </row>
    <row r="15903" spans="2:51" x14ac:dyDescent="0.2">
      <c r="B15903" s="3"/>
      <c r="D15903" s="3"/>
      <c r="AW15903" s="3"/>
      <c r="AY15903" s="3"/>
    </row>
    <row r="15904" spans="2:51" x14ac:dyDescent="0.2">
      <c r="B15904" s="3"/>
      <c r="D15904" s="3"/>
      <c r="AW15904" s="3"/>
      <c r="AY15904" s="3"/>
    </row>
    <row r="15905" spans="2:51" x14ac:dyDescent="0.2">
      <c r="B15905" s="3"/>
      <c r="D15905" s="3"/>
      <c r="AW15905" s="3"/>
      <c r="AY15905" s="3"/>
    </row>
    <row r="15906" spans="2:51" x14ac:dyDescent="0.2">
      <c r="B15906" s="3"/>
      <c r="D15906" s="3"/>
      <c r="AW15906" s="3"/>
      <c r="AY15906" s="3"/>
    </row>
    <row r="15907" spans="2:51" x14ac:dyDescent="0.2">
      <c r="B15907" s="3"/>
      <c r="D15907" s="3"/>
      <c r="AW15907" s="3"/>
      <c r="AY15907" s="3"/>
    </row>
    <row r="15908" spans="2:51" x14ac:dyDescent="0.2">
      <c r="B15908" s="3"/>
      <c r="D15908" s="3"/>
      <c r="AW15908" s="3"/>
      <c r="AY15908" s="3"/>
    </row>
    <row r="15909" spans="2:51" x14ac:dyDescent="0.2">
      <c r="B15909" s="3"/>
      <c r="D15909" s="3"/>
      <c r="AW15909" s="3"/>
      <c r="AY15909" s="3"/>
    </row>
    <row r="15910" spans="2:51" x14ac:dyDescent="0.2">
      <c r="B15910" s="3"/>
      <c r="D15910" s="3"/>
      <c r="AW15910" s="3"/>
      <c r="AY15910" s="3"/>
    </row>
    <row r="15911" spans="2:51" x14ac:dyDescent="0.2">
      <c r="B15911" s="3"/>
      <c r="D15911" s="3"/>
      <c r="AW15911" s="3"/>
      <c r="AY15911" s="3"/>
    </row>
    <row r="15912" spans="2:51" x14ac:dyDescent="0.2">
      <c r="B15912" s="3"/>
      <c r="D15912" s="3"/>
      <c r="AW15912" s="3"/>
      <c r="AY15912" s="3"/>
    </row>
    <row r="15913" spans="2:51" x14ac:dyDescent="0.2">
      <c r="B15913" s="3"/>
      <c r="D15913" s="3"/>
      <c r="AW15913" s="3"/>
      <c r="AY15913" s="3"/>
    </row>
    <row r="15914" spans="2:51" x14ac:dyDescent="0.2">
      <c r="B15914" s="3"/>
      <c r="D15914" s="3"/>
      <c r="AW15914" s="3"/>
      <c r="AY15914" s="3"/>
    </row>
    <row r="15915" spans="2:51" x14ac:dyDescent="0.2">
      <c r="B15915" s="3"/>
      <c r="D15915" s="3"/>
      <c r="AW15915" s="3"/>
      <c r="AY15915" s="3"/>
    </row>
    <row r="15916" spans="2:51" x14ac:dyDescent="0.2">
      <c r="B15916" s="3"/>
      <c r="D15916" s="3"/>
      <c r="AW15916" s="3"/>
      <c r="AY15916" s="3"/>
    </row>
    <row r="15917" spans="2:51" x14ac:dyDescent="0.2">
      <c r="B15917" s="3"/>
      <c r="D15917" s="3"/>
      <c r="AW15917" s="3"/>
      <c r="AY15917" s="3"/>
    </row>
    <row r="15918" spans="2:51" x14ac:dyDescent="0.2">
      <c r="B15918" s="3"/>
      <c r="D15918" s="3"/>
      <c r="AW15918" s="3"/>
      <c r="AY15918" s="3"/>
    </row>
    <row r="15919" spans="2:51" x14ac:dyDescent="0.2">
      <c r="B15919" s="3"/>
      <c r="D15919" s="3"/>
      <c r="AW15919" s="3"/>
      <c r="AY15919" s="3"/>
    </row>
    <row r="15920" spans="2:51" x14ac:dyDescent="0.2">
      <c r="B15920" s="3"/>
      <c r="D15920" s="3"/>
      <c r="AW15920" s="3"/>
      <c r="AY15920" s="3"/>
    </row>
    <row r="15921" spans="2:51" x14ac:dyDescent="0.2">
      <c r="B15921" s="3"/>
      <c r="D15921" s="3"/>
      <c r="AW15921" s="3"/>
      <c r="AY15921" s="3"/>
    </row>
    <row r="15922" spans="2:51" x14ac:dyDescent="0.2">
      <c r="B15922" s="3"/>
      <c r="D15922" s="3"/>
      <c r="AW15922" s="3"/>
      <c r="AY15922" s="3"/>
    </row>
    <row r="15923" spans="2:51" x14ac:dyDescent="0.2">
      <c r="B15923" s="3"/>
      <c r="D15923" s="3"/>
      <c r="AW15923" s="3"/>
      <c r="AY15923" s="3"/>
    </row>
    <row r="15924" spans="2:51" x14ac:dyDescent="0.2">
      <c r="B15924" s="3"/>
      <c r="D15924" s="3"/>
      <c r="AW15924" s="3"/>
      <c r="AY15924" s="3"/>
    </row>
    <row r="15925" spans="2:51" x14ac:dyDescent="0.2">
      <c r="B15925" s="3"/>
      <c r="D15925" s="3"/>
      <c r="AW15925" s="3"/>
      <c r="AY15925" s="3"/>
    </row>
    <row r="15926" spans="2:51" x14ac:dyDescent="0.2">
      <c r="B15926" s="3"/>
      <c r="D15926" s="3"/>
      <c r="AW15926" s="3"/>
      <c r="AY15926" s="3"/>
    </row>
    <row r="15927" spans="2:51" x14ac:dyDescent="0.2">
      <c r="B15927" s="3"/>
      <c r="D15927" s="3"/>
      <c r="AW15927" s="3"/>
      <c r="AY15927" s="3"/>
    </row>
    <row r="15928" spans="2:51" x14ac:dyDescent="0.2">
      <c r="B15928" s="3"/>
      <c r="D15928" s="3"/>
      <c r="AW15928" s="3"/>
      <c r="AY15928" s="3"/>
    </row>
    <row r="15929" spans="2:51" x14ac:dyDescent="0.2">
      <c r="B15929" s="3"/>
      <c r="D15929" s="3"/>
      <c r="AW15929" s="3"/>
      <c r="AY15929" s="3"/>
    </row>
    <row r="15930" spans="2:51" x14ac:dyDescent="0.2">
      <c r="B15930" s="3"/>
      <c r="D15930" s="3"/>
      <c r="AW15930" s="3"/>
      <c r="AY15930" s="3"/>
    </row>
    <row r="15931" spans="2:51" x14ac:dyDescent="0.2">
      <c r="B15931" s="3"/>
      <c r="D15931" s="3"/>
      <c r="AW15931" s="3"/>
      <c r="AY15931" s="3"/>
    </row>
    <row r="15932" spans="2:51" x14ac:dyDescent="0.2">
      <c r="B15932" s="3"/>
      <c r="D15932" s="3"/>
      <c r="AW15932" s="3"/>
      <c r="AY15932" s="3"/>
    </row>
    <row r="15933" spans="2:51" x14ac:dyDescent="0.2">
      <c r="B15933" s="3"/>
      <c r="D15933" s="3"/>
      <c r="AW15933" s="3"/>
      <c r="AY15933" s="3"/>
    </row>
    <row r="15934" spans="2:51" x14ac:dyDescent="0.2">
      <c r="B15934" s="3"/>
      <c r="D15934" s="3"/>
      <c r="AW15934" s="3"/>
      <c r="AY15934" s="3"/>
    </row>
    <row r="15935" spans="2:51" x14ac:dyDescent="0.2">
      <c r="B15935" s="3"/>
      <c r="D15935" s="3"/>
      <c r="AW15935" s="3"/>
      <c r="AY15935" s="3"/>
    </row>
    <row r="15936" spans="2:51" x14ac:dyDescent="0.2">
      <c r="B15936" s="3"/>
      <c r="D15936" s="3"/>
      <c r="AW15936" s="3"/>
      <c r="AY15936" s="3"/>
    </row>
    <row r="15937" spans="2:51" x14ac:dyDescent="0.2">
      <c r="B15937" s="3"/>
      <c r="D15937" s="3"/>
      <c r="AW15937" s="3"/>
      <c r="AY15937" s="3"/>
    </row>
    <row r="15938" spans="2:51" x14ac:dyDescent="0.2">
      <c r="B15938" s="3"/>
      <c r="D15938" s="3"/>
      <c r="AW15938" s="3"/>
      <c r="AY15938" s="3"/>
    </row>
    <row r="15939" spans="2:51" x14ac:dyDescent="0.2">
      <c r="B15939" s="3"/>
      <c r="D15939" s="3"/>
      <c r="AW15939" s="3"/>
      <c r="AY15939" s="3"/>
    </row>
    <row r="15940" spans="2:51" x14ac:dyDescent="0.2">
      <c r="B15940" s="3"/>
      <c r="D15940" s="3"/>
      <c r="AW15940" s="3"/>
      <c r="AY15940" s="3"/>
    </row>
    <row r="15941" spans="2:51" x14ac:dyDescent="0.2">
      <c r="B15941" s="3"/>
      <c r="D15941" s="3"/>
      <c r="AW15941" s="3"/>
      <c r="AY15941" s="3"/>
    </row>
    <row r="15942" spans="2:51" x14ac:dyDescent="0.2">
      <c r="B15942" s="3"/>
      <c r="D15942" s="3"/>
      <c r="AW15942" s="3"/>
      <c r="AY15942" s="3"/>
    </row>
    <row r="15943" spans="2:51" x14ac:dyDescent="0.2">
      <c r="B15943" s="3"/>
      <c r="D15943" s="3"/>
      <c r="AW15943" s="3"/>
      <c r="AY15943" s="3"/>
    </row>
    <row r="15944" spans="2:51" x14ac:dyDescent="0.2">
      <c r="B15944" s="3"/>
      <c r="D15944" s="3"/>
      <c r="AW15944" s="3"/>
      <c r="AY15944" s="3"/>
    </row>
    <row r="15945" spans="2:51" x14ac:dyDescent="0.2">
      <c r="B15945" s="3"/>
      <c r="D15945" s="3"/>
      <c r="AW15945" s="3"/>
      <c r="AY15945" s="3"/>
    </row>
    <row r="15946" spans="2:51" x14ac:dyDescent="0.2">
      <c r="B15946" s="3"/>
      <c r="D15946" s="3"/>
      <c r="AW15946" s="3"/>
      <c r="AY15946" s="3"/>
    </row>
    <row r="15947" spans="2:51" x14ac:dyDescent="0.2">
      <c r="B15947" s="3"/>
      <c r="D15947" s="3"/>
      <c r="AW15947" s="3"/>
      <c r="AY15947" s="3"/>
    </row>
    <row r="15948" spans="2:51" x14ac:dyDescent="0.2">
      <c r="B15948" s="3"/>
      <c r="D15948" s="3"/>
      <c r="AW15948" s="3"/>
      <c r="AY15948" s="3"/>
    </row>
    <row r="15949" spans="2:51" x14ac:dyDescent="0.2">
      <c r="B15949" s="3"/>
      <c r="D15949" s="3"/>
      <c r="AW15949" s="3"/>
      <c r="AY15949" s="3"/>
    </row>
    <row r="15950" spans="2:51" x14ac:dyDescent="0.2">
      <c r="B15950" s="3"/>
      <c r="D15950" s="3"/>
      <c r="AW15950" s="3"/>
      <c r="AY15950" s="3"/>
    </row>
    <row r="15951" spans="2:51" x14ac:dyDescent="0.2">
      <c r="B15951" s="3"/>
      <c r="D15951" s="3"/>
      <c r="AW15951" s="3"/>
      <c r="AY15951" s="3"/>
    </row>
    <row r="15952" spans="2:51" x14ac:dyDescent="0.2">
      <c r="B15952" s="3"/>
      <c r="D15952" s="3"/>
      <c r="AW15952" s="3"/>
      <c r="AY15952" s="3"/>
    </row>
    <row r="15953" spans="2:51" x14ac:dyDescent="0.2">
      <c r="B15953" s="3"/>
      <c r="D15953" s="3"/>
      <c r="AW15953" s="3"/>
      <c r="AY15953" s="3"/>
    </row>
    <row r="15954" spans="2:51" x14ac:dyDescent="0.2">
      <c r="B15954" s="3"/>
      <c r="D15954" s="3"/>
      <c r="AW15954" s="3"/>
      <c r="AY15954" s="3"/>
    </row>
    <row r="15955" spans="2:51" x14ac:dyDescent="0.2">
      <c r="B15955" s="3"/>
      <c r="D15955" s="3"/>
      <c r="AW15955" s="3"/>
      <c r="AY15955" s="3"/>
    </row>
    <row r="15956" spans="2:51" x14ac:dyDescent="0.2">
      <c r="B15956" s="3"/>
      <c r="D15956" s="3"/>
      <c r="AW15956" s="3"/>
      <c r="AY15956" s="3"/>
    </row>
    <row r="15957" spans="2:51" x14ac:dyDescent="0.2">
      <c r="B15957" s="3"/>
      <c r="D15957" s="3"/>
      <c r="AW15957" s="3"/>
      <c r="AY15957" s="3"/>
    </row>
    <row r="15958" spans="2:51" x14ac:dyDescent="0.2">
      <c r="B15958" s="3"/>
      <c r="D15958" s="3"/>
      <c r="AW15958" s="3"/>
      <c r="AY15958" s="3"/>
    </row>
    <row r="15959" spans="2:51" x14ac:dyDescent="0.2">
      <c r="B15959" s="3"/>
      <c r="D15959" s="3"/>
      <c r="AW15959" s="3"/>
      <c r="AY15959" s="3"/>
    </row>
    <row r="15960" spans="2:51" x14ac:dyDescent="0.2">
      <c r="B15960" s="3"/>
      <c r="D15960" s="3"/>
      <c r="AW15960" s="3"/>
      <c r="AY15960" s="3"/>
    </row>
    <row r="15961" spans="2:51" x14ac:dyDescent="0.2">
      <c r="B15961" s="3"/>
      <c r="D15961" s="3"/>
      <c r="AW15961" s="3"/>
      <c r="AY15961" s="3"/>
    </row>
    <row r="15962" spans="2:51" x14ac:dyDescent="0.2">
      <c r="B15962" s="3"/>
      <c r="D15962" s="3"/>
      <c r="AW15962" s="3"/>
      <c r="AY15962" s="3"/>
    </row>
    <row r="15963" spans="2:51" x14ac:dyDescent="0.2">
      <c r="B15963" s="3"/>
      <c r="D15963" s="3"/>
      <c r="AW15963" s="3"/>
      <c r="AY15963" s="3"/>
    </row>
    <row r="15964" spans="2:51" x14ac:dyDescent="0.2">
      <c r="B15964" s="3"/>
      <c r="D15964" s="3"/>
      <c r="AW15964" s="3"/>
      <c r="AY15964" s="3"/>
    </row>
    <row r="15965" spans="2:51" x14ac:dyDescent="0.2">
      <c r="B15965" s="3"/>
      <c r="D15965" s="3"/>
      <c r="AW15965" s="3"/>
      <c r="AY15965" s="3"/>
    </row>
    <row r="15966" spans="2:51" x14ac:dyDescent="0.2">
      <c r="B15966" s="3"/>
      <c r="D15966" s="3"/>
      <c r="AW15966" s="3"/>
      <c r="AY15966" s="3"/>
    </row>
    <row r="15967" spans="2:51" x14ac:dyDescent="0.2">
      <c r="B15967" s="3"/>
      <c r="D15967" s="3"/>
      <c r="AW15967" s="3"/>
      <c r="AY15967" s="3"/>
    </row>
    <row r="15968" spans="2:51" x14ac:dyDescent="0.2">
      <c r="B15968" s="3"/>
      <c r="D15968" s="3"/>
      <c r="AW15968" s="3"/>
      <c r="AY15968" s="3"/>
    </row>
    <row r="15969" spans="2:51" x14ac:dyDescent="0.2">
      <c r="B15969" s="3"/>
      <c r="D15969" s="3"/>
      <c r="AW15969" s="3"/>
      <c r="AY15969" s="3"/>
    </row>
    <row r="15970" spans="2:51" x14ac:dyDescent="0.2">
      <c r="B15970" s="3"/>
      <c r="D15970" s="3"/>
      <c r="AW15970" s="3"/>
      <c r="AY15970" s="3"/>
    </row>
    <row r="15971" spans="2:51" x14ac:dyDescent="0.2">
      <c r="B15971" s="3"/>
      <c r="D15971" s="3"/>
      <c r="AW15971" s="3"/>
      <c r="AY15971" s="3"/>
    </row>
    <row r="15972" spans="2:51" x14ac:dyDescent="0.2">
      <c r="B15972" s="3"/>
      <c r="D15972" s="3"/>
      <c r="AW15972" s="3"/>
      <c r="AY15972" s="3"/>
    </row>
    <row r="15973" spans="2:51" x14ac:dyDescent="0.2">
      <c r="B15973" s="3"/>
      <c r="D15973" s="3"/>
      <c r="AW15973" s="3"/>
      <c r="AY15973" s="3"/>
    </row>
    <row r="15974" spans="2:51" x14ac:dyDescent="0.2">
      <c r="B15974" s="3"/>
      <c r="D15974" s="3"/>
      <c r="AW15974" s="3"/>
      <c r="AY15974" s="3"/>
    </row>
    <row r="15975" spans="2:51" x14ac:dyDescent="0.2">
      <c r="B15975" s="3"/>
      <c r="D15975" s="3"/>
      <c r="AW15975" s="3"/>
      <c r="AY15975" s="3"/>
    </row>
    <row r="15976" spans="2:51" x14ac:dyDescent="0.2">
      <c r="B15976" s="3"/>
      <c r="D15976" s="3"/>
      <c r="AW15976" s="3"/>
      <c r="AY15976" s="3"/>
    </row>
    <row r="15977" spans="2:51" x14ac:dyDescent="0.2">
      <c r="B15977" s="3"/>
      <c r="D15977" s="3"/>
      <c r="AW15977" s="3"/>
      <c r="AY15977" s="3"/>
    </row>
    <row r="15978" spans="2:51" x14ac:dyDescent="0.2">
      <c r="B15978" s="3"/>
      <c r="D15978" s="3"/>
      <c r="AW15978" s="3"/>
      <c r="AY15978" s="3"/>
    </row>
    <row r="15979" spans="2:51" x14ac:dyDescent="0.2">
      <c r="B15979" s="3"/>
      <c r="D15979" s="3"/>
      <c r="AW15979" s="3"/>
      <c r="AY15979" s="3"/>
    </row>
    <row r="15980" spans="2:51" x14ac:dyDescent="0.2">
      <c r="B15980" s="3"/>
      <c r="D15980" s="3"/>
      <c r="AW15980" s="3"/>
      <c r="AY15980" s="3"/>
    </row>
    <row r="15981" spans="2:51" x14ac:dyDescent="0.2">
      <c r="B15981" s="3"/>
      <c r="D15981" s="3"/>
      <c r="AW15981" s="3"/>
      <c r="AY15981" s="3"/>
    </row>
    <row r="15982" spans="2:51" x14ac:dyDescent="0.2">
      <c r="B15982" s="3"/>
      <c r="D15982" s="3"/>
      <c r="AW15982" s="3"/>
      <c r="AY15982" s="3"/>
    </row>
    <row r="15983" spans="2:51" x14ac:dyDescent="0.2">
      <c r="B15983" s="3"/>
      <c r="D15983" s="3"/>
      <c r="AW15983" s="3"/>
      <c r="AY15983" s="3"/>
    </row>
    <row r="15984" spans="2:51" x14ac:dyDescent="0.2">
      <c r="B15984" s="3"/>
      <c r="D15984" s="3"/>
      <c r="AW15984" s="3"/>
      <c r="AY15984" s="3"/>
    </row>
    <row r="15985" spans="2:51" x14ac:dyDescent="0.2">
      <c r="B15985" s="3"/>
      <c r="D15985" s="3"/>
      <c r="AW15985" s="3"/>
      <c r="AY15985" s="3"/>
    </row>
    <row r="15986" spans="2:51" x14ac:dyDescent="0.2">
      <c r="B15986" s="3"/>
      <c r="D15986" s="3"/>
      <c r="AW15986" s="3"/>
      <c r="AY15986" s="3"/>
    </row>
    <row r="15987" spans="2:51" x14ac:dyDescent="0.2">
      <c r="B15987" s="3"/>
      <c r="D15987" s="3"/>
      <c r="AW15987" s="3"/>
      <c r="AY15987" s="3"/>
    </row>
    <row r="15988" spans="2:51" x14ac:dyDescent="0.2">
      <c r="B15988" s="3"/>
      <c r="D15988" s="3"/>
      <c r="AW15988" s="3"/>
      <c r="AY15988" s="3"/>
    </row>
    <row r="15989" spans="2:51" x14ac:dyDescent="0.2">
      <c r="B15989" s="3"/>
      <c r="D15989" s="3"/>
      <c r="AW15989" s="3"/>
      <c r="AY15989" s="3"/>
    </row>
    <row r="15990" spans="2:51" x14ac:dyDescent="0.2">
      <c r="B15990" s="3"/>
      <c r="D15990" s="3"/>
      <c r="AW15990" s="3"/>
      <c r="AY15990" s="3"/>
    </row>
    <row r="15991" spans="2:51" x14ac:dyDescent="0.2">
      <c r="B15991" s="3"/>
      <c r="D15991" s="3"/>
      <c r="AW15991" s="3"/>
      <c r="AY15991" s="3"/>
    </row>
    <row r="15992" spans="2:51" x14ac:dyDescent="0.2">
      <c r="B15992" s="3"/>
      <c r="D15992" s="3"/>
      <c r="AW15992" s="3"/>
      <c r="AY15992" s="3"/>
    </row>
    <row r="15993" spans="2:51" x14ac:dyDescent="0.2">
      <c r="B15993" s="3"/>
      <c r="D15993" s="3"/>
      <c r="AW15993" s="3"/>
      <c r="AY15993" s="3"/>
    </row>
    <row r="15994" spans="2:51" x14ac:dyDescent="0.2">
      <c r="B15994" s="3"/>
      <c r="D15994" s="3"/>
      <c r="AW15994" s="3"/>
      <c r="AY15994" s="3"/>
    </row>
    <row r="15995" spans="2:51" x14ac:dyDescent="0.2">
      <c r="B15995" s="3"/>
      <c r="D15995" s="3"/>
      <c r="AW15995" s="3"/>
      <c r="AY15995" s="3"/>
    </row>
    <row r="15996" spans="2:51" x14ac:dyDescent="0.2">
      <c r="B15996" s="3"/>
      <c r="D15996" s="3"/>
      <c r="AW15996" s="3"/>
      <c r="AY15996" s="3"/>
    </row>
    <row r="15997" spans="2:51" x14ac:dyDescent="0.2">
      <c r="B15997" s="3"/>
      <c r="D15997" s="3"/>
      <c r="AW15997" s="3"/>
      <c r="AY15997" s="3"/>
    </row>
    <row r="15998" spans="2:51" x14ac:dyDescent="0.2">
      <c r="B15998" s="3"/>
      <c r="D15998" s="3"/>
      <c r="AW15998" s="3"/>
      <c r="AY15998" s="3"/>
    </row>
    <row r="15999" spans="2:51" x14ac:dyDescent="0.2">
      <c r="B15999" s="3"/>
      <c r="D15999" s="3"/>
      <c r="AW15999" s="3"/>
      <c r="AY15999" s="3"/>
    </row>
    <row r="16000" spans="2:51" x14ac:dyDescent="0.2">
      <c r="B16000" s="3"/>
      <c r="D16000" s="3"/>
      <c r="AW16000" s="3"/>
      <c r="AY16000" s="3"/>
    </row>
    <row r="16001" spans="2:51" x14ac:dyDescent="0.2">
      <c r="B16001" s="3"/>
      <c r="D16001" s="3"/>
      <c r="AW16001" s="3"/>
      <c r="AY16001" s="3"/>
    </row>
    <row r="16002" spans="2:51" x14ac:dyDescent="0.2">
      <c r="B16002" s="3"/>
      <c r="D16002" s="3"/>
      <c r="AW16002" s="3"/>
      <c r="AY16002" s="3"/>
    </row>
    <row r="16003" spans="2:51" x14ac:dyDescent="0.2">
      <c r="B16003" s="3"/>
      <c r="D16003" s="3"/>
      <c r="AW16003" s="3"/>
      <c r="AY16003" s="3"/>
    </row>
    <row r="16004" spans="2:51" x14ac:dyDescent="0.2">
      <c r="B16004" s="3"/>
      <c r="D16004" s="3"/>
      <c r="AW16004" s="3"/>
      <c r="AY16004" s="3"/>
    </row>
    <row r="16005" spans="2:51" x14ac:dyDescent="0.2">
      <c r="B16005" s="3"/>
      <c r="D16005" s="3"/>
      <c r="AW16005" s="3"/>
      <c r="AY16005" s="3"/>
    </row>
    <row r="16006" spans="2:51" x14ac:dyDescent="0.2">
      <c r="B16006" s="3"/>
      <c r="D16006" s="3"/>
      <c r="AW16006" s="3"/>
      <c r="AY16006" s="3"/>
    </row>
    <row r="16007" spans="2:51" x14ac:dyDescent="0.2">
      <c r="B16007" s="3"/>
      <c r="D16007" s="3"/>
      <c r="AW16007" s="3"/>
      <c r="AY16007" s="3"/>
    </row>
    <row r="16008" spans="2:51" x14ac:dyDescent="0.2">
      <c r="B16008" s="3"/>
      <c r="D16008" s="3"/>
      <c r="AW16008" s="3"/>
      <c r="AY16008" s="3"/>
    </row>
    <row r="16009" spans="2:51" x14ac:dyDescent="0.2">
      <c r="B16009" s="3"/>
      <c r="D16009" s="3"/>
      <c r="AW16009" s="3"/>
      <c r="AY16009" s="3"/>
    </row>
    <row r="16010" spans="2:51" x14ac:dyDescent="0.2">
      <c r="B16010" s="3"/>
      <c r="D16010" s="3"/>
      <c r="AW16010" s="3"/>
      <c r="AY16010" s="3"/>
    </row>
    <row r="16011" spans="2:51" x14ac:dyDescent="0.2">
      <c r="B16011" s="3"/>
      <c r="D16011" s="3"/>
      <c r="AW16011" s="3"/>
      <c r="AY16011" s="3"/>
    </row>
    <row r="16012" spans="2:51" x14ac:dyDescent="0.2">
      <c r="B16012" s="3"/>
      <c r="D16012" s="3"/>
      <c r="AW16012" s="3"/>
      <c r="AY16012" s="3"/>
    </row>
    <row r="16013" spans="2:51" x14ac:dyDescent="0.2">
      <c r="B16013" s="3"/>
      <c r="D16013" s="3"/>
      <c r="AW16013" s="3"/>
      <c r="AY16013" s="3"/>
    </row>
    <row r="16014" spans="2:51" x14ac:dyDescent="0.2">
      <c r="B16014" s="3"/>
      <c r="D16014" s="3"/>
      <c r="AW16014" s="3"/>
      <c r="AY16014" s="3"/>
    </row>
    <row r="16015" spans="2:51" x14ac:dyDescent="0.2">
      <c r="B16015" s="3"/>
      <c r="D16015" s="3"/>
      <c r="AW16015" s="3"/>
      <c r="AY16015" s="3"/>
    </row>
    <row r="16016" spans="2:51" x14ac:dyDescent="0.2">
      <c r="B16016" s="3"/>
      <c r="D16016" s="3"/>
      <c r="AW16016" s="3"/>
      <c r="AY16016" s="3"/>
    </row>
    <row r="16017" spans="2:51" x14ac:dyDescent="0.2">
      <c r="B16017" s="3"/>
      <c r="D16017" s="3"/>
      <c r="AW16017" s="3"/>
      <c r="AY16017" s="3"/>
    </row>
    <row r="16018" spans="2:51" x14ac:dyDescent="0.2">
      <c r="B16018" s="3"/>
      <c r="D16018" s="3"/>
      <c r="AW16018" s="3"/>
      <c r="AY16018" s="3"/>
    </row>
    <row r="16019" spans="2:51" x14ac:dyDescent="0.2">
      <c r="B16019" s="3"/>
      <c r="D16019" s="3"/>
      <c r="AW16019" s="3"/>
      <c r="AY16019" s="3"/>
    </row>
    <row r="16020" spans="2:51" x14ac:dyDescent="0.2">
      <c r="B16020" s="3"/>
      <c r="D16020" s="3"/>
      <c r="AW16020" s="3"/>
      <c r="AY16020" s="3"/>
    </row>
    <row r="16021" spans="2:51" x14ac:dyDescent="0.2">
      <c r="B16021" s="3"/>
      <c r="D16021" s="3"/>
      <c r="AW16021" s="3"/>
      <c r="AY16021" s="3"/>
    </row>
    <row r="16022" spans="2:51" x14ac:dyDescent="0.2">
      <c r="B16022" s="3"/>
      <c r="D16022" s="3"/>
      <c r="AW16022" s="3"/>
      <c r="AY16022" s="3"/>
    </row>
    <row r="16023" spans="2:51" x14ac:dyDescent="0.2">
      <c r="B16023" s="3"/>
      <c r="D16023" s="3"/>
      <c r="AW16023" s="3"/>
      <c r="AY16023" s="3"/>
    </row>
    <row r="16024" spans="2:51" x14ac:dyDescent="0.2">
      <c r="B16024" s="3"/>
      <c r="D16024" s="3"/>
      <c r="AW16024" s="3"/>
      <c r="AY16024" s="3"/>
    </row>
    <row r="16025" spans="2:51" x14ac:dyDescent="0.2">
      <c r="B16025" s="3"/>
      <c r="D16025" s="3"/>
      <c r="AW16025" s="3"/>
      <c r="AY16025" s="3"/>
    </row>
    <row r="16026" spans="2:51" x14ac:dyDescent="0.2">
      <c r="B16026" s="3"/>
      <c r="D16026" s="3"/>
      <c r="AW16026" s="3"/>
      <c r="AY16026" s="3"/>
    </row>
    <row r="16027" spans="2:51" x14ac:dyDescent="0.2">
      <c r="B16027" s="3"/>
      <c r="D16027" s="3"/>
      <c r="AW16027" s="3"/>
      <c r="AY16027" s="3"/>
    </row>
    <row r="16028" spans="2:51" x14ac:dyDescent="0.2">
      <c r="B16028" s="3"/>
      <c r="D16028" s="3"/>
      <c r="AW16028" s="3"/>
      <c r="AY16028" s="3"/>
    </row>
    <row r="16029" spans="2:51" x14ac:dyDescent="0.2">
      <c r="B16029" s="3"/>
      <c r="D16029" s="3"/>
      <c r="AW16029" s="3"/>
      <c r="AY16029" s="3"/>
    </row>
    <row r="16030" spans="2:51" x14ac:dyDescent="0.2">
      <c r="B16030" s="3"/>
      <c r="D16030" s="3"/>
      <c r="AW16030" s="3"/>
      <c r="AY16030" s="3"/>
    </row>
    <row r="16031" spans="2:51" x14ac:dyDescent="0.2">
      <c r="B16031" s="3"/>
      <c r="D16031" s="3"/>
      <c r="AW16031" s="3"/>
      <c r="AY16031" s="3"/>
    </row>
    <row r="16032" spans="2:51" x14ac:dyDescent="0.2">
      <c r="B16032" s="3"/>
      <c r="D16032" s="3"/>
      <c r="AW16032" s="3"/>
      <c r="AY16032" s="3"/>
    </row>
    <row r="16033" spans="2:51" x14ac:dyDescent="0.2">
      <c r="B16033" s="3"/>
      <c r="D16033" s="3"/>
      <c r="AW16033" s="3"/>
      <c r="AY16033" s="3"/>
    </row>
    <row r="16034" spans="2:51" x14ac:dyDescent="0.2">
      <c r="B16034" s="3"/>
      <c r="D16034" s="3"/>
      <c r="AW16034" s="3"/>
      <c r="AY16034" s="3"/>
    </row>
    <row r="16035" spans="2:51" x14ac:dyDescent="0.2">
      <c r="B16035" s="3"/>
      <c r="D16035" s="3"/>
      <c r="AW16035" s="3"/>
      <c r="AY16035" s="3"/>
    </row>
    <row r="16036" spans="2:51" x14ac:dyDescent="0.2">
      <c r="B16036" s="3"/>
      <c r="D16036" s="3"/>
      <c r="AW16036" s="3"/>
      <c r="AY16036" s="3"/>
    </row>
    <row r="16037" spans="2:51" x14ac:dyDescent="0.2">
      <c r="B16037" s="3"/>
      <c r="D16037" s="3"/>
      <c r="AW16037" s="3"/>
      <c r="AY16037" s="3"/>
    </row>
    <row r="16038" spans="2:51" x14ac:dyDescent="0.2">
      <c r="B16038" s="3"/>
      <c r="D16038" s="3"/>
      <c r="AW16038" s="3"/>
      <c r="AY16038" s="3"/>
    </row>
    <row r="16039" spans="2:51" x14ac:dyDescent="0.2">
      <c r="B16039" s="3"/>
      <c r="D16039" s="3"/>
      <c r="AW16039" s="3"/>
      <c r="AY16039" s="3"/>
    </row>
    <row r="16040" spans="2:51" x14ac:dyDescent="0.2">
      <c r="B16040" s="3"/>
      <c r="D16040" s="3"/>
      <c r="AW16040" s="3"/>
      <c r="AY16040" s="3"/>
    </row>
    <row r="16041" spans="2:51" x14ac:dyDescent="0.2">
      <c r="B16041" s="3"/>
      <c r="D16041" s="3"/>
      <c r="AW16041" s="3"/>
      <c r="AY16041" s="3"/>
    </row>
    <row r="16042" spans="2:51" x14ac:dyDescent="0.2">
      <c r="B16042" s="3"/>
      <c r="D16042" s="3"/>
      <c r="AW16042" s="3"/>
      <c r="AY16042" s="3"/>
    </row>
    <row r="16043" spans="2:51" x14ac:dyDescent="0.2">
      <c r="B16043" s="3"/>
      <c r="D16043" s="3"/>
      <c r="AW16043" s="3"/>
      <c r="AY16043" s="3"/>
    </row>
    <row r="16044" spans="2:51" x14ac:dyDescent="0.2">
      <c r="B16044" s="3"/>
      <c r="D16044" s="3"/>
      <c r="AW16044" s="3"/>
      <c r="AY16044" s="3"/>
    </row>
    <row r="16045" spans="2:51" x14ac:dyDescent="0.2">
      <c r="B16045" s="3"/>
      <c r="D16045" s="3"/>
      <c r="AW16045" s="3"/>
      <c r="AY16045" s="3"/>
    </row>
    <row r="16046" spans="2:51" x14ac:dyDescent="0.2">
      <c r="B16046" s="3"/>
      <c r="D16046" s="3"/>
      <c r="AW16046" s="3"/>
      <c r="AY16046" s="3"/>
    </row>
    <row r="16047" spans="2:51" x14ac:dyDescent="0.2">
      <c r="B16047" s="3"/>
      <c r="D16047" s="3"/>
      <c r="AW16047" s="3"/>
      <c r="AY16047" s="3"/>
    </row>
    <row r="16048" spans="2:51" x14ac:dyDescent="0.2">
      <c r="B16048" s="3"/>
      <c r="D16048" s="3"/>
      <c r="AW16048" s="3"/>
      <c r="AY16048" s="3"/>
    </row>
    <row r="16049" spans="2:51" x14ac:dyDescent="0.2">
      <c r="B16049" s="3"/>
      <c r="D16049" s="3"/>
      <c r="AW16049" s="3"/>
      <c r="AY16049" s="3"/>
    </row>
    <row r="16050" spans="2:51" x14ac:dyDescent="0.2">
      <c r="B16050" s="3"/>
      <c r="D16050" s="3"/>
      <c r="AW16050" s="3"/>
      <c r="AY16050" s="3"/>
    </row>
    <row r="16051" spans="2:51" x14ac:dyDescent="0.2">
      <c r="B16051" s="3"/>
      <c r="D16051" s="3"/>
      <c r="AW16051" s="3"/>
      <c r="AY16051" s="3"/>
    </row>
    <row r="16052" spans="2:51" x14ac:dyDescent="0.2">
      <c r="B16052" s="3"/>
      <c r="D16052" s="3"/>
      <c r="AW16052" s="3"/>
      <c r="AY16052" s="3"/>
    </row>
    <row r="16053" spans="2:51" x14ac:dyDescent="0.2">
      <c r="B16053" s="3"/>
      <c r="D16053" s="3"/>
      <c r="AW16053" s="3"/>
      <c r="AY16053" s="3"/>
    </row>
    <row r="16054" spans="2:51" x14ac:dyDescent="0.2">
      <c r="B16054" s="3"/>
      <c r="D16054" s="3"/>
      <c r="AW16054" s="3"/>
      <c r="AY16054" s="3"/>
    </row>
    <row r="16055" spans="2:51" x14ac:dyDescent="0.2">
      <c r="B16055" s="3"/>
      <c r="D16055" s="3"/>
      <c r="AW16055" s="3"/>
      <c r="AY16055" s="3"/>
    </row>
    <row r="16056" spans="2:51" x14ac:dyDescent="0.2">
      <c r="B16056" s="3"/>
      <c r="D16056" s="3"/>
      <c r="AW16056" s="3"/>
      <c r="AY16056" s="3"/>
    </row>
    <row r="16057" spans="2:51" x14ac:dyDescent="0.2">
      <c r="B16057" s="3"/>
      <c r="D16057" s="3"/>
      <c r="AW16057" s="3"/>
      <c r="AY16057" s="3"/>
    </row>
    <row r="16058" spans="2:51" x14ac:dyDescent="0.2">
      <c r="B16058" s="3"/>
      <c r="D16058" s="3"/>
      <c r="AW16058" s="3"/>
      <c r="AY16058" s="3"/>
    </row>
    <row r="16059" spans="2:51" x14ac:dyDescent="0.2">
      <c r="B16059" s="3"/>
      <c r="D16059" s="3"/>
      <c r="AW16059" s="3"/>
      <c r="AY16059" s="3"/>
    </row>
    <row r="16060" spans="2:51" x14ac:dyDescent="0.2">
      <c r="B16060" s="3"/>
      <c r="D16060" s="3"/>
      <c r="AW16060" s="3"/>
      <c r="AY16060" s="3"/>
    </row>
    <row r="16061" spans="2:51" x14ac:dyDescent="0.2">
      <c r="B16061" s="3"/>
      <c r="D16061" s="3"/>
      <c r="AW16061" s="3"/>
      <c r="AY16061" s="3"/>
    </row>
    <row r="16062" spans="2:51" x14ac:dyDescent="0.2">
      <c r="B16062" s="3"/>
      <c r="D16062" s="3"/>
      <c r="AW16062" s="3"/>
      <c r="AY16062" s="3"/>
    </row>
    <row r="16063" spans="2:51" x14ac:dyDescent="0.2">
      <c r="B16063" s="3"/>
      <c r="D16063" s="3"/>
      <c r="AW16063" s="3"/>
      <c r="AY16063" s="3"/>
    </row>
    <row r="16064" spans="2:51" x14ac:dyDescent="0.2">
      <c r="B16064" s="3"/>
      <c r="D16064" s="3"/>
      <c r="AW16064" s="3"/>
      <c r="AY16064" s="3"/>
    </row>
    <row r="16065" spans="2:51" x14ac:dyDescent="0.2">
      <c r="B16065" s="3"/>
      <c r="D16065" s="3"/>
      <c r="AW16065" s="3"/>
      <c r="AY16065" s="3"/>
    </row>
    <row r="16066" spans="2:51" x14ac:dyDescent="0.2">
      <c r="B16066" s="3"/>
      <c r="D16066" s="3"/>
      <c r="AW16066" s="3"/>
      <c r="AY16066" s="3"/>
    </row>
    <row r="16067" spans="2:51" x14ac:dyDescent="0.2">
      <c r="B16067" s="3"/>
      <c r="D16067" s="3"/>
      <c r="AW16067" s="3"/>
      <c r="AY16067" s="3"/>
    </row>
    <row r="16068" spans="2:51" x14ac:dyDescent="0.2">
      <c r="B16068" s="3"/>
      <c r="D16068" s="3"/>
      <c r="AW16068" s="3"/>
      <c r="AY16068" s="3"/>
    </row>
    <row r="16069" spans="2:51" x14ac:dyDescent="0.2">
      <c r="B16069" s="3"/>
      <c r="D16069" s="3"/>
      <c r="AW16069" s="3"/>
      <c r="AY16069" s="3"/>
    </row>
    <row r="16070" spans="2:51" x14ac:dyDescent="0.2">
      <c r="B16070" s="3"/>
      <c r="D16070" s="3"/>
      <c r="AW16070" s="3"/>
      <c r="AY16070" s="3"/>
    </row>
    <row r="16071" spans="2:51" x14ac:dyDescent="0.2">
      <c r="B16071" s="3"/>
      <c r="D16071" s="3"/>
      <c r="AW16071" s="3"/>
      <c r="AY16071" s="3"/>
    </row>
    <row r="16072" spans="2:51" x14ac:dyDescent="0.2">
      <c r="B16072" s="3"/>
      <c r="D16072" s="3"/>
      <c r="AW16072" s="3"/>
      <c r="AY16072" s="3"/>
    </row>
    <row r="16073" spans="2:51" x14ac:dyDescent="0.2">
      <c r="B16073" s="3"/>
      <c r="D16073" s="3"/>
      <c r="AW16073" s="3"/>
      <c r="AY16073" s="3"/>
    </row>
    <row r="16074" spans="2:51" x14ac:dyDescent="0.2">
      <c r="B16074" s="3"/>
      <c r="D16074" s="3"/>
      <c r="AW16074" s="3"/>
      <c r="AY16074" s="3"/>
    </row>
    <row r="16075" spans="2:51" x14ac:dyDescent="0.2">
      <c r="B16075" s="3"/>
      <c r="D16075" s="3"/>
      <c r="AW16075" s="3"/>
      <c r="AY16075" s="3"/>
    </row>
    <row r="16076" spans="2:51" x14ac:dyDescent="0.2">
      <c r="B16076" s="3"/>
      <c r="D16076" s="3"/>
      <c r="AW16076" s="3"/>
      <c r="AY16076" s="3"/>
    </row>
    <row r="16077" spans="2:51" x14ac:dyDescent="0.2">
      <c r="B16077" s="3"/>
      <c r="D16077" s="3"/>
      <c r="AW16077" s="3"/>
      <c r="AY16077" s="3"/>
    </row>
    <row r="16078" spans="2:51" x14ac:dyDescent="0.2">
      <c r="B16078" s="3"/>
      <c r="D16078" s="3"/>
      <c r="AW16078" s="3"/>
      <c r="AY16078" s="3"/>
    </row>
    <row r="16079" spans="2:51" x14ac:dyDescent="0.2">
      <c r="B16079" s="3"/>
      <c r="D16079" s="3"/>
      <c r="AW16079" s="3"/>
      <c r="AY16079" s="3"/>
    </row>
    <row r="16080" spans="2:51" x14ac:dyDescent="0.2">
      <c r="B16080" s="3"/>
      <c r="D16080" s="3"/>
      <c r="AW16080" s="3"/>
      <c r="AY16080" s="3"/>
    </row>
    <row r="16081" spans="2:51" x14ac:dyDescent="0.2">
      <c r="B16081" s="3"/>
      <c r="D16081" s="3"/>
      <c r="AW16081" s="3"/>
      <c r="AY16081" s="3"/>
    </row>
    <row r="16082" spans="2:51" x14ac:dyDescent="0.2">
      <c r="B16082" s="3"/>
      <c r="D16082" s="3"/>
      <c r="AW16082" s="3"/>
      <c r="AY16082" s="3"/>
    </row>
    <row r="16083" spans="2:51" x14ac:dyDescent="0.2">
      <c r="B16083" s="3"/>
      <c r="D16083" s="3"/>
      <c r="AW16083" s="3"/>
      <c r="AY16083" s="3"/>
    </row>
    <row r="16084" spans="2:51" x14ac:dyDescent="0.2">
      <c r="B16084" s="3"/>
      <c r="D16084" s="3"/>
      <c r="AW16084" s="3"/>
      <c r="AY16084" s="3"/>
    </row>
    <row r="16085" spans="2:51" x14ac:dyDescent="0.2">
      <c r="B16085" s="3"/>
      <c r="D16085" s="3"/>
      <c r="AW16085" s="3"/>
      <c r="AY16085" s="3"/>
    </row>
    <row r="16086" spans="2:51" x14ac:dyDescent="0.2">
      <c r="B16086" s="3"/>
      <c r="D16086" s="3"/>
      <c r="AW16086" s="3"/>
      <c r="AY16086" s="3"/>
    </row>
    <row r="16087" spans="2:51" x14ac:dyDescent="0.2">
      <c r="B16087" s="3"/>
      <c r="D16087" s="3"/>
      <c r="AW16087" s="3"/>
      <c r="AY16087" s="3"/>
    </row>
    <row r="16088" spans="2:51" x14ac:dyDescent="0.2">
      <c r="B16088" s="3"/>
      <c r="D16088" s="3"/>
      <c r="AW16088" s="3"/>
      <c r="AY16088" s="3"/>
    </row>
    <row r="16089" spans="2:51" x14ac:dyDescent="0.2">
      <c r="B16089" s="3"/>
      <c r="D16089" s="3"/>
      <c r="AW16089" s="3"/>
      <c r="AY16089" s="3"/>
    </row>
    <row r="16090" spans="2:51" x14ac:dyDescent="0.2">
      <c r="B16090" s="3"/>
      <c r="D16090" s="3"/>
      <c r="AW16090" s="3"/>
      <c r="AY16090" s="3"/>
    </row>
    <row r="16091" spans="2:51" x14ac:dyDescent="0.2">
      <c r="B16091" s="3"/>
      <c r="D16091" s="3"/>
      <c r="AW16091" s="3"/>
      <c r="AY16091" s="3"/>
    </row>
    <row r="16092" spans="2:51" x14ac:dyDescent="0.2">
      <c r="B16092" s="3"/>
      <c r="D16092" s="3"/>
      <c r="AW16092" s="3"/>
      <c r="AY16092" s="3"/>
    </row>
    <row r="16093" spans="2:51" x14ac:dyDescent="0.2">
      <c r="B16093" s="3"/>
      <c r="D16093" s="3"/>
      <c r="AW16093" s="3"/>
      <c r="AY16093" s="3"/>
    </row>
    <row r="16094" spans="2:51" x14ac:dyDescent="0.2">
      <c r="B16094" s="3"/>
      <c r="D16094" s="3"/>
      <c r="AW16094" s="3"/>
      <c r="AY16094" s="3"/>
    </row>
    <row r="16095" spans="2:51" x14ac:dyDescent="0.2">
      <c r="B16095" s="3"/>
      <c r="D16095" s="3"/>
      <c r="AW16095" s="3"/>
      <c r="AY16095" s="3"/>
    </row>
    <row r="16096" spans="2:51" x14ac:dyDescent="0.2">
      <c r="B16096" s="3"/>
      <c r="D16096" s="3"/>
      <c r="AW16096" s="3"/>
      <c r="AY16096" s="3"/>
    </row>
    <row r="16097" spans="2:51" x14ac:dyDescent="0.2">
      <c r="B16097" s="3"/>
      <c r="D16097" s="3"/>
      <c r="AW16097" s="3"/>
      <c r="AY16097" s="3"/>
    </row>
    <row r="16098" spans="2:51" x14ac:dyDescent="0.2">
      <c r="B16098" s="3"/>
      <c r="D16098" s="3"/>
      <c r="AW16098" s="3"/>
      <c r="AY16098" s="3"/>
    </row>
    <row r="16099" spans="2:51" x14ac:dyDescent="0.2">
      <c r="B16099" s="3"/>
      <c r="D16099" s="3"/>
      <c r="AW16099" s="3"/>
      <c r="AY16099" s="3"/>
    </row>
    <row r="16100" spans="2:51" x14ac:dyDescent="0.2">
      <c r="B16100" s="3"/>
      <c r="D16100" s="3"/>
      <c r="AW16100" s="3"/>
      <c r="AY16100" s="3"/>
    </row>
    <row r="16101" spans="2:51" x14ac:dyDescent="0.2">
      <c r="B16101" s="3"/>
      <c r="D16101" s="3"/>
      <c r="AW16101" s="3"/>
      <c r="AY16101" s="3"/>
    </row>
    <row r="16102" spans="2:51" x14ac:dyDescent="0.2">
      <c r="B16102" s="3"/>
      <c r="D16102" s="3"/>
      <c r="AW16102" s="3"/>
      <c r="AY16102" s="3"/>
    </row>
    <row r="16103" spans="2:51" x14ac:dyDescent="0.2">
      <c r="B16103" s="3"/>
      <c r="D16103" s="3"/>
      <c r="AW16103" s="3"/>
      <c r="AY16103" s="3"/>
    </row>
    <row r="16104" spans="2:51" x14ac:dyDescent="0.2">
      <c r="B16104" s="3"/>
      <c r="D16104" s="3"/>
      <c r="AW16104" s="3"/>
      <c r="AY16104" s="3"/>
    </row>
    <row r="16105" spans="2:51" x14ac:dyDescent="0.2">
      <c r="B16105" s="3"/>
      <c r="D16105" s="3"/>
      <c r="AW16105" s="3"/>
      <c r="AY16105" s="3"/>
    </row>
    <row r="16106" spans="2:51" x14ac:dyDescent="0.2">
      <c r="B16106" s="3"/>
      <c r="D16106" s="3"/>
      <c r="AW16106" s="3"/>
      <c r="AY16106" s="3"/>
    </row>
    <row r="16107" spans="2:51" x14ac:dyDescent="0.2">
      <c r="B16107" s="3"/>
      <c r="D16107" s="3"/>
      <c r="AW16107" s="3"/>
      <c r="AY16107" s="3"/>
    </row>
    <row r="16108" spans="2:51" x14ac:dyDescent="0.2">
      <c r="B16108" s="3"/>
      <c r="D16108" s="3"/>
      <c r="AW16108" s="3"/>
      <c r="AY16108" s="3"/>
    </row>
    <row r="16109" spans="2:51" x14ac:dyDescent="0.2">
      <c r="B16109" s="3"/>
      <c r="D16109" s="3"/>
      <c r="AW16109" s="3"/>
      <c r="AY16109" s="3"/>
    </row>
    <row r="16110" spans="2:51" x14ac:dyDescent="0.2">
      <c r="B16110" s="3"/>
      <c r="D16110" s="3"/>
      <c r="AW16110" s="3"/>
      <c r="AY16110" s="3"/>
    </row>
    <row r="16111" spans="2:51" x14ac:dyDescent="0.2">
      <c r="B16111" s="3"/>
      <c r="D16111" s="3"/>
      <c r="AW16111" s="3"/>
      <c r="AY16111" s="3"/>
    </row>
    <row r="16112" spans="2:51" x14ac:dyDescent="0.2">
      <c r="B16112" s="3"/>
      <c r="D16112" s="3"/>
      <c r="AW16112" s="3"/>
      <c r="AY16112" s="3"/>
    </row>
    <row r="16113" spans="2:51" x14ac:dyDescent="0.2">
      <c r="B16113" s="3"/>
      <c r="D16113" s="3"/>
      <c r="AW16113" s="3"/>
      <c r="AY16113" s="3"/>
    </row>
    <row r="16114" spans="2:51" x14ac:dyDescent="0.2">
      <c r="B16114" s="3"/>
      <c r="D16114" s="3"/>
      <c r="AW16114" s="3"/>
      <c r="AY16114" s="3"/>
    </row>
    <row r="16115" spans="2:51" x14ac:dyDescent="0.2">
      <c r="B16115" s="3"/>
      <c r="D16115" s="3"/>
      <c r="AW16115" s="3"/>
      <c r="AY16115" s="3"/>
    </row>
    <row r="16116" spans="2:51" x14ac:dyDescent="0.2">
      <c r="B16116" s="3"/>
      <c r="D16116" s="3"/>
      <c r="AW16116" s="3"/>
      <c r="AY16116" s="3"/>
    </row>
    <row r="16117" spans="2:51" x14ac:dyDescent="0.2">
      <c r="B16117" s="3"/>
      <c r="D16117" s="3"/>
      <c r="AW16117" s="3"/>
      <c r="AY16117" s="3"/>
    </row>
    <row r="16118" spans="2:51" x14ac:dyDescent="0.2">
      <c r="B16118" s="3"/>
      <c r="D16118" s="3"/>
      <c r="AW16118" s="3"/>
      <c r="AY16118" s="3"/>
    </row>
    <row r="16119" spans="2:51" x14ac:dyDescent="0.2">
      <c r="B16119" s="3"/>
      <c r="D16119" s="3"/>
      <c r="AW16119" s="3"/>
      <c r="AY16119" s="3"/>
    </row>
    <row r="16120" spans="2:51" x14ac:dyDescent="0.2">
      <c r="B16120" s="3"/>
      <c r="D16120" s="3"/>
      <c r="AW16120" s="3"/>
      <c r="AY16120" s="3"/>
    </row>
    <row r="16121" spans="2:51" x14ac:dyDescent="0.2">
      <c r="B16121" s="3"/>
      <c r="D16121" s="3"/>
      <c r="AW16121" s="3"/>
      <c r="AY16121" s="3"/>
    </row>
    <row r="16122" spans="2:51" x14ac:dyDescent="0.2">
      <c r="B16122" s="3"/>
      <c r="D16122" s="3"/>
      <c r="AW16122" s="3"/>
      <c r="AY16122" s="3"/>
    </row>
    <row r="16123" spans="2:51" x14ac:dyDescent="0.2">
      <c r="B16123" s="3"/>
      <c r="D16123" s="3"/>
      <c r="AW16123" s="3"/>
      <c r="AY16123" s="3"/>
    </row>
    <row r="16124" spans="2:51" x14ac:dyDescent="0.2">
      <c r="B16124" s="3"/>
      <c r="D16124" s="3"/>
      <c r="AW16124" s="3"/>
      <c r="AY16124" s="3"/>
    </row>
    <row r="16125" spans="2:51" x14ac:dyDescent="0.2">
      <c r="B16125" s="3"/>
      <c r="D16125" s="3"/>
      <c r="AW16125" s="3"/>
      <c r="AY16125" s="3"/>
    </row>
    <row r="16126" spans="2:51" x14ac:dyDescent="0.2">
      <c r="B16126" s="3"/>
      <c r="D16126" s="3"/>
      <c r="AW16126" s="3"/>
      <c r="AY16126" s="3"/>
    </row>
    <row r="16127" spans="2:51" x14ac:dyDescent="0.2">
      <c r="B16127" s="3"/>
      <c r="D16127" s="3"/>
      <c r="AW16127" s="3"/>
      <c r="AY16127" s="3"/>
    </row>
    <row r="16128" spans="2:51" x14ac:dyDescent="0.2">
      <c r="B16128" s="3"/>
      <c r="D16128" s="3"/>
      <c r="AW16128" s="3"/>
      <c r="AY16128" s="3"/>
    </row>
    <row r="16129" spans="2:51" x14ac:dyDescent="0.2">
      <c r="B16129" s="3"/>
      <c r="D16129" s="3"/>
      <c r="AW16129" s="3"/>
      <c r="AY16129" s="3"/>
    </row>
    <row r="16130" spans="2:51" x14ac:dyDescent="0.2">
      <c r="B16130" s="3"/>
      <c r="D16130" s="3"/>
      <c r="AW16130" s="3"/>
      <c r="AY16130" s="3"/>
    </row>
    <row r="16131" spans="2:51" x14ac:dyDescent="0.2">
      <c r="B16131" s="3"/>
      <c r="D16131" s="3"/>
      <c r="AW16131" s="3"/>
      <c r="AY16131" s="3"/>
    </row>
    <row r="16132" spans="2:51" x14ac:dyDescent="0.2">
      <c r="B16132" s="3"/>
      <c r="D16132" s="3"/>
      <c r="AW16132" s="3"/>
      <c r="AY16132" s="3"/>
    </row>
    <row r="16133" spans="2:51" x14ac:dyDescent="0.2">
      <c r="B16133" s="3"/>
      <c r="D16133" s="3"/>
      <c r="AW16133" s="3"/>
      <c r="AY16133" s="3"/>
    </row>
    <row r="16134" spans="2:51" x14ac:dyDescent="0.2">
      <c r="B16134" s="3"/>
      <c r="D16134" s="3"/>
      <c r="AW16134" s="3"/>
      <c r="AY16134" s="3"/>
    </row>
    <row r="16135" spans="2:51" x14ac:dyDescent="0.2">
      <c r="B16135" s="3"/>
      <c r="D16135" s="3"/>
      <c r="AW16135" s="3"/>
      <c r="AY16135" s="3"/>
    </row>
    <row r="16136" spans="2:51" x14ac:dyDescent="0.2">
      <c r="B16136" s="3"/>
      <c r="D16136" s="3"/>
      <c r="AW16136" s="3"/>
      <c r="AY16136" s="3"/>
    </row>
    <row r="16137" spans="2:51" x14ac:dyDescent="0.2">
      <c r="B16137" s="3"/>
      <c r="D16137" s="3"/>
      <c r="AW16137" s="3"/>
      <c r="AY16137" s="3"/>
    </row>
    <row r="16138" spans="2:51" x14ac:dyDescent="0.2">
      <c r="B16138" s="3"/>
      <c r="D16138" s="3"/>
      <c r="AW16138" s="3"/>
      <c r="AY16138" s="3"/>
    </row>
    <row r="16139" spans="2:51" x14ac:dyDescent="0.2">
      <c r="B16139" s="3"/>
      <c r="D16139" s="3"/>
      <c r="AW16139" s="3"/>
      <c r="AY16139" s="3"/>
    </row>
    <row r="16140" spans="2:51" x14ac:dyDescent="0.2">
      <c r="B16140" s="3"/>
      <c r="D16140" s="3"/>
      <c r="AW16140" s="3"/>
      <c r="AY16140" s="3"/>
    </row>
    <row r="16141" spans="2:51" x14ac:dyDescent="0.2">
      <c r="B16141" s="3"/>
      <c r="D16141" s="3"/>
      <c r="AW16141" s="3"/>
      <c r="AY16141" s="3"/>
    </row>
    <row r="16142" spans="2:51" x14ac:dyDescent="0.2">
      <c r="B16142" s="3"/>
      <c r="D16142" s="3"/>
      <c r="AW16142" s="3"/>
      <c r="AY16142" s="3"/>
    </row>
    <row r="16143" spans="2:51" x14ac:dyDescent="0.2">
      <c r="B16143" s="3"/>
      <c r="D16143" s="3"/>
      <c r="AW16143" s="3"/>
      <c r="AY16143" s="3"/>
    </row>
    <row r="16144" spans="2:51" x14ac:dyDescent="0.2">
      <c r="B16144" s="3"/>
      <c r="D16144" s="3"/>
      <c r="AW16144" s="3"/>
      <c r="AY16144" s="3"/>
    </row>
    <row r="16145" spans="2:51" x14ac:dyDescent="0.2">
      <c r="B16145" s="3"/>
      <c r="D16145" s="3"/>
      <c r="AW16145" s="3"/>
      <c r="AY16145" s="3"/>
    </row>
    <row r="16146" spans="2:51" x14ac:dyDescent="0.2">
      <c r="B16146" s="3"/>
      <c r="D16146" s="3"/>
      <c r="AW16146" s="3"/>
      <c r="AY16146" s="3"/>
    </row>
    <row r="16147" spans="2:51" x14ac:dyDescent="0.2">
      <c r="B16147" s="3"/>
      <c r="D16147" s="3"/>
      <c r="AW16147" s="3"/>
      <c r="AY16147" s="3"/>
    </row>
    <row r="16148" spans="2:51" x14ac:dyDescent="0.2">
      <c r="B16148" s="3"/>
      <c r="D16148" s="3"/>
      <c r="AW16148" s="3"/>
      <c r="AY16148" s="3"/>
    </row>
    <row r="16149" spans="2:51" x14ac:dyDescent="0.2">
      <c r="B16149" s="3"/>
      <c r="D16149" s="3"/>
      <c r="AW16149" s="3"/>
      <c r="AY16149" s="3"/>
    </row>
    <row r="16150" spans="2:51" x14ac:dyDescent="0.2">
      <c r="B16150" s="3"/>
      <c r="D16150" s="3"/>
      <c r="AW16150" s="3"/>
      <c r="AY16150" s="3"/>
    </row>
    <row r="16151" spans="2:51" x14ac:dyDescent="0.2">
      <c r="B16151" s="3"/>
      <c r="D16151" s="3"/>
      <c r="AW16151" s="3"/>
      <c r="AY16151" s="3"/>
    </row>
    <row r="16152" spans="2:51" x14ac:dyDescent="0.2">
      <c r="B16152" s="3"/>
      <c r="D16152" s="3"/>
      <c r="AW16152" s="3"/>
      <c r="AY16152" s="3"/>
    </row>
    <row r="16153" spans="2:51" x14ac:dyDescent="0.2">
      <c r="B16153" s="3"/>
      <c r="D16153" s="3"/>
      <c r="AW16153" s="3"/>
      <c r="AY16153" s="3"/>
    </row>
    <row r="16154" spans="2:51" x14ac:dyDescent="0.2">
      <c r="B16154" s="3"/>
      <c r="D16154" s="3"/>
      <c r="AW16154" s="3"/>
      <c r="AY16154" s="3"/>
    </row>
    <row r="16155" spans="2:51" x14ac:dyDescent="0.2">
      <c r="B16155" s="3"/>
      <c r="D16155" s="3"/>
      <c r="AW16155" s="3"/>
      <c r="AY16155" s="3"/>
    </row>
    <row r="16156" spans="2:51" x14ac:dyDescent="0.2">
      <c r="B16156" s="3"/>
      <c r="D16156" s="3"/>
      <c r="AW16156" s="3"/>
      <c r="AY16156" s="3"/>
    </row>
    <row r="16157" spans="2:51" x14ac:dyDescent="0.2">
      <c r="B16157" s="3"/>
      <c r="D16157" s="3"/>
      <c r="AW16157" s="3"/>
      <c r="AY16157" s="3"/>
    </row>
    <row r="16158" spans="2:51" x14ac:dyDescent="0.2">
      <c r="B16158" s="3"/>
      <c r="D16158" s="3"/>
      <c r="AW16158" s="3"/>
      <c r="AY16158" s="3"/>
    </row>
    <row r="16159" spans="2:51" x14ac:dyDescent="0.2">
      <c r="B16159" s="3"/>
      <c r="D16159" s="3"/>
      <c r="AW16159" s="3"/>
      <c r="AY16159" s="3"/>
    </row>
    <row r="16160" spans="2:51" x14ac:dyDescent="0.2">
      <c r="B16160" s="3"/>
      <c r="D16160" s="3"/>
      <c r="AW16160" s="3"/>
      <c r="AY16160" s="3"/>
    </row>
    <row r="16161" spans="2:51" x14ac:dyDescent="0.2">
      <c r="B16161" s="3"/>
      <c r="D16161" s="3"/>
      <c r="AW16161" s="3"/>
      <c r="AY16161" s="3"/>
    </row>
    <row r="16162" spans="2:51" x14ac:dyDescent="0.2">
      <c r="B16162" s="3"/>
      <c r="D16162" s="3"/>
      <c r="AW16162" s="3"/>
      <c r="AY16162" s="3"/>
    </row>
    <row r="16163" spans="2:51" x14ac:dyDescent="0.2">
      <c r="B16163" s="3"/>
      <c r="D16163" s="3"/>
      <c r="AW16163" s="3"/>
      <c r="AY16163" s="3"/>
    </row>
    <row r="16164" spans="2:51" x14ac:dyDescent="0.2">
      <c r="B16164" s="3"/>
      <c r="D16164" s="3"/>
      <c r="AW16164" s="3"/>
      <c r="AY16164" s="3"/>
    </row>
    <row r="16165" spans="2:51" x14ac:dyDescent="0.2">
      <c r="B16165" s="3"/>
      <c r="D16165" s="3"/>
      <c r="AW16165" s="3"/>
      <c r="AY16165" s="3"/>
    </row>
    <row r="16166" spans="2:51" x14ac:dyDescent="0.2">
      <c r="B16166" s="3"/>
      <c r="D16166" s="3"/>
      <c r="AW16166" s="3"/>
      <c r="AY16166" s="3"/>
    </row>
    <row r="16167" spans="2:51" x14ac:dyDescent="0.2">
      <c r="B16167" s="3"/>
      <c r="D16167" s="3"/>
      <c r="AW16167" s="3"/>
      <c r="AY16167" s="3"/>
    </row>
    <row r="16168" spans="2:51" x14ac:dyDescent="0.2">
      <c r="B16168" s="3"/>
      <c r="D16168" s="3"/>
      <c r="AW16168" s="3"/>
      <c r="AY16168" s="3"/>
    </row>
    <row r="16169" spans="2:51" x14ac:dyDescent="0.2">
      <c r="B16169" s="3"/>
      <c r="D16169" s="3"/>
      <c r="AW16169" s="3"/>
      <c r="AY16169" s="3"/>
    </row>
    <row r="16170" spans="2:51" x14ac:dyDescent="0.2">
      <c r="B16170" s="3"/>
      <c r="D16170" s="3"/>
      <c r="AW16170" s="3"/>
      <c r="AY16170" s="3"/>
    </row>
    <row r="16171" spans="2:51" x14ac:dyDescent="0.2">
      <c r="B16171" s="3"/>
      <c r="D16171" s="3"/>
      <c r="AW16171" s="3"/>
      <c r="AY16171" s="3"/>
    </row>
    <row r="16172" spans="2:51" x14ac:dyDescent="0.2">
      <c r="B16172" s="3"/>
      <c r="D16172" s="3"/>
      <c r="AW16172" s="3"/>
      <c r="AY16172" s="3"/>
    </row>
    <row r="16173" spans="2:51" x14ac:dyDescent="0.2">
      <c r="B16173" s="3"/>
      <c r="D16173" s="3"/>
      <c r="AW16173" s="3"/>
      <c r="AY16173" s="3"/>
    </row>
    <row r="16174" spans="2:51" x14ac:dyDescent="0.2">
      <c r="B16174" s="3"/>
      <c r="D16174" s="3"/>
      <c r="AW16174" s="3"/>
      <c r="AY16174" s="3"/>
    </row>
    <row r="16175" spans="2:51" x14ac:dyDescent="0.2">
      <c r="B16175" s="3"/>
      <c r="D16175" s="3"/>
      <c r="AW16175" s="3"/>
      <c r="AY16175" s="3"/>
    </row>
    <row r="16176" spans="2:51" x14ac:dyDescent="0.2">
      <c r="B16176" s="3"/>
      <c r="D16176" s="3"/>
      <c r="AW16176" s="3"/>
      <c r="AY16176" s="3"/>
    </row>
    <row r="16177" spans="2:51" x14ac:dyDescent="0.2">
      <c r="B16177" s="3"/>
      <c r="D16177" s="3"/>
      <c r="AW16177" s="3"/>
      <c r="AY16177" s="3"/>
    </row>
    <row r="16178" spans="2:51" x14ac:dyDescent="0.2">
      <c r="B16178" s="3"/>
      <c r="D16178" s="3"/>
      <c r="AW16178" s="3"/>
      <c r="AY16178" s="3"/>
    </row>
    <row r="16179" spans="2:51" x14ac:dyDescent="0.2">
      <c r="B16179" s="3"/>
      <c r="D16179" s="3"/>
      <c r="AW16179" s="3"/>
      <c r="AY16179" s="3"/>
    </row>
    <row r="16180" spans="2:51" x14ac:dyDescent="0.2">
      <c r="B16180" s="3"/>
      <c r="D16180" s="3"/>
      <c r="AW16180" s="3"/>
      <c r="AY16180" s="3"/>
    </row>
    <row r="16181" spans="2:51" x14ac:dyDescent="0.2">
      <c r="B16181" s="3"/>
      <c r="D16181" s="3"/>
      <c r="AW16181" s="3"/>
      <c r="AY16181" s="3"/>
    </row>
    <row r="16182" spans="2:51" x14ac:dyDescent="0.2">
      <c r="B16182" s="3"/>
      <c r="D16182" s="3"/>
      <c r="AW16182" s="3"/>
      <c r="AY16182" s="3"/>
    </row>
    <row r="16183" spans="2:51" x14ac:dyDescent="0.2">
      <c r="B16183" s="3"/>
      <c r="D16183" s="3"/>
      <c r="AW16183" s="3"/>
      <c r="AY16183" s="3"/>
    </row>
    <row r="16184" spans="2:51" x14ac:dyDescent="0.2">
      <c r="B16184" s="3"/>
      <c r="D16184" s="3"/>
      <c r="AW16184" s="3"/>
      <c r="AY16184" s="3"/>
    </row>
    <row r="16185" spans="2:51" x14ac:dyDescent="0.2">
      <c r="B16185" s="3"/>
      <c r="D16185" s="3"/>
      <c r="AW16185" s="3"/>
      <c r="AY16185" s="3"/>
    </row>
    <row r="16186" spans="2:51" x14ac:dyDescent="0.2">
      <c r="B16186" s="3"/>
      <c r="D16186" s="3"/>
      <c r="AW16186" s="3"/>
      <c r="AY16186" s="3"/>
    </row>
    <row r="16187" spans="2:51" x14ac:dyDescent="0.2">
      <c r="B16187" s="3"/>
      <c r="D16187" s="3"/>
      <c r="AW16187" s="3"/>
      <c r="AY16187" s="3"/>
    </row>
    <row r="16188" spans="2:51" x14ac:dyDescent="0.2">
      <c r="B16188" s="3"/>
      <c r="D16188" s="3"/>
      <c r="AW16188" s="3"/>
      <c r="AY16188" s="3"/>
    </row>
    <row r="16189" spans="2:51" x14ac:dyDescent="0.2">
      <c r="B16189" s="3"/>
      <c r="D16189" s="3"/>
      <c r="AW16189" s="3"/>
      <c r="AY16189" s="3"/>
    </row>
    <row r="16190" spans="2:51" x14ac:dyDescent="0.2">
      <c r="B16190" s="3"/>
      <c r="D16190" s="3"/>
      <c r="AW16190" s="3"/>
      <c r="AY16190" s="3"/>
    </row>
    <row r="16191" spans="2:51" x14ac:dyDescent="0.2">
      <c r="B16191" s="3"/>
      <c r="D16191" s="3"/>
      <c r="AW16191" s="3"/>
      <c r="AY16191" s="3"/>
    </row>
    <row r="16192" spans="2:51" x14ac:dyDescent="0.2">
      <c r="B16192" s="3"/>
      <c r="D16192" s="3"/>
      <c r="AW16192" s="3"/>
      <c r="AY16192" s="3"/>
    </row>
    <row r="16193" spans="2:51" x14ac:dyDescent="0.2">
      <c r="B16193" s="3"/>
      <c r="D16193" s="3"/>
      <c r="AW16193" s="3"/>
      <c r="AY16193" s="3"/>
    </row>
    <row r="16194" spans="2:51" x14ac:dyDescent="0.2">
      <c r="B16194" s="3"/>
      <c r="D16194" s="3"/>
      <c r="AW16194" s="3"/>
      <c r="AY16194" s="3"/>
    </row>
    <row r="16195" spans="2:51" x14ac:dyDescent="0.2">
      <c r="B16195" s="3"/>
      <c r="D16195" s="3"/>
      <c r="AW16195" s="3"/>
      <c r="AY16195" s="3"/>
    </row>
    <row r="16196" spans="2:51" x14ac:dyDescent="0.2">
      <c r="B16196" s="3"/>
      <c r="D16196" s="3"/>
      <c r="AW16196" s="3"/>
      <c r="AY16196" s="3"/>
    </row>
    <row r="16197" spans="2:51" x14ac:dyDescent="0.2">
      <c r="B16197" s="3"/>
      <c r="D16197" s="3"/>
      <c r="AW16197" s="3"/>
      <c r="AY16197" s="3"/>
    </row>
    <row r="16198" spans="2:51" x14ac:dyDescent="0.2">
      <c r="B16198" s="3"/>
      <c r="D16198" s="3"/>
      <c r="AW16198" s="3"/>
      <c r="AY16198" s="3"/>
    </row>
    <row r="16199" spans="2:51" x14ac:dyDescent="0.2">
      <c r="B16199" s="3"/>
      <c r="D16199" s="3"/>
      <c r="AW16199" s="3"/>
      <c r="AY16199" s="3"/>
    </row>
    <row r="16200" spans="2:51" x14ac:dyDescent="0.2">
      <c r="B16200" s="3"/>
      <c r="D16200" s="3"/>
      <c r="AW16200" s="3"/>
      <c r="AY16200" s="3"/>
    </row>
    <row r="16201" spans="2:51" x14ac:dyDescent="0.2">
      <c r="B16201" s="3"/>
      <c r="D16201" s="3"/>
      <c r="AW16201" s="3"/>
      <c r="AY16201" s="3"/>
    </row>
    <row r="16202" spans="2:51" x14ac:dyDescent="0.2">
      <c r="B16202" s="3"/>
      <c r="D16202" s="3"/>
      <c r="AW16202" s="3"/>
      <c r="AY16202" s="3"/>
    </row>
    <row r="16203" spans="2:51" x14ac:dyDescent="0.2">
      <c r="B16203" s="3"/>
      <c r="D16203" s="3"/>
      <c r="AW16203" s="3"/>
      <c r="AY16203" s="3"/>
    </row>
    <row r="16204" spans="2:51" x14ac:dyDescent="0.2">
      <c r="B16204" s="3"/>
      <c r="D16204" s="3"/>
      <c r="AW16204" s="3"/>
      <c r="AY16204" s="3"/>
    </row>
    <row r="16205" spans="2:51" x14ac:dyDescent="0.2">
      <c r="B16205" s="3"/>
      <c r="D16205" s="3"/>
      <c r="AW16205" s="3"/>
      <c r="AY16205" s="3"/>
    </row>
    <row r="16206" spans="2:51" x14ac:dyDescent="0.2">
      <c r="B16206" s="3"/>
      <c r="D16206" s="3"/>
      <c r="AW16206" s="3"/>
      <c r="AY16206" s="3"/>
    </row>
    <row r="16207" spans="2:51" x14ac:dyDescent="0.2">
      <c r="B16207" s="3"/>
      <c r="D16207" s="3"/>
      <c r="AW16207" s="3"/>
      <c r="AY16207" s="3"/>
    </row>
    <row r="16208" spans="2:51" x14ac:dyDescent="0.2">
      <c r="B16208" s="3"/>
      <c r="D16208" s="3"/>
      <c r="AW16208" s="3"/>
      <c r="AY16208" s="3"/>
    </row>
    <row r="16209" spans="2:51" x14ac:dyDescent="0.2">
      <c r="B16209" s="3"/>
      <c r="D16209" s="3"/>
      <c r="AW16209" s="3"/>
      <c r="AY16209" s="3"/>
    </row>
    <row r="16210" spans="2:51" x14ac:dyDescent="0.2">
      <c r="B16210" s="3"/>
      <c r="D16210" s="3"/>
      <c r="AW16210" s="3"/>
      <c r="AY16210" s="3"/>
    </row>
    <row r="16211" spans="2:51" x14ac:dyDescent="0.2">
      <c r="B16211" s="3"/>
      <c r="D16211" s="3"/>
      <c r="AW16211" s="3"/>
      <c r="AY16211" s="3"/>
    </row>
    <row r="16212" spans="2:51" x14ac:dyDescent="0.2">
      <c r="B16212" s="3"/>
      <c r="D16212" s="3"/>
      <c r="AW16212" s="3"/>
      <c r="AY16212" s="3"/>
    </row>
    <row r="16213" spans="2:51" x14ac:dyDescent="0.2">
      <c r="B16213" s="3"/>
      <c r="D16213" s="3"/>
      <c r="AW16213" s="3"/>
      <c r="AY16213" s="3"/>
    </row>
    <row r="16214" spans="2:51" x14ac:dyDescent="0.2">
      <c r="B16214" s="3"/>
      <c r="D16214" s="3"/>
      <c r="AW16214" s="3"/>
      <c r="AY16214" s="3"/>
    </row>
    <row r="16215" spans="2:51" x14ac:dyDescent="0.2">
      <c r="B16215" s="3"/>
      <c r="D16215" s="3"/>
      <c r="AW16215" s="3"/>
      <c r="AY16215" s="3"/>
    </row>
    <row r="16216" spans="2:51" x14ac:dyDescent="0.2">
      <c r="B16216" s="3"/>
      <c r="D16216" s="3"/>
      <c r="AW16216" s="3"/>
      <c r="AY16216" s="3"/>
    </row>
    <row r="16217" spans="2:51" x14ac:dyDescent="0.2">
      <c r="B16217" s="3"/>
      <c r="D16217" s="3"/>
      <c r="AW16217" s="3"/>
      <c r="AY16217" s="3"/>
    </row>
    <row r="16218" spans="2:51" x14ac:dyDescent="0.2">
      <c r="B16218" s="3"/>
      <c r="D16218" s="3"/>
      <c r="AW16218" s="3"/>
      <c r="AY16218" s="3"/>
    </row>
    <row r="16219" spans="2:51" x14ac:dyDescent="0.2">
      <c r="B16219" s="3"/>
      <c r="D16219" s="3"/>
      <c r="AW16219" s="3"/>
      <c r="AY16219" s="3"/>
    </row>
    <row r="16220" spans="2:51" x14ac:dyDescent="0.2">
      <c r="B16220" s="3"/>
      <c r="D16220" s="3"/>
      <c r="AW16220" s="3"/>
      <c r="AY16220" s="3"/>
    </row>
    <row r="16221" spans="2:51" x14ac:dyDescent="0.2">
      <c r="B16221" s="3"/>
      <c r="D16221" s="3"/>
      <c r="AW16221" s="3"/>
      <c r="AY16221" s="3"/>
    </row>
    <row r="16222" spans="2:51" x14ac:dyDescent="0.2">
      <c r="B16222" s="3"/>
      <c r="D16222" s="3"/>
      <c r="AW16222" s="3"/>
      <c r="AY16222" s="3"/>
    </row>
    <row r="16223" spans="2:51" x14ac:dyDescent="0.2">
      <c r="B16223" s="3"/>
      <c r="D16223" s="3"/>
      <c r="AW16223" s="3"/>
      <c r="AY16223" s="3"/>
    </row>
    <row r="16224" spans="2:51" x14ac:dyDescent="0.2">
      <c r="B16224" s="3"/>
      <c r="D16224" s="3"/>
      <c r="AW16224" s="3"/>
      <c r="AY16224" s="3"/>
    </row>
    <row r="16225" spans="2:51" x14ac:dyDescent="0.2">
      <c r="B16225" s="3"/>
      <c r="D16225" s="3"/>
      <c r="AW16225" s="3"/>
      <c r="AY16225" s="3"/>
    </row>
    <row r="16226" spans="2:51" x14ac:dyDescent="0.2">
      <c r="B16226" s="3"/>
      <c r="D16226" s="3"/>
      <c r="AW16226" s="3"/>
      <c r="AY16226" s="3"/>
    </row>
    <row r="16227" spans="2:51" x14ac:dyDescent="0.2">
      <c r="B16227" s="3"/>
      <c r="D16227" s="3"/>
      <c r="AW16227" s="3"/>
      <c r="AY16227" s="3"/>
    </row>
    <row r="16228" spans="2:51" x14ac:dyDescent="0.2">
      <c r="B16228" s="3"/>
      <c r="D16228" s="3"/>
      <c r="AW16228" s="3"/>
      <c r="AY16228" s="3"/>
    </row>
    <row r="16229" spans="2:51" x14ac:dyDescent="0.2">
      <c r="B16229" s="3"/>
      <c r="D16229" s="3"/>
      <c r="AW16229" s="3"/>
      <c r="AY16229" s="3"/>
    </row>
    <row r="16230" spans="2:51" x14ac:dyDescent="0.2">
      <c r="B16230" s="3"/>
      <c r="D16230" s="3"/>
      <c r="AW16230" s="3"/>
      <c r="AY16230" s="3"/>
    </row>
    <row r="16231" spans="2:51" x14ac:dyDescent="0.2">
      <c r="B16231" s="3"/>
      <c r="D16231" s="3"/>
      <c r="AW16231" s="3"/>
      <c r="AY16231" s="3"/>
    </row>
    <row r="16232" spans="2:51" x14ac:dyDescent="0.2">
      <c r="B16232" s="3"/>
      <c r="D16232" s="3"/>
      <c r="AW16232" s="3"/>
      <c r="AY16232" s="3"/>
    </row>
    <row r="16233" spans="2:51" x14ac:dyDescent="0.2">
      <c r="B16233" s="3"/>
      <c r="D16233" s="3"/>
      <c r="AW16233" s="3"/>
      <c r="AY16233" s="3"/>
    </row>
    <row r="16234" spans="2:51" x14ac:dyDescent="0.2">
      <c r="B16234" s="3"/>
      <c r="D16234" s="3"/>
      <c r="AW16234" s="3"/>
      <c r="AY16234" s="3"/>
    </row>
    <row r="16235" spans="2:51" x14ac:dyDescent="0.2">
      <c r="B16235" s="3"/>
      <c r="D16235" s="3"/>
      <c r="AW16235" s="3"/>
      <c r="AY16235" s="3"/>
    </row>
    <row r="16236" spans="2:51" x14ac:dyDescent="0.2">
      <c r="B16236" s="3"/>
      <c r="D16236" s="3"/>
      <c r="AW16236" s="3"/>
      <c r="AY16236" s="3"/>
    </row>
    <row r="16237" spans="2:51" x14ac:dyDescent="0.2">
      <c r="B16237" s="3"/>
      <c r="D16237" s="3"/>
      <c r="AW16237" s="3"/>
      <c r="AY16237" s="3"/>
    </row>
    <row r="16238" spans="2:51" x14ac:dyDescent="0.2">
      <c r="B16238" s="3"/>
      <c r="D16238" s="3"/>
      <c r="AW16238" s="3"/>
      <c r="AY16238" s="3"/>
    </row>
    <row r="16239" spans="2:51" x14ac:dyDescent="0.2">
      <c r="B16239" s="3"/>
      <c r="D16239" s="3"/>
      <c r="AW16239" s="3"/>
      <c r="AY16239" s="3"/>
    </row>
    <row r="16240" spans="2:51" x14ac:dyDescent="0.2">
      <c r="B16240" s="3"/>
      <c r="D16240" s="3"/>
      <c r="AW16240" s="3"/>
      <c r="AY16240" s="3"/>
    </row>
    <row r="16241" spans="2:51" x14ac:dyDescent="0.2">
      <c r="B16241" s="3"/>
      <c r="D16241" s="3"/>
      <c r="AW16241" s="3"/>
      <c r="AY16241" s="3"/>
    </row>
    <row r="16242" spans="2:51" x14ac:dyDescent="0.2">
      <c r="B16242" s="3"/>
      <c r="D16242" s="3"/>
      <c r="AW16242" s="3"/>
      <c r="AY16242" s="3"/>
    </row>
    <row r="16243" spans="2:51" x14ac:dyDescent="0.2">
      <c r="B16243" s="3"/>
      <c r="D16243" s="3"/>
      <c r="AW16243" s="3"/>
      <c r="AY16243" s="3"/>
    </row>
    <row r="16244" spans="2:51" x14ac:dyDescent="0.2">
      <c r="B16244" s="3"/>
      <c r="D16244" s="3"/>
      <c r="AW16244" s="3"/>
      <c r="AY16244" s="3"/>
    </row>
    <row r="16245" spans="2:51" x14ac:dyDescent="0.2">
      <c r="B16245" s="3"/>
      <c r="D16245" s="3"/>
      <c r="AW16245" s="3"/>
      <c r="AY16245" s="3"/>
    </row>
    <row r="16246" spans="2:51" x14ac:dyDescent="0.2">
      <c r="B16246" s="3"/>
      <c r="D16246" s="3"/>
      <c r="AW16246" s="3"/>
      <c r="AY16246" s="3"/>
    </row>
    <row r="16247" spans="2:51" x14ac:dyDescent="0.2">
      <c r="B16247" s="3"/>
      <c r="D16247" s="3"/>
      <c r="AW16247" s="3"/>
      <c r="AY16247" s="3"/>
    </row>
    <row r="16248" spans="2:51" x14ac:dyDescent="0.2">
      <c r="B16248" s="3"/>
      <c r="D16248" s="3"/>
      <c r="AW16248" s="3"/>
      <c r="AY16248" s="3"/>
    </row>
    <row r="16249" spans="2:51" x14ac:dyDescent="0.2">
      <c r="B16249" s="3"/>
      <c r="D16249" s="3"/>
      <c r="AW16249" s="3"/>
      <c r="AY16249" s="3"/>
    </row>
    <row r="16250" spans="2:51" x14ac:dyDescent="0.2">
      <c r="B16250" s="3"/>
      <c r="D16250" s="3"/>
      <c r="AW16250" s="3"/>
      <c r="AY16250" s="3"/>
    </row>
    <row r="16251" spans="2:51" x14ac:dyDescent="0.2">
      <c r="B16251" s="3"/>
      <c r="D16251" s="3"/>
      <c r="AW16251" s="3"/>
      <c r="AY16251" s="3"/>
    </row>
    <row r="16252" spans="2:51" x14ac:dyDescent="0.2">
      <c r="B16252" s="3"/>
      <c r="D16252" s="3"/>
      <c r="AW16252" s="3"/>
      <c r="AY16252" s="3"/>
    </row>
    <row r="16253" spans="2:51" x14ac:dyDescent="0.2">
      <c r="B16253" s="3"/>
      <c r="D16253" s="3"/>
      <c r="AW16253" s="3"/>
      <c r="AY16253" s="3"/>
    </row>
    <row r="16254" spans="2:51" x14ac:dyDescent="0.2">
      <c r="B16254" s="3"/>
      <c r="D16254" s="3"/>
      <c r="AW16254" s="3"/>
      <c r="AY16254" s="3"/>
    </row>
    <row r="16255" spans="2:51" x14ac:dyDescent="0.2">
      <c r="B16255" s="3"/>
      <c r="D16255" s="3"/>
      <c r="AW16255" s="3"/>
      <c r="AY16255" s="3"/>
    </row>
    <row r="16256" spans="2:51" x14ac:dyDescent="0.2">
      <c r="B16256" s="3"/>
      <c r="D16256" s="3"/>
      <c r="AW16256" s="3"/>
      <c r="AY16256" s="3"/>
    </row>
    <row r="16257" spans="2:51" x14ac:dyDescent="0.2">
      <c r="B16257" s="3"/>
      <c r="D16257" s="3"/>
      <c r="AW16257" s="3"/>
      <c r="AY16257" s="3"/>
    </row>
    <row r="16258" spans="2:51" x14ac:dyDescent="0.2">
      <c r="B16258" s="3"/>
      <c r="D16258" s="3"/>
      <c r="AW16258" s="3"/>
      <c r="AY16258" s="3"/>
    </row>
    <row r="16259" spans="2:51" x14ac:dyDescent="0.2">
      <c r="B16259" s="3"/>
      <c r="D16259" s="3"/>
      <c r="AW16259" s="3"/>
      <c r="AY16259" s="3"/>
    </row>
    <row r="16260" spans="2:51" x14ac:dyDescent="0.2">
      <c r="B16260" s="3"/>
      <c r="D16260" s="3"/>
      <c r="AW16260" s="3"/>
      <c r="AY16260" s="3"/>
    </row>
    <row r="16261" spans="2:51" x14ac:dyDescent="0.2">
      <c r="B16261" s="3"/>
      <c r="D16261" s="3"/>
      <c r="AW16261" s="3"/>
      <c r="AY16261" s="3"/>
    </row>
    <row r="16262" spans="2:51" x14ac:dyDescent="0.2">
      <c r="B16262" s="3"/>
      <c r="D16262" s="3"/>
      <c r="AW16262" s="3"/>
      <c r="AY16262" s="3"/>
    </row>
    <row r="16263" spans="2:51" x14ac:dyDescent="0.2">
      <c r="B16263" s="3"/>
      <c r="D16263" s="3"/>
      <c r="AW16263" s="3"/>
      <c r="AY16263" s="3"/>
    </row>
    <row r="16264" spans="2:51" x14ac:dyDescent="0.2">
      <c r="B16264" s="3"/>
      <c r="D16264" s="3"/>
      <c r="AW16264" s="3"/>
      <c r="AY16264" s="3"/>
    </row>
    <row r="16265" spans="2:51" x14ac:dyDescent="0.2">
      <c r="B16265" s="3"/>
      <c r="D16265" s="3"/>
      <c r="AW16265" s="3"/>
      <c r="AY16265" s="3"/>
    </row>
    <row r="16266" spans="2:51" x14ac:dyDescent="0.2">
      <c r="B16266" s="3"/>
      <c r="D16266" s="3"/>
      <c r="AW16266" s="3"/>
      <c r="AY16266" s="3"/>
    </row>
    <row r="16267" spans="2:51" x14ac:dyDescent="0.2">
      <c r="B16267" s="3"/>
      <c r="D16267" s="3"/>
      <c r="AW16267" s="3"/>
      <c r="AY16267" s="3"/>
    </row>
    <row r="16268" spans="2:51" x14ac:dyDescent="0.2">
      <c r="B16268" s="3"/>
      <c r="D16268" s="3"/>
      <c r="AW16268" s="3"/>
      <c r="AY16268" s="3"/>
    </row>
    <row r="16269" spans="2:51" x14ac:dyDescent="0.2">
      <c r="B16269" s="3"/>
      <c r="D16269" s="3"/>
      <c r="AW16269" s="3"/>
      <c r="AY16269" s="3"/>
    </row>
    <row r="16270" spans="2:51" x14ac:dyDescent="0.2">
      <c r="B16270" s="3"/>
      <c r="D16270" s="3"/>
      <c r="AW16270" s="3"/>
      <c r="AY16270" s="3"/>
    </row>
    <row r="16271" spans="2:51" x14ac:dyDescent="0.2">
      <c r="B16271" s="3"/>
      <c r="D16271" s="3"/>
      <c r="AW16271" s="3"/>
      <c r="AY16271" s="3"/>
    </row>
    <row r="16272" spans="2:51" x14ac:dyDescent="0.2">
      <c r="B16272" s="3"/>
      <c r="D16272" s="3"/>
      <c r="AW16272" s="3"/>
      <c r="AY16272" s="3"/>
    </row>
    <row r="16273" spans="2:51" x14ac:dyDescent="0.2">
      <c r="B16273" s="3"/>
      <c r="D16273" s="3"/>
      <c r="AW16273" s="3"/>
      <c r="AY16273" s="3"/>
    </row>
    <row r="16274" spans="2:51" x14ac:dyDescent="0.2">
      <c r="B16274" s="3"/>
      <c r="D16274" s="3"/>
      <c r="AW16274" s="3"/>
      <c r="AY16274" s="3"/>
    </row>
    <row r="16275" spans="2:51" x14ac:dyDescent="0.2">
      <c r="B16275" s="3"/>
      <c r="D16275" s="3"/>
      <c r="AW16275" s="3"/>
      <c r="AY16275" s="3"/>
    </row>
    <row r="16276" spans="2:51" x14ac:dyDescent="0.2">
      <c r="B16276" s="3"/>
      <c r="D16276" s="3"/>
      <c r="AW16276" s="3"/>
      <c r="AY16276" s="3"/>
    </row>
    <row r="16277" spans="2:51" x14ac:dyDescent="0.2">
      <c r="B16277" s="3"/>
      <c r="D16277" s="3"/>
      <c r="AW16277" s="3"/>
      <c r="AY16277" s="3"/>
    </row>
    <row r="16278" spans="2:51" x14ac:dyDescent="0.2">
      <c r="B16278" s="3"/>
      <c r="D16278" s="3"/>
      <c r="AW16278" s="3"/>
      <c r="AY16278" s="3"/>
    </row>
    <row r="16279" spans="2:51" x14ac:dyDescent="0.2">
      <c r="B16279" s="3"/>
      <c r="D16279" s="3"/>
      <c r="AW16279" s="3"/>
      <c r="AY16279" s="3"/>
    </row>
    <row r="16280" spans="2:51" x14ac:dyDescent="0.2">
      <c r="B16280" s="3"/>
      <c r="D16280" s="3"/>
      <c r="AW16280" s="3"/>
      <c r="AY16280" s="3"/>
    </row>
    <row r="16281" spans="2:51" x14ac:dyDescent="0.2">
      <c r="B16281" s="3"/>
      <c r="D16281" s="3"/>
      <c r="AW16281" s="3"/>
      <c r="AY16281" s="3"/>
    </row>
    <row r="16282" spans="2:51" x14ac:dyDescent="0.2">
      <c r="B16282" s="3"/>
      <c r="D16282" s="3"/>
      <c r="AW16282" s="3"/>
      <c r="AY16282" s="3"/>
    </row>
    <row r="16283" spans="2:51" x14ac:dyDescent="0.2">
      <c r="B16283" s="3"/>
      <c r="D16283" s="3"/>
      <c r="AW16283" s="3"/>
      <c r="AY16283" s="3"/>
    </row>
    <row r="16284" spans="2:51" x14ac:dyDescent="0.2">
      <c r="B16284" s="3"/>
      <c r="D16284" s="3"/>
      <c r="AW16284" s="3"/>
      <c r="AY16284" s="3"/>
    </row>
    <row r="16285" spans="2:51" x14ac:dyDescent="0.2">
      <c r="B16285" s="3"/>
      <c r="D16285" s="3"/>
      <c r="AW16285" s="3"/>
      <c r="AY16285" s="3"/>
    </row>
    <row r="16286" spans="2:51" x14ac:dyDescent="0.2">
      <c r="B16286" s="3"/>
      <c r="D16286" s="3"/>
      <c r="AW16286" s="3"/>
      <c r="AY16286" s="3"/>
    </row>
    <row r="16287" spans="2:51" x14ac:dyDescent="0.2">
      <c r="B16287" s="3"/>
      <c r="D16287" s="3"/>
      <c r="AW16287" s="3"/>
      <c r="AY16287" s="3"/>
    </row>
    <row r="16288" spans="2:51" x14ac:dyDescent="0.2">
      <c r="B16288" s="3"/>
      <c r="D16288" s="3"/>
      <c r="AW16288" s="3"/>
      <c r="AY16288" s="3"/>
    </row>
    <row r="16289" spans="2:51" x14ac:dyDescent="0.2">
      <c r="B16289" s="3"/>
      <c r="D16289" s="3"/>
      <c r="AW16289" s="3"/>
      <c r="AY16289" s="3"/>
    </row>
    <row r="16290" spans="2:51" x14ac:dyDescent="0.2">
      <c r="B16290" s="3"/>
      <c r="D16290" s="3"/>
      <c r="AW16290" s="3"/>
      <c r="AY16290" s="3"/>
    </row>
    <row r="16291" spans="2:51" x14ac:dyDescent="0.2">
      <c r="B16291" s="3"/>
      <c r="D16291" s="3"/>
      <c r="AW16291" s="3"/>
      <c r="AY16291" s="3"/>
    </row>
    <row r="16292" spans="2:51" x14ac:dyDescent="0.2">
      <c r="B16292" s="3"/>
      <c r="D16292" s="3"/>
      <c r="AW16292" s="3"/>
      <c r="AY16292" s="3"/>
    </row>
    <row r="16293" spans="2:51" x14ac:dyDescent="0.2">
      <c r="B16293" s="3"/>
      <c r="D16293" s="3"/>
      <c r="AW16293" s="3"/>
      <c r="AY16293" s="3"/>
    </row>
    <row r="16294" spans="2:51" x14ac:dyDescent="0.2">
      <c r="B16294" s="3"/>
      <c r="D16294" s="3"/>
      <c r="AW16294" s="3"/>
      <c r="AY16294" s="3"/>
    </row>
    <row r="16295" spans="2:51" x14ac:dyDescent="0.2">
      <c r="B16295" s="3"/>
      <c r="D16295" s="3"/>
      <c r="AW16295" s="3"/>
      <c r="AY16295" s="3"/>
    </row>
    <row r="16296" spans="2:51" x14ac:dyDescent="0.2">
      <c r="B16296" s="3"/>
      <c r="D16296" s="3"/>
      <c r="AW16296" s="3"/>
      <c r="AY16296" s="3"/>
    </row>
    <row r="16297" spans="2:51" x14ac:dyDescent="0.2">
      <c r="B16297" s="3"/>
      <c r="D16297" s="3"/>
      <c r="AW16297" s="3"/>
      <c r="AY16297" s="3"/>
    </row>
    <row r="16298" spans="2:51" x14ac:dyDescent="0.2">
      <c r="B16298" s="3"/>
      <c r="D16298" s="3"/>
      <c r="AW16298" s="3"/>
      <c r="AY16298" s="3"/>
    </row>
    <row r="16299" spans="2:51" x14ac:dyDescent="0.2">
      <c r="B16299" s="3"/>
      <c r="D16299" s="3"/>
      <c r="AW16299" s="3"/>
      <c r="AY16299" s="3"/>
    </row>
    <row r="16300" spans="2:51" x14ac:dyDescent="0.2">
      <c r="B16300" s="3"/>
      <c r="D16300" s="3"/>
      <c r="AW16300" s="3"/>
      <c r="AY16300" s="3"/>
    </row>
    <row r="16301" spans="2:51" x14ac:dyDescent="0.2">
      <c r="B16301" s="3"/>
      <c r="D16301" s="3"/>
      <c r="AW16301" s="3"/>
      <c r="AY16301" s="3"/>
    </row>
    <row r="16302" spans="2:51" x14ac:dyDescent="0.2">
      <c r="B16302" s="3"/>
      <c r="D16302" s="3"/>
      <c r="AW16302" s="3"/>
      <c r="AY16302" s="3"/>
    </row>
    <row r="16303" spans="2:51" x14ac:dyDescent="0.2">
      <c r="B16303" s="3"/>
      <c r="D16303" s="3"/>
      <c r="AW16303" s="3"/>
      <c r="AY16303" s="3"/>
    </row>
    <row r="16304" spans="2:51" x14ac:dyDescent="0.2">
      <c r="B16304" s="3"/>
      <c r="D16304" s="3"/>
      <c r="AW16304" s="3"/>
      <c r="AY16304" s="3"/>
    </row>
    <row r="16305" spans="2:51" x14ac:dyDescent="0.2">
      <c r="B16305" s="3"/>
      <c r="D16305" s="3"/>
      <c r="AW16305" s="3"/>
      <c r="AY16305" s="3"/>
    </row>
    <row r="16306" spans="2:51" x14ac:dyDescent="0.2">
      <c r="B16306" s="3"/>
      <c r="D16306" s="3"/>
      <c r="AW16306" s="3"/>
      <c r="AY16306" s="3"/>
    </row>
    <row r="16307" spans="2:51" x14ac:dyDescent="0.2">
      <c r="B16307" s="3"/>
      <c r="D16307" s="3"/>
      <c r="AW16307" s="3"/>
      <c r="AY16307" s="3"/>
    </row>
    <row r="16308" spans="2:51" x14ac:dyDescent="0.2">
      <c r="B16308" s="3"/>
      <c r="D16308" s="3"/>
      <c r="AW16308" s="3"/>
      <c r="AY16308" s="3"/>
    </row>
    <row r="16309" spans="2:51" x14ac:dyDescent="0.2">
      <c r="B16309" s="3"/>
      <c r="D16309" s="3"/>
      <c r="AW16309" s="3"/>
      <c r="AY16309" s="3"/>
    </row>
    <row r="16310" spans="2:51" x14ac:dyDescent="0.2">
      <c r="B16310" s="3"/>
      <c r="D16310" s="3"/>
      <c r="AW16310" s="3"/>
      <c r="AY16310" s="3"/>
    </row>
    <row r="16311" spans="2:51" x14ac:dyDescent="0.2">
      <c r="B16311" s="3"/>
      <c r="D16311" s="3"/>
      <c r="AW16311" s="3"/>
      <c r="AY16311" s="3"/>
    </row>
    <row r="16312" spans="2:51" x14ac:dyDescent="0.2">
      <c r="B16312" s="3"/>
      <c r="D16312" s="3"/>
      <c r="AW16312" s="3"/>
      <c r="AY16312" s="3"/>
    </row>
    <row r="16313" spans="2:51" x14ac:dyDescent="0.2">
      <c r="B16313" s="3"/>
      <c r="D16313" s="3"/>
      <c r="AW16313" s="3"/>
      <c r="AY16313" s="3"/>
    </row>
    <row r="16314" spans="2:51" x14ac:dyDescent="0.2">
      <c r="B16314" s="3"/>
      <c r="D16314" s="3"/>
      <c r="AW16314" s="3"/>
      <c r="AY16314" s="3"/>
    </row>
    <row r="16315" spans="2:51" x14ac:dyDescent="0.2">
      <c r="B16315" s="3"/>
      <c r="D16315" s="3"/>
      <c r="AW16315" s="3"/>
      <c r="AY16315" s="3"/>
    </row>
    <row r="16316" spans="2:51" x14ac:dyDescent="0.2">
      <c r="B16316" s="3"/>
      <c r="D16316" s="3"/>
      <c r="AW16316" s="3"/>
      <c r="AY16316" s="3"/>
    </row>
    <row r="16317" spans="2:51" x14ac:dyDescent="0.2">
      <c r="B16317" s="3"/>
      <c r="D16317" s="3"/>
      <c r="AW16317" s="3"/>
      <c r="AY16317" s="3"/>
    </row>
    <row r="16318" spans="2:51" x14ac:dyDescent="0.2">
      <c r="B16318" s="3"/>
      <c r="D16318" s="3"/>
      <c r="AW16318" s="3"/>
      <c r="AY16318" s="3"/>
    </row>
    <row r="16319" spans="2:51" x14ac:dyDescent="0.2">
      <c r="B16319" s="3"/>
      <c r="D16319" s="3"/>
      <c r="AW16319" s="3"/>
      <c r="AY16319" s="3"/>
    </row>
    <row r="16320" spans="2:51" x14ac:dyDescent="0.2">
      <c r="B16320" s="3"/>
      <c r="D16320" s="3"/>
      <c r="AW16320" s="3"/>
      <c r="AY16320" s="3"/>
    </row>
    <row r="16321" spans="2:51" x14ac:dyDescent="0.2">
      <c r="B16321" s="3"/>
      <c r="D16321" s="3"/>
      <c r="AW16321" s="3"/>
      <c r="AY16321" s="3"/>
    </row>
    <row r="16322" spans="2:51" x14ac:dyDescent="0.2">
      <c r="B16322" s="3"/>
      <c r="D16322" s="3"/>
      <c r="AW16322" s="3"/>
      <c r="AY16322" s="3"/>
    </row>
    <row r="16323" spans="2:51" x14ac:dyDescent="0.2">
      <c r="B16323" s="3"/>
      <c r="D16323" s="3"/>
      <c r="AW16323" s="3"/>
      <c r="AY16323" s="3"/>
    </row>
    <row r="16324" spans="2:51" x14ac:dyDescent="0.2">
      <c r="B16324" s="3"/>
      <c r="D16324" s="3"/>
      <c r="AW16324" s="3"/>
      <c r="AY16324" s="3"/>
    </row>
    <row r="16325" spans="2:51" x14ac:dyDescent="0.2">
      <c r="B16325" s="3"/>
      <c r="D16325" s="3"/>
      <c r="AW16325" s="3"/>
      <c r="AY16325" s="3"/>
    </row>
    <row r="16326" spans="2:51" x14ac:dyDescent="0.2">
      <c r="B16326" s="3"/>
      <c r="D16326" s="3"/>
      <c r="AW16326" s="3"/>
      <c r="AY16326" s="3"/>
    </row>
    <row r="16327" spans="2:51" x14ac:dyDescent="0.2">
      <c r="B16327" s="3"/>
      <c r="D16327" s="3"/>
      <c r="AW16327" s="3"/>
      <c r="AY16327" s="3"/>
    </row>
    <row r="16328" spans="2:51" x14ac:dyDescent="0.2">
      <c r="B16328" s="3"/>
      <c r="D16328" s="3"/>
      <c r="AW16328" s="3"/>
      <c r="AY16328" s="3"/>
    </row>
    <row r="16329" spans="2:51" x14ac:dyDescent="0.2">
      <c r="B16329" s="3"/>
      <c r="D16329" s="3"/>
      <c r="AW16329" s="3"/>
      <c r="AY16329" s="3"/>
    </row>
    <row r="16330" spans="2:51" x14ac:dyDescent="0.2">
      <c r="B16330" s="3"/>
      <c r="D16330" s="3"/>
      <c r="AW16330" s="3"/>
      <c r="AY16330" s="3"/>
    </row>
    <row r="16331" spans="2:51" x14ac:dyDescent="0.2">
      <c r="B16331" s="3"/>
      <c r="D16331" s="3"/>
      <c r="AW16331" s="3"/>
      <c r="AY16331" s="3"/>
    </row>
    <row r="16332" spans="2:51" x14ac:dyDescent="0.2">
      <c r="B16332" s="3"/>
      <c r="D16332" s="3"/>
      <c r="AW16332" s="3"/>
      <c r="AY16332" s="3"/>
    </row>
    <row r="16333" spans="2:51" x14ac:dyDescent="0.2">
      <c r="B16333" s="3"/>
      <c r="D16333" s="3"/>
      <c r="AW16333" s="3"/>
      <c r="AY16333" s="3"/>
    </row>
    <row r="16334" spans="2:51" x14ac:dyDescent="0.2">
      <c r="B16334" s="3"/>
      <c r="D16334" s="3"/>
      <c r="AW16334" s="3"/>
      <c r="AY16334" s="3"/>
    </row>
    <row r="16335" spans="2:51" x14ac:dyDescent="0.2">
      <c r="B16335" s="3"/>
      <c r="D16335" s="3"/>
      <c r="AW16335" s="3"/>
      <c r="AY16335" s="3"/>
    </row>
    <row r="16336" spans="2:51" x14ac:dyDescent="0.2">
      <c r="B16336" s="3"/>
      <c r="D16336" s="3"/>
      <c r="AW16336" s="3"/>
      <c r="AY16336" s="3"/>
    </row>
    <row r="16337" spans="2:51" x14ac:dyDescent="0.2">
      <c r="B16337" s="3"/>
      <c r="D16337" s="3"/>
      <c r="AW16337" s="3"/>
      <c r="AY16337" s="3"/>
    </row>
    <row r="16338" spans="2:51" x14ac:dyDescent="0.2">
      <c r="B16338" s="3"/>
      <c r="D16338" s="3"/>
      <c r="AW16338" s="3"/>
      <c r="AY16338" s="3"/>
    </row>
    <row r="16339" spans="2:51" x14ac:dyDescent="0.2">
      <c r="B16339" s="3"/>
      <c r="D16339" s="3"/>
      <c r="AW16339" s="3"/>
      <c r="AY16339" s="3"/>
    </row>
    <row r="16340" spans="2:51" x14ac:dyDescent="0.2">
      <c r="B16340" s="3"/>
      <c r="D16340" s="3"/>
      <c r="AW16340" s="3"/>
      <c r="AY16340" s="3"/>
    </row>
    <row r="16341" spans="2:51" x14ac:dyDescent="0.2">
      <c r="B16341" s="3"/>
      <c r="D16341" s="3"/>
      <c r="AW16341" s="3"/>
      <c r="AY16341" s="3"/>
    </row>
    <row r="16342" spans="2:51" x14ac:dyDescent="0.2">
      <c r="B16342" s="3"/>
      <c r="D16342" s="3"/>
      <c r="AW16342" s="3"/>
      <c r="AY16342" s="3"/>
    </row>
    <row r="16343" spans="2:51" x14ac:dyDescent="0.2">
      <c r="B16343" s="3"/>
      <c r="D16343" s="3"/>
      <c r="AW16343" s="3"/>
      <c r="AY16343" s="3"/>
    </row>
    <row r="16344" spans="2:51" x14ac:dyDescent="0.2">
      <c r="B16344" s="3"/>
      <c r="D16344" s="3"/>
      <c r="AW16344" s="3"/>
      <c r="AY16344" s="3"/>
    </row>
    <row r="16345" spans="2:51" x14ac:dyDescent="0.2">
      <c r="B16345" s="3"/>
      <c r="D16345" s="3"/>
      <c r="AW16345" s="3"/>
      <c r="AY16345" s="3"/>
    </row>
    <row r="16346" spans="2:51" x14ac:dyDescent="0.2">
      <c r="B16346" s="3"/>
      <c r="D16346" s="3"/>
      <c r="AW16346" s="3"/>
      <c r="AY16346" s="3"/>
    </row>
    <row r="16347" spans="2:51" x14ac:dyDescent="0.2">
      <c r="B16347" s="3"/>
      <c r="D16347" s="3"/>
      <c r="AW16347" s="3"/>
      <c r="AY16347" s="3"/>
    </row>
    <row r="16348" spans="2:51" x14ac:dyDescent="0.2">
      <c r="B16348" s="3"/>
      <c r="D16348" s="3"/>
      <c r="AW16348" s="3"/>
      <c r="AY16348" s="3"/>
    </row>
    <row r="16349" spans="2:51" x14ac:dyDescent="0.2">
      <c r="B16349" s="3"/>
      <c r="D16349" s="3"/>
      <c r="AW16349" s="3"/>
      <c r="AY16349" s="3"/>
    </row>
    <row r="16350" spans="2:51" x14ac:dyDescent="0.2">
      <c r="B16350" s="3"/>
      <c r="D16350" s="3"/>
      <c r="AW16350" s="3"/>
      <c r="AY16350" s="3"/>
    </row>
    <row r="16351" spans="2:51" x14ac:dyDescent="0.2">
      <c r="B16351" s="3"/>
      <c r="D16351" s="3"/>
      <c r="AW16351" s="3"/>
      <c r="AY16351" s="3"/>
    </row>
    <row r="16352" spans="2:51" x14ac:dyDescent="0.2">
      <c r="B16352" s="3"/>
      <c r="D16352" s="3"/>
      <c r="AW16352" s="3"/>
      <c r="AY16352" s="3"/>
    </row>
    <row r="16353" spans="2:51" x14ac:dyDescent="0.2">
      <c r="B16353" s="3"/>
      <c r="D16353" s="3"/>
      <c r="AW16353" s="3"/>
      <c r="AY16353" s="3"/>
    </row>
    <row r="16354" spans="2:51" x14ac:dyDescent="0.2">
      <c r="B16354" s="3"/>
      <c r="D16354" s="3"/>
      <c r="AW16354" s="3"/>
      <c r="AY16354" s="3"/>
    </row>
    <row r="16355" spans="2:51" x14ac:dyDescent="0.2">
      <c r="B16355" s="3"/>
      <c r="D16355" s="3"/>
      <c r="AW16355" s="3"/>
      <c r="AY16355" s="3"/>
    </row>
    <row r="16356" spans="2:51" x14ac:dyDescent="0.2">
      <c r="B16356" s="3"/>
      <c r="D16356" s="3"/>
      <c r="AW16356" s="3"/>
      <c r="AY16356" s="3"/>
    </row>
    <row r="16357" spans="2:51" x14ac:dyDescent="0.2">
      <c r="B16357" s="3"/>
      <c r="D16357" s="3"/>
      <c r="AW16357" s="3"/>
      <c r="AY16357" s="3"/>
    </row>
    <row r="16358" spans="2:51" x14ac:dyDescent="0.2">
      <c r="B16358" s="3"/>
      <c r="D16358" s="3"/>
      <c r="AW16358" s="3"/>
      <c r="AY16358" s="3"/>
    </row>
    <row r="16359" spans="2:51" x14ac:dyDescent="0.2">
      <c r="B16359" s="3"/>
      <c r="D16359" s="3"/>
      <c r="AW16359" s="3"/>
      <c r="AY16359" s="3"/>
    </row>
    <row r="16360" spans="2:51" x14ac:dyDescent="0.2">
      <c r="B16360" s="3"/>
      <c r="D16360" s="3"/>
      <c r="AW16360" s="3"/>
      <c r="AY16360" s="3"/>
    </row>
    <row r="16361" spans="2:51" x14ac:dyDescent="0.2">
      <c r="B16361" s="3"/>
      <c r="D16361" s="3"/>
      <c r="AW16361" s="3"/>
      <c r="AY16361" s="3"/>
    </row>
    <row r="16362" spans="2:51" x14ac:dyDescent="0.2">
      <c r="B16362" s="3"/>
      <c r="D16362" s="3"/>
      <c r="AW16362" s="3"/>
      <c r="AY16362" s="3"/>
    </row>
    <row r="16363" spans="2:51" x14ac:dyDescent="0.2">
      <c r="B16363" s="3"/>
      <c r="D16363" s="3"/>
      <c r="AW16363" s="3"/>
      <c r="AY16363" s="3"/>
    </row>
    <row r="16364" spans="2:51" x14ac:dyDescent="0.2">
      <c r="B16364" s="3"/>
      <c r="D16364" s="3"/>
      <c r="AW16364" s="3"/>
      <c r="AY16364" s="3"/>
    </row>
    <row r="16365" spans="2:51" x14ac:dyDescent="0.2">
      <c r="B16365" s="3"/>
      <c r="D16365" s="3"/>
      <c r="AW16365" s="3"/>
      <c r="AY16365" s="3"/>
    </row>
    <row r="16366" spans="2:51" x14ac:dyDescent="0.2">
      <c r="B16366" s="3"/>
      <c r="D16366" s="3"/>
      <c r="AW16366" s="3"/>
      <c r="AY16366" s="3"/>
    </row>
    <row r="16367" spans="2:51" x14ac:dyDescent="0.2">
      <c r="B16367" s="3"/>
      <c r="D16367" s="3"/>
      <c r="AW16367" s="3"/>
      <c r="AY16367" s="3"/>
    </row>
    <row r="16368" spans="2:51" x14ac:dyDescent="0.2">
      <c r="B16368" s="3"/>
      <c r="D16368" s="3"/>
      <c r="AW16368" s="3"/>
      <c r="AY16368" s="3"/>
    </row>
    <row r="16369" spans="2:51" x14ac:dyDescent="0.2">
      <c r="B16369" s="3"/>
      <c r="D16369" s="3"/>
      <c r="AW16369" s="3"/>
      <c r="AY16369" s="3"/>
    </row>
    <row r="16370" spans="2:51" x14ac:dyDescent="0.2">
      <c r="B16370" s="3"/>
      <c r="D16370" s="3"/>
      <c r="AW16370" s="3"/>
      <c r="AY16370" s="3"/>
    </row>
    <row r="16371" spans="2:51" x14ac:dyDescent="0.2">
      <c r="B16371" s="3"/>
      <c r="D16371" s="3"/>
      <c r="AW16371" s="3"/>
      <c r="AY16371" s="3"/>
    </row>
    <row r="16372" spans="2:51" x14ac:dyDescent="0.2">
      <c r="B16372" s="3"/>
      <c r="D16372" s="3"/>
      <c r="AW16372" s="3"/>
      <c r="AY16372" s="3"/>
    </row>
    <row r="16373" spans="2:51" x14ac:dyDescent="0.2">
      <c r="B16373" s="3"/>
      <c r="D16373" s="3"/>
      <c r="AW16373" s="3"/>
      <c r="AY16373" s="3"/>
    </row>
    <row r="16374" spans="2:51" x14ac:dyDescent="0.2">
      <c r="B16374" s="3"/>
      <c r="D16374" s="3"/>
      <c r="AW16374" s="3"/>
      <c r="AY16374" s="3"/>
    </row>
    <row r="16375" spans="2:51" x14ac:dyDescent="0.2">
      <c r="B16375" s="3"/>
      <c r="D16375" s="3"/>
      <c r="AW16375" s="3"/>
      <c r="AY16375" s="3"/>
    </row>
    <row r="16376" spans="2:51" x14ac:dyDescent="0.2">
      <c r="B16376" s="3"/>
      <c r="D16376" s="3"/>
      <c r="AW16376" s="3"/>
      <c r="AY16376" s="3"/>
    </row>
    <row r="16377" spans="2:51" x14ac:dyDescent="0.2">
      <c r="B16377" s="3"/>
      <c r="D16377" s="3"/>
      <c r="AW16377" s="3"/>
      <c r="AY16377" s="3"/>
    </row>
    <row r="16378" spans="2:51" x14ac:dyDescent="0.2">
      <c r="B16378" s="3"/>
      <c r="D16378" s="3"/>
      <c r="AW16378" s="3"/>
      <c r="AY16378" s="3"/>
    </row>
    <row r="16379" spans="2:51" x14ac:dyDescent="0.2">
      <c r="B16379" s="3"/>
      <c r="D16379" s="3"/>
      <c r="AW16379" s="3"/>
      <c r="AY16379" s="3"/>
    </row>
    <row r="16380" spans="2:51" x14ac:dyDescent="0.2">
      <c r="B16380" s="3"/>
      <c r="D16380" s="3"/>
      <c r="AW16380" s="3"/>
      <c r="AY16380" s="3"/>
    </row>
    <row r="16381" spans="2:51" x14ac:dyDescent="0.2">
      <c r="B16381" s="3"/>
      <c r="D16381" s="3"/>
      <c r="AW16381" s="3"/>
      <c r="AY16381" s="3"/>
    </row>
    <row r="16382" spans="2:51" x14ac:dyDescent="0.2">
      <c r="B16382" s="3"/>
      <c r="D16382" s="3"/>
      <c r="AW16382" s="3"/>
      <c r="AY16382" s="3"/>
    </row>
    <row r="16383" spans="2:51" x14ac:dyDescent="0.2">
      <c r="B16383" s="3"/>
      <c r="D16383" s="3"/>
      <c r="AW16383" s="3"/>
      <c r="AY16383" s="3"/>
    </row>
    <row r="16384" spans="2:51" x14ac:dyDescent="0.2">
      <c r="B16384" s="3"/>
      <c r="D16384" s="3"/>
      <c r="AW16384" s="3"/>
      <c r="AY16384" s="3"/>
    </row>
    <row r="16385" spans="2:51" x14ac:dyDescent="0.2">
      <c r="B16385" s="3"/>
      <c r="D16385" s="3"/>
      <c r="AW16385" s="3"/>
      <c r="AY16385" s="3"/>
    </row>
  </sheetData>
  <mergeCells count="5">
    <mergeCell ref="R10:W10"/>
    <mergeCell ref="Y10:AD10"/>
    <mergeCell ref="AF10:AK10"/>
    <mergeCell ref="AM10:AU10"/>
    <mergeCell ref="I10:N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88"/>
  <sheetViews>
    <sheetView tabSelected="1" workbookViewId="0">
      <selection activeCell="F495" sqref="F495"/>
    </sheetView>
  </sheetViews>
  <sheetFormatPr defaultRowHeight="12.75" outlineLevelRow="1" x14ac:dyDescent="0.2"/>
  <cols>
    <col min="1" max="1" width="12.85546875" customWidth="1"/>
    <col min="2" max="2" width="21.42578125" customWidth="1"/>
    <col min="3" max="3" width="16.28515625" customWidth="1"/>
    <col min="4" max="4" width="9.28515625" customWidth="1"/>
    <col min="5" max="5" width="15.7109375" customWidth="1"/>
    <col min="7" max="9" width="1.7109375" customWidth="1"/>
    <col min="15" max="15" width="10.85546875" customWidth="1"/>
    <col min="16" max="16" width="1.5703125" customWidth="1"/>
    <col min="22" max="22" width="11.7109375" customWidth="1"/>
    <col min="23" max="23" width="1.42578125" customWidth="1"/>
    <col min="30" max="30" width="1.5703125" customWidth="1"/>
  </cols>
  <sheetData>
    <row r="1" spans="1:39" s="24" customFormat="1" x14ac:dyDescent="0.2">
      <c r="A1" s="25" t="s">
        <v>477</v>
      </c>
    </row>
    <row r="4" spans="1:39" outlineLevel="1" x14ac:dyDescent="0.2">
      <c r="A4" s="40" t="s">
        <v>472</v>
      </c>
      <c r="B4" s="41"/>
      <c r="C4" s="41"/>
      <c r="D4" s="41"/>
      <c r="E4" s="41"/>
      <c r="F4" s="42"/>
      <c r="J4" s="28" t="s">
        <v>456</v>
      </c>
      <c r="K4" s="29"/>
      <c r="L4" s="29"/>
      <c r="M4" s="29"/>
      <c r="N4" s="29"/>
      <c r="O4" s="30"/>
      <c r="Q4" s="31" t="s">
        <v>457</v>
      </c>
      <c r="R4" s="32"/>
      <c r="S4" s="32"/>
      <c r="T4" s="32"/>
      <c r="U4" s="32"/>
      <c r="V4" s="33"/>
      <c r="X4" s="34" t="s">
        <v>458</v>
      </c>
      <c r="Y4" s="35"/>
      <c r="Z4" s="35"/>
      <c r="AA4" s="35"/>
      <c r="AB4" s="35"/>
      <c r="AC4" s="36"/>
      <c r="AE4" s="37" t="s">
        <v>462</v>
      </c>
      <c r="AF4" s="38"/>
      <c r="AG4" s="38"/>
      <c r="AH4" s="38"/>
      <c r="AI4" s="38"/>
      <c r="AJ4" s="38"/>
      <c r="AK4" s="38"/>
      <c r="AL4" s="38"/>
      <c r="AM4" s="39"/>
    </row>
    <row r="5" spans="1:39" ht="60" outlineLevel="1" x14ac:dyDescent="0.2">
      <c r="A5" s="4" t="s">
        <v>451</v>
      </c>
      <c r="D5" s="2"/>
      <c r="F5" s="2"/>
      <c r="G5" s="2"/>
      <c r="H5" s="2"/>
      <c r="J5" s="7" t="s">
        <v>391</v>
      </c>
      <c r="K5" s="8" t="s">
        <v>393</v>
      </c>
      <c r="L5" s="8" t="s">
        <v>394</v>
      </c>
      <c r="M5" s="8" t="s">
        <v>396</v>
      </c>
      <c r="N5" s="8" t="s">
        <v>397</v>
      </c>
      <c r="O5" s="10" t="s">
        <v>459</v>
      </c>
      <c r="Q5" s="7" t="s">
        <v>455</v>
      </c>
      <c r="R5" s="8" t="s">
        <v>376</v>
      </c>
      <c r="S5" s="8" t="s">
        <v>377</v>
      </c>
      <c r="T5" s="8" t="s">
        <v>379</v>
      </c>
      <c r="U5" s="8" t="s">
        <v>380</v>
      </c>
      <c r="V5" s="10" t="s">
        <v>460</v>
      </c>
      <c r="X5" s="7" t="s">
        <v>401</v>
      </c>
      <c r="Y5" s="8" t="s">
        <v>406</v>
      </c>
      <c r="Z5" s="8" t="s">
        <v>404</v>
      </c>
      <c r="AA5" s="8" t="s">
        <v>405</v>
      </c>
      <c r="AB5" s="8" t="s">
        <v>389</v>
      </c>
      <c r="AC5" s="10" t="s">
        <v>461</v>
      </c>
      <c r="AE5" s="7" t="s">
        <v>407</v>
      </c>
      <c r="AF5" s="8" t="s">
        <v>382</v>
      </c>
      <c r="AG5" s="8" t="s">
        <v>383</v>
      </c>
      <c r="AH5" s="9" t="s">
        <v>464</v>
      </c>
      <c r="AI5" s="8" t="s">
        <v>390</v>
      </c>
      <c r="AJ5" s="8" t="s">
        <v>399</v>
      </c>
      <c r="AK5" s="8" t="s">
        <v>400</v>
      </c>
      <c r="AL5" s="9" t="s">
        <v>465</v>
      </c>
      <c r="AM5" s="10" t="s">
        <v>463</v>
      </c>
    </row>
    <row r="6" spans="1:39" ht="15" outlineLevel="1" x14ac:dyDescent="0.2">
      <c r="A6" s="11" t="s">
        <v>449</v>
      </c>
      <c r="B6" s="12"/>
      <c r="C6" s="13" t="s">
        <v>371</v>
      </c>
      <c r="D6" s="5" t="e">
        <f>VLOOKUP(B6,'School Stats'!$B:$AH, 14, FALSE)</f>
        <v>#N/A</v>
      </c>
      <c r="E6" s="13" t="s">
        <v>452</v>
      </c>
      <c r="F6" s="5" t="e">
        <f>VLOOKUP(B6,'School Stats'!$B:$AH, 15, FALSE)</f>
        <v>#N/A</v>
      </c>
      <c r="J6" s="5" t="e">
        <f>VLOOKUP(B6,'School Stats'!$B:$AH, 17, FALSE)</f>
        <v>#N/A</v>
      </c>
      <c r="K6" s="5" t="e">
        <f>VLOOKUP(B6,'School Stats'!$B:$AH, 19, FALSE)</f>
        <v>#N/A</v>
      </c>
      <c r="L6" s="5" t="e">
        <f>VLOOKUP(B6,'School Stats'!$B:$AH, 20, FALSE)</f>
        <v>#N/A</v>
      </c>
      <c r="M6" s="5" t="e">
        <f>VLOOKUP(B6,'School Stats'!$B:$AH, 22, FALSE)</f>
        <v>#N/A</v>
      </c>
      <c r="N6" s="5" t="e">
        <f>VLOOKUP(B6,'School Stats'!$B:$AH, 23, FALSE)</f>
        <v>#N/A</v>
      </c>
      <c r="O6" s="5" t="e">
        <f>SUM(J6/SUM(K7+M7))</f>
        <v>#N/A</v>
      </c>
      <c r="Q6" s="5" t="e">
        <f>VLOOKUP(B6,'Opponent Stats'!$B:$AH, 17, FALSE)</f>
        <v>#N/A</v>
      </c>
      <c r="R6" s="5" t="e">
        <f>VLOOKUP(B6,'Opponent Stats'!$B:$AH, 19, FALSE)</f>
        <v>#N/A</v>
      </c>
      <c r="S6" s="5" t="e">
        <f>VLOOKUP(B6,'Opponent Stats'!$B:$AH, 20, FALSE)</f>
        <v>#N/A</v>
      </c>
      <c r="T6" s="5" t="e">
        <f>VLOOKUP(B6,'Opponent Stats'!$B:$AH, 22, FALSE)</f>
        <v>#N/A</v>
      </c>
      <c r="U6" s="5" t="e">
        <f>VLOOKUP(B6,'Opponent Stats'!$B:$AH, 23, FALSE)</f>
        <v>#N/A</v>
      </c>
      <c r="V6" s="5" t="e">
        <f>SUM(Q6/SUM(R7+T7))</f>
        <v>#N/A</v>
      </c>
      <c r="X6" s="5" t="e">
        <f>VLOOKUP(B6,'School Stats'!$B:$AH, 27, FALSE)</f>
        <v>#N/A</v>
      </c>
      <c r="Y6" s="5" t="e">
        <f>VLOOKUP(B6,'School Stats'!$B:$AH, 32, FALSE)</f>
        <v>#N/A</v>
      </c>
      <c r="Z6" s="5" t="e">
        <f>VLOOKUP(B6,'School Stats'!$B:$AH, 30, FALSE)</f>
        <v>#N/A</v>
      </c>
      <c r="AA6" s="5" t="e">
        <f>VLOOKUP(B6,'School Stats'!$B:$AH, 31, FALSE)</f>
        <v>#N/A</v>
      </c>
      <c r="AB6" s="5" t="e">
        <f>VLOOKUP(B6,'Opponent Stats'!$B:$AH, 32, FALSE)</f>
        <v>#N/A</v>
      </c>
      <c r="AC6" s="5" t="e">
        <f>SUM(J6/(SUM(X7-AB6)))</f>
        <v>#N/A</v>
      </c>
      <c r="AE6" s="5" t="e">
        <f>VLOOKUP(B6,'School Stats'!$B:$AH, 33, FALSE)</f>
        <v>#N/A</v>
      </c>
      <c r="AF6" s="5" t="e">
        <f>VLOOKUP(B6,'Opponent Stats'!$B:$AH, 25, FALSE)</f>
        <v>#N/A</v>
      </c>
      <c r="AG6" s="5" t="e">
        <f>VLOOKUP(B6,'Opponent Stats'!$B:$AH, 26, FALSE)</f>
        <v>#N/A</v>
      </c>
      <c r="AH6" s="5" t="e">
        <f>SUM(AF7/AE6)</f>
        <v>#N/A</v>
      </c>
      <c r="AI6" s="5" t="e">
        <f>VLOOKUP(B6,'Opponent Stats'!$B:$AH, 33, FALSE)</f>
        <v>#N/A</v>
      </c>
      <c r="AJ6" s="5" t="e">
        <f>VLOOKUP(B6,'School Stats'!$B:$AH, 19, FALSE)</f>
        <v>#N/A</v>
      </c>
      <c r="AK6" s="5" t="e">
        <f>VLOOKUP(B6,'School Stats'!$B:$AH, 26, FALSE)</f>
        <v>#N/A</v>
      </c>
      <c r="AL6" s="5" t="e">
        <f>SUM(AJ7/AI6)</f>
        <v>#N/A</v>
      </c>
      <c r="AM6" s="5" t="e">
        <f>SUM(AL6-AH6)</f>
        <v>#N/A</v>
      </c>
    </row>
    <row r="7" spans="1:39" outlineLevel="1" x14ac:dyDescent="0.2">
      <c r="A7" s="14" t="s">
        <v>470</v>
      </c>
      <c r="B7" s="15" t="e">
        <f>VLOOKUP(B6,'Conference Decoder'!$A:$B, 2, FALSE)</f>
        <v>#N/A</v>
      </c>
      <c r="C7" s="16" t="s">
        <v>466</v>
      </c>
      <c r="D7" s="6" t="e">
        <f>O6</f>
        <v>#N/A</v>
      </c>
      <c r="E7" s="16" t="s">
        <v>467</v>
      </c>
      <c r="F7" s="6" t="e">
        <f>V6</f>
        <v>#N/A</v>
      </c>
      <c r="K7" s="5" t="e">
        <f>SUM(K6*L6)</f>
        <v>#N/A</v>
      </c>
      <c r="M7" s="5" t="e">
        <f>SUM(M6*N6)</f>
        <v>#N/A</v>
      </c>
      <c r="R7" s="5" t="e">
        <f>SUM(R6*S6)</f>
        <v>#N/A</v>
      </c>
      <c r="T7" s="5" t="e">
        <f>SUM(T6*U6)</f>
        <v>#N/A</v>
      </c>
      <c r="X7" s="5" t="e">
        <f>SUM(X6:AA6)</f>
        <v>#N/A</v>
      </c>
      <c r="AF7" s="5" t="e">
        <f>SUM(AF6*AG6)</f>
        <v>#N/A</v>
      </c>
      <c r="AJ7" s="5" t="e">
        <f>SUM(AJ6*AK6)</f>
        <v>#N/A</v>
      </c>
    </row>
    <row r="8" spans="1:39" outlineLevel="1" x14ac:dyDescent="0.2">
      <c r="A8" s="14" t="s">
        <v>471</v>
      </c>
      <c r="B8" s="15" t="e">
        <f>VLOOKUP(B7,'Conference Strength'!$B$1:$N$33, 13, FALSE)</f>
        <v>#N/A</v>
      </c>
      <c r="C8" s="16" t="s">
        <v>468</v>
      </c>
      <c r="D8" s="6" t="e">
        <f>AM6</f>
        <v>#N/A</v>
      </c>
      <c r="E8" s="16" t="s">
        <v>469</v>
      </c>
      <c r="F8" s="6" t="e">
        <f>AC6</f>
        <v>#N/A</v>
      </c>
      <c r="J8" s="4" t="s">
        <v>473</v>
      </c>
      <c r="K8" t="e">
        <f>SUM(K7-R13)</f>
        <v>#N/A</v>
      </c>
      <c r="L8" s="4" t="s">
        <v>473</v>
      </c>
      <c r="M8" t="e">
        <f>SUM(M7-T13)</f>
        <v>#N/A</v>
      </c>
      <c r="Q8" t="s">
        <v>473</v>
      </c>
      <c r="AI8" s="4" t="s">
        <v>473</v>
      </c>
      <c r="AJ8" t="e">
        <f>SUM(AJ7-AF13)</f>
        <v>#N/A</v>
      </c>
    </row>
    <row r="9" spans="1:39" outlineLevel="1" x14ac:dyDescent="0.2">
      <c r="A9" s="14" t="s">
        <v>507</v>
      </c>
      <c r="B9" s="15" t="e">
        <f>SUM(F10*B8)</f>
        <v>#N/A</v>
      </c>
      <c r="C9" s="16" t="s">
        <v>474</v>
      </c>
      <c r="D9" s="17" t="e">
        <f>SUM(F14*SUM(K8/F13))</f>
        <v>#N/A</v>
      </c>
      <c r="E9" s="16" t="s">
        <v>475</v>
      </c>
      <c r="F9" s="18" t="e">
        <f>SUM(F14*SUM(M8/F13))</f>
        <v>#N/A</v>
      </c>
    </row>
    <row r="10" spans="1:39" outlineLevel="1" x14ac:dyDescent="0.2">
      <c r="A10" s="19"/>
      <c r="B10" s="20"/>
      <c r="C10" s="21" t="s">
        <v>476</v>
      </c>
      <c r="D10" s="22" t="e">
        <f>AJ8/(SUM(F8*10))</f>
        <v>#N/A</v>
      </c>
      <c r="E10" s="21" t="s">
        <v>481</v>
      </c>
      <c r="F10" s="23" t="e">
        <f>SUM(D9,F9,D10)</f>
        <v>#N/A</v>
      </c>
    </row>
    <row r="11" spans="1:39" ht="30" customHeight="1" outlineLevel="1" x14ac:dyDescent="0.2"/>
    <row r="12" spans="1:39" ht="15" outlineLevel="1" x14ac:dyDescent="0.2">
      <c r="A12" s="11" t="s">
        <v>450</v>
      </c>
      <c r="B12" s="12"/>
      <c r="C12" s="13" t="s">
        <v>371</v>
      </c>
      <c r="D12" s="5" t="e">
        <f>VLOOKUP(B12,'School Stats'!$B:$AH, 14, FALSE)</f>
        <v>#N/A</v>
      </c>
      <c r="E12" s="13" t="s">
        <v>452</v>
      </c>
      <c r="F12" s="5" t="e">
        <f>VLOOKUP(B12,'Opponent Stats'!$B:$AH, 15, FALSE)</f>
        <v>#N/A</v>
      </c>
      <c r="J12" s="5" t="e">
        <f>VLOOKUP(B12,'School Stats'!$B:$AH, 17, FALSE)</f>
        <v>#N/A</v>
      </c>
      <c r="K12" s="5" t="e">
        <f>VLOOKUP(B12,'School Stats'!$B:$AH, 19, FALSE)</f>
        <v>#N/A</v>
      </c>
      <c r="L12" s="5" t="e">
        <f>VLOOKUP(B12,'School Stats'!$B:$AH, 20, FALSE)</f>
        <v>#N/A</v>
      </c>
      <c r="M12" s="5" t="e">
        <f>VLOOKUP(B12,'School Stats'!$B:$AH, 22, FALSE)</f>
        <v>#N/A</v>
      </c>
      <c r="N12" s="5" t="e">
        <f>VLOOKUP(B12,'School Stats'!$B:$AH, 23, FALSE)</f>
        <v>#N/A</v>
      </c>
      <c r="O12" s="5" t="e">
        <f>SUM(J12/SUM(K13+M13))</f>
        <v>#N/A</v>
      </c>
      <c r="Q12" s="5" t="e">
        <f>VLOOKUP(B12,'Opponent Stats'!$B:$AH, 17, FALSE)</f>
        <v>#N/A</v>
      </c>
      <c r="R12" s="5" t="e">
        <f>VLOOKUP(B12,'Opponent Stats'!$B:$AH, 19, FALSE)</f>
        <v>#N/A</v>
      </c>
      <c r="S12" s="5" t="e">
        <f>VLOOKUP(B12,'Opponent Stats'!$B:$AH, 20, FALSE)</f>
        <v>#N/A</v>
      </c>
      <c r="T12" s="5" t="e">
        <f>VLOOKUP(B12,'Opponent Stats'!$B:$AH, 22, FALSE)</f>
        <v>#N/A</v>
      </c>
      <c r="U12" s="5" t="e">
        <f>VLOOKUP(B12,'Opponent Stats'!$B:$AH, 23, FALSE)</f>
        <v>#N/A</v>
      </c>
      <c r="V12" s="5" t="e">
        <f>SUM(Q12/SUM(R13+T13))</f>
        <v>#N/A</v>
      </c>
      <c r="X12" s="5" t="e">
        <f>VLOOKUP(B12,'School Stats'!$B:$AH, 27, FALSE)</f>
        <v>#N/A</v>
      </c>
      <c r="Y12" s="5" t="e">
        <f>VLOOKUP(B12,'School Stats'!$B:$AH, 32, FALSE)</f>
        <v>#N/A</v>
      </c>
      <c r="Z12" s="5" t="e">
        <f>VLOOKUP(B12,'School Stats'!$B:$AH, 30, FALSE)</f>
        <v>#N/A</v>
      </c>
      <c r="AA12" s="5" t="e">
        <f>VLOOKUP(B12,'School Stats'!$B:$AH, 31, FALSE)</f>
        <v>#N/A</v>
      </c>
      <c r="AB12" s="5" t="e">
        <f>VLOOKUP(B12,'Opponent Stats'!$B:$AH, 32, FALSE)</f>
        <v>#N/A</v>
      </c>
      <c r="AC12" s="5" t="e">
        <f>SUM(J12/(SUM(X13-AB12)))</f>
        <v>#N/A</v>
      </c>
      <c r="AE12" s="5" t="e">
        <f>VLOOKUP(B12,'School Stats'!$B:$AH, 33, FALSE)</f>
        <v>#N/A</v>
      </c>
      <c r="AF12" s="5" t="e">
        <f>VLOOKUP(B12,'Opponent Stats'!$B:$AH, 25, FALSE)</f>
        <v>#N/A</v>
      </c>
      <c r="AG12" s="5" t="e">
        <f>VLOOKUP(B12,'Opponent Stats'!$B:$AH, 26, FALSE)</f>
        <v>#N/A</v>
      </c>
      <c r="AH12" s="5" t="e">
        <f>SUM(AF13/AE12)</f>
        <v>#N/A</v>
      </c>
      <c r="AI12" s="5" t="e">
        <f>VLOOKUP(B12,'Opponent Stats'!$B:$AH, 33, FALSE)</f>
        <v>#N/A</v>
      </c>
      <c r="AJ12" s="5" t="e">
        <f>VLOOKUP(B12,'School Stats'!$B:$AH, 19, FALSE)</f>
        <v>#N/A</v>
      </c>
      <c r="AK12" s="5" t="e">
        <f>VLOOKUP(B12,'School Stats'!$B:$AH, 26, FALSE)</f>
        <v>#N/A</v>
      </c>
      <c r="AL12" s="5" t="e">
        <f>SUM(AJ13/AI12)</f>
        <v>#N/A</v>
      </c>
      <c r="AM12" s="5" t="e">
        <f>SUM(AL12-AH12)</f>
        <v>#N/A</v>
      </c>
    </row>
    <row r="13" spans="1:39" outlineLevel="1" x14ac:dyDescent="0.2">
      <c r="A13" s="14" t="s">
        <v>470</v>
      </c>
      <c r="B13" s="15" t="e">
        <f>VLOOKUP(B12,'Conference Decoder'!$A:$B, 2, FALSE)</f>
        <v>#N/A</v>
      </c>
      <c r="C13" s="16" t="s">
        <v>466</v>
      </c>
      <c r="D13" s="6" t="e">
        <f>O12</f>
        <v>#N/A</v>
      </c>
      <c r="E13" s="16" t="s">
        <v>467</v>
      </c>
      <c r="F13" s="6" t="e">
        <f>V12</f>
        <v>#N/A</v>
      </c>
      <c r="K13" s="5" t="e">
        <f>SUM(K12*L12)</f>
        <v>#N/A</v>
      </c>
      <c r="M13" s="5" t="e">
        <f>SUM(M12*N12)</f>
        <v>#N/A</v>
      </c>
      <c r="R13" s="5" t="e">
        <f>SUM(R12*S12)</f>
        <v>#N/A</v>
      </c>
      <c r="T13" s="5" t="e">
        <f>SUM(T12*U12)</f>
        <v>#N/A</v>
      </c>
      <c r="X13" s="5" t="e">
        <f>SUM(X12:AA12)</f>
        <v>#N/A</v>
      </c>
      <c r="AF13" s="5" t="e">
        <f>SUM(AF12*AG12)</f>
        <v>#N/A</v>
      </c>
      <c r="AJ13" s="5" t="e">
        <f>SUM(AJ12*AK12)</f>
        <v>#N/A</v>
      </c>
    </row>
    <row r="14" spans="1:39" outlineLevel="1" x14ac:dyDescent="0.2">
      <c r="A14" s="14" t="s">
        <v>471</v>
      </c>
      <c r="B14" s="15" t="e">
        <f>VLOOKUP(B13,'Conference Strength'!$B$1:$N$33, 13, FALSE)</f>
        <v>#N/A</v>
      </c>
      <c r="C14" s="16" t="s">
        <v>468</v>
      </c>
      <c r="D14" s="6" t="e">
        <f>AM12</f>
        <v>#N/A</v>
      </c>
      <c r="E14" s="16" t="s">
        <v>469</v>
      </c>
      <c r="F14" s="6" t="e">
        <f>AC12</f>
        <v>#N/A</v>
      </c>
      <c r="J14" s="4" t="s">
        <v>473</v>
      </c>
      <c r="K14" t="e">
        <f>SUM(K13-R7)</f>
        <v>#N/A</v>
      </c>
      <c r="L14" s="4" t="s">
        <v>473</v>
      </c>
      <c r="M14" t="e">
        <f>SUM(M13-T7)</f>
        <v>#N/A</v>
      </c>
      <c r="AI14" s="4" t="s">
        <v>473</v>
      </c>
      <c r="AJ14" t="e">
        <f>SUM(AJ13-AF7)</f>
        <v>#N/A</v>
      </c>
    </row>
    <row r="15" spans="1:39" outlineLevel="1" x14ac:dyDescent="0.2">
      <c r="A15" s="14" t="s">
        <v>507</v>
      </c>
      <c r="B15" s="15" t="e">
        <f>SUM(F16*B14)</f>
        <v>#N/A</v>
      </c>
      <c r="C15" s="16" t="s">
        <v>474</v>
      </c>
      <c r="D15" s="17" t="e">
        <f>SUM(F8*SUM(K14/F7))</f>
        <v>#N/A</v>
      </c>
      <c r="E15" s="16" t="s">
        <v>475</v>
      </c>
      <c r="F15" s="18" t="e">
        <f>SUM(F8*SUM(M14/F7))</f>
        <v>#N/A</v>
      </c>
    </row>
    <row r="16" spans="1:39" outlineLevel="1" x14ac:dyDescent="0.2">
      <c r="A16" s="19"/>
      <c r="B16" s="20"/>
      <c r="C16" s="21" t="s">
        <v>476</v>
      </c>
      <c r="D16" s="22" t="e">
        <f>AJ14/(SUM(F14*10))</f>
        <v>#N/A</v>
      </c>
      <c r="E16" s="21" t="s">
        <v>481</v>
      </c>
      <c r="F16" s="23" t="e">
        <f>SUM(D15,F15,D16)</f>
        <v>#N/A</v>
      </c>
    </row>
    <row r="17" spans="1:39" outlineLevel="1" x14ac:dyDescent="0.2"/>
    <row r="18" spans="1:39" outlineLevel="1" x14ac:dyDescent="0.2"/>
    <row r="19" spans="1:39" outlineLevel="1" x14ac:dyDescent="0.2">
      <c r="A19" s="40" t="s">
        <v>472</v>
      </c>
      <c r="B19" s="41"/>
      <c r="C19" s="41"/>
      <c r="D19" s="41"/>
      <c r="E19" s="41"/>
      <c r="F19" s="42"/>
      <c r="J19" s="28" t="s">
        <v>456</v>
      </c>
      <c r="K19" s="29"/>
      <c r="L19" s="29"/>
      <c r="M19" s="29"/>
      <c r="N19" s="29"/>
      <c r="O19" s="30"/>
      <c r="Q19" s="31" t="s">
        <v>457</v>
      </c>
      <c r="R19" s="32"/>
      <c r="S19" s="32"/>
      <c r="T19" s="32"/>
      <c r="U19" s="32"/>
      <c r="V19" s="33"/>
      <c r="X19" s="34" t="s">
        <v>458</v>
      </c>
      <c r="Y19" s="35"/>
      <c r="Z19" s="35"/>
      <c r="AA19" s="35"/>
      <c r="AB19" s="35"/>
      <c r="AC19" s="36"/>
      <c r="AE19" s="37" t="s">
        <v>462</v>
      </c>
      <c r="AF19" s="38"/>
      <c r="AG19" s="38"/>
      <c r="AH19" s="38"/>
      <c r="AI19" s="38"/>
      <c r="AJ19" s="38"/>
      <c r="AK19" s="38"/>
      <c r="AL19" s="38"/>
      <c r="AM19" s="39"/>
    </row>
    <row r="20" spans="1:39" ht="60" outlineLevel="1" x14ac:dyDescent="0.2">
      <c r="A20" s="4" t="s">
        <v>451</v>
      </c>
      <c r="D20" s="2"/>
      <c r="F20" s="2"/>
      <c r="G20" s="2"/>
      <c r="H20" s="2"/>
      <c r="J20" s="7" t="s">
        <v>391</v>
      </c>
      <c r="K20" s="8" t="s">
        <v>393</v>
      </c>
      <c r="L20" s="8" t="s">
        <v>394</v>
      </c>
      <c r="M20" s="8" t="s">
        <v>396</v>
      </c>
      <c r="N20" s="8" t="s">
        <v>397</v>
      </c>
      <c r="O20" s="10" t="s">
        <v>459</v>
      </c>
      <c r="Q20" s="7" t="s">
        <v>455</v>
      </c>
      <c r="R20" s="8" t="s">
        <v>376</v>
      </c>
      <c r="S20" s="8" t="s">
        <v>377</v>
      </c>
      <c r="T20" s="8" t="s">
        <v>379</v>
      </c>
      <c r="U20" s="8" t="s">
        <v>380</v>
      </c>
      <c r="V20" s="10" t="s">
        <v>460</v>
      </c>
      <c r="X20" s="7" t="s">
        <v>401</v>
      </c>
      <c r="Y20" s="8" t="s">
        <v>406</v>
      </c>
      <c r="Z20" s="8" t="s">
        <v>404</v>
      </c>
      <c r="AA20" s="8" t="s">
        <v>405</v>
      </c>
      <c r="AB20" s="8" t="s">
        <v>389</v>
      </c>
      <c r="AC20" s="10" t="s">
        <v>461</v>
      </c>
      <c r="AE20" s="7" t="s">
        <v>407</v>
      </c>
      <c r="AF20" s="8" t="s">
        <v>382</v>
      </c>
      <c r="AG20" s="8" t="s">
        <v>383</v>
      </c>
      <c r="AH20" s="9" t="s">
        <v>464</v>
      </c>
      <c r="AI20" s="8" t="s">
        <v>390</v>
      </c>
      <c r="AJ20" s="8" t="s">
        <v>399</v>
      </c>
      <c r="AK20" s="8" t="s">
        <v>400</v>
      </c>
      <c r="AL20" s="9" t="s">
        <v>465</v>
      </c>
      <c r="AM20" s="10" t="s">
        <v>463</v>
      </c>
    </row>
    <row r="21" spans="1:39" ht="15" outlineLevel="1" x14ac:dyDescent="0.2">
      <c r="A21" s="11" t="s">
        <v>449</v>
      </c>
      <c r="B21" s="12"/>
      <c r="C21" s="13" t="s">
        <v>371</v>
      </c>
      <c r="D21" s="5" t="e">
        <f>VLOOKUP(B21,'School Stats'!$B:$AH, 14, FALSE)</f>
        <v>#N/A</v>
      </c>
      <c r="E21" s="13" t="s">
        <v>452</v>
      </c>
      <c r="F21" s="5" t="e">
        <f>VLOOKUP(B21,'School Stats'!$B:$AH, 15, FALSE)</f>
        <v>#N/A</v>
      </c>
      <c r="J21" s="5" t="e">
        <f>VLOOKUP(B21,'School Stats'!$B:$AH, 17, FALSE)</f>
        <v>#N/A</v>
      </c>
      <c r="K21" s="5" t="e">
        <f>VLOOKUP(B21,'School Stats'!$B:$AH, 19, FALSE)</f>
        <v>#N/A</v>
      </c>
      <c r="L21" s="5" t="e">
        <f>VLOOKUP(B21,'School Stats'!$B:$AH, 20, FALSE)</f>
        <v>#N/A</v>
      </c>
      <c r="M21" s="5" t="e">
        <f>VLOOKUP(B21,'School Stats'!$B:$AH, 22, FALSE)</f>
        <v>#N/A</v>
      </c>
      <c r="N21" s="5" t="e">
        <f>VLOOKUP(B21,'School Stats'!$B:$AH, 23, FALSE)</f>
        <v>#N/A</v>
      </c>
      <c r="O21" s="5" t="e">
        <f>SUM(J21/SUM(K22+M22))</f>
        <v>#N/A</v>
      </c>
      <c r="Q21" s="5" t="e">
        <f>VLOOKUP(B21,'Opponent Stats'!$B:$AH, 17, FALSE)</f>
        <v>#N/A</v>
      </c>
      <c r="R21" s="5" t="e">
        <f>VLOOKUP(B21,'Opponent Stats'!$B:$AH, 19, FALSE)</f>
        <v>#N/A</v>
      </c>
      <c r="S21" s="5" t="e">
        <f>VLOOKUP(B21,'Opponent Stats'!$B:$AH, 20, FALSE)</f>
        <v>#N/A</v>
      </c>
      <c r="T21" s="5" t="e">
        <f>VLOOKUP(B21,'Opponent Stats'!$B:$AH, 22, FALSE)</f>
        <v>#N/A</v>
      </c>
      <c r="U21" s="5" t="e">
        <f>VLOOKUP(B21,'Opponent Stats'!$B:$AH, 23, FALSE)</f>
        <v>#N/A</v>
      </c>
      <c r="V21" s="5" t="e">
        <f>SUM(Q21/SUM(R22+T22))</f>
        <v>#N/A</v>
      </c>
      <c r="X21" s="5" t="e">
        <f>VLOOKUP(B21,'School Stats'!$B:$AH, 27, FALSE)</f>
        <v>#N/A</v>
      </c>
      <c r="Y21" s="5" t="e">
        <f>VLOOKUP(B21,'School Stats'!$B:$AH, 32, FALSE)</f>
        <v>#N/A</v>
      </c>
      <c r="Z21" s="5" t="e">
        <f>VLOOKUP(B21,'School Stats'!$B:$AH, 30, FALSE)</f>
        <v>#N/A</v>
      </c>
      <c r="AA21" s="5" t="e">
        <f>VLOOKUP(B21,'School Stats'!$B:$AH, 31, FALSE)</f>
        <v>#N/A</v>
      </c>
      <c r="AB21" s="5" t="e">
        <f>VLOOKUP(B21,'Opponent Stats'!$B:$AH, 32, FALSE)</f>
        <v>#N/A</v>
      </c>
      <c r="AC21" s="5" t="e">
        <f>SUM(J21/(SUM(X22-AB21)))</f>
        <v>#N/A</v>
      </c>
      <c r="AE21" s="5" t="e">
        <f>VLOOKUP(B21,'School Stats'!$B:$AH, 33, FALSE)</f>
        <v>#N/A</v>
      </c>
      <c r="AF21" s="5" t="e">
        <f>VLOOKUP(B21,'Opponent Stats'!$B:$AH, 25, FALSE)</f>
        <v>#N/A</v>
      </c>
      <c r="AG21" s="5" t="e">
        <f>VLOOKUP(B21,'Opponent Stats'!$B:$AH, 26, FALSE)</f>
        <v>#N/A</v>
      </c>
      <c r="AH21" s="5" t="e">
        <f>SUM(AF22/AE21)</f>
        <v>#N/A</v>
      </c>
      <c r="AI21" s="5" t="e">
        <f>VLOOKUP(B21,'Opponent Stats'!$B:$AH, 33, FALSE)</f>
        <v>#N/A</v>
      </c>
      <c r="AJ21" s="5" t="e">
        <f>VLOOKUP(B21,'School Stats'!$B:$AH, 19, FALSE)</f>
        <v>#N/A</v>
      </c>
      <c r="AK21" s="5" t="e">
        <f>VLOOKUP(B21,'School Stats'!$B:$AH, 26, FALSE)</f>
        <v>#N/A</v>
      </c>
      <c r="AL21" s="5" t="e">
        <f>SUM(AJ22/AI21)</f>
        <v>#N/A</v>
      </c>
      <c r="AM21" s="5" t="e">
        <f>SUM(AL21-AH21)</f>
        <v>#N/A</v>
      </c>
    </row>
    <row r="22" spans="1:39" outlineLevel="1" x14ac:dyDescent="0.2">
      <c r="A22" s="14" t="s">
        <v>470</v>
      </c>
      <c r="B22" s="15" t="e">
        <f>VLOOKUP(B21,'Conference Decoder'!$A:$B, 2, FALSE)</f>
        <v>#N/A</v>
      </c>
      <c r="C22" s="16" t="s">
        <v>466</v>
      </c>
      <c r="D22" s="6" t="e">
        <f>O21</f>
        <v>#N/A</v>
      </c>
      <c r="E22" s="16" t="s">
        <v>467</v>
      </c>
      <c r="F22" s="6" t="e">
        <f>V21</f>
        <v>#N/A</v>
      </c>
      <c r="K22" s="5" t="e">
        <f>SUM(K21*L21)</f>
        <v>#N/A</v>
      </c>
      <c r="M22" s="5" t="e">
        <f>SUM(M21*N21)</f>
        <v>#N/A</v>
      </c>
      <c r="R22" s="5" t="e">
        <f>SUM(R21*S21)</f>
        <v>#N/A</v>
      </c>
      <c r="T22" s="5" t="e">
        <f>SUM(T21*U21)</f>
        <v>#N/A</v>
      </c>
      <c r="X22" s="5" t="e">
        <f>SUM(X21:AA21)</f>
        <v>#N/A</v>
      </c>
      <c r="AF22" s="5" t="e">
        <f>SUM(AF21*AG21)</f>
        <v>#N/A</v>
      </c>
      <c r="AJ22" s="5" t="e">
        <f>SUM(AJ21*AK21)</f>
        <v>#N/A</v>
      </c>
    </row>
    <row r="23" spans="1:39" outlineLevel="1" x14ac:dyDescent="0.2">
      <c r="A23" s="14" t="s">
        <v>471</v>
      </c>
      <c r="B23" s="15" t="e">
        <f>VLOOKUP(B22,'Conference Strength'!$B$1:$N$33, 13, FALSE)</f>
        <v>#N/A</v>
      </c>
      <c r="C23" s="16" t="s">
        <v>468</v>
      </c>
      <c r="D23" s="6" t="e">
        <f>AM21</f>
        <v>#N/A</v>
      </c>
      <c r="E23" s="16" t="s">
        <v>469</v>
      </c>
      <c r="F23" s="6" t="e">
        <f>AC21</f>
        <v>#N/A</v>
      </c>
      <c r="J23" s="4" t="s">
        <v>473</v>
      </c>
      <c r="K23" t="e">
        <f>SUM(K22-R28)</f>
        <v>#N/A</v>
      </c>
      <c r="L23" s="4" t="s">
        <v>473</v>
      </c>
      <c r="M23" t="e">
        <f>SUM(M22-T28)</f>
        <v>#N/A</v>
      </c>
      <c r="Q23" t="s">
        <v>473</v>
      </c>
      <c r="AI23" s="4" t="s">
        <v>473</v>
      </c>
      <c r="AJ23" t="e">
        <f>SUM(AJ22-AF28)</f>
        <v>#N/A</v>
      </c>
    </row>
    <row r="24" spans="1:39" outlineLevel="1" x14ac:dyDescent="0.2">
      <c r="A24" s="14" t="s">
        <v>507</v>
      </c>
      <c r="B24" s="15" t="e">
        <f>SUM(F25*B23)</f>
        <v>#N/A</v>
      </c>
      <c r="C24" s="16" t="s">
        <v>474</v>
      </c>
      <c r="D24" s="17" t="e">
        <f>SUM(F29*SUM(K23/F28))</f>
        <v>#N/A</v>
      </c>
      <c r="E24" s="16" t="s">
        <v>475</v>
      </c>
      <c r="F24" s="18" t="e">
        <f>SUM(F29*SUM(M23/F28))</f>
        <v>#N/A</v>
      </c>
    </row>
    <row r="25" spans="1:39" outlineLevel="1" x14ac:dyDescent="0.2">
      <c r="A25" s="19"/>
      <c r="B25" s="20"/>
      <c r="C25" s="21" t="s">
        <v>476</v>
      </c>
      <c r="D25" s="22" t="e">
        <f>AJ23/(SUM(F23*10))</f>
        <v>#N/A</v>
      </c>
      <c r="E25" s="21" t="s">
        <v>481</v>
      </c>
      <c r="F25" s="23" t="e">
        <f>SUM(D24,F24,D25)</f>
        <v>#N/A</v>
      </c>
    </row>
    <row r="26" spans="1:39" ht="30" customHeight="1" outlineLevel="1" x14ac:dyDescent="0.2"/>
    <row r="27" spans="1:39" ht="15" outlineLevel="1" x14ac:dyDescent="0.2">
      <c r="A27" s="11" t="s">
        <v>450</v>
      </c>
      <c r="B27" s="12"/>
      <c r="C27" s="13" t="s">
        <v>371</v>
      </c>
      <c r="D27" s="5" t="e">
        <f>VLOOKUP(B27,'School Stats'!$B:$AH, 14, FALSE)</f>
        <v>#N/A</v>
      </c>
      <c r="E27" s="13" t="s">
        <v>452</v>
      </c>
      <c r="F27" s="5" t="e">
        <f>VLOOKUP(B27,'Opponent Stats'!$B:$AH, 15, FALSE)</f>
        <v>#N/A</v>
      </c>
      <c r="J27" s="5" t="e">
        <f>VLOOKUP(B27,'School Stats'!$B:$AH, 17, FALSE)</f>
        <v>#N/A</v>
      </c>
      <c r="K27" s="5" t="e">
        <f>VLOOKUP(B27,'School Stats'!$B:$AH, 19, FALSE)</f>
        <v>#N/A</v>
      </c>
      <c r="L27" s="5" t="e">
        <f>VLOOKUP(B27,'School Stats'!$B:$AH, 20, FALSE)</f>
        <v>#N/A</v>
      </c>
      <c r="M27" s="5" t="e">
        <f>VLOOKUP(B27,'School Stats'!$B:$AH, 22, FALSE)</f>
        <v>#N/A</v>
      </c>
      <c r="N27" s="5" t="e">
        <f>VLOOKUP(B27,'School Stats'!$B:$AH, 23, FALSE)</f>
        <v>#N/A</v>
      </c>
      <c r="O27" s="5" t="e">
        <f>SUM(J27/SUM(K28+M28))</f>
        <v>#N/A</v>
      </c>
      <c r="Q27" s="5" t="e">
        <f>VLOOKUP(B27,'Opponent Stats'!$B:$AH, 17, FALSE)</f>
        <v>#N/A</v>
      </c>
      <c r="R27" s="5" t="e">
        <f>VLOOKUP(B27,'Opponent Stats'!$B:$AH, 19, FALSE)</f>
        <v>#N/A</v>
      </c>
      <c r="S27" s="5" t="e">
        <f>VLOOKUP(B27,'Opponent Stats'!$B:$AH, 20, FALSE)</f>
        <v>#N/A</v>
      </c>
      <c r="T27" s="5" t="e">
        <f>VLOOKUP(B27,'Opponent Stats'!$B:$AH, 22, FALSE)</f>
        <v>#N/A</v>
      </c>
      <c r="U27" s="5" t="e">
        <f>VLOOKUP(B27,'Opponent Stats'!$B:$AH, 23, FALSE)</f>
        <v>#N/A</v>
      </c>
      <c r="V27" s="5" t="e">
        <f>SUM(Q27/SUM(R28+T28))</f>
        <v>#N/A</v>
      </c>
      <c r="X27" s="5" t="e">
        <f>VLOOKUP(B27,'School Stats'!$B:$AH, 27, FALSE)</f>
        <v>#N/A</v>
      </c>
      <c r="Y27" s="5" t="e">
        <f>VLOOKUP(B27,'School Stats'!$B:$AH, 32, FALSE)</f>
        <v>#N/A</v>
      </c>
      <c r="Z27" s="5" t="e">
        <f>VLOOKUP(B27,'School Stats'!$B:$AH, 30, FALSE)</f>
        <v>#N/A</v>
      </c>
      <c r="AA27" s="5" t="e">
        <f>VLOOKUP(B27,'School Stats'!$B:$AH, 31, FALSE)</f>
        <v>#N/A</v>
      </c>
      <c r="AB27" s="5" t="e">
        <f>VLOOKUP(B27,'Opponent Stats'!$B:$AH, 32, FALSE)</f>
        <v>#N/A</v>
      </c>
      <c r="AC27" s="5" t="e">
        <f>SUM(J27/(SUM(X28-AB27)))</f>
        <v>#N/A</v>
      </c>
      <c r="AE27" s="5" t="e">
        <f>VLOOKUP(B27,'School Stats'!$B:$AH, 33, FALSE)</f>
        <v>#N/A</v>
      </c>
      <c r="AF27" s="5" t="e">
        <f>VLOOKUP(B27,'Opponent Stats'!$B:$AH, 25, FALSE)</f>
        <v>#N/A</v>
      </c>
      <c r="AG27" s="5" t="e">
        <f>VLOOKUP(B27,'Opponent Stats'!$B:$AH, 26, FALSE)</f>
        <v>#N/A</v>
      </c>
      <c r="AH27" s="5" t="e">
        <f>SUM(AF28/AE27)</f>
        <v>#N/A</v>
      </c>
      <c r="AI27" s="5" t="e">
        <f>VLOOKUP(B27,'Opponent Stats'!$B:$AH, 33, FALSE)</f>
        <v>#N/A</v>
      </c>
      <c r="AJ27" s="5" t="e">
        <f>VLOOKUP(B27,'School Stats'!$B:$AH, 19, FALSE)</f>
        <v>#N/A</v>
      </c>
      <c r="AK27" s="5" t="e">
        <f>VLOOKUP(B27,'School Stats'!$B:$AH, 26, FALSE)</f>
        <v>#N/A</v>
      </c>
      <c r="AL27" s="5" t="e">
        <f>SUM(AJ28/AI27)</f>
        <v>#N/A</v>
      </c>
      <c r="AM27" s="5" t="e">
        <f>SUM(AL27-AH27)</f>
        <v>#N/A</v>
      </c>
    </row>
    <row r="28" spans="1:39" outlineLevel="1" x14ac:dyDescent="0.2">
      <c r="A28" s="14" t="s">
        <v>470</v>
      </c>
      <c r="B28" s="15" t="e">
        <f>VLOOKUP(B27,'Conference Decoder'!$A:$B, 2, FALSE)</f>
        <v>#N/A</v>
      </c>
      <c r="C28" s="16" t="s">
        <v>466</v>
      </c>
      <c r="D28" s="6" t="e">
        <f>O27</f>
        <v>#N/A</v>
      </c>
      <c r="E28" s="16" t="s">
        <v>467</v>
      </c>
      <c r="F28" s="6" t="e">
        <f>V27</f>
        <v>#N/A</v>
      </c>
      <c r="K28" s="5" t="e">
        <f>SUM(K27*L27)</f>
        <v>#N/A</v>
      </c>
      <c r="M28" s="5" t="e">
        <f>SUM(M27*N27)</f>
        <v>#N/A</v>
      </c>
      <c r="R28" s="5" t="e">
        <f>SUM(R27*S27)</f>
        <v>#N/A</v>
      </c>
      <c r="T28" s="5" t="e">
        <f>SUM(T27*U27)</f>
        <v>#N/A</v>
      </c>
      <c r="X28" s="5" t="e">
        <f>SUM(X27:AA27)</f>
        <v>#N/A</v>
      </c>
      <c r="AF28" s="5" t="e">
        <f>SUM(AF27*AG27)</f>
        <v>#N/A</v>
      </c>
      <c r="AJ28" s="5" t="e">
        <f>SUM(AJ27*AK27)</f>
        <v>#N/A</v>
      </c>
    </row>
    <row r="29" spans="1:39" outlineLevel="1" x14ac:dyDescent="0.2">
      <c r="A29" s="14" t="s">
        <v>471</v>
      </c>
      <c r="B29" s="15" t="e">
        <f>VLOOKUP(B28,'Conference Strength'!$B$1:$N$33, 13, FALSE)</f>
        <v>#N/A</v>
      </c>
      <c r="C29" s="16" t="s">
        <v>468</v>
      </c>
      <c r="D29" s="6" t="e">
        <f>AM27</f>
        <v>#N/A</v>
      </c>
      <c r="E29" s="16" t="s">
        <v>469</v>
      </c>
      <c r="F29" s="6" t="e">
        <f>AC27</f>
        <v>#N/A</v>
      </c>
      <c r="J29" s="4" t="s">
        <v>473</v>
      </c>
      <c r="K29" t="e">
        <f>SUM(K28-R22)</f>
        <v>#N/A</v>
      </c>
      <c r="L29" s="4" t="s">
        <v>473</v>
      </c>
      <c r="M29" t="e">
        <f>SUM(M28-T22)</f>
        <v>#N/A</v>
      </c>
      <c r="AI29" s="4" t="s">
        <v>473</v>
      </c>
      <c r="AJ29" t="e">
        <f>SUM(AJ28-AF22)</f>
        <v>#N/A</v>
      </c>
    </row>
    <row r="30" spans="1:39" outlineLevel="1" x14ac:dyDescent="0.2">
      <c r="A30" s="14" t="s">
        <v>507</v>
      </c>
      <c r="B30" s="15" t="e">
        <f>SUM(F31*B29)</f>
        <v>#N/A</v>
      </c>
      <c r="C30" s="16" t="s">
        <v>474</v>
      </c>
      <c r="D30" s="17" t="e">
        <f>SUM(F23*SUM(K29/F22))</f>
        <v>#N/A</v>
      </c>
      <c r="E30" s="16" t="s">
        <v>475</v>
      </c>
      <c r="F30" s="18" t="e">
        <f>SUM(F23*SUM(M29/F22))</f>
        <v>#N/A</v>
      </c>
    </row>
    <row r="31" spans="1:39" outlineLevel="1" x14ac:dyDescent="0.2">
      <c r="A31" s="19"/>
      <c r="B31" s="20"/>
      <c r="C31" s="21" t="s">
        <v>476</v>
      </c>
      <c r="D31" s="22" t="e">
        <f>AJ29/(SUM(F29*10))</f>
        <v>#N/A</v>
      </c>
      <c r="E31" s="21" t="s">
        <v>481</v>
      </c>
      <c r="F31" s="23" t="e">
        <f>SUM(D30,F30,D31)</f>
        <v>#N/A</v>
      </c>
    </row>
    <row r="32" spans="1:39" outlineLevel="1" x14ac:dyDescent="0.2"/>
    <row r="33" spans="1:39" outlineLevel="1" x14ac:dyDescent="0.2"/>
    <row r="34" spans="1:39" outlineLevel="1" x14ac:dyDescent="0.2">
      <c r="A34" s="40" t="s">
        <v>472</v>
      </c>
      <c r="B34" s="41"/>
      <c r="C34" s="41"/>
      <c r="D34" s="41"/>
      <c r="E34" s="41"/>
      <c r="F34" s="42"/>
      <c r="J34" s="28" t="s">
        <v>456</v>
      </c>
      <c r="K34" s="29"/>
      <c r="L34" s="29"/>
      <c r="M34" s="29"/>
      <c r="N34" s="29"/>
      <c r="O34" s="30"/>
      <c r="Q34" s="31" t="s">
        <v>457</v>
      </c>
      <c r="R34" s="32"/>
      <c r="S34" s="32"/>
      <c r="T34" s="32"/>
      <c r="U34" s="32"/>
      <c r="V34" s="33"/>
      <c r="X34" s="34" t="s">
        <v>458</v>
      </c>
      <c r="Y34" s="35"/>
      <c r="Z34" s="35"/>
      <c r="AA34" s="35"/>
      <c r="AB34" s="35"/>
      <c r="AC34" s="36"/>
      <c r="AE34" s="37" t="s">
        <v>462</v>
      </c>
      <c r="AF34" s="38"/>
      <c r="AG34" s="38"/>
      <c r="AH34" s="38"/>
      <c r="AI34" s="38"/>
      <c r="AJ34" s="38"/>
      <c r="AK34" s="38"/>
      <c r="AL34" s="38"/>
      <c r="AM34" s="39"/>
    </row>
    <row r="35" spans="1:39" ht="60" outlineLevel="1" x14ac:dyDescent="0.2">
      <c r="A35" s="4" t="s">
        <v>451</v>
      </c>
      <c r="D35" s="2"/>
      <c r="F35" s="2"/>
      <c r="G35" s="2"/>
      <c r="H35" s="2"/>
      <c r="J35" s="7" t="s">
        <v>391</v>
      </c>
      <c r="K35" s="8" t="s">
        <v>393</v>
      </c>
      <c r="L35" s="8" t="s">
        <v>394</v>
      </c>
      <c r="M35" s="8" t="s">
        <v>396</v>
      </c>
      <c r="N35" s="8" t="s">
        <v>397</v>
      </c>
      <c r="O35" s="10" t="s">
        <v>459</v>
      </c>
      <c r="Q35" s="7" t="s">
        <v>455</v>
      </c>
      <c r="R35" s="8" t="s">
        <v>376</v>
      </c>
      <c r="S35" s="8" t="s">
        <v>377</v>
      </c>
      <c r="T35" s="8" t="s">
        <v>379</v>
      </c>
      <c r="U35" s="8" t="s">
        <v>380</v>
      </c>
      <c r="V35" s="10" t="s">
        <v>460</v>
      </c>
      <c r="X35" s="7" t="s">
        <v>401</v>
      </c>
      <c r="Y35" s="8" t="s">
        <v>406</v>
      </c>
      <c r="Z35" s="8" t="s">
        <v>404</v>
      </c>
      <c r="AA35" s="8" t="s">
        <v>405</v>
      </c>
      <c r="AB35" s="8" t="s">
        <v>389</v>
      </c>
      <c r="AC35" s="10" t="s">
        <v>461</v>
      </c>
      <c r="AE35" s="7" t="s">
        <v>407</v>
      </c>
      <c r="AF35" s="8" t="s">
        <v>382</v>
      </c>
      <c r="AG35" s="8" t="s">
        <v>383</v>
      </c>
      <c r="AH35" s="9" t="s">
        <v>464</v>
      </c>
      <c r="AI35" s="8" t="s">
        <v>390</v>
      </c>
      <c r="AJ35" s="8" t="s">
        <v>399</v>
      </c>
      <c r="AK35" s="8" t="s">
        <v>400</v>
      </c>
      <c r="AL35" s="9" t="s">
        <v>465</v>
      </c>
      <c r="AM35" s="10" t="s">
        <v>463</v>
      </c>
    </row>
    <row r="36" spans="1:39" ht="15" outlineLevel="1" x14ac:dyDescent="0.2">
      <c r="A36" s="11" t="s">
        <v>449</v>
      </c>
      <c r="B36" s="12"/>
      <c r="C36" s="13" t="s">
        <v>371</v>
      </c>
      <c r="D36" s="5" t="e">
        <f>VLOOKUP(B36,'School Stats'!$B:$AH, 14, FALSE)</f>
        <v>#N/A</v>
      </c>
      <c r="E36" s="13" t="s">
        <v>452</v>
      </c>
      <c r="F36" s="5" t="e">
        <f>VLOOKUP(B36,'School Stats'!$B:$AH, 15, FALSE)</f>
        <v>#N/A</v>
      </c>
      <c r="J36" s="5" t="e">
        <f>VLOOKUP(B36,'School Stats'!$B:$AH, 17, FALSE)</f>
        <v>#N/A</v>
      </c>
      <c r="K36" s="5" t="e">
        <f>VLOOKUP(B36,'School Stats'!$B:$AH, 19, FALSE)</f>
        <v>#N/A</v>
      </c>
      <c r="L36" s="5" t="e">
        <f>VLOOKUP(B36,'School Stats'!$B:$AH, 20, FALSE)</f>
        <v>#N/A</v>
      </c>
      <c r="M36" s="5" t="e">
        <f>VLOOKUP(B36,'School Stats'!$B:$AH, 22, FALSE)</f>
        <v>#N/A</v>
      </c>
      <c r="N36" s="5" t="e">
        <f>VLOOKUP(B36,'School Stats'!$B:$AH, 23, FALSE)</f>
        <v>#N/A</v>
      </c>
      <c r="O36" s="5" t="e">
        <f>SUM(J36/SUM(K37+M37))</f>
        <v>#N/A</v>
      </c>
      <c r="Q36" s="5" t="e">
        <f>VLOOKUP(B36,'Opponent Stats'!$B:$AH, 17, FALSE)</f>
        <v>#N/A</v>
      </c>
      <c r="R36" s="5" t="e">
        <f>VLOOKUP(B36,'Opponent Stats'!$B:$AH, 19, FALSE)</f>
        <v>#N/A</v>
      </c>
      <c r="S36" s="5" t="e">
        <f>VLOOKUP(B36,'Opponent Stats'!$B:$AH, 20, FALSE)</f>
        <v>#N/A</v>
      </c>
      <c r="T36" s="5" t="e">
        <f>VLOOKUP(B36,'Opponent Stats'!$B:$AH, 22, FALSE)</f>
        <v>#N/A</v>
      </c>
      <c r="U36" s="5" t="e">
        <f>VLOOKUP(B36,'Opponent Stats'!$B:$AH, 23, FALSE)</f>
        <v>#N/A</v>
      </c>
      <c r="V36" s="5" t="e">
        <f>SUM(Q36/SUM(R37+T37))</f>
        <v>#N/A</v>
      </c>
      <c r="X36" s="5" t="e">
        <f>VLOOKUP(B36,'School Stats'!$B:$AH, 27, FALSE)</f>
        <v>#N/A</v>
      </c>
      <c r="Y36" s="5" t="e">
        <f>VLOOKUP(B36,'School Stats'!$B:$AH, 32, FALSE)</f>
        <v>#N/A</v>
      </c>
      <c r="Z36" s="5" t="e">
        <f>VLOOKUP(B36,'School Stats'!$B:$AH, 30, FALSE)</f>
        <v>#N/A</v>
      </c>
      <c r="AA36" s="5" t="e">
        <f>VLOOKUP(B36,'School Stats'!$B:$AH, 31, FALSE)</f>
        <v>#N/A</v>
      </c>
      <c r="AB36" s="5" t="e">
        <f>VLOOKUP(B36,'Opponent Stats'!$B:$AH, 32, FALSE)</f>
        <v>#N/A</v>
      </c>
      <c r="AC36" s="5" t="e">
        <f>SUM(J36/(SUM(X37-AB36)))</f>
        <v>#N/A</v>
      </c>
      <c r="AE36" s="5" t="e">
        <f>VLOOKUP(B36,'School Stats'!$B:$AH, 33, FALSE)</f>
        <v>#N/A</v>
      </c>
      <c r="AF36" s="5" t="e">
        <f>VLOOKUP(B36,'Opponent Stats'!$B:$AH, 25, FALSE)</f>
        <v>#N/A</v>
      </c>
      <c r="AG36" s="5" t="e">
        <f>VLOOKUP(B36,'Opponent Stats'!$B:$AH, 26, FALSE)</f>
        <v>#N/A</v>
      </c>
      <c r="AH36" s="5" t="e">
        <f>SUM(AF37/AE36)</f>
        <v>#N/A</v>
      </c>
      <c r="AI36" s="5" t="e">
        <f>VLOOKUP(B36,'Opponent Stats'!$B:$AH, 33, FALSE)</f>
        <v>#N/A</v>
      </c>
      <c r="AJ36" s="5" t="e">
        <f>VLOOKUP(B36,'School Stats'!$B:$AH, 19, FALSE)</f>
        <v>#N/A</v>
      </c>
      <c r="AK36" s="5" t="e">
        <f>VLOOKUP(B36,'School Stats'!$B:$AH, 26, FALSE)</f>
        <v>#N/A</v>
      </c>
      <c r="AL36" s="5" t="e">
        <f>SUM(AJ37/AI36)</f>
        <v>#N/A</v>
      </c>
      <c r="AM36" s="5" t="e">
        <f>SUM(AL36-AH36)</f>
        <v>#N/A</v>
      </c>
    </row>
    <row r="37" spans="1:39" outlineLevel="1" x14ac:dyDescent="0.2">
      <c r="A37" s="14" t="s">
        <v>470</v>
      </c>
      <c r="B37" s="15" t="e">
        <f>VLOOKUP(B36,'Conference Decoder'!$A:$B, 2, FALSE)</f>
        <v>#N/A</v>
      </c>
      <c r="C37" s="16" t="s">
        <v>466</v>
      </c>
      <c r="D37" s="6" t="e">
        <f>O36</f>
        <v>#N/A</v>
      </c>
      <c r="E37" s="16" t="s">
        <v>467</v>
      </c>
      <c r="F37" s="6" t="e">
        <f>V36</f>
        <v>#N/A</v>
      </c>
      <c r="K37" s="5" t="e">
        <f>SUM(K36*L36)</f>
        <v>#N/A</v>
      </c>
      <c r="M37" s="5" t="e">
        <f>SUM(M36*N36)</f>
        <v>#N/A</v>
      </c>
      <c r="R37" s="5" t="e">
        <f>SUM(R36*S36)</f>
        <v>#N/A</v>
      </c>
      <c r="T37" s="5" t="e">
        <f>SUM(T36*U36)</f>
        <v>#N/A</v>
      </c>
      <c r="X37" s="5" t="e">
        <f>SUM(X36:AA36)</f>
        <v>#N/A</v>
      </c>
      <c r="AF37" s="5" t="e">
        <f>SUM(AF36*AG36)</f>
        <v>#N/A</v>
      </c>
      <c r="AJ37" s="5" t="e">
        <f>SUM(AJ36*AK36)</f>
        <v>#N/A</v>
      </c>
    </row>
    <row r="38" spans="1:39" outlineLevel="1" x14ac:dyDescent="0.2">
      <c r="A38" s="14" t="s">
        <v>471</v>
      </c>
      <c r="B38" s="15" t="e">
        <f>VLOOKUP(B37,'Conference Strength'!$B$1:$N$33, 13, FALSE)</f>
        <v>#N/A</v>
      </c>
      <c r="C38" s="16" t="s">
        <v>468</v>
      </c>
      <c r="D38" s="6" t="e">
        <f>AM36</f>
        <v>#N/A</v>
      </c>
      <c r="E38" s="16" t="s">
        <v>469</v>
      </c>
      <c r="F38" s="6" t="e">
        <f>AC36</f>
        <v>#N/A</v>
      </c>
      <c r="J38" s="4" t="s">
        <v>473</v>
      </c>
      <c r="K38" t="e">
        <f>SUM(K37-R43)</f>
        <v>#N/A</v>
      </c>
      <c r="L38" s="4" t="s">
        <v>473</v>
      </c>
      <c r="M38" t="e">
        <f>SUM(M37-T43)</f>
        <v>#N/A</v>
      </c>
      <c r="Q38" t="s">
        <v>473</v>
      </c>
      <c r="AI38" s="4" t="s">
        <v>473</v>
      </c>
      <c r="AJ38" t="e">
        <f>SUM(AJ37-AF43)</f>
        <v>#N/A</v>
      </c>
    </row>
    <row r="39" spans="1:39" outlineLevel="1" x14ac:dyDescent="0.2">
      <c r="A39" s="14" t="s">
        <v>507</v>
      </c>
      <c r="B39" s="15" t="e">
        <f>SUM(F40*B38)</f>
        <v>#N/A</v>
      </c>
      <c r="C39" s="16" t="s">
        <v>474</v>
      </c>
      <c r="D39" s="17" t="e">
        <f>SUM(F44*SUM(K38/F43))</f>
        <v>#N/A</v>
      </c>
      <c r="E39" s="16" t="s">
        <v>475</v>
      </c>
      <c r="F39" s="18" t="e">
        <f>SUM(F44*SUM(M38/F43))</f>
        <v>#N/A</v>
      </c>
    </row>
    <row r="40" spans="1:39" outlineLevel="1" x14ac:dyDescent="0.2">
      <c r="A40" s="19"/>
      <c r="B40" s="20"/>
      <c r="C40" s="21" t="s">
        <v>476</v>
      </c>
      <c r="D40" s="22" t="e">
        <f>AJ38/(SUM(F38*10))</f>
        <v>#N/A</v>
      </c>
      <c r="E40" s="21" t="s">
        <v>481</v>
      </c>
      <c r="F40" s="23" t="e">
        <f>SUM(D39,F39,D40)</f>
        <v>#N/A</v>
      </c>
    </row>
    <row r="41" spans="1:39" ht="30" customHeight="1" outlineLevel="1" x14ac:dyDescent="0.2"/>
    <row r="42" spans="1:39" ht="15" outlineLevel="1" x14ac:dyDescent="0.2">
      <c r="A42" s="11" t="s">
        <v>450</v>
      </c>
      <c r="B42" s="12"/>
      <c r="C42" s="13" t="s">
        <v>371</v>
      </c>
      <c r="D42" s="5" t="e">
        <f>VLOOKUP(B42,'School Stats'!$B:$AH, 14, FALSE)</f>
        <v>#N/A</v>
      </c>
      <c r="E42" s="13" t="s">
        <v>452</v>
      </c>
      <c r="F42" s="5" t="e">
        <f>VLOOKUP(B42,'Opponent Stats'!$B:$AH, 15, FALSE)</f>
        <v>#N/A</v>
      </c>
      <c r="J42" s="5" t="e">
        <f>VLOOKUP(B42,'School Stats'!$B:$AH, 17, FALSE)</f>
        <v>#N/A</v>
      </c>
      <c r="K42" s="5" t="e">
        <f>VLOOKUP(B42,'School Stats'!$B:$AH, 19, FALSE)</f>
        <v>#N/A</v>
      </c>
      <c r="L42" s="5" t="e">
        <f>VLOOKUP(B42,'School Stats'!$B:$AH, 20, FALSE)</f>
        <v>#N/A</v>
      </c>
      <c r="M42" s="5" t="e">
        <f>VLOOKUP(B42,'School Stats'!$B:$AH, 22, FALSE)</f>
        <v>#N/A</v>
      </c>
      <c r="N42" s="5" t="e">
        <f>VLOOKUP(B42,'School Stats'!$B:$AH, 23, FALSE)</f>
        <v>#N/A</v>
      </c>
      <c r="O42" s="5" t="e">
        <f>SUM(J42/SUM(K43+M43))</f>
        <v>#N/A</v>
      </c>
      <c r="Q42" s="5" t="e">
        <f>VLOOKUP(B42,'Opponent Stats'!$B:$AH, 17, FALSE)</f>
        <v>#N/A</v>
      </c>
      <c r="R42" s="5" t="e">
        <f>VLOOKUP(B42,'Opponent Stats'!$B:$AH, 19, FALSE)</f>
        <v>#N/A</v>
      </c>
      <c r="S42" s="5" t="e">
        <f>VLOOKUP(B42,'Opponent Stats'!$B:$AH, 20, FALSE)</f>
        <v>#N/A</v>
      </c>
      <c r="T42" s="5" t="e">
        <f>VLOOKUP(B42,'Opponent Stats'!$B:$AH, 22, FALSE)</f>
        <v>#N/A</v>
      </c>
      <c r="U42" s="5" t="e">
        <f>VLOOKUP(B42,'Opponent Stats'!$B:$AH, 23, FALSE)</f>
        <v>#N/A</v>
      </c>
      <c r="V42" s="5" t="e">
        <f>SUM(Q42/SUM(R43+T43))</f>
        <v>#N/A</v>
      </c>
      <c r="X42" s="5" t="e">
        <f>VLOOKUP(B42,'School Stats'!$B:$AH, 27, FALSE)</f>
        <v>#N/A</v>
      </c>
      <c r="Y42" s="5" t="e">
        <f>VLOOKUP(B42,'School Stats'!$B:$AH, 32, FALSE)</f>
        <v>#N/A</v>
      </c>
      <c r="Z42" s="5" t="e">
        <f>VLOOKUP(B42,'School Stats'!$B:$AH, 30, FALSE)</f>
        <v>#N/A</v>
      </c>
      <c r="AA42" s="5" t="e">
        <f>VLOOKUP(B42,'School Stats'!$B:$AH, 31, FALSE)</f>
        <v>#N/A</v>
      </c>
      <c r="AB42" s="5" t="e">
        <f>VLOOKUP(B42,'Opponent Stats'!$B:$AH, 32, FALSE)</f>
        <v>#N/A</v>
      </c>
      <c r="AC42" s="5" t="e">
        <f>SUM(J42/(SUM(X43-AB42)))</f>
        <v>#N/A</v>
      </c>
      <c r="AE42" s="5" t="e">
        <f>VLOOKUP(B42,'School Stats'!$B:$AH, 33, FALSE)</f>
        <v>#N/A</v>
      </c>
      <c r="AF42" s="5" t="e">
        <f>VLOOKUP(B42,'Opponent Stats'!$B:$AH, 25, FALSE)</f>
        <v>#N/A</v>
      </c>
      <c r="AG42" s="5" t="e">
        <f>VLOOKUP(B42,'Opponent Stats'!$B:$AH, 26, FALSE)</f>
        <v>#N/A</v>
      </c>
      <c r="AH42" s="5" t="e">
        <f>SUM(AF43/AE42)</f>
        <v>#N/A</v>
      </c>
      <c r="AI42" s="5" t="e">
        <f>VLOOKUP(B42,'Opponent Stats'!$B:$AH, 33, FALSE)</f>
        <v>#N/A</v>
      </c>
      <c r="AJ42" s="5" t="e">
        <f>VLOOKUP(B42,'School Stats'!$B:$AH, 19, FALSE)</f>
        <v>#N/A</v>
      </c>
      <c r="AK42" s="5" t="e">
        <f>VLOOKUP(B42,'School Stats'!$B:$AH, 26, FALSE)</f>
        <v>#N/A</v>
      </c>
      <c r="AL42" s="5" t="e">
        <f>SUM(AJ43/AI42)</f>
        <v>#N/A</v>
      </c>
      <c r="AM42" s="5" t="e">
        <f>SUM(AL42-AH42)</f>
        <v>#N/A</v>
      </c>
    </row>
    <row r="43" spans="1:39" outlineLevel="1" x14ac:dyDescent="0.2">
      <c r="A43" s="14" t="s">
        <v>470</v>
      </c>
      <c r="B43" s="15" t="e">
        <f>VLOOKUP(B42,'Conference Decoder'!$A:$B, 2, FALSE)</f>
        <v>#N/A</v>
      </c>
      <c r="C43" s="16" t="s">
        <v>466</v>
      </c>
      <c r="D43" s="6" t="e">
        <f>O42</f>
        <v>#N/A</v>
      </c>
      <c r="E43" s="16" t="s">
        <v>467</v>
      </c>
      <c r="F43" s="6" t="e">
        <f>V42</f>
        <v>#N/A</v>
      </c>
      <c r="K43" s="5" t="e">
        <f>SUM(K42*L42)</f>
        <v>#N/A</v>
      </c>
      <c r="M43" s="5" t="e">
        <f>SUM(M42*N42)</f>
        <v>#N/A</v>
      </c>
      <c r="R43" s="5" t="e">
        <f>SUM(R42*S42)</f>
        <v>#N/A</v>
      </c>
      <c r="T43" s="5" t="e">
        <f>SUM(T42*U42)</f>
        <v>#N/A</v>
      </c>
      <c r="X43" s="5" t="e">
        <f>SUM(X42:AA42)</f>
        <v>#N/A</v>
      </c>
      <c r="AF43" s="5" t="e">
        <f>SUM(AF42*AG42)</f>
        <v>#N/A</v>
      </c>
      <c r="AJ43" s="5" t="e">
        <f>SUM(AJ42*AK42)</f>
        <v>#N/A</v>
      </c>
    </row>
    <row r="44" spans="1:39" outlineLevel="1" x14ac:dyDescent="0.2">
      <c r="A44" s="14" t="s">
        <v>471</v>
      </c>
      <c r="B44" s="15" t="e">
        <f>VLOOKUP(B43,'Conference Strength'!$B$1:$N$33, 13, FALSE)</f>
        <v>#N/A</v>
      </c>
      <c r="C44" s="16" t="s">
        <v>468</v>
      </c>
      <c r="D44" s="6" t="e">
        <f>AM42</f>
        <v>#N/A</v>
      </c>
      <c r="E44" s="16" t="s">
        <v>469</v>
      </c>
      <c r="F44" s="6" t="e">
        <f>AC42</f>
        <v>#N/A</v>
      </c>
      <c r="J44" s="4" t="s">
        <v>473</v>
      </c>
      <c r="K44" t="e">
        <f>SUM(K43-R37)</f>
        <v>#N/A</v>
      </c>
      <c r="L44" s="4" t="s">
        <v>473</v>
      </c>
      <c r="M44" t="e">
        <f>SUM(M43-T37)</f>
        <v>#N/A</v>
      </c>
      <c r="AI44" s="4" t="s">
        <v>473</v>
      </c>
      <c r="AJ44" t="e">
        <f>SUM(AJ43-AF37)</f>
        <v>#N/A</v>
      </c>
    </row>
    <row r="45" spans="1:39" outlineLevel="1" x14ac:dyDescent="0.2">
      <c r="A45" s="14" t="s">
        <v>507</v>
      </c>
      <c r="B45" s="15" t="e">
        <f>SUM(F46*B44)</f>
        <v>#N/A</v>
      </c>
      <c r="C45" s="16" t="s">
        <v>474</v>
      </c>
      <c r="D45" s="17" t="e">
        <f>SUM(F38*SUM(K44/F37))</f>
        <v>#N/A</v>
      </c>
      <c r="E45" s="16" t="s">
        <v>475</v>
      </c>
      <c r="F45" s="18" t="e">
        <f>SUM(F38*SUM(M44/F37))</f>
        <v>#N/A</v>
      </c>
    </row>
    <row r="46" spans="1:39" outlineLevel="1" x14ac:dyDescent="0.2">
      <c r="A46" s="19"/>
      <c r="B46" s="20"/>
      <c r="C46" s="21" t="s">
        <v>476</v>
      </c>
      <c r="D46" s="22" t="e">
        <f>AJ44/(SUM(F44*10))</f>
        <v>#N/A</v>
      </c>
      <c r="E46" s="21" t="s">
        <v>481</v>
      </c>
      <c r="F46" s="23" t="e">
        <f>SUM(D45,F45,D46)</f>
        <v>#N/A</v>
      </c>
    </row>
    <row r="47" spans="1:39" outlineLevel="1" x14ac:dyDescent="0.2"/>
    <row r="48" spans="1:39" outlineLevel="1" x14ac:dyDescent="0.2"/>
    <row r="49" spans="1:39" outlineLevel="1" x14ac:dyDescent="0.2">
      <c r="A49" s="40" t="s">
        <v>472</v>
      </c>
      <c r="B49" s="41"/>
      <c r="C49" s="41"/>
      <c r="D49" s="41"/>
      <c r="E49" s="41"/>
      <c r="F49" s="42"/>
      <c r="J49" s="28" t="s">
        <v>456</v>
      </c>
      <c r="K49" s="29"/>
      <c r="L49" s="29"/>
      <c r="M49" s="29"/>
      <c r="N49" s="29"/>
      <c r="O49" s="30"/>
      <c r="Q49" s="31" t="s">
        <v>457</v>
      </c>
      <c r="R49" s="32"/>
      <c r="S49" s="32"/>
      <c r="T49" s="32"/>
      <c r="U49" s="32"/>
      <c r="V49" s="33"/>
      <c r="X49" s="34" t="s">
        <v>458</v>
      </c>
      <c r="Y49" s="35"/>
      <c r="Z49" s="35"/>
      <c r="AA49" s="35"/>
      <c r="AB49" s="35"/>
      <c r="AC49" s="36"/>
      <c r="AE49" s="37" t="s">
        <v>462</v>
      </c>
      <c r="AF49" s="38"/>
      <c r="AG49" s="38"/>
      <c r="AH49" s="38"/>
      <c r="AI49" s="38"/>
      <c r="AJ49" s="38"/>
      <c r="AK49" s="38"/>
      <c r="AL49" s="38"/>
      <c r="AM49" s="39"/>
    </row>
    <row r="50" spans="1:39" ht="60" outlineLevel="1" x14ac:dyDescent="0.2">
      <c r="A50" s="4" t="s">
        <v>451</v>
      </c>
      <c r="D50" s="2"/>
      <c r="F50" s="2"/>
      <c r="G50" s="2"/>
      <c r="H50" s="2"/>
      <c r="J50" s="7" t="s">
        <v>391</v>
      </c>
      <c r="K50" s="8" t="s">
        <v>393</v>
      </c>
      <c r="L50" s="8" t="s">
        <v>394</v>
      </c>
      <c r="M50" s="8" t="s">
        <v>396</v>
      </c>
      <c r="N50" s="8" t="s">
        <v>397</v>
      </c>
      <c r="O50" s="10" t="s">
        <v>459</v>
      </c>
      <c r="Q50" s="7" t="s">
        <v>455</v>
      </c>
      <c r="R50" s="8" t="s">
        <v>376</v>
      </c>
      <c r="S50" s="8" t="s">
        <v>377</v>
      </c>
      <c r="T50" s="8" t="s">
        <v>379</v>
      </c>
      <c r="U50" s="8" t="s">
        <v>380</v>
      </c>
      <c r="V50" s="10" t="s">
        <v>460</v>
      </c>
      <c r="X50" s="7" t="s">
        <v>401</v>
      </c>
      <c r="Y50" s="8" t="s">
        <v>406</v>
      </c>
      <c r="Z50" s="8" t="s">
        <v>404</v>
      </c>
      <c r="AA50" s="8" t="s">
        <v>405</v>
      </c>
      <c r="AB50" s="8" t="s">
        <v>389</v>
      </c>
      <c r="AC50" s="10" t="s">
        <v>461</v>
      </c>
      <c r="AE50" s="7" t="s">
        <v>407</v>
      </c>
      <c r="AF50" s="8" t="s">
        <v>382</v>
      </c>
      <c r="AG50" s="8" t="s">
        <v>383</v>
      </c>
      <c r="AH50" s="9" t="s">
        <v>464</v>
      </c>
      <c r="AI50" s="8" t="s">
        <v>390</v>
      </c>
      <c r="AJ50" s="8" t="s">
        <v>399</v>
      </c>
      <c r="AK50" s="8" t="s">
        <v>400</v>
      </c>
      <c r="AL50" s="9" t="s">
        <v>465</v>
      </c>
      <c r="AM50" s="10" t="s">
        <v>463</v>
      </c>
    </row>
    <row r="51" spans="1:39" ht="15" outlineLevel="1" x14ac:dyDescent="0.2">
      <c r="A51" s="11" t="s">
        <v>449</v>
      </c>
      <c r="B51" s="12"/>
      <c r="C51" s="13" t="s">
        <v>371</v>
      </c>
      <c r="D51" s="5" t="e">
        <f>VLOOKUP(B51,'School Stats'!$B:$AH, 14, FALSE)</f>
        <v>#N/A</v>
      </c>
      <c r="E51" s="13" t="s">
        <v>452</v>
      </c>
      <c r="F51" s="5" t="e">
        <f>VLOOKUP(B51,'School Stats'!$B:$AH, 15, FALSE)</f>
        <v>#N/A</v>
      </c>
      <c r="J51" s="5" t="e">
        <f>VLOOKUP(B51,'School Stats'!$B:$AH, 17, FALSE)</f>
        <v>#N/A</v>
      </c>
      <c r="K51" s="5" t="e">
        <f>VLOOKUP(B51,'School Stats'!$B:$AH, 19, FALSE)</f>
        <v>#N/A</v>
      </c>
      <c r="L51" s="5" t="e">
        <f>VLOOKUP(B51,'School Stats'!$B:$AH, 20, FALSE)</f>
        <v>#N/A</v>
      </c>
      <c r="M51" s="5" t="e">
        <f>VLOOKUP(B51,'School Stats'!$B:$AH, 22, FALSE)</f>
        <v>#N/A</v>
      </c>
      <c r="N51" s="5" t="e">
        <f>VLOOKUP(B51,'School Stats'!$B:$AH, 23, FALSE)</f>
        <v>#N/A</v>
      </c>
      <c r="O51" s="5" t="e">
        <f>SUM(J51/SUM(K52+M52))</f>
        <v>#N/A</v>
      </c>
      <c r="Q51" s="5" t="e">
        <f>VLOOKUP(B51,'Opponent Stats'!$B:$AH, 17, FALSE)</f>
        <v>#N/A</v>
      </c>
      <c r="R51" s="5" t="e">
        <f>VLOOKUP(B51,'Opponent Stats'!$B:$AH, 19, FALSE)</f>
        <v>#N/A</v>
      </c>
      <c r="S51" s="5" t="e">
        <f>VLOOKUP(B51,'Opponent Stats'!$B:$AH, 20, FALSE)</f>
        <v>#N/A</v>
      </c>
      <c r="T51" s="5" t="e">
        <f>VLOOKUP(B51,'Opponent Stats'!$B:$AH, 22, FALSE)</f>
        <v>#N/A</v>
      </c>
      <c r="U51" s="5" t="e">
        <f>VLOOKUP(B51,'Opponent Stats'!$B:$AH, 23, FALSE)</f>
        <v>#N/A</v>
      </c>
      <c r="V51" s="5" t="e">
        <f>SUM(Q51/SUM(R52+T52))</f>
        <v>#N/A</v>
      </c>
      <c r="X51" s="5" t="e">
        <f>VLOOKUP(B51,'School Stats'!$B:$AH, 27, FALSE)</f>
        <v>#N/A</v>
      </c>
      <c r="Y51" s="5" t="e">
        <f>VLOOKUP(B51,'School Stats'!$B:$AH, 32, FALSE)</f>
        <v>#N/A</v>
      </c>
      <c r="Z51" s="5" t="e">
        <f>VLOOKUP(B51,'School Stats'!$B:$AH, 30, FALSE)</f>
        <v>#N/A</v>
      </c>
      <c r="AA51" s="5" t="e">
        <f>VLOOKUP(B51,'School Stats'!$B:$AH, 31, FALSE)</f>
        <v>#N/A</v>
      </c>
      <c r="AB51" s="5" t="e">
        <f>VLOOKUP(B51,'Opponent Stats'!$B:$AH, 32, FALSE)</f>
        <v>#N/A</v>
      </c>
      <c r="AC51" s="5" t="e">
        <f>SUM(J51/(SUM(X52-AB51)))</f>
        <v>#N/A</v>
      </c>
      <c r="AE51" s="5" t="e">
        <f>VLOOKUP(B51,'School Stats'!$B:$AH, 33, FALSE)</f>
        <v>#N/A</v>
      </c>
      <c r="AF51" s="5" t="e">
        <f>VLOOKUP(B51,'Opponent Stats'!$B:$AH, 25, FALSE)</f>
        <v>#N/A</v>
      </c>
      <c r="AG51" s="5" t="e">
        <f>VLOOKUP(B51,'Opponent Stats'!$B:$AH, 26, FALSE)</f>
        <v>#N/A</v>
      </c>
      <c r="AH51" s="5" t="e">
        <f>SUM(AF52/AE51)</f>
        <v>#N/A</v>
      </c>
      <c r="AI51" s="5" t="e">
        <f>VLOOKUP(B51,'Opponent Stats'!$B:$AH, 33, FALSE)</f>
        <v>#N/A</v>
      </c>
      <c r="AJ51" s="5" t="e">
        <f>VLOOKUP(B51,'School Stats'!$B:$AH, 19, FALSE)</f>
        <v>#N/A</v>
      </c>
      <c r="AK51" s="5" t="e">
        <f>VLOOKUP(B51,'School Stats'!$B:$AH, 26, FALSE)</f>
        <v>#N/A</v>
      </c>
      <c r="AL51" s="5" t="e">
        <f>SUM(AJ52/AI51)</f>
        <v>#N/A</v>
      </c>
      <c r="AM51" s="5" t="e">
        <f>SUM(AL51-AH51)</f>
        <v>#N/A</v>
      </c>
    </row>
    <row r="52" spans="1:39" outlineLevel="1" x14ac:dyDescent="0.2">
      <c r="A52" s="14" t="s">
        <v>470</v>
      </c>
      <c r="B52" s="15" t="e">
        <f>VLOOKUP(B51,'Conference Decoder'!$A:$B, 2, FALSE)</f>
        <v>#N/A</v>
      </c>
      <c r="C52" s="16" t="s">
        <v>466</v>
      </c>
      <c r="D52" s="6" t="e">
        <f>O51</f>
        <v>#N/A</v>
      </c>
      <c r="E52" s="16" t="s">
        <v>467</v>
      </c>
      <c r="F52" s="6" t="e">
        <f>V51</f>
        <v>#N/A</v>
      </c>
      <c r="K52" s="5" t="e">
        <f>SUM(K51*L51)</f>
        <v>#N/A</v>
      </c>
      <c r="M52" s="5" t="e">
        <f>SUM(M51*N51)</f>
        <v>#N/A</v>
      </c>
      <c r="R52" s="5" t="e">
        <f>SUM(R51*S51)</f>
        <v>#N/A</v>
      </c>
      <c r="T52" s="5" t="e">
        <f>SUM(T51*U51)</f>
        <v>#N/A</v>
      </c>
      <c r="X52" s="5" t="e">
        <f>SUM(X51:AA51)</f>
        <v>#N/A</v>
      </c>
      <c r="AF52" s="5" t="e">
        <f>SUM(AF51*AG51)</f>
        <v>#N/A</v>
      </c>
      <c r="AJ52" s="5" t="e">
        <f>SUM(AJ51*AK51)</f>
        <v>#N/A</v>
      </c>
    </row>
    <row r="53" spans="1:39" outlineLevel="1" x14ac:dyDescent="0.2">
      <c r="A53" s="14" t="s">
        <v>471</v>
      </c>
      <c r="B53" s="15" t="e">
        <f>VLOOKUP(B52,'Conference Strength'!$B$1:$N$33, 13, FALSE)</f>
        <v>#N/A</v>
      </c>
      <c r="C53" s="16" t="s">
        <v>468</v>
      </c>
      <c r="D53" s="6" t="e">
        <f>AM51</f>
        <v>#N/A</v>
      </c>
      <c r="E53" s="16" t="s">
        <v>469</v>
      </c>
      <c r="F53" s="6" t="e">
        <f>AC51</f>
        <v>#N/A</v>
      </c>
      <c r="J53" s="4" t="s">
        <v>473</v>
      </c>
      <c r="K53" t="e">
        <f>SUM(K52-R58)</f>
        <v>#N/A</v>
      </c>
      <c r="L53" s="4" t="s">
        <v>473</v>
      </c>
      <c r="M53" t="e">
        <f>SUM(M52-T58)</f>
        <v>#N/A</v>
      </c>
      <c r="Q53" t="s">
        <v>473</v>
      </c>
      <c r="AI53" s="4" t="s">
        <v>473</v>
      </c>
      <c r="AJ53" t="e">
        <f>SUM(AJ52-AF58)</f>
        <v>#N/A</v>
      </c>
    </row>
    <row r="54" spans="1:39" outlineLevel="1" x14ac:dyDescent="0.2">
      <c r="A54" s="14" t="s">
        <v>507</v>
      </c>
      <c r="B54" s="15" t="e">
        <f>SUM(F55*B53)</f>
        <v>#N/A</v>
      </c>
      <c r="C54" s="16" t="s">
        <v>474</v>
      </c>
      <c r="D54" s="17" t="e">
        <f>SUM(F59*SUM(K53/F58))</f>
        <v>#N/A</v>
      </c>
      <c r="E54" s="16" t="s">
        <v>475</v>
      </c>
      <c r="F54" s="18" t="e">
        <f>SUM(F59*SUM(M53/F58))</f>
        <v>#N/A</v>
      </c>
    </row>
    <row r="55" spans="1:39" outlineLevel="1" x14ac:dyDescent="0.2">
      <c r="A55" s="19"/>
      <c r="B55" s="20"/>
      <c r="C55" s="21" t="s">
        <v>476</v>
      </c>
      <c r="D55" s="22" t="e">
        <f>AJ53/(SUM(F53*10))</f>
        <v>#N/A</v>
      </c>
      <c r="E55" s="21" t="s">
        <v>481</v>
      </c>
      <c r="F55" s="23" t="e">
        <f>SUM(D54,F54,D55)</f>
        <v>#N/A</v>
      </c>
    </row>
    <row r="56" spans="1:39" ht="30" customHeight="1" outlineLevel="1" x14ac:dyDescent="0.2"/>
    <row r="57" spans="1:39" ht="15" outlineLevel="1" x14ac:dyDescent="0.2">
      <c r="A57" s="11" t="s">
        <v>450</v>
      </c>
      <c r="B57" s="12"/>
      <c r="C57" s="13" t="s">
        <v>371</v>
      </c>
      <c r="D57" s="5" t="e">
        <f>VLOOKUP(B57,'School Stats'!$B:$AH, 14, FALSE)</f>
        <v>#N/A</v>
      </c>
      <c r="E57" s="13" t="s">
        <v>452</v>
      </c>
      <c r="F57" s="5" t="e">
        <f>VLOOKUP(B57,'Opponent Stats'!$B:$AH, 15, FALSE)</f>
        <v>#N/A</v>
      </c>
      <c r="J57" s="5" t="e">
        <f>VLOOKUP(B57,'School Stats'!$B:$AH, 17, FALSE)</f>
        <v>#N/A</v>
      </c>
      <c r="K57" s="5" t="e">
        <f>VLOOKUP(B57,'School Stats'!$B:$AH, 19, FALSE)</f>
        <v>#N/A</v>
      </c>
      <c r="L57" s="5" t="e">
        <f>VLOOKUP(B57,'School Stats'!$B:$AH, 20, FALSE)</f>
        <v>#N/A</v>
      </c>
      <c r="M57" s="5" t="e">
        <f>VLOOKUP(B57,'School Stats'!$B:$AH, 22, FALSE)</f>
        <v>#N/A</v>
      </c>
      <c r="N57" s="5" t="e">
        <f>VLOOKUP(B57,'School Stats'!$B:$AH, 23, FALSE)</f>
        <v>#N/A</v>
      </c>
      <c r="O57" s="5" t="e">
        <f>SUM(J57/SUM(K58+M58))</f>
        <v>#N/A</v>
      </c>
      <c r="Q57" s="5" t="e">
        <f>VLOOKUP(B57,'Opponent Stats'!$B:$AH, 17, FALSE)</f>
        <v>#N/A</v>
      </c>
      <c r="R57" s="5" t="e">
        <f>VLOOKUP(B57,'Opponent Stats'!$B:$AH, 19, FALSE)</f>
        <v>#N/A</v>
      </c>
      <c r="S57" s="5" t="e">
        <f>VLOOKUP(B57,'Opponent Stats'!$B:$AH, 20, FALSE)</f>
        <v>#N/A</v>
      </c>
      <c r="T57" s="5" t="e">
        <f>VLOOKUP(B57,'Opponent Stats'!$B:$AH, 22, FALSE)</f>
        <v>#N/A</v>
      </c>
      <c r="U57" s="5" t="e">
        <f>VLOOKUP(B57,'Opponent Stats'!$B:$AH, 23, FALSE)</f>
        <v>#N/A</v>
      </c>
      <c r="V57" s="5" t="e">
        <f>SUM(Q57/SUM(R58+T58))</f>
        <v>#N/A</v>
      </c>
      <c r="X57" s="5" t="e">
        <f>VLOOKUP(B57,'School Stats'!$B:$AH, 27, FALSE)</f>
        <v>#N/A</v>
      </c>
      <c r="Y57" s="5" t="e">
        <f>VLOOKUP(B57,'School Stats'!$B:$AH, 32, FALSE)</f>
        <v>#N/A</v>
      </c>
      <c r="Z57" s="5" t="e">
        <f>VLOOKUP(B57,'School Stats'!$B:$AH, 30, FALSE)</f>
        <v>#N/A</v>
      </c>
      <c r="AA57" s="5" t="e">
        <f>VLOOKUP(B57,'School Stats'!$B:$AH, 31, FALSE)</f>
        <v>#N/A</v>
      </c>
      <c r="AB57" s="5" t="e">
        <f>VLOOKUP(B57,'Opponent Stats'!$B:$AH, 32, FALSE)</f>
        <v>#N/A</v>
      </c>
      <c r="AC57" s="5" t="e">
        <f>SUM(J57/(SUM(X58-AB57)))</f>
        <v>#N/A</v>
      </c>
      <c r="AE57" s="5" t="e">
        <f>VLOOKUP(B57,'School Stats'!$B:$AH, 33, FALSE)</f>
        <v>#N/A</v>
      </c>
      <c r="AF57" s="5" t="e">
        <f>VLOOKUP(B57,'Opponent Stats'!$B:$AH, 25, FALSE)</f>
        <v>#N/A</v>
      </c>
      <c r="AG57" s="5" t="e">
        <f>VLOOKUP(B57,'Opponent Stats'!$B:$AH, 26, FALSE)</f>
        <v>#N/A</v>
      </c>
      <c r="AH57" s="5" t="e">
        <f>SUM(AF58/AE57)</f>
        <v>#N/A</v>
      </c>
      <c r="AI57" s="5" t="e">
        <f>VLOOKUP(B57,'Opponent Stats'!$B:$AH, 33, FALSE)</f>
        <v>#N/A</v>
      </c>
      <c r="AJ57" s="5" t="e">
        <f>VLOOKUP(B57,'School Stats'!$B:$AH, 19, FALSE)</f>
        <v>#N/A</v>
      </c>
      <c r="AK57" s="5" t="e">
        <f>VLOOKUP(B57,'School Stats'!$B:$AH, 26, FALSE)</f>
        <v>#N/A</v>
      </c>
      <c r="AL57" s="5" t="e">
        <f>SUM(AJ58/AI57)</f>
        <v>#N/A</v>
      </c>
      <c r="AM57" s="5" t="e">
        <f>SUM(AL57-AH57)</f>
        <v>#N/A</v>
      </c>
    </row>
    <row r="58" spans="1:39" outlineLevel="1" x14ac:dyDescent="0.2">
      <c r="A58" s="14" t="s">
        <v>470</v>
      </c>
      <c r="B58" s="15" t="e">
        <f>VLOOKUP(B57,'Conference Decoder'!$A:$B, 2, FALSE)</f>
        <v>#N/A</v>
      </c>
      <c r="C58" s="16" t="s">
        <v>466</v>
      </c>
      <c r="D58" s="6" t="e">
        <f>O57</f>
        <v>#N/A</v>
      </c>
      <c r="E58" s="16" t="s">
        <v>467</v>
      </c>
      <c r="F58" s="6" t="e">
        <f>V57</f>
        <v>#N/A</v>
      </c>
      <c r="K58" s="5" t="e">
        <f>SUM(K57*L57)</f>
        <v>#N/A</v>
      </c>
      <c r="M58" s="5" t="e">
        <f>SUM(M57*N57)</f>
        <v>#N/A</v>
      </c>
      <c r="R58" s="5" t="e">
        <f>SUM(R57*S57)</f>
        <v>#N/A</v>
      </c>
      <c r="T58" s="5" t="e">
        <f>SUM(T57*U57)</f>
        <v>#N/A</v>
      </c>
      <c r="X58" s="5" t="e">
        <f>SUM(X57:AA57)</f>
        <v>#N/A</v>
      </c>
      <c r="AF58" s="5" t="e">
        <f>SUM(AF57*AG57)</f>
        <v>#N/A</v>
      </c>
      <c r="AJ58" s="5" t="e">
        <f>SUM(AJ57*AK57)</f>
        <v>#N/A</v>
      </c>
    </row>
    <row r="59" spans="1:39" outlineLevel="1" x14ac:dyDescent="0.2">
      <c r="A59" s="14" t="s">
        <v>471</v>
      </c>
      <c r="B59" s="15" t="e">
        <f>VLOOKUP(B58,'Conference Strength'!$B$1:$N$33, 13, FALSE)</f>
        <v>#N/A</v>
      </c>
      <c r="C59" s="16" t="s">
        <v>468</v>
      </c>
      <c r="D59" s="6" t="e">
        <f>AM57</f>
        <v>#N/A</v>
      </c>
      <c r="E59" s="16" t="s">
        <v>469</v>
      </c>
      <c r="F59" s="6" t="e">
        <f>AC57</f>
        <v>#N/A</v>
      </c>
      <c r="J59" s="4" t="s">
        <v>473</v>
      </c>
      <c r="K59" t="e">
        <f>SUM(K58-R52)</f>
        <v>#N/A</v>
      </c>
      <c r="L59" s="4" t="s">
        <v>473</v>
      </c>
      <c r="M59" t="e">
        <f>SUM(M58-T52)</f>
        <v>#N/A</v>
      </c>
      <c r="AI59" s="4" t="s">
        <v>473</v>
      </c>
      <c r="AJ59" t="e">
        <f>SUM(AJ58-AF52)</f>
        <v>#N/A</v>
      </c>
    </row>
    <row r="60" spans="1:39" outlineLevel="1" x14ac:dyDescent="0.2">
      <c r="A60" s="14" t="s">
        <v>507</v>
      </c>
      <c r="B60" s="15" t="e">
        <f>SUM(F61*B59)</f>
        <v>#N/A</v>
      </c>
      <c r="C60" s="16" t="s">
        <v>474</v>
      </c>
      <c r="D60" s="17" t="e">
        <f>SUM(F53*SUM(K59/F52))</f>
        <v>#N/A</v>
      </c>
      <c r="E60" s="16" t="s">
        <v>475</v>
      </c>
      <c r="F60" s="18" t="e">
        <f>SUM(F53*SUM(M59/F52))</f>
        <v>#N/A</v>
      </c>
    </row>
    <row r="61" spans="1:39" outlineLevel="1" x14ac:dyDescent="0.2">
      <c r="A61" s="19"/>
      <c r="B61" s="20"/>
      <c r="C61" s="21" t="s">
        <v>476</v>
      </c>
      <c r="D61" s="22" t="e">
        <f>AJ59/(SUM(F59*10))</f>
        <v>#N/A</v>
      </c>
      <c r="E61" s="21" t="s">
        <v>481</v>
      </c>
      <c r="F61" s="23" t="e">
        <f>SUM(D60,F60,D61)</f>
        <v>#N/A</v>
      </c>
    </row>
    <row r="62" spans="1:39" outlineLevel="1" x14ac:dyDescent="0.2"/>
    <row r="63" spans="1:39" outlineLevel="1" x14ac:dyDescent="0.2"/>
    <row r="64" spans="1:39" outlineLevel="1" x14ac:dyDescent="0.2">
      <c r="A64" s="40" t="s">
        <v>472</v>
      </c>
      <c r="B64" s="41"/>
      <c r="C64" s="41"/>
      <c r="D64" s="41"/>
      <c r="E64" s="41"/>
      <c r="F64" s="42"/>
      <c r="J64" s="28" t="s">
        <v>456</v>
      </c>
      <c r="K64" s="29"/>
      <c r="L64" s="29"/>
      <c r="M64" s="29"/>
      <c r="N64" s="29"/>
      <c r="O64" s="30"/>
      <c r="Q64" s="31" t="s">
        <v>457</v>
      </c>
      <c r="R64" s="32"/>
      <c r="S64" s="32"/>
      <c r="T64" s="32"/>
      <c r="U64" s="32"/>
      <c r="V64" s="33"/>
      <c r="X64" s="34" t="s">
        <v>458</v>
      </c>
      <c r="Y64" s="35"/>
      <c r="Z64" s="35"/>
      <c r="AA64" s="35"/>
      <c r="AB64" s="35"/>
      <c r="AC64" s="36"/>
      <c r="AE64" s="37" t="s">
        <v>462</v>
      </c>
      <c r="AF64" s="38"/>
      <c r="AG64" s="38"/>
      <c r="AH64" s="38"/>
      <c r="AI64" s="38"/>
      <c r="AJ64" s="38"/>
      <c r="AK64" s="38"/>
      <c r="AL64" s="38"/>
      <c r="AM64" s="39"/>
    </row>
    <row r="65" spans="1:39" ht="60" outlineLevel="1" x14ac:dyDescent="0.2">
      <c r="A65" s="4" t="s">
        <v>451</v>
      </c>
      <c r="D65" s="2"/>
      <c r="F65" s="2"/>
      <c r="G65" s="2"/>
      <c r="H65" s="2"/>
      <c r="J65" s="7" t="s">
        <v>391</v>
      </c>
      <c r="K65" s="8" t="s">
        <v>393</v>
      </c>
      <c r="L65" s="8" t="s">
        <v>394</v>
      </c>
      <c r="M65" s="8" t="s">
        <v>396</v>
      </c>
      <c r="N65" s="8" t="s">
        <v>397</v>
      </c>
      <c r="O65" s="10" t="s">
        <v>459</v>
      </c>
      <c r="Q65" s="7" t="s">
        <v>455</v>
      </c>
      <c r="R65" s="8" t="s">
        <v>376</v>
      </c>
      <c r="S65" s="8" t="s">
        <v>377</v>
      </c>
      <c r="T65" s="8" t="s">
        <v>379</v>
      </c>
      <c r="U65" s="8" t="s">
        <v>380</v>
      </c>
      <c r="V65" s="10" t="s">
        <v>460</v>
      </c>
      <c r="X65" s="7" t="s">
        <v>401</v>
      </c>
      <c r="Y65" s="8" t="s">
        <v>406</v>
      </c>
      <c r="Z65" s="8" t="s">
        <v>404</v>
      </c>
      <c r="AA65" s="8" t="s">
        <v>405</v>
      </c>
      <c r="AB65" s="8" t="s">
        <v>389</v>
      </c>
      <c r="AC65" s="10" t="s">
        <v>461</v>
      </c>
      <c r="AE65" s="7" t="s">
        <v>407</v>
      </c>
      <c r="AF65" s="8" t="s">
        <v>382</v>
      </c>
      <c r="AG65" s="8" t="s">
        <v>383</v>
      </c>
      <c r="AH65" s="9" t="s">
        <v>464</v>
      </c>
      <c r="AI65" s="8" t="s">
        <v>390</v>
      </c>
      <c r="AJ65" s="8" t="s">
        <v>399</v>
      </c>
      <c r="AK65" s="8" t="s">
        <v>400</v>
      </c>
      <c r="AL65" s="9" t="s">
        <v>465</v>
      </c>
      <c r="AM65" s="10" t="s">
        <v>463</v>
      </c>
    </row>
    <row r="66" spans="1:39" ht="15" outlineLevel="1" x14ac:dyDescent="0.2">
      <c r="A66" s="11" t="s">
        <v>449</v>
      </c>
      <c r="B66" s="12"/>
      <c r="C66" s="13" t="s">
        <v>371</v>
      </c>
      <c r="D66" s="5" t="e">
        <f>VLOOKUP(B66,'School Stats'!$B:$AH, 14, FALSE)</f>
        <v>#N/A</v>
      </c>
      <c r="E66" s="13" t="s">
        <v>452</v>
      </c>
      <c r="F66" s="5" t="e">
        <f>VLOOKUP(B66,'School Stats'!$B:$AH, 15, FALSE)</f>
        <v>#N/A</v>
      </c>
      <c r="J66" s="5" t="e">
        <f>VLOOKUP(B66,'School Stats'!$B:$AH, 17, FALSE)</f>
        <v>#N/A</v>
      </c>
      <c r="K66" s="5" t="e">
        <f>VLOOKUP(B66,'School Stats'!$B:$AH, 19, FALSE)</f>
        <v>#N/A</v>
      </c>
      <c r="L66" s="5" t="e">
        <f>VLOOKUP(B66,'School Stats'!$B:$AH, 20, FALSE)</f>
        <v>#N/A</v>
      </c>
      <c r="M66" s="5" t="e">
        <f>VLOOKUP(B66,'School Stats'!$B:$AH, 22, FALSE)</f>
        <v>#N/A</v>
      </c>
      <c r="N66" s="5" t="e">
        <f>VLOOKUP(B66,'School Stats'!$B:$AH, 23, FALSE)</f>
        <v>#N/A</v>
      </c>
      <c r="O66" s="5" t="e">
        <f>SUM(J66/SUM(K67+M67))</f>
        <v>#N/A</v>
      </c>
      <c r="Q66" s="5" t="e">
        <f>VLOOKUP(B66,'Opponent Stats'!$B:$AH, 17, FALSE)</f>
        <v>#N/A</v>
      </c>
      <c r="R66" s="5" t="e">
        <f>VLOOKUP(B66,'Opponent Stats'!$B:$AH, 19, FALSE)</f>
        <v>#N/A</v>
      </c>
      <c r="S66" s="5" t="e">
        <f>VLOOKUP(B66,'Opponent Stats'!$B:$AH, 20, FALSE)</f>
        <v>#N/A</v>
      </c>
      <c r="T66" s="5" t="e">
        <f>VLOOKUP(B66,'Opponent Stats'!$B:$AH, 22, FALSE)</f>
        <v>#N/A</v>
      </c>
      <c r="U66" s="5" t="e">
        <f>VLOOKUP(B66,'Opponent Stats'!$B:$AH, 23, FALSE)</f>
        <v>#N/A</v>
      </c>
      <c r="V66" s="5" t="e">
        <f>SUM(Q66/SUM(R67+T67))</f>
        <v>#N/A</v>
      </c>
      <c r="X66" s="5" t="e">
        <f>VLOOKUP(B66,'School Stats'!$B:$AH, 27, FALSE)</f>
        <v>#N/A</v>
      </c>
      <c r="Y66" s="5" t="e">
        <f>VLOOKUP(B66,'School Stats'!$B:$AH, 32, FALSE)</f>
        <v>#N/A</v>
      </c>
      <c r="Z66" s="5" t="e">
        <f>VLOOKUP(B66,'School Stats'!$B:$AH, 30, FALSE)</f>
        <v>#N/A</v>
      </c>
      <c r="AA66" s="5" t="e">
        <f>VLOOKUP(B66,'School Stats'!$B:$AH, 31, FALSE)</f>
        <v>#N/A</v>
      </c>
      <c r="AB66" s="5" t="e">
        <f>VLOOKUP(B66,'Opponent Stats'!$B:$AH, 32, FALSE)</f>
        <v>#N/A</v>
      </c>
      <c r="AC66" s="5" t="e">
        <f>SUM(J66/(SUM(X67-AB66)))</f>
        <v>#N/A</v>
      </c>
      <c r="AE66" s="5" t="e">
        <f>VLOOKUP(B66,'School Stats'!$B:$AH, 33, FALSE)</f>
        <v>#N/A</v>
      </c>
      <c r="AF66" s="5" t="e">
        <f>VLOOKUP(B66,'Opponent Stats'!$B:$AH, 25, FALSE)</f>
        <v>#N/A</v>
      </c>
      <c r="AG66" s="5" t="e">
        <f>VLOOKUP(B66,'Opponent Stats'!$B:$AH, 26, FALSE)</f>
        <v>#N/A</v>
      </c>
      <c r="AH66" s="5" t="e">
        <f>SUM(AF67/AE66)</f>
        <v>#N/A</v>
      </c>
      <c r="AI66" s="5" t="e">
        <f>VLOOKUP(B66,'Opponent Stats'!$B:$AH, 33, FALSE)</f>
        <v>#N/A</v>
      </c>
      <c r="AJ66" s="5" t="e">
        <f>VLOOKUP(B66,'School Stats'!$B:$AH, 19, FALSE)</f>
        <v>#N/A</v>
      </c>
      <c r="AK66" s="5" t="e">
        <f>VLOOKUP(B66,'School Stats'!$B:$AH, 26, FALSE)</f>
        <v>#N/A</v>
      </c>
      <c r="AL66" s="5" t="e">
        <f>SUM(AJ67/AI66)</f>
        <v>#N/A</v>
      </c>
      <c r="AM66" s="5" t="e">
        <f>SUM(AL66-AH66)</f>
        <v>#N/A</v>
      </c>
    </row>
    <row r="67" spans="1:39" outlineLevel="1" x14ac:dyDescent="0.2">
      <c r="A67" s="14" t="s">
        <v>470</v>
      </c>
      <c r="B67" s="15" t="e">
        <f>VLOOKUP(B66,'Conference Decoder'!$A:$B, 2, FALSE)</f>
        <v>#N/A</v>
      </c>
      <c r="C67" s="16" t="s">
        <v>466</v>
      </c>
      <c r="D67" s="6" t="e">
        <f>O66</f>
        <v>#N/A</v>
      </c>
      <c r="E67" s="16" t="s">
        <v>467</v>
      </c>
      <c r="F67" s="6" t="e">
        <f>V66</f>
        <v>#N/A</v>
      </c>
      <c r="K67" s="5" t="e">
        <f>SUM(K66*L66)</f>
        <v>#N/A</v>
      </c>
      <c r="M67" s="5" t="e">
        <f>SUM(M66*N66)</f>
        <v>#N/A</v>
      </c>
      <c r="R67" s="5" t="e">
        <f>SUM(R66*S66)</f>
        <v>#N/A</v>
      </c>
      <c r="T67" s="5" t="e">
        <f>SUM(T66*U66)</f>
        <v>#N/A</v>
      </c>
      <c r="X67" s="5" t="e">
        <f>SUM(X66:AA66)</f>
        <v>#N/A</v>
      </c>
      <c r="AF67" s="5" t="e">
        <f>SUM(AF66*AG66)</f>
        <v>#N/A</v>
      </c>
      <c r="AJ67" s="5" t="e">
        <f>SUM(AJ66*AK66)</f>
        <v>#N/A</v>
      </c>
    </row>
    <row r="68" spans="1:39" outlineLevel="1" x14ac:dyDescent="0.2">
      <c r="A68" s="14" t="s">
        <v>471</v>
      </c>
      <c r="B68" s="15" t="e">
        <f>VLOOKUP(B67,'Conference Strength'!$B$1:$N$33, 13, FALSE)</f>
        <v>#N/A</v>
      </c>
      <c r="C68" s="16" t="s">
        <v>468</v>
      </c>
      <c r="D68" s="6" t="e">
        <f>AM66</f>
        <v>#N/A</v>
      </c>
      <c r="E68" s="16" t="s">
        <v>469</v>
      </c>
      <c r="F68" s="6" t="e">
        <f>AC66</f>
        <v>#N/A</v>
      </c>
      <c r="J68" s="4" t="s">
        <v>473</v>
      </c>
      <c r="K68" t="e">
        <f>SUM(K67-R73)</f>
        <v>#N/A</v>
      </c>
      <c r="L68" s="4" t="s">
        <v>473</v>
      </c>
      <c r="M68" t="e">
        <f>SUM(M67-T73)</f>
        <v>#N/A</v>
      </c>
      <c r="Q68" t="s">
        <v>473</v>
      </c>
      <c r="AI68" s="4" t="s">
        <v>473</v>
      </c>
      <c r="AJ68" t="e">
        <f>SUM(AJ67-AF73)</f>
        <v>#N/A</v>
      </c>
    </row>
    <row r="69" spans="1:39" outlineLevel="1" x14ac:dyDescent="0.2">
      <c r="A69" s="14" t="s">
        <v>507</v>
      </c>
      <c r="B69" s="15" t="e">
        <f>SUM(F70*B68)</f>
        <v>#N/A</v>
      </c>
      <c r="C69" s="16" t="s">
        <v>474</v>
      </c>
      <c r="D69" s="17" t="e">
        <f>SUM(F74*SUM(K68/F73))</f>
        <v>#N/A</v>
      </c>
      <c r="E69" s="16" t="s">
        <v>475</v>
      </c>
      <c r="F69" s="18" t="e">
        <f>SUM(F74*SUM(M68/F73))</f>
        <v>#N/A</v>
      </c>
    </row>
    <row r="70" spans="1:39" outlineLevel="1" x14ac:dyDescent="0.2">
      <c r="A70" s="19"/>
      <c r="B70" s="20"/>
      <c r="C70" s="21" t="s">
        <v>476</v>
      </c>
      <c r="D70" s="22" t="e">
        <f>AJ68/(SUM(F68*10))</f>
        <v>#N/A</v>
      </c>
      <c r="E70" s="21" t="s">
        <v>481</v>
      </c>
      <c r="F70" s="23" t="e">
        <f>SUM(D69,F69,D70)</f>
        <v>#N/A</v>
      </c>
    </row>
    <row r="71" spans="1:39" ht="30" customHeight="1" outlineLevel="1" x14ac:dyDescent="0.2"/>
    <row r="72" spans="1:39" ht="15" outlineLevel="1" x14ac:dyDescent="0.2">
      <c r="A72" s="11" t="s">
        <v>450</v>
      </c>
      <c r="B72" s="12"/>
      <c r="C72" s="13" t="s">
        <v>371</v>
      </c>
      <c r="D72" s="5" t="e">
        <f>VLOOKUP(B72,'School Stats'!$B:$AH, 14, FALSE)</f>
        <v>#N/A</v>
      </c>
      <c r="E72" s="13" t="s">
        <v>452</v>
      </c>
      <c r="F72" s="5" t="e">
        <f>VLOOKUP(B72,'Opponent Stats'!$B:$AH, 15, FALSE)</f>
        <v>#N/A</v>
      </c>
      <c r="J72" s="5" t="e">
        <f>VLOOKUP(B72,'School Stats'!$B:$AH, 17, FALSE)</f>
        <v>#N/A</v>
      </c>
      <c r="K72" s="5" t="e">
        <f>VLOOKUP(B72,'School Stats'!$B:$AH, 19, FALSE)</f>
        <v>#N/A</v>
      </c>
      <c r="L72" s="5" t="e">
        <f>VLOOKUP(B72,'School Stats'!$B:$AH, 20, FALSE)</f>
        <v>#N/A</v>
      </c>
      <c r="M72" s="5" t="e">
        <f>VLOOKUP(B72,'School Stats'!$B:$AH, 22, FALSE)</f>
        <v>#N/A</v>
      </c>
      <c r="N72" s="5" t="e">
        <f>VLOOKUP(B72,'School Stats'!$B:$AH, 23, FALSE)</f>
        <v>#N/A</v>
      </c>
      <c r="O72" s="5" t="e">
        <f>SUM(J72/SUM(K73+M73))</f>
        <v>#N/A</v>
      </c>
      <c r="Q72" s="5" t="e">
        <f>VLOOKUP(B72,'Opponent Stats'!$B:$AH, 17, FALSE)</f>
        <v>#N/A</v>
      </c>
      <c r="R72" s="5" t="e">
        <f>VLOOKUP(B72,'Opponent Stats'!$B:$AH, 19, FALSE)</f>
        <v>#N/A</v>
      </c>
      <c r="S72" s="5" t="e">
        <f>VLOOKUP(B72,'Opponent Stats'!$B:$AH, 20, FALSE)</f>
        <v>#N/A</v>
      </c>
      <c r="T72" s="5" t="e">
        <f>VLOOKUP(B72,'Opponent Stats'!$B:$AH, 22, FALSE)</f>
        <v>#N/A</v>
      </c>
      <c r="U72" s="5" t="e">
        <f>VLOOKUP(B72,'Opponent Stats'!$B:$AH, 23, FALSE)</f>
        <v>#N/A</v>
      </c>
      <c r="V72" s="5" t="e">
        <f>SUM(Q72/SUM(R73+T73))</f>
        <v>#N/A</v>
      </c>
      <c r="X72" s="5" t="e">
        <f>VLOOKUP(B72,'School Stats'!$B:$AH, 27, FALSE)</f>
        <v>#N/A</v>
      </c>
      <c r="Y72" s="5" t="e">
        <f>VLOOKUP(B72,'School Stats'!$B:$AH, 32, FALSE)</f>
        <v>#N/A</v>
      </c>
      <c r="Z72" s="5" t="e">
        <f>VLOOKUP(B72,'School Stats'!$B:$AH, 30, FALSE)</f>
        <v>#N/A</v>
      </c>
      <c r="AA72" s="5" t="e">
        <f>VLOOKUP(B72,'School Stats'!$B:$AH, 31, FALSE)</f>
        <v>#N/A</v>
      </c>
      <c r="AB72" s="5" t="e">
        <f>VLOOKUP(B72,'Opponent Stats'!$B:$AH, 32, FALSE)</f>
        <v>#N/A</v>
      </c>
      <c r="AC72" s="5" t="e">
        <f>SUM(J72/(SUM(X73-AB72)))</f>
        <v>#N/A</v>
      </c>
      <c r="AE72" s="5" t="e">
        <f>VLOOKUP(B72,'School Stats'!$B:$AH, 33, FALSE)</f>
        <v>#N/A</v>
      </c>
      <c r="AF72" s="5" t="e">
        <f>VLOOKUP(B72,'Opponent Stats'!$B:$AH, 25, FALSE)</f>
        <v>#N/A</v>
      </c>
      <c r="AG72" s="5" t="e">
        <f>VLOOKUP(B72,'Opponent Stats'!$B:$AH, 26, FALSE)</f>
        <v>#N/A</v>
      </c>
      <c r="AH72" s="5" t="e">
        <f>SUM(AF73/AE72)</f>
        <v>#N/A</v>
      </c>
      <c r="AI72" s="5" t="e">
        <f>VLOOKUP(B72,'Opponent Stats'!$B:$AH, 33, FALSE)</f>
        <v>#N/A</v>
      </c>
      <c r="AJ72" s="5" t="e">
        <f>VLOOKUP(B72,'School Stats'!$B:$AH, 19, FALSE)</f>
        <v>#N/A</v>
      </c>
      <c r="AK72" s="5" t="e">
        <f>VLOOKUP(B72,'School Stats'!$B:$AH, 26, FALSE)</f>
        <v>#N/A</v>
      </c>
      <c r="AL72" s="5" t="e">
        <f>SUM(AJ73/AI72)</f>
        <v>#N/A</v>
      </c>
      <c r="AM72" s="5" t="e">
        <f>SUM(AL72-AH72)</f>
        <v>#N/A</v>
      </c>
    </row>
    <row r="73" spans="1:39" outlineLevel="1" x14ac:dyDescent="0.2">
      <c r="A73" s="14" t="s">
        <v>470</v>
      </c>
      <c r="B73" s="15" t="e">
        <f>VLOOKUP(B72,'Conference Decoder'!$A:$B, 2, FALSE)</f>
        <v>#N/A</v>
      </c>
      <c r="C73" s="16" t="s">
        <v>466</v>
      </c>
      <c r="D73" s="6" t="e">
        <f>O72</f>
        <v>#N/A</v>
      </c>
      <c r="E73" s="16" t="s">
        <v>467</v>
      </c>
      <c r="F73" s="6" t="e">
        <f>V72</f>
        <v>#N/A</v>
      </c>
      <c r="K73" s="5" t="e">
        <f>SUM(K72*L72)</f>
        <v>#N/A</v>
      </c>
      <c r="M73" s="5" t="e">
        <f>SUM(M72*N72)</f>
        <v>#N/A</v>
      </c>
      <c r="R73" s="5" t="e">
        <f>SUM(R72*S72)</f>
        <v>#N/A</v>
      </c>
      <c r="T73" s="5" t="e">
        <f>SUM(T72*U72)</f>
        <v>#N/A</v>
      </c>
      <c r="X73" s="5" t="e">
        <f>SUM(X72:AA72)</f>
        <v>#N/A</v>
      </c>
      <c r="AF73" s="5" t="e">
        <f>SUM(AF72*AG72)</f>
        <v>#N/A</v>
      </c>
      <c r="AJ73" s="5" t="e">
        <f>SUM(AJ72*AK72)</f>
        <v>#N/A</v>
      </c>
    </row>
    <row r="74" spans="1:39" outlineLevel="1" x14ac:dyDescent="0.2">
      <c r="A74" s="14" t="s">
        <v>471</v>
      </c>
      <c r="B74" s="15" t="e">
        <f>VLOOKUP(B73,'Conference Strength'!$B$1:$N$33, 13, FALSE)</f>
        <v>#N/A</v>
      </c>
      <c r="C74" s="16" t="s">
        <v>468</v>
      </c>
      <c r="D74" s="6" t="e">
        <f>AM72</f>
        <v>#N/A</v>
      </c>
      <c r="E74" s="16" t="s">
        <v>469</v>
      </c>
      <c r="F74" s="6" t="e">
        <f>AC72</f>
        <v>#N/A</v>
      </c>
      <c r="J74" s="4" t="s">
        <v>473</v>
      </c>
      <c r="K74" t="e">
        <f>SUM(K73-R67)</f>
        <v>#N/A</v>
      </c>
      <c r="L74" s="4" t="s">
        <v>473</v>
      </c>
      <c r="M74" t="e">
        <f>SUM(M73-T67)</f>
        <v>#N/A</v>
      </c>
      <c r="AI74" s="4" t="s">
        <v>473</v>
      </c>
      <c r="AJ74" t="e">
        <f>SUM(AJ73-AF67)</f>
        <v>#N/A</v>
      </c>
    </row>
    <row r="75" spans="1:39" outlineLevel="1" x14ac:dyDescent="0.2">
      <c r="A75" s="14" t="s">
        <v>507</v>
      </c>
      <c r="B75" s="15" t="e">
        <f>SUM(F76*B74)</f>
        <v>#N/A</v>
      </c>
      <c r="C75" s="16" t="s">
        <v>474</v>
      </c>
      <c r="D75" s="17" t="e">
        <f>SUM(F68*SUM(K74/F67))</f>
        <v>#N/A</v>
      </c>
      <c r="E75" s="16" t="s">
        <v>475</v>
      </c>
      <c r="F75" s="18" t="e">
        <f>SUM(F68*SUM(M74/F67))</f>
        <v>#N/A</v>
      </c>
    </row>
    <row r="76" spans="1:39" outlineLevel="1" x14ac:dyDescent="0.2">
      <c r="A76" s="19"/>
      <c r="B76" s="20"/>
      <c r="C76" s="21" t="s">
        <v>476</v>
      </c>
      <c r="D76" s="22" t="e">
        <f>AJ74/(SUM(F74*10))</f>
        <v>#N/A</v>
      </c>
      <c r="E76" s="21" t="s">
        <v>481</v>
      </c>
      <c r="F76" s="23" t="e">
        <f>SUM(D75,F75,D76)</f>
        <v>#N/A</v>
      </c>
    </row>
    <row r="77" spans="1:39" outlineLevel="1" x14ac:dyDescent="0.2"/>
    <row r="78" spans="1:39" outlineLevel="1" x14ac:dyDescent="0.2"/>
    <row r="79" spans="1:39" outlineLevel="1" x14ac:dyDescent="0.2">
      <c r="A79" s="40" t="s">
        <v>472</v>
      </c>
      <c r="B79" s="41"/>
      <c r="C79" s="41"/>
      <c r="D79" s="41"/>
      <c r="E79" s="41"/>
      <c r="F79" s="42"/>
      <c r="J79" s="28" t="s">
        <v>456</v>
      </c>
      <c r="K79" s="29"/>
      <c r="L79" s="29"/>
      <c r="M79" s="29"/>
      <c r="N79" s="29"/>
      <c r="O79" s="30"/>
      <c r="Q79" s="31" t="s">
        <v>457</v>
      </c>
      <c r="R79" s="32"/>
      <c r="S79" s="32"/>
      <c r="T79" s="32"/>
      <c r="U79" s="32"/>
      <c r="V79" s="33"/>
      <c r="X79" s="34" t="s">
        <v>458</v>
      </c>
      <c r="Y79" s="35"/>
      <c r="Z79" s="35"/>
      <c r="AA79" s="35"/>
      <c r="AB79" s="35"/>
      <c r="AC79" s="36"/>
      <c r="AE79" s="37" t="s">
        <v>462</v>
      </c>
      <c r="AF79" s="38"/>
      <c r="AG79" s="38"/>
      <c r="AH79" s="38"/>
      <c r="AI79" s="38"/>
      <c r="AJ79" s="38"/>
      <c r="AK79" s="38"/>
      <c r="AL79" s="38"/>
      <c r="AM79" s="39"/>
    </row>
    <row r="80" spans="1:39" ht="60" outlineLevel="1" x14ac:dyDescent="0.2">
      <c r="A80" s="4" t="s">
        <v>451</v>
      </c>
      <c r="D80" s="2"/>
      <c r="F80" s="2"/>
      <c r="G80" s="2"/>
      <c r="H80" s="2"/>
      <c r="J80" s="7" t="s">
        <v>391</v>
      </c>
      <c r="K80" s="8" t="s">
        <v>393</v>
      </c>
      <c r="L80" s="8" t="s">
        <v>394</v>
      </c>
      <c r="M80" s="8" t="s">
        <v>396</v>
      </c>
      <c r="N80" s="8" t="s">
        <v>397</v>
      </c>
      <c r="O80" s="10" t="s">
        <v>459</v>
      </c>
      <c r="Q80" s="7" t="s">
        <v>455</v>
      </c>
      <c r="R80" s="8" t="s">
        <v>376</v>
      </c>
      <c r="S80" s="8" t="s">
        <v>377</v>
      </c>
      <c r="T80" s="8" t="s">
        <v>379</v>
      </c>
      <c r="U80" s="8" t="s">
        <v>380</v>
      </c>
      <c r="V80" s="10" t="s">
        <v>460</v>
      </c>
      <c r="X80" s="7" t="s">
        <v>401</v>
      </c>
      <c r="Y80" s="8" t="s">
        <v>406</v>
      </c>
      <c r="Z80" s="8" t="s">
        <v>404</v>
      </c>
      <c r="AA80" s="8" t="s">
        <v>405</v>
      </c>
      <c r="AB80" s="8" t="s">
        <v>389</v>
      </c>
      <c r="AC80" s="10" t="s">
        <v>461</v>
      </c>
      <c r="AE80" s="7" t="s">
        <v>407</v>
      </c>
      <c r="AF80" s="8" t="s">
        <v>382</v>
      </c>
      <c r="AG80" s="8" t="s">
        <v>383</v>
      </c>
      <c r="AH80" s="9" t="s">
        <v>464</v>
      </c>
      <c r="AI80" s="8" t="s">
        <v>390</v>
      </c>
      <c r="AJ80" s="8" t="s">
        <v>399</v>
      </c>
      <c r="AK80" s="8" t="s">
        <v>400</v>
      </c>
      <c r="AL80" s="9" t="s">
        <v>465</v>
      </c>
      <c r="AM80" s="10" t="s">
        <v>463</v>
      </c>
    </row>
    <row r="81" spans="1:39" ht="15" outlineLevel="1" x14ac:dyDescent="0.2">
      <c r="A81" s="11" t="s">
        <v>449</v>
      </c>
      <c r="B81" s="12"/>
      <c r="C81" s="13" t="s">
        <v>371</v>
      </c>
      <c r="D81" s="5" t="e">
        <f>VLOOKUP(B81,'School Stats'!$B:$AH, 14, FALSE)</f>
        <v>#N/A</v>
      </c>
      <c r="E81" s="13" t="s">
        <v>452</v>
      </c>
      <c r="F81" s="5" t="e">
        <f>VLOOKUP(B81,'School Stats'!$B:$AH, 15, FALSE)</f>
        <v>#N/A</v>
      </c>
      <c r="J81" s="5" t="e">
        <f>VLOOKUP(B81,'School Stats'!$B:$AH, 17, FALSE)</f>
        <v>#N/A</v>
      </c>
      <c r="K81" s="5" t="e">
        <f>VLOOKUP(B81,'School Stats'!$B:$AH, 19, FALSE)</f>
        <v>#N/A</v>
      </c>
      <c r="L81" s="5" t="e">
        <f>VLOOKUP(B81,'School Stats'!$B:$AH, 20, FALSE)</f>
        <v>#N/A</v>
      </c>
      <c r="M81" s="5" t="e">
        <f>VLOOKUP(B81,'School Stats'!$B:$AH, 22, FALSE)</f>
        <v>#N/A</v>
      </c>
      <c r="N81" s="5" t="e">
        <f>VLOOKUP(B81,'School Stats'!$B:$AH, 23, FALSE)</f>
        <v>#N/A</v>
      </c>
      <c r="O81" s="5" t="e">
        <f>SUM(J81/SUM(K82+M82))</f>
        <v>#N/A</v>
      </c>
      <c r="Q81" s="5" t="e">
        <f>VLOOKUP(B81,'Opponent Stats'!$B:$AH, 17, FALSE)</f>
        <v>#N/A</v>
      </c>
      <c r="R81" s="5" t="e">
        <f>VLOOKUP(B81,'Opponent Stats'!$B:$AH, 19, FALSE)</f>
        <v>#N/A</v>
      </c>
      <c r="S81" s="5" t="e">
        <f>VLOOKUP(B81,'Opponent Stats'!$B:$AH, 20, FALSE)</f>
        <v>#N/A</v>
      </c>
      <c r="T81" s="5" t="e">
        <f>VLOOKUP(B81,'Opponent Stats'!$B:$AH, 22, FALSE)</f>
        <v>#N/A</v>
      </c>
      <c r="U81" s="5" t="e">
        <f>VLOOKUP(B81,'Opponent Stats'!$B:$AH, 23, FALSE)</f>
        <v>#N/A</v>
      </c>
      <c r="V81" s="5" t="e">
        <f>SUM(Q81/SUM(R82+T82))</f>
        <v>#N/A</v>
      </c>
      <c r="X81" s="5" t="e">
        <f>VLOOKUP(B81,'School Stats'!$B:$AH, 27, FALSE)</f>
        <v>#N/A</v>
      </c>
      <c r="Y81" s="5" t="e">
        <f>VLOOKUP(B81,'School Stats'!$B:$AH, 32, FALSE)</f>
        <v>#N/A</v>
      </c>
      <c r="Z81" s="5" t="e">
        <f>VLOOKUP(B81,'School Stats'!$B:$AH, 30, FALSE)</f>
        <v>#N/A</v>
      </c>
      <c r="AA81" s="5" t="e">
        <f>VLOOKUP(B81,'School Stats'!$B:$AH, 31, FALSE)</f>
        <v>#N/A</v>
      </c>
      <c r="AB81" s="5" t="e">
        <f>VLOOKUP(B81,'Opponent Stats'!$B:$AH, 32, FALSE)</f>
        <v>#N/A</v>
      </c>
      <c r="AC81" s="5" t="e">
        <f>SUM(J81/(SUM(X82-AB81)))</f>
        <v>#N/A</v>
      </c>
      <c r="AE81" s="5" t="e">
        <f>VLOOKUP(B81,'School Stats'!$B:$AH, 33, FALSE)</f>
        <v>#N/A</v>
      </c>
      <c r="AF81" s="5" t="e">
        <f>VLOOKUP(B81,'Opponent Stats'!$B:$AH, 25, FALSE)</f>
        <v>#N/A</v>
      </c>
      <c r="AG81" s="5" t="e">
        <f>VLOOKUP(B81,'Opponent Stats'!$B:$AH, 26, FALSE)</f>
        <v>#N/A</v>
      </c>
      <c r="AH81" s="5" t="e">
        <f>SUM(AF82/AE81)</f>
        <v>#N/A</v>
      </c>
      <c r="AI81" s="5" t="e">
        <f>VLOOKUP(B81,'Opponent Stats'!$B:$AH, 33, FALSE)</f>
        <v>#N/A</v>
      </c>
      <c r="AJ81" s="5" t="e">
        <f>VLOOKUP(B81,'School Stats'!$B:$AH, 19, FALSE)</f>
        <v>#N/A</v>
      </c>
      <c r="AK81" s="5" t="e">
        <f>VLOOKUP(B81,'School Stats'!$B:$AH, 26, FALSE)</f>
        <v>#N/A</v>
      </c>
      <c r="AL81" s="5" t="e">
        <f>SUM(AJ82/AI81)</f>
        <v>#N/A</v>
      </c>
      <c r="AM81" s="5" t="e">
        <f>SUM(AL81-AH81)</f>
        <v>#N/A</v>
      </c>
    </row>
    <row r="82" spans="1:39" outlineLevel="1" x14ac:dyDescent="0.2">
      <c r="A82" s="14" t="s">
        <v>470</v>
      </c>
      <c r="B82" s="15" t="e">
        <f>VLOOKUP(B81,'Conference Decoder'!$A:$B, 2, FALSE)</f>
        <v>#N/A</v>
      </c>
      <c r="C82" s="16" t="s">
        <v>466</v>
      </c>
      <c r="D82" s="6" t="e">
        <f>O81</f>
        <v>#N/A</v>
      </c>
      <c r="E82" s="16" t="s">
        <v>467</v>
      </c>
      <c r="F82" s="6" t="e">
        <f>V81</f>
        <v>#N/A</v>
      </c>
      <c r="K82" s="5" t="e">
        <f>SUM(K81*L81)</f>
        <v>#N/A</v>
      </c>
      <c r="M82" s="5" t="e">
        <f>SUM(M81*N81)</f>
        <v>#N/A</v>
      </c>
      <c r="R82" s="5" t="e">
        <f>SUM(R81*S81)</f>
        <v>#N/A</v>
      </c>
      <c r="T82" s="5" t="e">
        <f>SUM(T81*U81)</f>
        <v>#N/A</v>
      </c>
      <c r="X82" s="5" t="e">
        <f>SUM(X81:AA81)</f>
        <v>#N/A</v>
      </c>
      <c r="AF82" s="5" t="e">
        <f>SUM(AF81*AG81)</f>
        <v>#N/A</v>
      </c>
      <c r="AJ82" s="5" t="e">
        <f>SUM(AJ81*AK81)</f>
        <v>#N/A</v>
      </c>
    </row>
    <row r="83" spans="1:39" outlineLevel="1" x14ac:dyDescent="0.2">
      <c r="A83" s="14" t="s">
        <v>471</v>
      </c>
      <c r="B83" s="15" t="e">
        <f>VLOOKUP(B82,'Conference Strength'!$B$1:$N$33, 13, FALSE)</f>
        <v>#N/A</v>
      </c>
      <c r="C83" s="16" t="s">
        <v>468</v>
      </c>
      <c r="D83" s="6" t="e">
        <f>AM81</f>
        <v>#N/A</v>
      </c>
      <c r="E83" s="16" t="s">
        <v>469</v>
      </c>
      <c r="F83" s="6" t="e">
        <f>AC81</f>
        <v>#N/A</v>
      </c>
      <c r="J83" s="4" t="s">
        <v>473</v>
      </c>
      <c r="K83" t="e">
        <f>SUM(K82-R88)</f>
        <v>#N/A</v>
      </c>
      <c r="L83" s="4" t="s">
        <v>473</v>
      </c>
      <c r="M83" t="e">
        <f>SUM(M82-T88)</f>
        <v>#N/A</v>
      </c>
      <c r="Q83" t="s">
        <v>473</v>
      </c>
      <c r="AI83" s="4" t="s">
        <v>473</v>
      </c>
      <c r="AJ83" t="e">
        <f>SUM(AJ82-AF88)</f>
        <v>#N/A</v>
      </c>
    </row>
    <row r="84" spans="1:39" outlineLevel="1" x14ac:dyDescent="0.2">
      <c r="A84" s="14" t="s">
        <v>507</v>
      </c>
      <c r="B84" s="15" t="e">
        <f>SUM(F85*B83)</f>
        <v>#N/A</v>
      </c>
      <c r="C84" s="16" t="s">
        <v>474</v>
      </c>
      <c r="D84" s="17" t="e">
        <f>SUM(F89*SUM(K83/F88))</f>
        <v>#N/A</v>
      </c>
      <c r="E84" s="16" t="s">
        <v>475</v>
      </c>
      <c r="F84" s="18" t="e">
        <f>SUM(F89*SUM(M83/F88))</f>
        <v>#N/A</v>
      </c>
    </row>
    <row r="85" spans="1:39" outlineLevel="1" x14ac:dyDescent="0.2">
      <c r="A85" s="19"/>
      <c r="B85" s="20"/>
      <c r="C85" s="21" t="s">
        <v>476</v>
      </c>
      <c r="D85" s="22" t="e">
        <f>AJ83/(SUM(F83*10))</f>
        <v>#N/A</v>
      </c>
      <c r="E85" s="21" t="s">
        <v>481</v>
      </c>
      <c r="F85" s="23" t="e">
        <f>SUM(D84,F84,D85)</f>
        <v>#N/A</v>
      </c>
    </row>
    <row r="86" spans="1:39" ht="30" customHeight="1" outlineLevel="1" x14ac:dyDescent="0.2"/>
    <row r="87" spans="1:39" ht="15" outlineLevel="1" x14ac:dyDescent="0.2">
      <c r="A87" s="11" t="s">
        <v>450</v>
      </c>
      <c r="B87" s="12"/>
      <c r="C87" s="13" t="s">
        <v>371</v>
      </c>
      <c r="D87" s="5" t="e">
        <f>VLOOKUP(B87,'School Stats'!$B:$AH, 14, FALSE)</f>
        <v>#N/A</v>
      </c>
      <c r="E87" s="13" t="s">
        <v>452</v>
      </c>
      <c r="F87" s="5" t="e">
        <f>VLOOKUP(B87,'Opponent Stats'!$B:$AH, 15, FALSE)</f>
        <v>#N/A</v>
      </c>
      <c r="J87" s="5" t="e">
        <f>VLOOKUP(B87,'School Stats'!$B:$AH, 17, FALSE)</f>
        <v>#N/A</v>
      </c>
      <c r="K87" s="5" t="e">
        <f>VLOOKUP(B87,'School Stats'!$B:$AH, 19, FALSE)</f>
        <v>#N/A</v>
      </c>
      <c r="L87" s="5" t="e">
        <f>VLOOKUP(B87,'School Stats'!$B:$AH, 20, FALSE)</f>
        <v>#N/A</v>
      </c>
      <c r="M87" s="5" t="e">
        <f>VLOOKUP(B87,'School Stats'!$B:$AH, 22, FALSE)</f>
        <v>#N/A</v>
      </c>
      <c r="N87" s="5" t="e">
        <f>VLOOKUP(B87,'School Stats'!$B:$AH, 23, FALSE)</f>
        <v>#N/A</v>
      </c>
      <c r="O87" s="5" t="e">
        <f>SUM(J87/SUM(K88+M88))</f>
        <v>#N/A</v>
      </c>
      <c r="Q87" s="5" t="e">
        <f>VLOOKUP(B87,'Opponent Stats'!$B:$AH, 17, FALSE)</f>
        <v>#N/A</v>
      </c>
      <c r="R87" s="5" t="e">
        <f>VLOOKUP(B87,'Opponent Stats'!$B:$AH, 19, FALSE)</f>
        <v>#N/A</v>
      </c>
      <c r="S87" s="5" t="e">
        <f>VLOOKUP(B87,'Opponent Stats'!$B:$AH, 20, FALSE)</f>
        <v>#N/A</v>
      </c>
      <c r="T87" s="5" t="e">
        <f>VLOOKUP(B87,'Opponent Stats'!$B:$AH, 22, FALSE)</f>
        <v>#N/A</v>
      </c>
      <c r="U87" s="5" t="e">
        <f>VLOOKUP(B87,'Opponent Stats'!$B:$AH, 23, FALSE)</f>
        <v>#N/A</v>
      </c>
      <c r="V87" s="5" t="e">
        <f>SUM(Q87/SUM(R88+T88))</f>
        <v>#N/A</v>
      </c>
      <c r="X87" s="5" t="e">
        <f>VLOOKUP(B87,'School Stats'!$B:$AH, 27, FALSE)</f>
        <v>#N/A</v>
      </c>
      <c r="Y87" s="5" t="e">
        <f>VLOOKUP(B87,'School Stats'!$B:$AH, 32, FALSE)</f>
        <v>#N/A</v>
      </c>
      <c r="Z87" s="5" t="e">
        <f>VLOOKUP(B87,'School Stats'!$B:$AH, 30, FALSE)</f>
        <v>#N/A</v>
      </c>
      <c r="AA87" s="5" t="e">
        <f>VLOOKUP(B87,'School Stats'!$B:$AH, 31, FALSE)</f>
        <v>#N/A</v>
      </c>
      <c r="AB87" s="5" t="e">
        <f>VLOOKUP(B87,'Opponent Stats'!$B:$AH, 32, FALSE)</f>
        <v>#N/A</v>
      </c>
      <c r="AC87" s="5" t="e">
        <f>SUM(J87/(SUM(X88-AB87)))</f>
        <v>#N/A</v>
      </c>
      <c r="AE87" s="5" t="e">
        <f>VLOOKUP(B87,'School Stats'!$B:$AH, 33, FALSE)</f>
        <v>#N/A</v>
      </c>
      <c r="AF87" s="5" t="e">
        <f>VLOOKUP(B87,'Opponent Stats'!$B:$AH, 25, FALSE)</f>
        <v>#N/A</v>
      </c>
      <c r="AG87" s="5" t="e">
        <f>VLOOKUP(B87,'Opponent Stats'!$B:$AH, 26, FALSE)</f>
        <v>#N/A</v>
      </c>
      <c r="AH87" s="5" t="e">
        <f>SUM(AF88/AE87)</f>
        <v>#N/A</v>
      </c>
      <c r="AI87" s="5" t="e">
        <f>VLOOKUP(B87,'Opponent Stats'!$B:$AH, 33, FALSE)</f>
        <v>#N/A</v>
      </c>
      <c r="AJ87" s="5" t="e">
        <f>VLOOKUP(B87,'School Stats'!$B:$AH, 19, FALSE)</f>
        <v>#N/A</v>
      </c>
      <c r="AK87" s="5" t="e">
        <f>VLOOKUP(B87,'School Stats'!$B:$AH, 26, FALSE)</f>
        <v>#N/A</v>
      </c>
      <c r="AL87" s="5" t="e">
        <f>SUM(AJ88/AI87)</f>
        <v>#N/A</v>
      </c>
      <c r="AM87" s="5" t="e">
        <f>SUM(AL87-AH87)</f>
        <v>#N/A</v>
      </c>
    </row>
    <row r="88" spans="1:39" outlineLevel="1" x14ac:dyDescent="0.2">
      <c r="A88" s="14" t="s">
        <v>470</v>
      </c>
      <c r="B88" s="15" t="e">
        <f>VLOOKUP(B87,'Conference Decoder'!$A:$B, 2, FALSE)</f>
        <v>#N/A</v>
      </c>
      <c r="C88" s="16" t="s">
        <v>466</v>
      </c>
      <c r="D88" s="6" t="e">
        <f>O87</f>
        <v>#N/A</v>
      </c>
      <c r="E88" s="16" t="s">
        <v>467</v>
      </c>
      <c r="F88" s="6" t="e">
        <f>V87</f>
        <v>#N/A</v>
      </c>
      <c r="K88" s="5" t="e">
        <f>SUM(K87*L87)</f>
        <v>#N/A</v>
      </c>
      <c r="M88" s="5" t="e">
        <f>SUM(M87*N87)</f>
        <v>#N/A</v>
      </c>
      <c r="R88" s="5" t="e">
        <f>SUM(R87*S87)</f>
        <v>#N/A</v>
      </c>
      <c r="T88" s="5" t="e">
        <f>SUM(T87*U87)</f>
        <v>#N/A</v>
      </c>
      <c r="X88" s="5" t="e">
        <f>SUM(X87:AA87)</f>
        <v>#N/A</v>
      </c>
      <c r="AF88" s="5" t="e">
        <f>SUM(AF87*AG87)</f>
        <v>#N/A</v>
      </c>
      <c r="AJ88" s="5" t="e">
        <f>SUM(AJ87*AK87)</f>
        <v>#N/A</v>
      </c>
    </row>
    <row r="89" spans="1:39" outlineLevel="1" x14ac:dyDescent="0.2">
      <c r="A89" s="14" t="s">
        <v>471</v>
      </c>
      <c r="B89" s="15" t="e">
        <f>VLOOKUP(B88,'Conference Strength'!$B$1:$N$33, 13, FALSE)</f>
        <v>#N/A</v>
      </c>
      <c r="C89" s="16" t="s">
        <v>468</v>
      </c>
      <c r="D89" s="6" t="e">
        <f>AM87</f>
        <v>#N/A</v>
      </c>
      <c r="E89" s="16" t="s">
        <v>469</v>
      </c>
      <c r="F89" s="6" t="e">
        <f>AC87</f>
        <v>#N/A</v>
      </c>
      <c r="J89" s="4" t="s">
        <v>473</v>
      </c>
      <c r="K89" t="e">
        <f>SUM(K88-R82)</f>
        <v>#N/A</v>
      </c>
      <c r="L89" s="4" t="s">
        <v>473</v>
      </c>
      <c r="M89" t="e">
        <f>SUM(M88-T82)</f>
        <v>#N/A</v>
      </c>
      <c r="AI89" s="4" t="s">
        <v>473</v>
      </c>
      <c r="AJ89" t="e">
        <f>SUM(AJ88-AF82)</f>
        <v>#N/A</v>
      </c>
    </row>
    <row r="90" spans="1:39" outlineLevel="1" x14ac:dyDescent="0.2">
      <c r="A90" s="14" t="s">
        <v>507</v>
      </c>
      <c r="B90" s="15" t="e">
        <f>SUM(F91*B89)</f>
        <v>#N/A</v>
      </c>
      <c r="C90" s="16" t="s">
        <v>474</v>
      </c>
      <c r="D90" s="17" t="e">
        <f>SUM(F83*SUM(K89/F82))</f>
        <v>#N/A</v>
      </c>
      <c r="E90" s="16" t="s">
        <v>475</v>
      </c>
      <c r="F90" s="18" t="e">
        <f>SUM(F83*SUM(M89/F82))</f>
        <v>#N/A</v>
      </c>
    </row>
    <row r="91" spans="1:39" outlineLevel="1" x14ac:dyDescent="0.2">
      <c r="A91" s="19"/>
      <c r="B91" s="20"/>
      <c r="C91" s="21" t="s">
        <v>476</v>
      </c>
      <c r="D91" s="22" t="e">
        <f>AJ89/(SUM(F89*10))</f>
        <v>#N/A</v>
      </c>
      <c r="E91" s="21" t="s">
        <v>481</v>
      </c>
      <c r="F91" s="23" t="e">
        <f>SUM(D90,F90,D91)</f>
        <v>#N/A</v>
      </c>
    </row>
    <row r="92" spans="1:39" outlineLevel="1" x14ac:dyDescent="0.2"/>
    <row r="93" spans="1:39" outlineLevel="1" x14ac:dyDescent="0.2"/>
    <row r="94" spans="1:39" outlineLevel="1" x14ac:dyDescent="0.2">
      <c r="A94" s="40" t="s">
        <v>472</v>
      </c>
      <c r="B94" s="41"/>
      <c r="C94" s="41"/>
      <c r="D94" s="41"/>
      <c r="E94" s="41"/>
      <c r="F94" s="42"/>
      <c r="J94" s="28" t="s">
        <v>456</v>
      </c>
      <c r="K94" s="29"/>
      <c r="L94" s="29"/>
      <c r="M94" s="29"/>
      <c r="N94" s="29"/>
      <c r="O94" s="30"/>
      <c r="Q94" s="31" t="s">
        <v>457</v>
      </c>
      <c r="R94" s="32"/>
      <c r="S94" s="32"/>
      <c r="T94" s="32"/>
      <c r="U94" s="32"/>
      <c r="V94" s="33"/>
      <c r="X94" s="34" t="s">
        <v>458</v>
      </c>
      <c r="Y94" s="35"/>
      <c r="Z94" s="35"/>
      <c r="AA94" s="35"/>
      <c r="AB94" s="35"/>
      <c r="AC94" s="36"/>
      <c r="AE94" s="37" t="s">
        <v>462</v>
      </c>
      <c r="AF94" s="38"/>
      <c r="AG94" s="38"/>
      <c r="AH94" s="38"/>
      <c r="AI94" s="38"/>
      <c r="AJ94" s="38"/>
      <c r="AK94" s="38"/>
      <c r="AL94" s="38"/>
      <c r="AM94" s="39"/>
    </row>
    <row r="95" spans="1:39" ht="60" outlineLevel="1" x14ac:dyDescent="0.2">
      <c r="A95" s="4" t="s">
        <v>451</v>
      </c>
      <c r="D95" s="2"/>
      <c r="F95" s="2"/>
      <c r="G95" s="2"/>
      <c r="H95" s="2"/>
      <c r="J95" s="7" t="s">
        <v>391</v>
      </c>
      <c r="K95" s="8" t="s">
        <v>393</v>
      </c>
      <c r="L95" s="8" t="s">
        <v>394</v>
      </c>
      <c r="M95" s="8" t="s">
        <v>396</v>
      </c>
      <c r="N95" s="8" t="s">
        <v>397</v>
      </c>
      <c r="O95" s="10" t="s">
        <v>459</v>
      </c>
      <c r="Q95" s="7" t="s">
        <v>455</v>
      </c>
      <c r="R95" s="8" t="s">
        <v>376</v>
      </c>
      <c r="S95" s="8" t="s">
        <v>377</v>
      </c>
      <c r="T95" s="8" t="s">
        <v>379</v>
      </c>
      <c r="U95" s="8" t="s">
        <v>380</v>
      </c>
      <c r="V95" s="10" t="s">
        <v>460</v>
      </c>
      <c r="X95" s="7" t="s">
        <v>401</v>
      </c>
      <c r="Y95" s="8" t="s">
        <v>406</v>
      </c>
      <c r="Z95" s="8" t="s">
        <v>404</v>
      </c>
      <c r="AA95" s="8" t="s">
        <v>405</v>
      </c>
      <c r="AB95" s="8" t="s">
        <v>389</v>
      </c>
      <c r="AC95" s="10" t="s">
        <v>461</v>
      </c>
      <c r="AE95" s="7" t="s">
        <v>407</v>
      </c>
      <c r="AF95" s="8" t="s">
        <v>382</v>
      </c>
      <c r="AG95" s="8" t="s">
        <v>383</v>
      </c>
      <c r="AH95" s="9" t="s">
        <v>464</v>
      </c>
      <c r="AI95" s="8" t="s">
        <v>390</v>
      </c>
      <c r="AJ95" s="8" t="s">
        <v>399</v>
      </c>
      <c r="AK95" s="8" t="s">
        <v>400</v>
      </c>
      <c r="AL95" s="9" t="s">
        <v>465</v>
      </c>
      <c r="AM95" s="10" t="s">
        <v>463</v>
      </c>
    </row>
    <row r="96" spans="1:39" ht="15" outlineLevel="1" x14ac:dyDescent="0.2">
      <c r="A96" s="11" t="s">
        <v>449</v>
      </c>
      <c r="B96" s="12"/>
      <c r="C96" s="13" t="s">
        <v>371</v>
      </c>
      <c r="D96" s="5" t="e">
        <f>VLOOKUP(B96,'School Stats'!$B:$AH, 14, FALSE)</f>
        <v>#N/A</v>
      </c>
      <c r="E96" s="13" t="s">
        <v>452</v>
      </c>
      <c r="F96" s="5" t="e">
        <f>VLOOKUP(B96,'School Stats'!$B:$AH, 15, FALSE)</f>
        <v>#N/A</v>
      </c>
      <c r="J96" s="5" t="e">
        <f>VLOOKUP(B96,'School Stats'!$B:$AH, 17, FALSE)</f>
        <v>#N/A</v>
      </c>
      <c r="K96" s="5" t="e">
        <f>VLOOKUP(B96,'School Stats'!$B:$AH, 19, FALSE)</f>
        <v>#N/A</v>
      </c>
      <c r="L96" s="5" t="e">
        <f>VLOOKUP(B96,'School Stats'!$B:$AH, 20, FALSE)</f>
        <v>#N/A</v>
      </c>
      <c r="M96" s="5" t="e">
        <f>VLOOKUP(B96,'School Stats'!$B:$AH, 22, FALSE)</f>
        <v>#N/A</v>
      </c>
      <c r="N96" s="5" t="e">
        <f>VLOOKUP(B96,'School Stats'!$B:$AH, 23, FALSE)</f>
        <v>#N/A</v>
      </c>
      <c r="O96" s="5" t="e">
        <f>SUM(J96/SUM(K97+M97))</f>
        <v>#N/A</v>
      </c>
      <c r="Q96" s="5" t="e">
        <f>VLOOKUP(B96,'Opponent Stats'!$B:$AH, 17, FALSE)</f>
        <v>#N/A</v>
      </c>
      <c r="R96" s="5" t="e">
        <f>VLOOKUP(B96,'Opponent Stats'!$B:$AH, 19, FALSE)</f>
        <v>#N/A</v>
      </c>
      <c r="S96" s="5" t="e">
        <f>VLOOKUP(B96,'Opponent Stats'!$B:$AH, 20, FALSE)</f>
        <v>#N/A</v>
      </c>
      <c r="T96" s="5" t="e">
        <f>VLOOKUP(B96,'Opponent Stats'!$B:$AH, 22, FALSE)</f>
        <v>#N/A</v>
      </c>
      <c r="U96" s="5" t="e">
        <f>VLOOKUP(B96,'Opponent Stats'!$B:$AH, 23, FALSE)</f>
        <v>#N/A</v>
      </c>
      <c r="V96" s="5" t="e">
        <f>SUM(Q96/SUM(R97+T97))</f>
        <v>#N/A</v>
      </c>
      <c r="X96" s="5" t="e">
        <f>VLOOKUP(B96,'School Stats'!$B:$AH, 27, FALSE)</f>
        <v>#N/A</v>
      </c>
      <c r="Y96" s="5" t="e">
        <f>VLOOKUP(B96,'School Stats'!$B:$AH, 32, FALSE)</f>
        <v>#N/A</v>
      </c>
      <c r="Z96" s="5" t="e">
        <f>VLOOKUP(B96,'School Stats'!$B:$AH, 30, FALSE)</f>
        <v>#N/A</v>
      </c>
      <c r="AA96" s="5" t="e">
        <f>VLOOKUP(B96,'School Stats'!$B:$AH, 31, FALSE)</f>
        <v>#N/A</v>
      </c>
      <c r="AB96" s="5" t="e">
        <f>VLOOKUP(B96,'Opponent Stats'!$B:$AH, 32, FALSE)</f>
        <v>#N/A</v>
      </c>
      <c r="AC96" s="5" t="e">
        <f>SUM(J96/(SUM(X97-AB96)))</f>
        <v>#N/A</v>
      </c>
      <c r="AE96" s="5" t="e">
        <f>VLOOKUP(B96,'School Stats'!$B:$AH, 33, FALSE)</f>
        <v>#N/A</v>
      </c>
      <c r="AF96" s="5" t="e">
        <f>VLOOKUP(B96,'Opponent Stats'!$B:$AH, 25, FALSE)</f>
        <v>#N/A</v>
      </c>
      <c r="AG96" s="5" t="e">
        <f>VLOOKUP(B96,'Opponent Stats'!$B:$AH, 26, FALSE)</f>
        <v>#N/A</v>
      </c>
      <c r="AH96" s="5" t="e">
        <f>SUM(AF97/AE96)</f>
        <v>#N/A</v>
      </c>
      <c r="AI96" s="5" t="e">
        <f>VLOOKUP(B96,'Opponent Stats'!$B:$AH, 33, FALSE)</f>
        <v>#N/A</v>
      </c>
      <c r="AJ96" s="5" t="e">
        <f>VLOOKUP(B96,'School Stats'!$B:$AH, 19, FALSE)</f>
        <v>#N/A</v>
      </c>
      <c r="AK96" s="5" t="e">
        <f>VLOOKUP(B96,'School Stats'!$B:$AH, 26, FALSE)</f>
        <v>#N/A</v>
      </c>
      <c r="AL96" s="5" t="e">
        <f>SUM(AJ97/AI96)</f>
        <v>#N/A</v>
      </c>
      <c r="AM96" s="5" t="e">
        <f>SUM(AL96-AH96)</f>
        <v>#N/A</v>
      </c>
    </row>
    <row r="97" spans="1:39" outlineLevel="1" x14ac:dyDescent="0.2">
      <c r="A97" s="14" t="s">
        <v>470</v>
      </c>
      <c r="B97" s="15" t="e">
        <f>VLOOKUP(B96,'Conference Decoder'!$A:$B, 2, FALSE)</f>
        <v>#N/A</v>
      </c>
      <c r="C97" s="16" t="s">
        <v>466</v>
      </c>
      <c r="D97" s="6" t="e">
        <f>O96</f>
        <v>#N/A</v>
      </c>
      <c r="E97" s="16" t="s">
        <v>467</v>
      </c>
      <c r="F97" s="6" t="e">
        <f>V96</f>
        <v>#N/A</v>
      </c>
      <c r="K97" s="5" t="e">
        <f>SUM(K96*L96)</f>
        <v>#N/A</v>
      </c>
      <c r="M97" s="5" t="e">
        <f>SUM(M96*N96)</f>
        <v>#N/A</v>
      </c>
      <c r="R97" s="5" t="e">
        <f>SUM(R96*S96)</f>
        <v>#N/A</v>
      </c>
      <c r="T97" s="5" t="e">
        <f>SUM(T96*U96)</f>
        <v>#N/A</v>
      </c>
      <c r="X97" s="5" t="e">
        <f>SUM(X96:AA96)</f>
        <v>#N/A</v>
      </c>
      <c r="AF97" s="5" t="e">
        <f>SUM(AF96*AG96)</f>
        <v>#N/A</v>
      </c>
      <c r="AJ97" s="5" t="e">
        <f>SUM(AJ96*AK96)</f>
        <v>#N/A</v>
      </c>
    </row>
    <row r="98" spans="1:39" outlineLevel="1" x14ac:dyDescent="0.2">
      <c r="A98" s="14" t="s">
        <v>471</v>
      </c>
      <c r="B98" s="15" t="e">
        <f>VLOOKUP(B97,'Conference Strength'!$B$1:$N$33, 13, FALSE)</f>
        <v>#N/A</v>
      </c>
      <c r="C98" s="16" t="s">
        <v>468</v>
      </c>
      <c r="D98" s="6" t="e">
        <f>AM96</f>
        <v>#N/A</v>
      </c>
      <c r="E98" s="16" t="s">
        <v>469</v>
      </c>
      <c r="F98" s="6" t="e">
        <f>AC96</f>
        <v>#N/A</v>
      </c>
      <c r="J98" s="4" t="s">
        <v>473</v>
      </c>
      <c r="K98" t="e">
        <f>SUM(K97-R103)</f>
        <v>#N/A</v>
      </c>
      <c r="L98" s="4" t="s">
        <v>473</v>
      </c>
      <c r="M98" t="e">
        <f>SUM(M97-T103)</f>
        <v>#N/A</v>
      </c>
      <c r="Q98" t="s">
        <v>473</v>
      </c>
      <c r="AI98" s="4" t="s">
        <v>473</v>
      </c>
      <c r="AJ98" t="e">
        <f>SUM(AJ97-AF103)</f>
        <v>#N/A</v>
      </c>
    </row>
    <row r="99" spans="1:39" outlineLevel="1" x14ac:dyDescent="0.2">
      <c r="A99" s="14" t="s">
        <v>507</v>
      </c>
      <c r="B99" s="15" t="e">
        <f>SUM(F100*B98)</f>
        <v>#N/A</v>
      </c>
      <c r="C99" s="16" t="s">
        <v>474</v>
      </c>
      <c r="D99" s="17" t="e">
        <f>SUM(F104*SUM(K98/F103))</f>
        <v>#N/A</v>
      </c>
      <c r="E99" s="16" t="s">
        <v>475</v>
      </c>
      <c r="F99" s="18" t="e">
        <f>SUM(F104*SUM(M98/F103))</f>
        <v>#N/A</v>
      </c>
    </row>
    <row r="100" spans="1:39" outlineLevel="1" x14ac:dyDescent="0.2">
      <c r="A100" s="19"/>
      <c r="B100" s="20"/>
      <c r="C100" s="21" t="s">
        <v>476</v>
      </c>
      <c r="D100" s="22" t="e">
        <f>AJ98/(SUM(F98*10))</f>
        <v>#N/A</v>
      </c>
      <c r="E100" s="21" t="s">
        <v>481</v>
      </c>
      <c r="F100" s="23" t="e">
        <f>SUM(D99,F99,D100)</f>
        <v>#N/A</v>
      </c>
    </row>
    <row r="101" spans="1:39" ht="30" customHeight="1" outlineLevel="1" x14ac:dyDescent="0.2"/>
    <row r="102" spans="1:39" ht="15" outlineLevel="1" x14ac:dyDescent="0.2">
      <c r="A102" s="11" t="s">
        <v>450</v>
      </c>
      <c r="B102" s="12"/>
      <c r="C102" s="13" t="s">
        <v>371</v>
      </c>
      <c r="D102" s="5" t="e">
        <f>VLOOKUP(B102,'School Stats'!$B:$AH, 14, FALSE)</f>
        <v>#N/A</v>
      </c>
      <c r="E102" s="13" t="s">
        <v>452</v>
      </c>
      <c r="F102" s="5" t="e">
        <f>VLOOKUP(B102,'Opponent Stats'!$B:$AH, 15, FALSE)</f>
        <v>#N/A</v>
      </c>
      <c r="J102" s="5" t="e">
        <f>VLOOKUP(B102,'School Stats'!$B:$AH, 17, FALSE)</f>
        <v>#N/A</v>
      </c>
      <c r="K102" s="5" t="e">
        <f>VLOOKUP(B102,'School Stats'!$B:$AH, 19, FALSE)</f>
        <v>#N/A</v>
      </c>
      <c r="L102" s="5" t="e">
        <f>VLOOKUP(B102,'School Stats'!$B:$AH, 20, FALSE)</f>
        <v>#N/A</v>
      </c>
      <c r="M102" s="5" t="e">
        <f>VLOOKUP(B102,'School Stats'!$B:$AH, 22, FALSE)</f>
        <v>#N/A</v>
      </c>
      <c r="N102" s="5" t="e">
        <f>VLOOKUP(B102,'School Stats'!$B:$AH, 23, FALSE)</f>
        <v>#N/A</v>
      </c>
      <c r="O102" s="5" t="e">
        <f>SUM(J102/SUM(K103+M103))</f>
        <v>#N/A</v>
      </c>
      <c r="Q102" s="5" t="e">
        <f>VLOOKUP(B102,'Opponent Stats'!$B:$AH, 17, FALSE)</f>
        <v>#N/A</v>
      </c>
      <c r="R102" s="5" t="e">
        <f>VLOOKUP(B102,'Opponent Stats'!$B:$AH, 19, FALSE)</f>
        <v>#N/A</v>
      </c>
      <c r="S102" s="5" t="e">
        <f>VLOOKUP(B102,'Opponent Stats'!$B:$AH, 20, FALSE)</f>
        <v>#N/A</v>
      </c>
      <c r="T102" s="5" t="e">
        <f>VLOOKUP(B102,'Opponent Stats'!$B:$AH, 22, FALSE)</f>
        <v>#N/A</v>
      </c>
      <c r="U102" s="5" t="e">
        <f>VLOOKUP(B102,'Opponent Stats'!$B:$AH, 23, FALSE)</f>
        <v>#N/A</v>
      </c>
      <c r="V102" s="5" t="e">
        <f>SUM(Q102/SUM(R103+T103))</f>
        <v>#N/A</v>
      </c>
      <c r="X102" s="5" t="e">
        <f>VLOOKUP(B102,'School Stats'!$B:$AH, 27, FALSE)</f>
        <v>#N/A</v>
      </c>
      <c r="Y102" s="5" t="e">
        <f>VLOOKUP(B102,'School Stats'!$B:$AH, 32, FALSE)</f>
        <v>#N/A</v>
      </c>
      <c r="Z102" s="5" t="e">
        <f>VLOOKUP(B102,'School Stats'!$B:$AH, 30, FALSE)</f>
        <v>#N/A</v>
      </c>
      <c r="AA102" s="5" t="e">
        <f>VLOOKUP(B102,'School Stats'!$B:$AH, 31, FALSE)</f>
        <v>#N/A</v>
      </c>
      <c r="AB102" s="5" t="e">
        <f>VLOOKUP(B102,'Opponent Stats'!$B:$AH, 32, FALSE)</f>
        <v>#N/A</v>
      </c>
      <c r="AC102" s="5" t="e">
        <f>SUM(J102/(SUM(X103-AB102)))</f>
        <v>#N/A</v>
      </c>
      <c r="AE102" s="5" t="e">
        <f>VLOOKUP(B102,'School Stats'!$B:$AH, 33, FALSE)</f>
        <v>#N/A</v>
      </c>
      <c r="AF102" s="5" t="e">
        <f>VLOOKUP(B102,'Opponent Stats'!$B:$AH, 25, FALSE)</f>
        <v>#N/A</v>
      </c>
      <c r="AG102" s="5" t="e">
        <f>VLOOKUP(B102,'Opponent Stats'!$B:$AH, 26, FALSE)</f>
        <v>#N/A</v>
      </c>
      <c r="AH102" s="5" t="e">
        <f>SUM(AF103/AE102)</f>
        <v>#N/A</v>
      </c>
      <c r="AI102" s="5" t="e">
        <f>VLOOKUP(B102,'Opponent Stats'!$B:$AH, 33, FALSE)</f>
        <v>#N/A</v>
      </c>
      <c r="AJ102" s="5" t="e">
        <f>VLOOKUP(B102,'School Stats'!$B:$AH, 19, FALSE)</f>
        <v>#N/A</v>
      </c>
      <c r="AK102" s="5" t="e">
        <f>VLOOKUP(B102,'School Stats'!$B:$AH, 26, FALSE)</f>
        <v>#N/A</v>
      </c>
      <c r="AL102" s="5" t="e">
        <f>SUM(AJ103/AI102)</f>
        <v>#N/A</v>
      </c>
      <c r="AM102" s="5" t="e">
        <f>SUM(AL102-AH102)</f>
        <v>#N/A</v>
      </c>
    </row>
    <row r="103" spans="1:39" outlineLevel="1" x14ac:dyDescent="0.2">
      <c r="A103" s="14" t="s">
        <v>470</v>
      </c>
      <c r="B103" s="15" t="e">
        <f>VLOOKUP(B102,'Conference Decoder'!$A:$B, 2, FALSE)</f>
        <v>#N/A</v>
      </c>
      <c r="C103" s="16" t="s">
        <v>466</v>
      </c>
      <c r="D103" s="6" t="e">
        <f>O102</f>
        <v>#N/A</v>
      </c>
      <c r="E103" s="16" t="s">
        <v>467</v>
      </c>
      <c r="F103" s="6" t="e">
        <f>V102</f>
        <v>#N/A</v>
      </c>
      <c r="K103" s="5" t="e">
        <f>SUM(K102*L102)</f>
        <v>#N/A</v>
      </c>
      <c r="M103" s="5" t="e">
        <f>SUM(M102*N102)</f>
        <v>#N/A</v>
      </c>
      <c r="R103" s="5" t="e">
        <f>SUM(R102*S102)</f>
        <v>#N/A</v>
      </c>
      <c r="T103" s="5" t="e">
        <f>SUM(T102*U102)</f>
        <v>#N/A</v>
      </c>
      <c r="X103" s="5" t="e">
        <f>SUM(X102:AA102)</f>
        <v>#N/A</v>
      </c>
      <c r="AF103" s="5" t="e">
        <f>SUM(AF102*AG102)</f>
        <v>#N/A</v>
      </c>
      <c r="AJ103" s="5" t="e">
        <f>SUM(AJ102*AK102)</f>
        <v>#N/A</v>
      </c>
    </row>
    <row r="104" spans="1:39" outlineLevel="1" x14ac:dyDescent="0.2">
      <c r="A104" s="14" t="s">
        <v>471</v>
      </c>
      <c r="B104" s="15" t="e">
        <f>VLOOKUP(B103,'Conference Strength'!$B$1:$N$33, 13, FALSE)</f>
        <v>#N/A</v>
      </c>
      <c r="C104" s="16" t="s">
        <v>468</v>
      </c>
      <c r="D104" s="6" t="e">
        <f>AM102</f>
        <v>#N/A</v>
      </c>
      <c r="E104" s="16" t="s">
        <v>469</v>
      </c>
      <c r="F104" s="6" t="e">
        <f>AC102</f>
        <v>#N/A</v>
      </c>
      <c r="J104" s="4" t="s">
        <v>473</v>
      </c>
      <c r="K104" t="e">
        <f>SUM(K103-R97)</f>
        <v>#N/A</v>
      </c>
      <c r="L104" s="4" t="s">
        <v>473</v>
      </c>
      <c r="M104" t="e">
        <f>SUM(M103-T97)</f>
        <v>#N/A</v>
      </c>
      <c r="AI104" s="4" t="s">
        <v>473</v>
      </c>
      <c r="AJ104" t="e">
        <f>SUM(AJ103-AF97)</f>
        <v>#N/A</v>
      </c>
    </row>
    <row r="105" spans="1:39" outlineLevel="1" x14ac:dyDescent="0.2">
      <c r="A105" s="14" t="s">
        <v>507</v>
      </c>
      <c r="B105" s="15" t="e">
        <f>SUM(F106*B104)</f>
        <v>#N/A</v>
      </c>
      <c r="C105" s="16" t="s">
        <v>474</v>
      </c>
      <c r="D105" s="17" t="e">
        <f>SUM(F98*SUM(K104/F97))</f>
        <v>#N/A</v>
      </c>
      <c r="E105" s="16" t="s">
        <v>475</v>
      </c>
      <c r="F105" s="18" t="e">
        <f>SUM(F98*SUM(M104/F97))</f>
        <v>#N/A</v>
      </c>
    </row>
    <row r="106" spans="1:39" outlineLevel="1" x14ac:dyDescent="0.2">
      <c r="A106" s="19"/>
      <c r="B106" s="20"/>
      <c r="C106" s="21" t="s">
        <v>476</v>
      </c>
      <c r="D106" s="22" t="e">
        <f>AJ104/(SUM(F104*10))</f>
        <v>#N/A</v>
      </c>
      <c r="E106" s="21" t="s">
        <v>481</v>
      </c>
      <c r="F106" s="23" t="e">
        <f>SUM(D105,F105,D106)</f>
        <v>#N/A</v>
      </c>
    </row>
    <row r="107" spans="1:39" outlineLevel="1" x14ac:dyDescent="0.2"/>
    <row r="108" spans="1:39" outlineLevel="1" x14ac:dyDescent="0.2"/>
    <row r="109" spans="1:39" outlineLevel="1" x14ac:dyDescent="0.2">
      <c r="A109" s="40" t="s">
        <v>472</v>
      </c>
      <c r="B109" s="41"/>
      <c r="C109" s="41"/>
      <c r="D109" s="41"/>
      <c r="E109" s="41"/>
      <c r="F109" s="42"/>
      <c r="J109" s="28" t="s">
        <v>456</v>
      </c>
      <c r="K109" s="29"/>
      <c r="L109" s="29"/>
      <c r="M109" s="29"/>
      <c r="N109" s="29"/>
      <c r="O109" s="30"/>
      <c r="Q109" s="31" t="s">
        <v>457</v>
      </c>
      <c r="R109" s="32"/>
      <c r="S109" s="32"/>
      <c r="T109" s="32"/>
      <c r="U109" s="32"/>
      <c r="V109" s="33"/>
      <c r="X109" s="34" t="s">
        <v>458</v>
      </c>
      <c r="Y109" s="35"/>
      <c r="Z109" s="35"/>
      <c r="AA109" s="35"/>
      <c r="AB109" s="35"/>
      <c r="AC109" s="36"/>
      <c r="AE109" s="37" t="s">
        <v>462</v>
      </c>
      <c r="AF109" s="38"/>
      <c r="AG109" s="38"/>
      <c r="AH109" s="38"/>
      <c r="AI109" s="38"/>
      <c r="AJ109" s="38"/>
      <c r="AK109" s="38"/>
      <c r="AL109" s="38"/>
      <c r="AM109" s="39"/>
    </row>
    <row r="110" spans="1:39" ht="60" outlineLevel="1" x14ac:dyDescent="0.2">
      <c r="A110" s="4" t="s">
        <v>451</v>
      </c>
      <c r="D110" s="2"/>
      <c r="F110" s="2"/>
      <c r="G110" s="2"/>
      <c r="H110" s="2"/>
      <c r="J110" s="7" t="s">
        <v>391</v>
      </c>
      <c r="K110" s="8" t="s">
        <v>393</v>
      </c>
      <c r="L110" s="8" t="s">
        <v>394</v>
      </c>
      <c r="M110" s="8" t="s">
        <v>396</v>
      </c>
      <c r="N110" s="8" t="s">
        <v>397</v>
      </c>
      <c r="O110" s="10" t="s">
        <v>459</v>
      </c>
      <c r="Q110" s="7" t="s">
        <v>455</v>
      </c>
      <c r="R110" s="8" t="s">
        <v>376</v>
      </c>
      <c r="S110" s="8" t="s">
        <v>377</v>
      </c>
      <c r="T110" s="8" t="s">
        <v>379</v>
      </c>
      <c r="U110" s="8" t="s">
        <v>380</v>
      </c>
      <c r="V110" s="10" t="s">
        <v>460</v>
      </c>
      <c r="X110" s="7" t="s">
        <v>401</v>
      </c>
      <c r="Y110" s="8" t="s">
        <v>406</v>
      </c>
      <c r="Z110" s="8" t="s">
        <v>404</v>
      </c>
      <c r="AA110" s="8" t="s">
        <v>405</v>
      </c>
      <c r="AB110" s="8" t="s">
        <v>389</v>
      </c>
      <c r="AC110" s="10" t="s">
        <v>461</v>
      </c>
      <c r="AE110" s="7" t="s">
        <v>407</v>
      </c>
      <c r="AF110" s="8" t="s">
        <v>382</v>
      </c>
      <c r="AG110" s="8" t="s">
        <v>383</v>
      </c>
      <c r="AH110" s="9" t="s">
        <v>464</v>
      </c>
      <c r="AI110" s="8" t="s">
        <v>390</v>
      </c>
      <c r="AJ110" s="8" t="s">
        <v>399</v>
      </c>
      <c r="AK110" s="8" t="s">
        <v>400</v>
      </c>
      <c r="AL110" s="9" t="s">
        <v>465</v>
      </c>
      <c r="AM110" s="10" t="s">
        <v>463</v>
      </c>
    </row>
    <row r="111" spans="1:39" ht="15" outlineLevel="1" x14ac:dyDescent="0.2">
      <c r="A111" s="11" t="s">
        <v>449</v>
      </c>
      <c r="B111" s="12"/>
      <c r="C111" s="13" t="s">
        <v>371</v>
      </c>
      <c r="D111" s="5" t="e">
        <f>VLOOKUP(B111,'School Stats'!$B:$AH, 14, FALSE)</f>
        <v>#N/A</v>
      </c>
      <c r="E111" s="13" t="s">
        <v>452</v>
      </c>
      <c r="F111" s="5" t="e">
        <f>VLOOKUP(B111,'School Stats'!$B:$AH, 15, FALSE)</f>
        <v>#N/A</v>
      </c>
      <c r="J111" s="5" t="e">
        <f>VLOOKUP(B111,'School Stats'!$B:$AH, 17, FALSE)</f>
        <v>#N/A</v>
      </c>
      <c r="K111" s="5" t="e">
        <f>VLOOKUP(B111,'School Stats'!$B:$AH, 19, FALSE)</f>
        <v>#N/A</v>
      </c>
      <c r="L111" s="5" t="e">
        <f>VLOOKUP(B111,'School Stats'!$B:$AH, 20, FALSE)</f>
        <v>#N/A</v>
      </c>
      <c r="M111" s="5" t="e">
        <f>VLOOKUP(B111,'School Stats'!$B:$AH, 22, FALSE)</f>
        <v>#N/A</v>
      </c>
      <c r="N111" s="5" t="e">
        <f>VLOOKUP(B111,'School Stats'!$B:$AH, 23, FALSE)</f>
        <v>#N/A</v>
      </c>
      <c r="O111" s="5" t="e">
        <f>SUM(J111/SUM(K112+M112))</f>
        <v>#N/A</v>
      </c>
      <c r="Q111" s="5" t="e">
        <f>VLOOKUP(B111,'Opponent Stats'!$B:$AH, 17, FALSE)</f>
        <v>#N/A</v>
      </c>
      <c r="R111" s="5" t="e">
        <f>VLOOKUP(B111,'Opponent Stats'!$B:$AH, 19, FALSE)</f>
        <v>#N/A</v>
      </c>
      <c r="S111" s="5" t="e">
        <f>VLOOKUP(B111,'Opponent Stats'!$B:$AH, 20, FALSE)</f>
        <v>#N/A</v>
      </c>
      <c r="T111" s="5" t="e">
        <f>VLOOKUP(B111,'Opponent Stats'!$B:$AH, 22, FALSE)</f>
        <v>#N/A</v>
      </c>
      <c r="U111" s="5" t="e">
        <f>VLOOKUP(B111,'Opponent Stats'!$B:$AH, 23, FALSE)</f>
        <v>#N/A</v>
      </c>
      <c r="V111" s="5" t="e">
        <f>SUM(Q111/SUM(R112+T112))</f>
        <v>#N/A</v>
      </c>
      <c r="X111" s="5" t="e">
        <f>VLOOKUP(B111,'School Stats'!$B:$AH, 27, FALSE)</f>
        <v>#N/A</v>
      </c>
      <c r="Y111" s="5" t="e">
        <f>VLOOKUP(B111,'School Stats'!$B:$AH, 32, FALSE)</f>
        <v>#N/A</v>
      </c>
      <c r="Z111" s="5" t="e">
        <f>VLOOKUP(B111,'School Stats'!$B:$AH, 30, FALSE)</f>
        <v>#N/A</v>
      </c>
      <c r="AA111" s="5" t="e">
        <f>VLOOKUP(B111,'School Stats'!$B:$AH, 31, FALSE)</f>
        <v>#N/A</v>
      </c>
      <c r="AB111" s="5" t="e">
        <f>VLOOKUP(B111,'Opponent Stats'!$B:$AH, 32, FALSE)</f>
        <v>#N/A</v>
      </c>
      <c r="AC111" s="5" t="e">
        <f>SUM(J111/(SUM(X112-AB111)))</f>
        <v>#N/A</v>
      </c>
      <c r="AE111" s="5" t="e">
        <f>VLOOKUP(B111,'School Stats'!$B:$AH, 33, FALSE)</f>
        <v>#N/A</v>
      </c>
      <c r="AF111" s="5" t="e">
        <f>VLOOKUP(B111,'Opponent Stats'!$B:$AH, 25, FALSE)</f>
        <v>#N/A</v>
      </c>
      <c r="AG111" s="5" t="e">
        <f>VLOOKUP(B111,'Opponent Stats'!$B:$AH, 26, FALSE)</f>
        <v>#N/A</v>
      </c>
      <c r="AH111" s="5" t="e">
        <f>SUM(AF112/AE111)</f>
        <v>#N/A</v>
      </c>
      <c r="AI111" s="5" t="e">
        <f>VLOOKUP(B111,'Opponent Stats'!$B:$AH, 33, FALSE)</f>
        <v>#N/A</v>
      </c>
      <c r="AJ111" s="5" t="e">
        <f>VLOOKUP(B111,'School Stats'!$B:$AH, 19, FALSE)</f>
        <v>#N/A</v>
      </c>
      <c r="AK111" s="5" t="e">
        <f>VLOOKUP(B111,'School Stats'!$B:$AH, 26, FALSE)</f>
        <v>#N/A</v>
      </c>
      <c r="AL111" s="5" t="e">
        <f>SUM(AJ112/AI111)</f>
        <v>#N/A</v>
      </c>
      <c r="AM111" s="5" t="e">
        <f>SUM(AL111-AH111)</f>
        <v>#N/A</v>
      </c>
    </row>
    <row r="112" spans="1:39" outlineLevel="1" x14ac:dyDescent="0.2">
      <c r="A112" s="14" t="s">
        <v>470</v>
      </c>
      <c r="B112" s="15" t="e">
        <f>VLOOKUP(B111,'Conference Decoder'!$A:$B, 2, FALSE)</f>
        <v>#N/A</v>
      </c>
      <c r="C112" s="16" t="s">
        <v>466</v>
      </c>
      <c r="D112" s="6" t="e">
        <f>O111</f>
        <v>#N/A</v>
      </c>
      <c r="E112" s="16" t="s">
        <v>467</v>
      </c>
      <c r="F112" s="6" t="e">
        <f>V111</f>
        <v>#N/A</v>
      </c>
      <c r="K112" s="5" t="e">
        <f>SUM(K111*L111)</f>
        <v>#N/A</v>
      </c>
      <c r="M112" s="5" t="e">
        <f>SUM(M111*N111)</f>
        <v>#N/A</v>
      </c>
      <c r="R112" s="5" t="e">
        <f>SUM(R111*S111)</f>
        <v>#N/A</v>
      </c>
      <c r="T112" s="5" t="e">
        <f>SUM(T111*U111)</f>
        <v>#N/A</v>
      </c>
      <c r="X112" s="5" t="e">
        <f>SUM(X111:AA111)</f>
        <v>#N/A</v>
      </c>
      <c r="AF112" s="5" t="e">
        <f>SUM(AF111*AG111)</f>
        <v>#N/A</v>
      </c>
      <c r="AJ112" s="5" t="e">
        <f>SUM(AJ111*AK111)</f>
        <v>#N/A</v>
      </c>
    </row>
    <row r="113" spans="1:39" outlineLevel="1" x14ac:dyDescent="0.2">
      <c r="A113" s="14" t="s">
        <v>471</v>
      </c>
      <c r="B113" s="15" t="e">
        <f>VLOOKUP(B112,'Conference Strength'!$B$1:$N$33, 13, FALSE)</f>
        <v>#N/A</v>
      </c>
      <c r="C113" s="16" t="s">
        <v>468</v>
      </c>
      <c r="D113" s="6" t="e">
        <f>AM111</f>
        <v>#N/A</v>
      </c>
      <c r="E113" s="16" t="s">
        <v>469</v>
      </c>
      <c r="F113" s="6" t="e">
        <f>AC111</f>
        <v>#N/A</v>
      </c>
      <c r="J113" s="4" t="s">
        <v>473</v>
      </c>
      <c r="K113" t="e">
        <f>SUM(K112-R118)</f>
        <v>#N/A</v>
      </c>
      <c r="L113" s="4" t="s">
        <v>473</v>
      </c>
      <c r="M113" t="e">
        <f>SUM(M112-T118)</f>
        <v>#N/A</v>
      </c>
      <c r="Q113" t="s">
        <v>473</v>
      </c>
      <c r="AI113" s="4" t="s">
        <v>473</v>
      </c>
      <c r="AJ113" t="e">
        <f>SUM(AJ112-AF118)</f>
        <v>#N/A</v>
      </c>
    </row>
    <row r="114" spans="1:39" outlineLevel="1" x14ac:dyDescent="0.2">
      <c r="A114" s="14" t="s">
        <v>507</v>
      </c>
      <c r="B114" s="15" t="e">
        <f>SUM(F115*B113)</f>
        <v>#N/A</v>
      </c>
      <c r="C114" s="16" t="s">
        <v>474</v>
      </c>
      <c r="D114" s="17" t="e">
        <f>SUM(F119*SUM(K113/F118))</f>
        <v>#N/A</v>
      </c>
      <c r="E114" s="16" t="s">
        <v>475</v>
      </c>
      <c r="F114" s="18" t="e">
        <f>SUM(F119*SUM(M113/F118))</f>
        <v>#N/A</v>
      </c>
    </row>
    <row r="115" spans="1:39" outlineLevel="1" x14ac:dyDescent="0.2">
      <c r="A115" s="19"/>
      <c r="B115" s="20"/>
      <c r="C115" s="21" t="s">
        <v>476</v>
      </c>
      <c r="D115" s="22" t="e">
        <f>AJ113/(SUM(F113*10))</f>
        <v>#N/A</v>
      </c>
      <c r="E115" s="21" t="s">
        <v>481</v>
      </c>
      <c r="F115" s="23" t="e">
        <f>SUM(D114,F114,D115)</f>
        <v>#N/A</v>
      </c>
    </row>
    <row r="116" spans="1:39" ht="30" customHeight="1" outlineLevel="1" x14ac:dyDescent="0.2"/>
    <row r="117" spans="1:39" ht="15" outlineLevel="1" x14ac:dyDescent="0.2">
      <c r="A117" s="11" t="s">
        <v>450</v>
      </c>
      <c r="B117" s="12"/>
      <c r="C117" s="13" t="s">
        <v>371</v>
      </c>
      <c r="D117" s="5" t="e">
        <f>VLOOKUP(B117,'School Stats'!$B:$AH, 14, FALSE)</f>
        <v>#N/A</v>
      </c>
      <c r="E117" s="13" t="s">
        <v>452</v>
      </c>
      <c r="F117" s="5" t="e">
        <f>VLOOKUP(B117,'Opponent Stats'!$B:$AH, 15, FALSE)</f>
        <v>#N/A</v>
      </c>
      <c r="J117" s="5" t="e">
        <f>VLOOKUP(B117,'School Stats'!$B:$AH, 17, FALSE)</f>
        <v>#N/A</v>
      </c>
      <c r="K117" s="5" t="e">
        <f>VLOOKUP(B117,'School Stats'!$B:$AH, 19, FALSE)</f>
        <v>#N/A</v>
      </c>
      <c r="L117" s="5" t="e">
        <f>VLOOKUP(B117,'School Stats'!$B:$AH, 20, FALSE)</f>
        <v>#N/A</v>
      </c>
      <c r="M117" s="5" t="e">
        <f>VLOOKUP(B117,'School Stats'!$B:$AH, 22, FALSE)</f>
        <v>#N/A</v>
      </c>
      <c r="N117" s="5" t="e">
        <f>VLOOKUP(B117,'School Stats'!$B:$AH, 23, FALSE)</f>
        <v>#N/A</v>
      </c>
      <c r="O117" s="5" t="e">
        <f>SUM(J117/SUM(K118+M118))</f>
        <v>#N/A</v>
      </c>
      <c r="Q117" s="5" t="e">
        <f>VLOOKUP(B117,'Opponent Stats'!$B:$AH, 17, FALSE)</f>
        <v>#N/A</v>
      </c>
      <c r="R117" s="5" t="e">
        <f>VLOOKUP(B117,'Opponent Stats'!$B:$AH, 19, FALSE)</f>
        <v>#N/A</v>
      </c>
      <c r="S117" s="5" t="e">
        <f>VLOOKUP(B117,'Opponent Stats'!$B:$AH, 20, FALSE)</f>
        <v>#N/A</v>
      </c>
      <c r="T117" s="5" t="e">
        <f>VLOOKUP(B117,'Opponent Stats'!$B:$AH, 22, FALSE)</f>
        <v>#N/A</v>
      </c>
      <c r="U117" s="5" t="e">
        <f>VLOOKUP(B117,'Opponent Stats'!$B:$AH, 23, FALSE)</f>
        <v>#N/A</v>
      </c>
      <c r="V117" s="5" t="e">
        <f>SUM(Q117/SUM(R118+T118))</f>
        <v>#N/A</v>
      </c>
      <c r="X117" s="5" t="e">
        <f>VLOOKUP(B117,'School Stats'!$B:$AH, 27, FALSE)</f>
        <v>#N/A</v>
      </c>
      <c r="Y117" s="5" t="e">
        <f>VLOOKUP(B117,'School Stats'!$B:$AH, 32, FALSE)</f>
        <v>#N/A</v>
      </c>
      <c r="Z117" s="5" t="e">
        <f>VLOOKUP(B117,'School Stats'!$B:$AH, 30, FALSE)</f>
        <v>#N/A</v>
      </c>
      <c r="AA117" s="5" t="e">
        <f>VLOOKUP(B117,'School Stats'!$B:$AH, 31, FALSE)</f>
        <v>#N/A</v>
      </c>
      <c r="AB117" s="5" t="e">
        <f>VLOOKUP(B117,'Opponent Stats'!$B:$AH, 32, FALSE)</f>
        <v>#N/A</v>
      </c>
      <c r="AC117" s="5" t="e">
        <f>SUM(J117/(SUM(X118-AB117)))</f>
        <v>#N/A</v>
      </c>
      <c r="AE117" s="5" t="e">
        <f>VLOOKUP(B117,'School Stats'!$B:$AH, 33, FALSE)</f>
        <v>#N/A</v>
      </c>
      <c r="AF117" s="5" t="e">
        <f>VLOOKUP(B117,'Opponent Stats'!$B:$AH, 25, FALSE)</f>
        <v>#N/A</v>
      </c>
      <c r="AG117" s="5" t="e">
        <f>VLOOKUP(B117,'Opponent Stats'!$B:$AH, 26, FALSE)</f>
        <v>#N/A</v>
      </c>
      <c r="AH117" s="5" t="e">
        <f>SUM(AF118/AE117)</f>
        <v>#N/A</v>
      </c>
      <c r="AI117" s="5" t="e">
        <f>VLOOKUP(B117,'Opponent Stats'!$B:$AH, 33, FALSE)</f>
        <v>#N/A</v>
      </c>
      <c r="AJ117" s="5" t="e">
        <f>VLOOKUP(B117,'School Stats'!$B:$AH, 19, FALSE)</f>
        <v>#N/A</v>
      </c>
      <c r="AK117" s="5" t="e">
        <f>VLOOKUP(B117,'School Stats'!$B:$AH, 26, FALSE)</f>
        <v>#N/A</v>
      </c>
      <c r="AL117" s="5" t="e">
        <f>SUM(AJ118/AI117)</f>
        <v>#N/A</v>
      </c>
      <c r="AM117" s="5" t="e">
        <f>SUM(AL117-AH117)</f>
        <v>#N/A</v>
      </c>
    </row>
    <row r="118" spans="1:39" outlineLevel="1" x14ac:dyDescent="0.2">
      <c r="A118" s="14" t="s">
        <v>470</v>
      </c>
      <c r="B118" s="15" t="e">
        <f>VLOOKUP(B117,'Conference Decoder'!$A:$B, 2, FALSE)</f>
        <v>#N/A</v>
      </c>
      <c r="C118" s="16" t="s">
        <v>466</v>
      </c>
      <c r="D118" s="6" t="e">
        <f>O117</f>
        <v>#N/A</v>
      </c>
      <c r="E118" s="16" t="s">
        <v>467</v>
      </c>
      <c r="F118" s="6" t="e">
        <f>V117</f>
        <v>#N/A</v>
      </c>
      <c r="K118" s="5" t="e">
        <f>SUM(K117*L117)</f>
        <v>#N/A</v>
      </c>
      <c r="M118" s="5" t="e">
        <f>SUM(M117*N117)</f>
        <v>#N/A</v>
      </c>
      <c r="R118" s="5" t="e">
        <f>SUM(R117*S117)</f>
        <v>#N/A</v>
      </c>
      <c r="T118" s="5" t="e">
        <f>SUM(T117*U117)</f>
        <v>#N/A</v>
      </c>
      <c r="X118" s="5" t="e">
        <f>SUM(X117:AA117)</f>
        <v>#N/A</v>
      </c>
      <c r="AF118" s="5" t="e">
        <f>SUM(AF117*AG117)</f>
        <v>#N/A</v>
      </c>
      <c r="AJ118" s="5" t="e">
        <f>SUM(AJ117*AK117)</f>
        <v>#N/A</v>
      </c>
    </row>
    <row r="119" spans="1:39" outlineLevel="1" x14ac:dyDescent="0.2">
      <c r="A119" s="14" t="s">
        <v>471</v>
      </c>
      <c r="B119" s="15" t="e">
        <f>VLOOKUP(B118,'Conference Strength'!$B$1:$N$33, 13, FALSE)</f>
        <v>#N/A</v>
      </c>
      <c r="C119" s="16" t="s">
        <v>468</v>
      </c>
      <c r="D119" s="6" t="e">
        <f>AM117</f>
        <v>#N/A</v>
      </c>
      <c r="E119" s="16" t="s">
        <v>469</v>
      </c>
      <c r="F119" s="6" t="e">
        <f>AC117</f>
        <v>#N/A</v>
      </c>
      <c r="J119" s="4" t="s">
        <v>473</v>
      </c>
      <c r="K119" t="e">
        <f>SUM(K118-R112)</f>
        <v>#N/A</v>
      </c>
      <c r="L119" s="4" t="s">
        <v>473</v>
      </c>
      <c r="M119" t="e">
        <f>SUM(M118-T112)</f>
        <v>#N/A</v>
      </c>
      <c r="AI119" s="4" t="s">
        <v>473</v>
      </c>
      <c r="AJ119" t="e">
        <f>SUM(AJ118-AF112)</f>
        <v>#N/A</v>
      </c>
    </row>
    <row r="120" spans="1:39" outlineLevel="1" x14ac:dyDescent="0.2">
      <c r="A120" s="14" t="s">
        <v>507</v>
      </c>
      <c r="B120" s="15" t="e">
        <f>SUM(F121*B119)</f>
        <v>#N/A</v>
      </c>
      <c r="C120" s="16" t="s">
        <v>474</v>
      </c>
      <c r="D120" s="17" t="e">
        <f>SUM(F113*SUM(K119/F112))</f>
        <v>#N/A</v>
      </c>
      <c r="E120" s="16" t="s">
        <v>475</v>
      </c>
      <c r="F120" s="18" t="e">
        <f>SUM(F113*SUM(M119/F112))</f>
        <v>#N/A</v>
      </c>
    </row>
    <row r="121" spans="1:39" outlineLevel="1" x14ac:dyDescent="0.2">
      <c r="A121" s="19"/>
      <c r="B121" s="20"/>
      <c r="C121" s="21" t="s">
        <v>476</v>
      </c>
      <c r="D121" s="22" t="e">
        <f>AJ119/(SUM(F119*10))</f>
        <v>#N/A</v>
      </c>
      <c r="E121" s="21" t="s">
        <v>481</v>
      </c>
      <c r="F121" s="23" t="e">
        <f>SUM(D120,F120,D121)</f>
        <v>#N/A</v>
      </c>
    </row>
    <row r="123" spans="1:39" s="24" customFormat="1" x14ac:dyDescent="0.2">
      <c r="A123" s="25" t="s">
        <v>478</v>
      </c>
    </row>
    <row r="126" spans="1:39" hidden="1" outlineLevel="1" x14ac:dyDescent="0.2">
      <c r="A126" s="40" t="s">
        <v>472</v>
      </c>
      <c r="B126" s="41"/>
      <c r="C126" s="41"/>
      <c r="D126" s="41"/>
      <c r="E126" s="41"/>
      <c r="F126" s="42"/>
      <c r="J126" s="28" t="s">
        <v>456</v>
      </c>
      <c r="K126" s="29"/>
      <c r="L126" s="29"/>
      <c r="M126" s="29"/>
      <c r="N126" s="29"/>
      <c r="O126" s="30"/>
      <c r="Q126" s="31" t="s">
        <v>457</v>
      </c>
      <c r="R126" s="32"/>
      <c r="S126" s="32"/>
      <c r="T126" s="32"/>
      <c r="U126" s="32"/>
      <c r="V126" s="33"/>
      <c r="X126" s="34" t="s">
        <v>458</v>
      </c>
      <c r="Y126" s="35"/>
      <c r="Z126" s="35"/>
      <c r="AA126" s="35"/>
      <c r="AB126" s="35"/>
      <c r="AC126" s="36"/>
      <c r="AE126" s="37" t="s">
        <v>462</v>
      </c>
      <c r="AF126" s="38"/>
      <c r="AG126" s="38"/>
      <c r="AH126" s="38"/>
      <c r="AI126" s="38"/>
      <c r="AJ126" s="38"/>
      <c r="AK126" s="38"/>
      <c r="AL126" s="38"/>
      <c r="AM126" s="39"/>
    </row>
    <row r="127" spans="1:39" ht="60" hidden="1" outlineLevel="1" x14ac:dyDescent="0.2">
      <c r="A127" s="4" t="s">
        <v>451</v>
      </c>
      <c r="D127" s="2"/>
      <c r="F127" s="2"/>
      <c r="G127" s="2"/>
      <c r="H127" s="2"/>
      <c r="J127" s="7" t="s">
        <v>391</v>
      </c>
      <c r="K127" s="8" t="s">
        <v>393</v>
      </c>
      <c r="L127" s="8" t="s">
        <v>394</v>
      </c>
      <c r="M127" s="8" t="s">
        <v>396</v>
      </c>
      <c r="N127" s="8" t="s">
        <v>397</v>
      </c>
      <c r="O127" s="10" t="s">
        <v>459</v>
      </c>
      <c r="Q127" s="7" t="s">
        <v>455</v>
      </c>
      <c r="R127" s="8" t="s">
        <v>376</v>
      </c>
      <c r="S127" s="8" t="s">
        <v>377</v>
      </c>
      <c r="T127" s="8" t="s">
        <v>379</v>
      </c>
      <c r="U127" s="8" t="s">
        <v>380</v>
      </c>
      <c r="V127" s="10" t="s">
        <v>460</v>
      </c>
      <c r="X127" s="7" t="s">
        <v>401</v>
      </c>
      <c r="Y127" s="8" t="s">
        <v>406</v>
      </c>
      <c r="Z127" s="8" t="s">
        <v>404</v>
      </c>
      <c r="AA127" s="8" t="s">
        <v>405</v>
      </c>
      <c r="AB127" s="8" t="s">
        <v>389</v>
      </c>
      <c r="AC127" s="10" t="s">
        <v>461</v>
      </c>
      <c r="AE127" s="7" t="s">
        <v>407</v>
      </c>
      <c r="AF127" s="8" t="s">
        <v>382</v>
      </c>
      <c r="AG127" s="8" t="s">
        <v>383</v>
      </c>
      <c r="AH127" s="9" t="s">
        <v>464</v>
      </c>
      <c r="AI127" s="8" t="s">
        <v>390</v>
      </c>
      <c r="AJ127" s="8" t="s">
        <v>399</v>
      </c>
      <c r="AK127" s="8" t="s">
        <v>400</v>
      </c>
      <c r="AL127" s="9" t="s">
        <v>465</v>
      </c>
      <c r="AM127" s="10" t="s">
        <v>463</v>
      </c>
    </row>
    <row r="128" spans="1:39" ht="15" hidden="1" outlineLevel="1" x14ac:dyDescent="0.2">
      <c r="A128" s="11" t="s">
        <v>449</v>
      </c>
      <c r="B128" s="12"/>
      <c r="C128" s="13" t="s">
        <v>371</v>
      </c>
      <c r="D128" s="5" t="e">
        <f>VLOOKUP(B128,'School Stats'!$B:$AH, 14, FALSE)</f>
        <v>#N/A</v>
      </c>
      <c r="E128" s="13" t="s">
        <v>452</v>
      </c>
      <c r="F128" s="5" t="e">
        <f>VLOOKUP(B128,'School Stats'!$B:$AH, 15, FALSE)</f>
        <v>#N/A</v>
      </c>
      <c r="J128" s="5" t="e">
        <f>VLOOKUP(B128,'School Stats'!$B:$AH, 17, FALSE)</f>
        <v>#N/A</v>
      </c>
      <c r="K128" s="5" t="e">
        <f>VLOOKUP(B128,'School Stats'!$B:$AH, 19, FALSE)</f>
        <v>#N/A</v>
      </c>
      <c r="L128" s="5" t="e">
        <f>VLOOKUP(B128,'School Stats'!$B:$AH, 20, FALSE)</f>
        <v>#N/A</v>
      </c>
      <c r="M128" s="5" t="e">
        <f>VLOOKUP(B128,'School Stats'!$B:$AH, 22, FALSE)</f>
        <v>#N/A</v>
      </c>
      <c r="N128" s="5" t="e">
        <f>VLOOKUP(B128,'School Stats'!$B:$AH, 23, FALSE)</f>
        <v>#N/A</v>
      </c>
      <c r="O128" s="5" t="e">
        <f>SUM(J128/SUM(K129+M129))</f>
        <v>#N/A</v>
      </c>
      <c r="Q128" s="5" t="e">
        <f>VLOOKUP(B128,'Opponent Stats'!$B:$AH, 17, FALSE)</f>
        <v>#N/A</v>
      </c>
      <c r="R128" s="5" t="e">
        <f>VLOOKUP(B128,'Opponent Stats'!$B:$AH, 19, FALSE)</f>
        <v>#N/A</v>
      </c>
      <c r="S128" s="5" t="e">
        <f>VLOOKUP(B128,'Opponent Stats'!$B:$AH, 20, FALSE)</f>
        <v>#N/A</v>
      </c>
      <c r="T128" s="5" t="e">
        <f>VLOOKUP(B128,'Opponent Stats'!$B:$AH, 22, FALSE)</f>
        <v>#N/A</v>
      </c>
      <c r="U128" s="5" t="e">
        <f>VLOOKUP(B128,'Opponent Stats'!$B:$AH, 23, FALSE)</f>
        <v>#N/A</v>
      </c>
      <c r="V128" s="5" t="e">
        <f>SUM(Q128/SUM(R129+T129))</f>
        <v>#N/A</v>
      </c>
      <c r="X128" s="5" t="e">
        <f>VLOOKUP(B128,'School Stats'!$B:$AH, 27, FALSE)</f>
        <v>#N/A</v>
      </c>
      <c r="Y128" s="5" t="e">
        <f>VLOOKUP(B128,'School Stats'!$B:$AH, 32, FALSE)</f>
        <v>#N/A</v>
      </c>
      <c r="Z128" s="5" t="e">
        <f>VLOOKUP(B128,'School Stats'!$B:$AH, 30, FALSE)</f>
        <v>#N/A</v>
      </c>
      <c r="AA128" s="5" t="e">
        <f>VLOOKUP(B128,'School Stats'!$B:$AH, 31, FALSE)</f>
        <v>#N/A</v>
      </c>
      <c r="AB128" s="5" t="e">
        <f>VLOOKUP(B128,'Opponent Stats'!$B:$AH, 32, FALSE)</f>
        <v>#N/A</v>
      </c>
      <c r="AC128" s="5" t="e">
        <f>SUM(J128/(SUM(X129-AB128)))</f>
        <v>#N/A</v>
      </c>
      <c r="AE128" s="5" t="e">
        <f>VLOOKUP(B128,'School Stats'!$B:$AH, 33, FALSE)</f>
        <v>#N/A</v>
      </c>
      <c r="AF128" s="5" t="e">
        <f>VLOOKUP(B128,'Opponent Stats'!$B:$AH, 25, FALSE)</f>
        <v>#N/A</v>
      </c>
      <c r="AG128" s="5" t="e">
        <f>VLOOKUP(B128,'Opponent Stats'!$B:$AH, 26, FALSE)</f>
        <v>#N/A</v>
      </c>
      <c r="AH128" s="5" t="e">
        <f>SUM(AF129/AE128)</f>
        <v>#N/A</v>
      </c>
      <c r="AI128" s="5" t="e">
        <f>VLOOKUP(B128,'Opponent Stats'!$B:$AH, 33, FALSE)</f>
        <v>#N/A</v>
      </c>
      <c r="AJ128" s="5" t="e">
        <f>VLOOKUP(B128,'School Stats'!$B:$AH, 19, FALSE)</f>
        <v>#N/A</v>
      </c>
      <c r="AK128" s="5" t="e">
        <f>VLOOKUP(B128,'School Stats'!$B:$AH, 26, FALSE)</f>
        <v>#N/A</v>
      </c>
      <c r="AL128" s="5" t="e">
        <f>SUM(AJ129/AI128)</f>
        <v>#N/A</v>
      </c>
      <c r="AM128" s="5" t="e">
        <f>SUM(AL128-AH128)</f>
        <v>#N/A</v>
      </c>
    </row>
    <row r="129" spans="1:39" hidden="1" outlineLevel="1" x14ac:dyDescent="0.2">
      <c r="A129" s="14" t="s">
        <v>470</v>
      </c>
      <c r="B129" s="15" t="e">
        <f>VLOOKUP(B128,'Conference Decoder'!$A:$B, 2, FALSE)</f>
        <v>#N/A</v>
      </c>
      <c r="C129" s="16" t="s">
        <v>466</v>
      </c>
      <c r="D129" s="6" t="e">
        <f>O128</f>
        <v>#N/A</v>
      </c>
      <c r="E129" s="16" t="s">
        <v>467</v>
      </c>
      <c r="F129" s="6" t="e">
        <f>V128</f>
        <v>#N/A</v>
      </c>
      <c r="K129" s="5" t="e">
        <f>SUM(K128*L128)</f>
        <v>#N/A</v>
      </c>
      <c r="M129" s="5" t="e">
        <f>SUM(M128*N128)</f>
        <v>#N/A</v>
      </c>
      <c r="R129" s="5" t="e">
        <f>SUM(R128*S128)</f>
        <v>#N/A</v>
      </c>
      <c r="T129" s="5" t="e">
        <f>SUM(T128*U128)</f>
        <v>#N/A</v>
      </c>
      <c r="X129" s="5" t="e">
        <f>SUM(X128:AA128)</f>
        <v>#N/A</v>
      </c>
      <c r="AF129" s="5" t="e">
        <f>SUM(AF128*AG128)</f>
        <v>#N/A</v>
      </c>
      <c r="AJ129" s="5" t="e">
        <f>SUM(AJ128*AK128)</f>
        <v>#N/A</v>
      </c>
    </row>
    <row r="130" spans="1:39" hidden="1" outlineLevel="1" x14ac:dyDescent="0.2">
      <c r="A130" s="14" t="s">
        <v>471</v>
      </c>
      <c r="B130" s="15" t="e">
        <f>VLOOKUP(B129,'Conference Strength'!$B$1:$N$33, 13, FALSE)</f>
        <v>#N/A</v>
      </c>
      <c r="C130" s="16" t="s">
        <v>468</v>
      </c>
      <c r="D130" s="6" t="e">
        <f>AM128</f>
        <v>#N/A</v>
      </c>
      <c r="E130" s="16" t="s">
        <v>469</v>
      </c>
      <c r="F130" s="6" t="e">
        <f>AC128</f>
        <v>#N/A</v>
      </c>
      <c r="J130" s="4" t="s">
        <v>473</v>
      </c>
      <c r="K130" t="e">
        <f>SUM(K129-R135)</f>
        <v>#N/A</v>
      </c>
      <c r="L130" s="4" t="s">
        <v>473</v>
      </c>
      <c r="M130" t="e">
        <f>SUM(M129-T135)</f>
        <v>#N/A</v>
      </c>
      <c r="Q130" t="s">
        <v>473</v>
      </c>
      <c r="AI130" s="4" t="s">
        <v>473</v>
      </c>
      <c r="AJ130" t="e">
        <f>SUM(AJ129-AF135)</f>
        <v>#N/A</v>
      </c>
    </row>
    <row r="131" spans="1:39" hidden="1" outlineLevel="1" x14ac:dyDescent="0.2">
      <c r="A131" s="14" t="s">
        <v>507</v>
      </c>
      <c r="B131" s="15" t="e">
        <f>SUM(F132*B130)</f>
        <v>#N/A</v>
      </c>
      <c r="C131" s="16" t="s">
        <v>474</v>
      </c>
      <c r="D131" s="17" t="e">
        <f>SUM(F136*SUM(K130/F135))</f>
        <v>#N/A</v>
      </c>
      <c r="E131" s="16" t="s">
        <v>475</v>
      </c>
      <c r="F131" s="18" t="e">
        <f>SUM(F136*SUM(M130/F135))</f>
        <v>#N/A</v>
      </c>
    </row>
    <row r="132" spans="1:39" hidden="1" outlineLevel="1" x14ac:dyDescent="0.2">
      <c r="A132" s="19"/>
      <c r="B132" s="20"/>
      <c r="C132" s="21" t="s">
        <v>476</v>
      </c>
      <c r="D132" s="22" t="e">
        <f>AJ130/(SUM(F130*10))</f>
        <v>#N/A</v>
      </c>
      <c r="E132" s="21" t="s">
        <v>481</v>
      </c>
      <c r="F132" s="23" t="e">
        <f>SUM(D131,F131,D132)</f>
        <v>#N/A</v>
      </c>
    </row>
    <row r="133" spans="1:39" ht="30" hidden="1" customHeight="1" outlineLevel="1" x14ac:dyDescent="0.2"/>
    <row r="134" spans="1:39" ht="15" hidden="1" outlineLevel="1" x14ac:dyDescent="0.2">
      <c r="A134" s="11" t="s">
        <v>450</v>
      </c>
      <c r="B134" s="12"/>
      <c r="C134" s="13" t="s">
        <v>371</v>
      </c>
      <c r="D134" s="5" t="e">
        <f>VLOOKUP(B134,'School Stats'!$B:$AH, 14, FALSE)</f>
        <v>#N/A</v>
      </c>
      <c r="E134" s="13" t="s">
        <v>452</v>
      </c>
      <c r="F134" s="5" t="e">
        <f>VLOOKUP(B134,'Opponent Stats'!$B:$AH, 15, FALSE)</f>
        <v>#N/A</v>
      </c>
      <c r="J134" s="5" t="e">
        <f>VLOOKUP(B134,'School Stats'!$B:$AH, 17, FALSE)</f>
        <v>#N/A</v>
      </c>
      <c r="K134" s="5" t="e">
        <f>VLOOKUP(B134,'School Stats'!$B:$AH, 19, FALSE)</f>
        <v>#N/A</v>
      </c>
      <c r="L134" s="5" t="e">
        <f>VLOOKUP(B134,'School Stats'!$B:$AH, 20, FALSE)</f>
        <v>#N/A</v>
      </c>
      <c r="M134" s="5" t="e">
        <f>VLOOKUP(B134,'School Stats'!$B:$AH, 22, FALSE)</f>
        <v>#N/A</v>
      </c>
      <c r="N134" s="5" t="e">
        <f>VLOOKUP(B134,'School Stats'!$B:$AH, 23, FALSE)</f>
        <v>#N/A</v>
      </c>
      <c r="O134" s="5" t="e">
        <f>SUM(J134/SUM(K135+M135))</f>
        <v>#N/A</v>
      </c>
      <c r="Q134" s="5" t="e">
        <f>VLOOKUP(B134,'Opponent Stats'!$B:$AH, 17, FALSE)</f>
        <v>#N/A</v>
      </c>
      <c r="R134" s="5" t="e">
        <f>VLOOKUP(B134,'Opponent Stats'!$B:$AH, 19, FALSE)</f>
        <v>#N/A</v>
      </c>
      <c r="S134" s="5" t="e">
        <f>VLOOKUP(B134,'Opponent Stats'!$B:$AH, 20, FALSE)</f>
        <v>#N/A</v>
      </c>
      <c r="T134" s="5" t="e">
        <f>VLOOKUP(B134,'Opponent Stats'!$B:$AH, 22, FALSE)</f>
        <v>#N/A</v>
      </c>
      <c r="U134" s="5" t="e">
        <f>VLOOKUP(B134,'Opponent Stats'!$B:$AH, 23, FALSE)</f>
        <v>#N/A</v>
      </c>
      <c r="V134" s="5" t="e">
        <f>SUM(Q134/SUM(R135+T135))</f>
        <v>#N/A</v>
      </c>
      <c r="X134" s="5" t="e">
        <f>VLOOKUP(B134,'School Stats'!$B:$AH, 27, FALSE)</f>
        <v>#N/A</v>
      </c>
      <c r="Y134" s="5" t="e">
        <f>VLOOKUP(B134,'School Stats'!$B:$AH, 32, FALSE)</f>
        <v>#N/A</v>
      </c>
      <c r="Z134" s="5" t="e">
        <f>VLOOKUP(B134,'School Stats'!$B:$AH, 30, FALSE)</f>
        <v>#N/A</v>
      </c>
      <c r="AA134" s="5" t="e">
        <f>VLOOKUP(B134,'School Stats'!$B:$AH, 31, FALSE)</f>
        <v>#N/A</v>
      </c>
      <c r="AB134" s="5" t="e">
        <f>VLOOKUP(B134,'Opponent Stats'!$B:$AH, 32, FALSE)</f>
        <v>#N/A</v>
      </c>
      <c r="AC134" s="5" t="e">
        <f>SUM(J134/(SUM(X135-AB134)))</f>
        <v>#N/A</v>
      </c>
      <c r="AE134" s="5" t="e">
        <f>VLOOKUP(B134,'School Stats'!$B:$AH, 33, FALSE)</f>
        <v>#N/A</v>
      </c>
      <c r="AF134" s="5" t="e">
        <f>VLOOKUP(B134,'Opponent Stats'!$B:$AH, 25, FALSE)</f>
        <v>#N/A</v>
      </c>
      <c r="AG134" s="5" t="e">
        <f>VLOOKUP(B134,'Opponent Stats'!$B:$AH, 26, FALSE)</f>
        <v>#N/A</v>
      </c>
      <c r="AH134" s="5" t="e">
        <f>SUM(AF135/AE134)</f>
        <v>#N/A</v>
      </c>
      <c r="AI134" s="5" t="e">
        <f>VLOOKUP(B134,'Opponent Stats'!$B:$AH, 33, FALSE)</f>
        <v>#N/A</v>
      </c>
      <c r="AJ134" s="5" t="e">
        <f>VLOOKUP(B134,'School Stats'!$B:$AH, 19, FALSE)</f>
        <v>#N/A</v>
      </c>
      <c r="AK134" s="5" t="e">
        <f>VLOOKUP(B134,'School Stats'!$B:$AH, 26, FALSE)</f>
        <v>#N/A</v>
      </c>
      <c r="AL134" s="5" t="e">
        <f>SUM(AJ135/AI134)</f>
        <v>#N/A</v>
      </c>
      <c r="AM134" s="5" t="e">
        <f>SUM(AL134-AH134)</f>
        <v>#N/A</v>
      </c>
    </row>
    <row r="135" spans="1:39" hidden="1" outlineLevel="1" x14ac:dyDescent="0.2">
      <c r="A135" s="14" t="s">
        <v>470</v>
      </c>
      <c r="B135" s="15" t="e">
        <f>VLOOKUP(B134,'Conference Decoder'!$A:$B, 2, FALSE)</f>
        <v>#N/A</v>
      </c>
      <c r="C135" s="16" t="s">
        <v>466</v>
      </c>
      <c r="D135" s="6" t="e">
        <f>O134</f>
        <v>#N/A</v>
      </c>
      <c r="E135" s="16" t="s">
        <v>467</v>
      </c>
      <c r="F135" s="6" t="e">
        <f>V134</f>
        <v>#N/A</v>
      </c>
      <c r="K135" s="5" t="e">
        <f>SUM(K134*L134)</f>
        <v>#N/A</v>
      </c>
      <c r="M135" s="5" t="e">
        <f>SUM(M134*N134)</f>
        <v>#N/A</v>
      </c>
      <c r="R135" s="5" t="e">
        <f>SUM(R134*S134)</f>
        <v>#N/A</v>
      </c>
      <c r="T135" s="5" t="e">
        <f>SUM(T134*U134)</f>
        <v>#N/A</v>
      </c>
      <c r="X135" s="5" t="e">
        <f>SUM(X134:AA134)</f>
        <v>#N/A</v>
      </c>
      <c r="AF135" s="5" t="e">
        <f>SUM(AF134*AG134)</f>
        <v>#N/A</v>
      </c>
      <c r="AJ135" s="5" t="e">
        <f>SUM(AJ134*AK134)</f>
        <v>#N/A</v>
      </c>
    </row>
    <row r="136" spans="1:39" hidden="1" outlineLevel="1" x14ac:dyDescent="0.2">
      <c r="A136" s="14" t="s">
        <v>471</v>
      </c>
      <c r="B136" s="15" t="e">
        <f>VLOOKUP(B135,'Conference Strength'!$B$1:$N$33, 13, FALSE)</f>
        <v>#N/A</v>
      </c>
      <c r="C136" s="16" t="s">
        <v>468</v>
      </c>
      <c r="D136" s="6" t="e">
        <f>AM134</f>
        <v>#N/A</v>
      </c>
      <c r="E136" s="16" t="s">
        <v>469</v>
      </c>
      <c r="F136" s="6" t="e">
        <f>AC134</f>
        <v>#N/A</v>
      </c>
      <c r="J136" s="4" t="s">
        <v>473</v>
      </c>
      <c r="K136" t="e">
        <f>SUM(K135-R129)</f>
        <v>#N/A</v>
      </c>
      <c r="L136" s="4" t="s">
        <v>473</v>
      </c>
      <c r="M136" t="e">
        <f>SUM(M135-T129)</f>
        <v>#N/A</v>
      </c>
      <c r="AI136" s="4" t="s">
        <v>473</v>
      </c>
      <c r="AJ136" t="e">
        <f>SUM(AJ135-AF129)</f>
        <v>#N/A</v>
      </c>
    </row>
    <row r="137" spans="1:39" hidden="1" outlineLevel="1" x14ac:dyDescent="0.2">
      <c r="A137" s="14" t="s">
        <v>507</v>
      </c>
      <c r="B137" s="15" t="e">
        <f>SUM(F138*B136)</f>
        <v>#N/A</v>
      </c>
      <c r="C137" s="16" t="s">
        <v>474</v>
      </c>
      <c r="D137" s="17" t="e">
        <f>SUM(F130*SUM(K136/F129))</f>
        <v>#N/A</v>
      </c>
      <c r="E137" s="16" t="s">
        <v>475</v>
      </c>
      <c r="F137" s="18" t="e">
        <f>SUM(F130*SUM(M136/F129))</f>
        <v>#N/A</v>
      </c>
    </row>
    <row r="138" spans="1:39" hidden="1" outlineLevel="1" x14ac:dyDescent="0.2">
      <c r="A138" s="19"/>
      <c r="B138" s="20"/>
      <c r="C138" s="21" t="s">
        <v>476</v>
      </c>
      <c r="D138" s="22" t="e">
        <f>AJ136/(SUM(F136*10))</f>
        <v>#N/A</v>
      </c>
      <c r="E138" s="21" t="s">
        <v>481</v>
      </c>
      <c r="F138" s="23" t="e">
        <f>SUM(D137,F137,D138)</f>
        <v>#N/A</v>
      </c>
    </row>
    <row r="139" spans="1:39" hidden="1" outlineLevel="1" x14ac:dyDescent="0.2"/>
    <row r="140" spans="1:39" hidden="1" outlineLevel="1" x14ac:dyDescent="0.2"/>
    <row r="141" spans="1:39" hidden="1" outlineLevel="1" x14ac:dyDescent="0.2">
      <c r="A141" s="40" t="s">
        <v>472</v>
      </c>
      <c r="B141" s="41"/>
      <c r="C141" s="41"/>
      <c r="D141" s="41"/>
      <c r="E141" s="41"/>
      <c r="F141" s="42"/>
      <c r="J141" s="28" t="s">
        <v>456</v>
      </c>
      <c r="K141" s="29"/>
      <c r="L141" s="29"/>
      <c r="M141" s="29"/>
      <c r="N141" s="29"/>
      <c r="O141" s="30"/>
      <c r="Q141" s="31" t="s">
        <v>457</v>
      </c>
      <c r="R141" s="32"/>
      <c r="S141" s="32"/>
      <c r="T141" s="32"/>
      <c r="U141" s="32"/>
      <c r="V141" s="33"/>
      <c r="X141" s="34" t="s">
        <v>458</v>
      </c>
      <c r="Y141" s="35"/>
      <c r="Z141" s="35"/>
      <c r="AA141" s="35"/>
      <c r="AB141" s="35"/>
      <c r="AC141" s="36"/>
      <c r="AE141" s="37" t="s">
        <v>462</v>
      </c>
      <c r="AF141" s="38"/>
      <c r="AG141" s="38"/>
      <c r="AH141" s="38"/>
      <c r="AI141" s="38"/>
      <c r="AJ141" s="38"/>
      <c r="AK141" s="38"/>
      <c r="AL141" s="38"/>
      <c r="AM141" s="39"/>
    </row>
    <row r="142" spans="1:39" ht="60" hidden="1" outlineLevel="1" x14ac:dyDescent="0.2">
      <c r="A142" s="4" t="s">
        <v>451</v>
      </c>
      <c r="D142" s="2"/>
      <c r="F142" s="2"/>
      <c r="G142" s="2"/>
      <c r="H142" s="2"/>
      <c r="J142" s="7" t="s">
        <v>391</v>
      </c>
      <c r="K142" s="8" t="s">
        <v>393</v>
      </c>
      <c r="L142" s="8" t="s">
        <v>394</v>
      </c>
      <c r="M142" s="8" t="s">
        <v>396</v>
      </c>
      <c r="N142" s="8" t="s">
        <v>397</v>
      </c>
      <c r="O142" s="10" t="s">
        <v>459</v>
      </c>
      <c r="Q142" s="7" t="s">
        <v>455</v>
      </c>
      <c r="R142" s="8" t="s">
        <v>376</v>
      </c>
      <c r="S142" s="8" t="s">
        <v>377</v>
      </c>
      <c r="T142" s="8" t="s">
        <v>379</v>
      </c>
      <c r="U142" s="8" t="s">
        <v>380</v>
      </c>
      <c r="V142" s="10" t="s">
        <v>460</v>
      </c>
      <c r="X142" s="7" t="s">
        <v>401</v>
      </c>
      <c r="Y142" s="8" t="s">
        <v>406</v>
      </c>
      <c r="Z142" s="8" t="s">
        <v>404</v>
      </c>
      <c r="AA142" s="8" t="s">
        <v>405</v>
      </c>
      <c r="AB142" s="8" t="s">
        <v>389</v>
      </c>
      <c r="AC142" s="10" t="s">
        <v>461</v>
      </c>
      <c r="AE142" s="7" t="s">
        <v>407</v>
      </c>
      <c r="AF142" s="8" t="s">
        <v>382</v>
      </c>
      <c r="AG142" s="8" t="s">
        <v>383</v>
      </c>
      <c r="AH142" s="9" t="s">
        <v>464</v>
      </c>
      <c r="AI142" s="8" t="s">
        <v>390</v>
      </c>
      <c r="AJ142" s="8" t="s">
        <v>399</v>
      </c>
      <c r="AK142" s="8" t="s">
        <v>400</v>
      </c>
      <c r="AL142" s="9" t="s">
        <v>465</v>
      </c>
      <c r="AM142" s="10" t="s">
        <v>463</v>
      </c>
    </row>
    <row r="143" spans="1:39" ht="15" hidden="1" outlineLevel="1" x14ac:dyDescent="0.2">
      <c r="A143" s="11" t="s">
        <v>449</v>
      </c>
      <c r="B143" s="12"/>
      <c r="C143" s="13" t="s">
        <v>371</v>
      </c>
      <c r="D143" s="5" t="e">
        <f>VLOOKUP(B143,'School Stats'!$B:$AH, 14, FALSE)</f>
        <v>#N/A</v>
      </c>
      <c r="E143" s="13" t="s">
        <v>452</v>
      </c>
      <c r="F143" s="5" t="e">
        <f>VLOOKUP(B143,'School Stats'!$B:$AH, 15, FALSE)</f>
        <v>#N/A</v>
      </c>
      <c r="J143" s="5" t="e">
        <f>VLOOKUP(B143,'School Stats'!$B:$AH, 17, FALSE)</f>
        <v>#N/A</v>
      </c>
      <c r="K143" s="5" t="e">
        <f>VLOOKUP(B143,'School Stats'!$B:$AH, 19, FALSE)</f>
        <v>#N/A</v>
      </c>
      <c r="L143" s="5" t="e">
        <f>VLOOKUP(B143,'School Stats'!$B:$AH, 20, FALSE)</f>
        <v>#N/A</v>
      </c>
      <c r="M143" s="5" t="e">
        <f>VLOOKUP(B143,'School Stats'!$B:$AH, 22, FALSE)</f>
        <v>#N/A</v>
      </c>
      <c r="N143" s="5" t="e">
        <f>VLOOKUP(B143,'School Stats'!$B:$AH, 23, FALSE)</f>
        <v>#N/A</v>
      </c>
      <c r="O143" s="5" t="e">
        <f>SUM(J143/SUM(K144+M144))</f>
        <v>#N/A</v>
      </c>
      <c r="Q143" s="5" t="e">
        <f>VLOOKUP(B143,'Opponent Stats'!$B:$AH, 17, FALSE)</f>
        <v>#N/A</v>
      </c>
      <c r="R143" s="5" t="e">
        <f>VLOOKUP(B143,'Opponent Stats'!$B:$AH, 19, FALSE)</f>
        <v>#N/A</v>
      </c>
      <c r="S143" s="5" t="e">
        <f>VLOOKUP(B143,'Opponent Stats'!$B:$AH, 20, FALSE)</f>
        <v>#N/A</v>
      </c>
      <c r="T143" s="5" t="e">
        <f>VLOOKUP(B143,'Opponent Stats'!$B:$AH, 22, FALSE)</f>
        <v>#N/A</v>
      </c>
      <c r="U143" s="5" t="e">
        <f>VLOOKUP(B143,'Opponent Stats'!$B:$AH, 23, FALSE)</f>
        <v>#N/A</v>
      </c>
      <c r="V143" s="5" t="e">
        <f>SUM(Q143/SUM(R144+T144))</f>
        <v>#N/A</v>
      </c>
      <c r="X143" s="5" t="e">
        <f>VLOOKUP(B143,'School Stats'!$B:$AH, 27, FALSE)</f>
        <v>#N/A</v>
      </c>
      <c r="Y143" s="5" t="e">
        <f>VLOOKUP(B143,'School Stats'!$B:$AH, 32, FALSE)</f>
        <v>#N/A</v>
      </c>
      <c r="Z143" s="5" t="e">
        <f>VLOOKUP(B143,'School Stats'!$B:$AH, 30, FALSE)</f>
        <v>#N/A</v>
      </c>
      <c r="AA143" s="5" t="e">
        <f>VLOOKUP(B143,'School Stats'!$B:$AH, 31, FALSE)</f>
        <v>#N/A</v>
      </c>
      <c r="AB143" s="5" t="e">
        <f>VLOOKUP(B143,'Opponent Stats'!$B:$AH, 32, FALSE)</f>
        <v>#N/A</v>
      </c>
      <c r="AC143" s="5" t="e">
        <f>SUM(J143/(SUM(X144-AB143)))</f>
        <v>#N/A</v>
      </c>
      <c r="AE143" s="5" t="e">
        <f>VLOOKUP(B143,'School Stats'!$B:$AH, 33, FALSE)</f>
        <v>#N/A</v>
      </c>
      <c r="AF143" s="5" t="e">
        <f>VLOOKUP(B143,'Opponent Stats'!$B:$AH, 25, FALSE)</f>
        <v>#N/A</v>
      </c>
      <c r="AG143" s="5" t="e">
        <f>VLOOKUP(B143,'Opponent Stats'!$B:$AH, 26, FALSE)</f>
        <v>#N/A</v>
      </c>
      <c r="AH143" s="5" t="e">
        <f>SUM(AF144/AE143)</f>
        <v>#N/A</v>
      </c>
      <c r="AI143" s="5" t="e">
        <f>VLOOKUP(B143,'Opponent Stats'!$B:$AH, 33, FALSE)</f>
        <v>#N/A</v>
      </c>
      <c r="AJ143" s="5" t="e">
        <f>VLOOKUP(B143,'School Stats'!$B:$AH, 19, FALSE)</f>
        <v>#N/A</v>
      </c>
      <c r="AK143" s="5" t="e">
        <f>VLOOKUP(B143,'School Stats'!$B:$AH, 26, FALSE)</f>
        <v>#N/A</v>
      </c>
      <c r="AL143" s="5" t="e">
        <f>SUM(AJ144/AI143)</f>
        <v>#N/A</v>
      </c>
      <c r="AM143" s="5" t="e">
        <f>SUM(AL143-AH143)</f>
        <v>#N/A</v>
      </c>
    </row>
    <row r="144" spans="1:39" hidden="1" outlineLevel="1" x14ac:dyDescent="0.2">
      <c r="A144" s="14" t="s">
        <v>470</v>
      </c>
      <c r="B144" s="15" t="e">
        <f>VLOOKUP(B143,'Conference Decoder'!$A:$B, 2, FALSE)</f>
        <v>#N/A</v>
      </c>
      <c r="C144" s="16" t="s">
        <v>466</v>
      </c>
      <c r="D144" s="6" t="e">
        <f>O143</f>
        <v>#N/A</v>
      </c>
      <c r="E144" s="16" t="s">
        <v>467</v>
      </c>
      <c r="F144" s="6" t="e">
        <f>V143</f>
        <v>#N/A</v>
      </c>
      <c r="K144" s="5" t="e">
        <f>SUM(K143*L143)</f>
        <v>#N/A</v>
      </c>
      <c r="M144" s="5" t="e">
        <f>SUM(M143*N143)</f>
        <v>#N/A</v>
      </c>
      <c r="R144" s="5" t="e">
        <f>SUM(R143*S143)</f>
        <v>#N/A</v>
      </c>
      <c r="T144" s="5" t="e">
        <f>SUM(T143*U143)</f>
        <v>#N/A</v>
      </c>
      <c r="X144" s="5" t="e">
        <f>SUM(X143:AA143)</f>
        <v>#N/A</v>
      </c>
      <c r="AF144" s="5" t="e">
        <f>SUM(AF143*AG143)</f>
        <v>#N/A</v>
      </c>
      <c r="AJ144" s="5" t="e">
        <f>SUM(AJ143*AK143)</f>
        <v>#N/A</v>
      </c>
    </row>
    <row r="145" spans="1:39" hidden="1" outlineLevel="1" x14ac:dyDescent="0.2">
      <c r="A145" s="14" t="s">
        <v>471</v>
      </c>
      <c r="B145" s="15" t="e">
        <f>VLOOKUP(B144,'Conference Strength'!$B$1:$N$33, 13, FALSE)</f>
        <v>#N/A</v>
      </c>
      <c r="C145" s="16" t="s">
        <v>468</v>
      </c>
      <c r="D145" s="6" t="e">
        <f>AM143</f>
        <v>#N/A</v>
      </c>
      <c r="E145" s="16" t="s">
        <v>469</v>
      </c>
      <c r="F145" s="6" t="e">
        <f>AC143</f>
        <v>#N/A</v>
      </c>
      <c r="J145" s="4" t="s">
        <v>473</v>
      </c>
      <c r="K145" t="e">
        <f>SUM(K144-R150)</f>
        <v>#N/A</v>
      </c>
      <c r="L145" s="4" t="s">
        <v>473</v>
      </c>
      <c r="M145" t="e">
        <f>SUM(M144-T150)</f>
        <v>#N/A</v>
      </c>
      <c r="Q145" t="s">
        <v>473</v>
      </c>
      <c r="AI145" s="4" t="s">
        <v>473</v>
      </c>
      <c r="AJ145" t="e">
        <f>SUM(AJ144-AF150)</f>
        <v>#N/A</v>
      </c>
    </row>
    <row r="146" spans="1:39" hidden="1" outlineLevel="1" x14ac:dyDescent="0.2">
      <c r="A146" s="14" t="s">
        <v>507</v>
      </c>
      <c r="B146" s="15" t="e">
        <f>SUM(F147*B145)</f>
        <v>#N/A</v>
      </c>
      <c r="C146" s="16" t="s">
        <v>474</v>
      </c>
      <c r="D146" s="17" t="e">
        <f>SUM(F151*SUM(K145/F150))</f>
        <v>#N/A</v>
      </c>
      <c r="E146" s="16" t="s">
        <v>475</v>
      </c>
      <c r="F146" s="18" t="e">
        <f>SUM(F151*SUM(M145/F150))</f>
        <v>#N/A</v>
      </c>
    </row>
    <row r="147" spans="1:39" hidden="1" outlineLevel="1" x14ac:dyDescent="0.2">
      <c r="A147" s="19"/>
      <c r="B147" s="20"/>
      <c r="C147" s="21" t="s">
        <v>476</v>
      </c>
      <c r="D147" s="22" t="e">
        <f>AJ145/(SUM(F145*10))</f>
        <v>#N/A</v>
      </c>
      <c r="E147" s="21" t="s">
        <v>481</v>
      </c>
      <c r="F147" s="23" t="e">
        <f>SUM(D146,F146,D147)</f>
        <v>#N/A</v>
      </c>
    </row>
    <row r="148" spans="1:39" ht="30" hidden="1" customHeight="1" outlineLevel="1" x14ac:dyDescent="0.2"/>
    <row r="149" spans="1:39" ht="15" hidden="1" outlineLevel="1" x14ac:dyDescent="0.2">
      <c r="A149" s="11" t="s">
        <v>450</v>
      </c>
      <c r="B149" s="12"/>
      <c r="C149" s="13" t="s">
        <v>371</v>
      </c>
      <c r="D149" s="5" t="e">
        <f>VLOOKUP(B149,'School Stats'!$B:$AH, 14, FALSE)</f>
        <v>#N/A</v>
      </c>
      <c r="E149" s="13" t="s">
        <v>452</v>
      </c>
      <c r="F149" s="5" t="e">
        <f>VLOOKUP(B149,'Opponent Stats'!$B:$AH, 15, FALSE)</f>
        <v>#N/A</v>
      </c>
      <c r="J149" s="5" t="e">
        <f>VLOOKUP(B149,'School Stats'!$B:$AH, 17, FALSE)</f>
        <v>#N/A</v>
      </c>
      <c r="K149" s="5" t="e">
        <f>VLOOKUP(B149,'School Stats'!$B:$AH, 19, FALSE)</f>
        <v>#N/A</v>
      </c>
      <c r="L149" s="5" t="e">
        <f>VLOOKUP(B149,'School Stats'!$B:$AH, 20, FALSE)</f>
        <v>#N/A</v>
      </c>
      <c r="M149" s="5" t="e">
        <f>VLOOKUP(B149,'School Stats'!$B:$AH, 22, FALSE)</f>
        <v>#N/A</v>
      </c>
      <c r="N149" s="5" t="e">
        <f>VLOOKUP(B149,'School Stats'!$B:$AH, 23, FALSE)</f>
        <v>#N/A</v>
      </c>
      <c r="O149" s="5" t="e">
        <f>SUM(J149/SUM(K150+M150))</f>
        <v>#N/A</v>
      </c>
      <c r="Q149" s="5" t="e">
        <f>VLOOKUP(B149,'Opponent Stats'!$B:$AH, 17, FALSE)</f>
        <v>#N/A</v>
      </c>
      <c r="R149" s="5" t="e">
        <f>VLOOKUP(B149,'Opponent Stats'!$B:$AH, 19, FALSE)</f>
        <v>#N/A</v>
      </c>
      <c r="S149" s="5" t="e">
        <f>VLOOKUP(B149,'Opponent Stats'!$B:$AH, 20, FALSE)</f>
        <v>#N/A</v>
      </c>
      <c r="T149" s="5" t="e">
        <f>VLOOKUP(B149,'Opponent Stats'!$B:$AH, 22, FALSE)</f>
        <v>#N/A</v>
      </c>
      <c r="U149" s="5" t="e">
        <f>VLOOKUP(B149,'Opponent Stats'!$B:$AH, 23, FALSE)</f>
        <v>#N/A</v>
      </c>
      <c r="V149" s="5" t="e">
        <f>SUM(Q149/SUM(R150+T150))</f>
        <v>#N/A</v>
      </c>
      <c r="X149" s="5" t="e">
        <f>VLOOKUP(B149,'School Stats'!$B:$AH, 27, FALSE)</f>
        <v>#N/A</v>
      </c>
      <c r="Y149" s="5" t="e">
        <f>VLOOKUP(B149,'School Stats'!$B:$AH, 32, FALSE)</f>
        <v>#N/A</v>
      </c>
      <c r="Z149" s="5" t="e">
        <f>VLOOKUP(B149,'School Stats'!$B:$AH, 30, FALSE)</f>
        <v>#N/A</v>
      </c>
      <c r="AA149" s="5" t="e">
        <f>VLOOKUP(B149,'School Stats'!$B:$AH, 31, FALSE)</f>
        <v>#N/A</v>
      </c>
      <c r="AB149" s="5" t="e">
        <f>VLOOKUP(B149,'Opponent Stats'!$B:$AH, 32, FALSE)</f>
        <v>#N/A</v>
      </c>
      <c r="AC149" s="5" t="e">
        <f>SUM(J149/(SUM(X150-AB149)))</f>
        <v>#N/A</v>
      </c>
      <c r="AE149" s="5" t="e">
        <f>VLOOKUP(B149,'School Stats'!$B:$AH, 33, FALSE)</f>
        <v>#N/A</v>
      </c>
      <c r="AF149" s="5" t="e">
        <f>VLOOKUP(B149,'Opponent Stats'!$B:$AH, 25, FALSE)</f>
        <v>#N/A</v>
      </c>
      <c r="AG149" s="5" t="e">
        <f>VLOOKUP(B149,'Opponent Stats'!$B:$AH, 26, FALSE)</f>
        <v>#N/A</v>
      </c>
      <c r="AH149" s="5" t="e">
        <f>SUM(AF150/AE149)</f>
        <v>#N/A</v>
      </c>
      <c r="AI149" s="5" t="e">
        <f>VLOOKUP(B149,'Opponent Stats'!$B:$AH, 33, FALSE)</f>
        <v>#N/A</v>
      </c>
      <c r="AJ149" s="5" t="e">
        <f>VLOOKUP(B149,'School Stats'!$B:$AH, 19, FALSE)</f>
        <v>#N/A</v>
      </c>
      <c r="AK149" s="5" t="e">
        <f>VLOOKUP(B149,'School Stats'!$B:$AH, 26, FALSE)</f>
        <v>#N/A</v>
      </c>
      <c r="AL149" s="5" t="e">
        <f>SUM(AJ150/AI149)</f>
        <v>#N/A</v>
      </c>
      <c r="AM149" s="5" t="e">
        <f>SUM(AL149-AH149)</f>
        <v>#N/A</v>
      </c>
    </row>
    <row r="150" spans="1:39" hidden="1" outlineLevel="1" x14ac:dyDescent="0.2">
      <c r="A150" s="14" t="s">
        <v>470</v>
      </c>
      <c r="B150" s="15" t="e">
        <f>VLOOKUP(B149,'Conference Decoder'!$A:$B, 2, FALSE)</f>
        <v>#N/A</v>
      </c>
      <c r="C150" s="16" t="s">
        <v>466</v>
      </c>
      <c r="D150" s="6" t="e">
        <f>O149</f>
        <v>#N/A</v>
      </c>
      <c r="E150" s="16" t="s">
        <v>467</v>
      </c>
      <c r="F150" s="6" t="e">
        <f>V149</f>
        <v>#N/A</v>
      </c>
      <c r="K150" s="5" t="e">
        <f>SUM(K149*L149)</f>
        <v>#N/A</v>
      </c>
      <c r="M150" s="5" t="e">
        <f>SUM(M149*N149)</f>
        <v>#N/A</v>
      </c>
      <c r="R150" s="5" t="e">
        <f>SUM(R149*S149)</f>
        <v>#N/A</v>
      </c>
      <c r="T150" s="5" t="e">
        <f>SUM(T149*U149)</f>
        <v>#N/A</v>
      </c>
      <c r="X150" s="5" t="e">
        <f>SUM(X149:AA149)</f>
        <v>#N/A</v>
      </c>
      <c r="AF150" s="5" t="e">
        <f>SUM(AF149*AG149)</f>
        <v>#N/A</v>
      </c>
      <c r="AJ150" s="5" t="e">
        <f>SUM(AJ149*AK149)</f>
        <v>#N/A</v>
      </c>
    </row>
    <row r="151" spans="1:39" hidden="1" outlineLevel="1" x14ac:dyDescent="0.2">
      <c r="A151" s="14" t="s">
        <v>471</v>
      </c>
      <c r="B151" s="15" t="e">
        <f>VLOOKUP(B150,'Conference Strength'!$B$1:$N$33, 13, FALSE)</f>
        <v>#N/A</v>
      </c>
      <c r="C151" s="16" t="s">
        <v>468</v>
      </c>
      <c r="D151" s="6" t="e">
        <f>AM149</f>
        <v>#N/A</v>
      </c>
      <c r="E151" s="16" t="s">
        <v>469</v>
      </c>
      <c r="F151" s="6" t="e">
        <f>AC149</f>
        <v>#N/A</v>
      </c>
      <c r="J151" s="4" t="s">
        <v>473</v>
      </c>
      <c r="K151" t="e">
        <f>SUM(K150-R144)</f>
        <v>#N/A</v>
      </c>
      <c r="L151" s="4" t="s">
        <v>473</v>
      </c>
      <c r="M151" t="e">
        <f>SUM(M150-T144)</f>
        <v>#N/A</v>
      </c>
      <c r="AI151" s="4" t="s">
        <v>473</v>
      </c>
      <c r="AJ151" t="e">
        <f>SUM(AJ150-AF144)</f>
        <v>#N/A</v>
      </c>
    </row>
    <row r="152" spans="1:39" hidden="1" outlineLevel="1" x14ac:dyDescent="0.2">
      <c r="A152" s="14" t="s">
        <v>507</v>
      </c>
      <c r="B152" s="15" t="e">
        <f>SUM(F153*B151)</f>
        <v>#N/A</v>
      </c>
      <c r="C152" s="16" t="s">
        <v>474</v>
      </c>
      <c r="D152" s="17" t="e">
        <f>SUM(F145*SUM(K151/F144))</f>
        <v>#N/A</v>
      </c>
      <c r="E152" s="16" t="s">
        <v>475</v>
      </c>
      <c r="F152" s="18" t="e">
        <f>SUM(F145*SUM(M151/F144))</f>
        <v>#N/A</v>
      </c>
    </row>
    <row r="153" spans="1:39" hidden="1" outlineLevel="1" x14ac:dyDescent="0.2">
      <c r="A153" s="19"/>
      <c r="B153" s="20"/>
      <c r="C153" s="21" t="s">
        <v>476</v>
      </c>
      <c r="D153" s="22" t="e">
        <f>AJ151/(SUM(F151*10))</f>
        <v>#N/A</v>
      </c>
      <c r="E153" s="21" t="s">
        <v>481</v>
      </c>
      <c r="F153" s="23" t="e">
        <f>SUM(D152,F152,D153)</f>
        <v>#N/A</v>
      </c>
    </row>
    <row r="154" spans="1:39" hidden="1" outlineLevel="1" x14ac:dyDescent="0.2"/>
    <row r="155" spans="1:39" hidden="1" outlineLevel="1" x14ac:dyDescent="0.2"/>
    <row r="156" spans="1:39" hidden="1" outlineLevel="1" x14ac:dyDescent="0.2">
      <c r="A156" s="40" t="s">
        <v>472</v>
      </c>
      <c r="B156" s="41"/>
      <c r="C156" s="41"/>
      <c r="D156" s="41"/>
      <c r="E156" s="41"/>
      <c r="F156" s="42"/>
      <c r="J156" s="28" t="s">
        <v>456</v>
      </c>
      <c r="K156" s="29"/>
      <c r="L156" s="29"/>
      <c r="M156" s="29"/>
      <c r="N156" s="29"/>
      <c r="O156" s="30"/>
      <c r="Q156" s="31" t="s">
        <v>457</v>
      </c>
      <c r="R156" s="32"/>
      <c r="S156" s="32"/>
      <c r="T156" s="32"/>
      <c r="U156" s="32"/>
      <c r="V156" s="33"/>
      <c r="X156" s="34" t="s">
        <v>458</v>
      </c>
      <c r="Y156" s="35"/>
      <c r="Z156" s="35"/>
      <c r="AA156" s="35"/>
      <c r="AB156" s="35"/>
      <c r="AC156" s="36"/>
      <c r="AE156" s="37" t="s">
        <v>462</v>
      </c>
      <c r="AF156" s="38"/>
      <c r="AG156" s="38"/>
      <c r="AH156" s="38"/>
      <c r="AI156" s="38"/>
      <c r="AJ156" s="38"/>
      <c r="AK156" s="38"/>
      <c r="AL156" s="38"/>
      <c r="AM156" s="39"/>
    </row>
    <row r="157" spans="1:39" ht="60" hidden="1" outlineLevel="1" x14ac:dyDescent="0.2">
      <c r="A157" s="4" t="s">
        <v>451</v>
      </c>
      <c r="D157" s="2"/>
      <c r="F157" s="2"/>
      <c r="G157" s="2"/>
      <c r="H157" s="2"/>
      <c r="J157" s="7" t="s">
        <v>391</v>
      </c>
      <c r="K157" s="8" t="s">
        <v>393</v>
      </c>
      <c r="L157" s="8" t="s">
        <v>394</v>
      </c>
      <c r="M157" s="8" t="s">
        <v>396</v>
      </c>
      <c r="N157" s="8" t="s">
        <v>397</v>
      </c>
      <c r="O157" s="10" t="s">
        <v>459</v>
      </c>
      <c r="Q157" s="7" t="s">
        <v>455</v>
      </c>
      <c r="R157" s="8" t="s">
        <v>376</v>
      </c>
      <c r="S157" s="8" t="s">
        <v>377</v>
      </c>
      <c r="T157" s="8" t="s">
        <v>379</v>
      </c>
      <c r="U157" s="8" t="s">
        <v>380</v>
      </c>
      <c r="V157" s="10" t="s">
        <v>460</v>
      </c>
      <c r="X157" s="7" t="s">
        <v>401</v>
      </c>
      <c r="Y157" s="8" t="s">
        <v>406</v>
      </c>
      <c r="Z157" s="8" t="s">
        <v>404</v>
      </c>
      <c r="AA157" s="8" t="s">
        <v>405</v>
      </c>
      <c r="AB157" s="8" t="s">
        <v>389</v>
      </c>
      <c r="AC157" s="10" t="s">
        <v>461</v>
      </c>
      <c r="AE157" s="7" t="s">
        <v>407</v>
      </c>
      <c r="AF157" s="8" t="s">
        <v>382</v>
      </c>
      <c r="AG157" s="8" t="s">
        <v>383</v>
      </c>
      <c r="AH157" s="9" t="s">
        <v>464</v>
      </c>
      <c r="AI157" s="8" t="s">
        <v>390</v>
      </c>
      <c r="AJ157" s="8" t="s">
        <v>399</v>
      </c>
      <c r="AK157" s="8" t="s">
        <v>400</v>
      </c>
      <c r="AL157" s="9" t="s">
        <v>465</v>
      </c>
      <c r="AM157" s="10" t="s">
        <v>463</v>
      </c>
    </row>
    <row r="158" spans="1:39" ht="15" hidden="1" outlineLevel="1" x14ac:dyDescent="0.2">
      <c r="A158" s="11" t="s">
        <v>449</v>
      </c>
      <c r="B158" s="12"/>
      <c r="C158" s="13" t="s">
        <v>371</v>
      </c>
      <c r="D158" s="5" t="e">
        <f>VLOOKUP(B158,'School Stats'!$B:$AH, 14, FALSE)</f>
        <v>#N/A</v>
      </c>
      <c r="E158" s="13" t="s">
        <v>452</v>
      </c>
      <c r="F158" s="5" t="e">
        <f>VLOOKUP(B158,'School Stats'!$B:$AH, 15, FALSE)</f>
        <v>#N/A</v>
      </c>
      <c r="J158" s="5" t="e">
        <f>VLOOKUP(B158,'School Stats'!$B:$AH, 17, FALSE)</f>
        <v>#N/A</v>
      </c>
      <c r="K158" s="5" t="e">
        <f>VLOOKUP(B158,'School Stats'!$B:$AH, 19, FALSE)</f>
        <v>#N/A</v>
      </c>
      <c r="L158" s="5" t="e">
        <f>VLOOKUP(B158,'School Stats'!$B:$AH, 20, FALSE)</f>
        <v>#N/A</v>
      </c>
      <c r="M158" s="5" t="e">
        <f>VLOOKUP(B158,'School Stats'!$B:$AH, 22, FALSE)</f>
        <v>#N/A</v>
      </c>
      <c r="N158" s="5" t="e">
        <f>VLOOKUP(B158,'School Stats'!$B:$AH, 23, FALSE)</f>
        <v>#N/A</v>
      </c>
      <c r="O158" s="5" t="e">
        <f>SUM(J158/SUM(K159+M159))</f>
        <v>#N/A</v>
      </c>
      <c r="Q158" s="5" t="e">
        <f>VLOOKUP(B158,'Opponent Stats'!$B:$AH, 17, FALSE)</f>
        <v>#N/A</v>
      </c>
      <c r="R158" s="5" t="e">
        <f>VLOOKUP(B158,'Opponent Stats'!$B:$AH, 19, FALSE)</f>
        <v>#N/A</v>
      </c>
      <c r="S158" s="5" t="e">
        <f>VLOOKUP(B158,'Opponent Stats'!$B:$AH, 20, FALSE)</f>
        <v>#N/A</v>
      </c>
      <c r="T158" s="5" t="e">
        <f>VLOOKUP(B158,'Opponent Stats'!$B:$AH, 22, FALSE)</f>
        <v>#N/A</v>
      </c>
      <c r="U158" s="5" t="e">
        <f>VLOOKUP(B158,'Opponent Stats'!$B:$AH, 23, FALSE)</f>
        <v>#N/A</v>
      </c>
      <c r="V158" s="5" t="e">
        <f>SUM(Q158/SUM(R159+T159))</f>
        <v>#N/A</v>
      </c>
      <c r="X158" s="5" t="e">
        <f>VLOOKUP(B158,'School Stats'!$B:$AH, 27, FALSE)</f>
        <v>#N/A</v>
      </c>
      <c r="Y158" s="5" t="e">
        <f>VLOOKUP(B158,'School Stats'!$B:$AH, 32, FALSE)</f>
        <v>#N/A</v>
      </c>
      <c r="Z158" s="5" t="e">
        <f>VLOOKUP(B158,'School Stats'!$B:$AH, 30, FALSE)</f>
        <v>#N/A</v>
      </c>
      <c r="AA158" s="5" t="e">
        <f>VLOOKUP(B158,'School Stats'!$B:$AH, 31, FALSE)</f>
        <v>#N/A</v>
      </c>
      <c r="AB158" s="5" t="e">
        <f>VLOOKUP(B158,'Opponent Stats'!$B:$AH, 32, FALSE)</f>
        <v>#N/A</v>
      </c>
      <c r="AC158" s="5" t="e">
        <f>SUM(J158/(SUM(X159-AB158)))</f>
        <v>#N/A</v>
      </c>
      <c r="AE158" s="5" t="e">
        <f>VLOOKUP(B158,'School Stats'!$B:$AH, 33, FALSE)</f>
        <v>#N/A</v>
      </c>
      <c r="AF158" s="5" t="e">
        <f>VLOOKUP(B158,'Opponent Stats'!$B:$AH, 25, FALSE)</f>
        <v>#N/A</v>
      </c>
      <c r="AG158" s="5" t="e">
        <f>VLOOKUP(B158,'Opponent Stats'!$B:$AH, 26, FALSE)</f>
        <v>#N/A</v>
      </c>
      <c r="AH158" s="5" t="e">
        <f>SUM(AF159/AE158)</f>
        <v>#N/A</v>
      </c>
      <c r="AI158" s="5" t="e">
        <f>VLOOKUP(B158,'Opponent Stats'!$B:$AH, 33, FALSE)</f>
        <v>#N/A</v>
      </c>
      <c r="AJ158" s="5" t="e">
        <f>VLOOKUP(B158,'School Stats'!$B:$AH, 19, FALSE)</f>
        <v>#N/A</v>
      </c>
      <c r="AK158" s="5" t="e">
        <f>VLOOKUP(B158,'School Stats'!$B:$AH, 26, FALSE)</f>
        <v>#N/A</v>
      </c>
      <c r="AL158" s="5" t="e">
        <f>SUM(AJ159/AI158)</f>
        <v>#N/A</v>
      </c>
      <c r="AM158" s="5" t="e">
        <f>SUM(AL158-AH158)</f>
        <v>#N/A</v>
      </c>
    </row>
    <row r="159" spans="1:39" hidden="1" outlineLevel="1" x14ac:dyDescent="0.2">
      <c r="A159" s="14" t="s">
        <v>470</v>
      </c>
      <c r="B159" s="15" t="e">
        <f>VLOOKUP(B158,'Conference Decoder'!$A:$B, 2, FALSE)</f>
        <v>#N/A</v>
      </c>
      <c r="C159" s="16" t="s">
        <v>466</v>
      </c>
      <c r="D159" s="6" t="e">
        <f>O158</f>
        <v>#N/A</v>
      </c>
      <c r="E159" s="16" t="s">
        <v>467</v>
      </c>
      <c r="F159" s="6" t="e">
        <f>V158</f>
        <v>#N/A</v>
      </c>
      <c r="K159" s="5" t="e">
        <f>SUM(K158*L158)</f>
        <v>#N/A</v>
      </c>
      <c r="M159" s="5" t="e">
        <f>SUM(M158*N158)</f>
        <v>#N/A</v>
      </c>
      <c r="R159" s="5" t="e">
        <f>SUM(R158*S158)</f>
        <v>#N/A</v>
      </c>
      <c r="T159" s="5" t="e">
        <f>SUM(T158*U158)</f>
        <v>#N/A</v>
      </c>
      <c r="X159" s="5" t="e">
        <f>SUM(X158:AA158)</f>
        <v>#N/A</v>
      </c>
      <c r="AF159" s="5" t="e">
        <f>SUM(AF158*AG158)</f>
        <v>#N/A</v>
      </c>
      <c r="AJ159" s="5" t="e">
        <f>SUM(AJ158*AK158)</f>
        <v>#N/A</v>
      </c>
    </row>
    <row r="160" spans="1:39" hidden="1" outlineLevel="1" x14ac:dyDescent="0.2">
      <c r="A160" s="14" t="s">
        <v>471</v>
      </c>
      <c r="B160" s="15" t="e">
        <f>VLOOKUP(B159,'Conference Strength'!$B$1:$N$33, 13, FALSE)</f>
        <v>#N/A</v>
      </c>
      <c r="C160" s="16" t="s">
        <v>468</v>
      </c>
      <c r="D160" s="6" t="e">
        <f>AM158</f>
        <v>#N/A</v>
      </c>
      <c r="E160" s="16" t="s">
        <v>469</v>
      </c>
      <c r="F160" s="6" t="e">
        <f>AC158</f>
        <v>#N/A</v>
      </c>
      <c r="J160" s="4" t="s">
        <v>473</v>
      </c>
      <c r="K160" t="e">
        <f>SUM(K159-R165)</f>
        <v>#N/A</v>
      </c>
      <c r="L160" s="4" t="s">
        <v>473</v>
      </c>
      <c r="M160" t="e">
        <f>SUM(M159-T165)</f>
        <v>#N/A</v>
      </c>
      <c r="Q160" t="s">
        <v>473</v>
      </c>
      <c r="AI160" s="4" t="s">
        <v>473</v>
      </c>
      <c r="AJ160" t="e">
        <f>SUM(AJ159-AF165)</f>
        <v>#N/A</v>
      </c>
    </row>
    <row r="161" spans="1:39" hidden="1" outlineLevel="1" x14ac:dyDescent="0.2">
      <c r="A161" s="14" t="s">
        <v>507</v>
      </c>
      <c r="B161" s="15" t="e">
        <f>SUM(F162*B160)</f>
        <v>#N/A</v>
      </c>
      <c r="C161" s="16" t="s">
        <v>474</v>
      </c>
      <c r="D161" s="17" t="e">
        <f>SUM(F166*SUM(K160/F165))</f>
        <v>#N/A</v>
      </c>
      <c r="E161" s="16" t="s">
        <v>475</v>
      </c>
      <c r="F161" s="18" t="e">
        <f>SUM(F166*SUM(M160/F165))</f>
        <v>#N/A</v>
      </c>
    </row>
    <row r="162" spans="1:39" hidden="1" outlineLevel="1" x14ac:dyDescent="0.2">
      <c r="A162" s="19"/>
      <c r="B162" s="20"/>
      <c r="C162" s="21" t="s">
        <v>476</v>
      </c>
      <c r="D162" s="22" t="e">
        <f>AJ160/(SUM(F160*10))</f>
        <v>#N/A</v>
      </c>
      <c r="E162" s="21" t="s">
        <v>481</v>
      </c>
      <c r="F162" s="23" t="e">
        <f>SUM(D161,F161,D162)</f>
        <v>#N/A</v>
      </c>
    </row>
    <row r="163" spans="1:39" ht="30" hidden="1" customHeight="1" outlineLevel="1" x14ac:dyDescent="0.2"/>
    <row r="164" spans="1:39" ht="15" hidden="1" outlineLevel="1" x14ac:dyDescent="0.2">
      <c r="A164" s="11" t="s">
        <v>450</v>
      </c>
      <c r="B164" s="12"/>
      <c r="C164" s="13" t="s">
        <v>371</v>
      </c>
      <c r="D164" s="5" t="e">
        <f>VLOOKUP(B164,'School Stats'!$B:$AH, 14, FALSE)</f>
        <v>#N/A</v>
      </c>
      <c r="E164" s="13" t="s">
        <v>452</v>
      </c>
      <c r="F164" s="5" t="e">
        <f>VLOOKUP(B164,'Opponent Stats'!$B:$AH, 15, FALSE)</f>
        <v>#N/A</v>
      </c>
      <c r="J164" s="5" t="e">
        <f>VLOOKUP(B164,'School Stats'!$B:$AH, 17, FALSE)</f>
        <v>#N/A</v>
      </c>
      <c r="K164" s="5" t="e">
        <f>VLOOKUP(B164,'School Stats'!$B:$AH, 19, FALSE)</f>
        <v>#N/A</v>
      </c>
      <c r="L164" s="5" t="e">
        <f>VLOOKUP(B164,'School Stats'!$B:$AH, 20, FALSE)</f>
        <v>#N/A</v>
      </c>
      <c r="M164" s="5" t="e">
        <f>VLOOKUP(B164,'School Stats'!$B:$AH, 22, FALSE)</f>
        <v>#N/A</v>
      </c>
      <c r="N164" s="5" t="e">
        <f>VLOOKUP(B164,'School Stats'!$B:$AH, 23, FALSE)</f>
        <v>#N/A</v>
      </c>
      <c r="O164" s="5" t="e">
        <f>SUM(J164/SUM(K165+M165))</f>
        <v>#N/A</v>
      </c>
      <c r="Q164" s="5" t="e">
        <f>VLOOKUP(B164,'Opponent Stats'!$B:$AH, 17, FALSE)</f>
        <v>#N/A</v>
      </c>
      <c r="R164" s="5" t="e">
        <f>VLOOKUP(B164,'Opponent Stats'!$B:$AH, 19, FALSE)</f>
        <v>#N/A</v>
      </c>
      <c r="S164" s="5" t="e">
        <f>VLOOKUP(B164,'Opponent Stats'!$B:$AH, 20, FALSE)</f>
        <v>#N/A</v>
      </c>
      <c r="T164" s="5" t="e">
        <f>VLOOKUP(B164,'Opponent Stats'!$B:$AH, 22, FALSE)</f>
        <v>#N/A</v>
      </c>
      <c r="U164" s="5" t="e">
        <f>VLOOKUP(B164,'Opponent Stats'!$B:$AH, 23, FALSE)</f>
        <v>#N/A</v>
      </c>
      <c r="V164" s="5" t="e">
        <f>SUM(Q164/SUM(R165+T165))</f>
        <v>#N/A</v>
      </c>
      <c r="X164" s="5" t="e">
        <f>VLOOKUP(B164,'School Stats'!$B:$AH, 27, FALSE)</f>
        <v>#N/A</v>
      </c>
      <c r="Y164" s="5" t="e">
        <f>VLOOKUP(B164,'School Stats'!$B:$AH, 32, FALSE)</f>
        <v>#N/A</v>
      </c>
      <c r="Z164" s="5" t="e">
        <f>VLOOKUP(B164,'School Stats'!$B:$AH, 30, FALSE)</f>
        <v>#N/A</v>
      </c>
      <c r="AA164" s="5" t="e">
        <f>VLOOKUP(B164,'School Stats'!$B:$AH, 31, FALSE)</f>
        <v>#N/A</v>
      </c>
      <c r="AB164" s="5" t="e">
        <f>VLOOKUP(B164,'Opponent Stats'!$B:$AH, 32, FALSE)</f>
        <v>#N/A</v>
      </c>
      <c r="AC164" s="5" t="e">
        <f>SUM(J164/(SUM(X165-AB164)))</f>
        <v>#N/A</v>
      </c>
      <c r="AE164" s="5" t="e">
        <f>VLOOKUP(B164,'School Stats'!$B:$AH, 33, FALSE)</f>
        <v>#N/A</v>
      </c>
      <c r="AF164" s="5" t="e">
        <f>VLOOKUP(B164,'Opponent Stats'!$B:$AH, 25, FALSE)</f>
        <v>#N/A</v>
      </c>
      <c r="AG164" s="5" t="e">
        <f>VLOOKUP(B164,'Opponent Stats'!$B:$AH, 26, FALSE)</f>
        <v>#N/A</v>
      </c>
      <c r="AH164" s="5" t="e">
        <f>SUM(AF165/AE164)</f>
        <v>#N/A</v>
      </c>
      <c r="AI164" s="5" t="e">
        <f>VLOOKUP(B164,'Opponent Stats'!$B:$AH, 33, FALSE)</f>
        <v>#N/A</v>
      </c>
      <c r="AJ164" s="5" t="e">
        <f>VLOOKUP(B164,'School Stats'!$B:$AH, 19, FALSE)</f>
        <v>#N/A</v>
      </c>
      <c r="AK164" s="5" t="e">
        <f>VLOOKUP(B164,'School Stats'!$B:$AH, 26, FALSE)</f>
        <v>#N/A</v>
      </c>
      <c r="AL164" s="5" t="e">
        <f>SUM(AJ165/AI164)</f>
        <v>#N/A</v>
      </c>
      <c r="AM164" s="5" t="e">
        <f>SUM(AL164-AH164)</f>
        <v>#N/A</v>
      </c>
    </row>
    <row r="165" spans="1:39" hidden="1" outlineLevel="1" x14ac:dyDescent="0.2">
      <c r="A165" s="14" t="s">
        <v>470</v>
      </c>
      <c r="B165" s="15" t="e">
        <f>VLOOKUP(B164,'Conference Decoder'!$A:$B, 2, FALSE)</f>
        <v>#N/A</v>
      </c>
      <c r="C165" s="16" t="s">
        <v>466</v>
      </c>
      <c r="D165" s="6" t="e">
        <f>O164</f>
        <v>#N/A</v>
      </c>
      <c r="E165" s="16" t="s">
        <v>467</v>
      </c>
      <c r="F165" s="6" t="e">
        <f>V164</f>
        <v>#N/A</v>
      </c>
      <c r="K165" s="5" t="e">
        <f>SUM(K164*L164)</f>
        <v>#N/A</v>
      </c>
      <c r="M165" s="5" t="e">
        <f>SUM(M164*N164)</f>
        <v>#N/A</v>
      </c>
      <c r="R165" s="5" t="e">
        <f>SUM(R164*S164)</f>
        <v>#N/A</v>
      </c>
      <c r="T165" s="5" t="e">
        <f>SUM(T164*U164)</f>
        <v>#N/A</v>
      </c>
      <c r="X165" s="5" t="e">
        <f>SUM(X164:AA164)</f>
        <v>#N/A</v>
      </c>
      <c r="AF165" s="5" t="e">
        <f>SUM(AF164*AG164)</f>
        <v>#N/A</v>
      </c>
      <c r="AJ165" s="5" t="e">
        <f>SUM(AJ164*AK164)</f>
        <v>#N/A</v>
      </c>
    </row>
    <row r="166" spans="1:39" hidden="1" outlineLevel="1" x14ac:dyDescent="0.2">
      <c r="A166" s="14" t="s">
        <v>471</v>
      </c>
      <c r="B166" s="15" t="e">
        <f>VLOOKUP(B165,'Conference Strength'!$B$1:$N$33, 13, FALSE)</f>
        <v>#N/A</v>
      </c>
      <c r="C166" s="16" t="s">
        <v>468</v>
      </c>
      <c r="D166" s="6" t="e">
        <f>AM164</f>
        <v>#N/A</v>
      </c>
      <c r="E166" s="16" t="s">
        <v>469</v>
      </c>
      <c r="F166" s="6" t="e">
        <f>AC164</f>
        <v>#N/A</v>
      </c>
      <c r="J166" s="4" t="s">
        <v>473</v>
      </c>
      <c r="K166" t="e">
        <f>SUM(K165-R159)</f>
        <v>#N/A</v>
      </c>
      <c r="L166" s="4" t="s">
        <v>473</v>
      </c>
      <c r="M166" t="e">
        <f>SUM(M165-T159)</f>
        <v>#N/A</v>
      </c>
      <c r="AI166" s="4" t="s">
        <v>473</v>
      </c>
      <c r="AJ166" t="e">
        <f>SUM(AJ165-AF159)</f>
        <v>#N/A</v>
      </c>
    </row>
    <row r="167" spans="1:39" hidden="1" outlineLevel="1" x14ac:dyDescent="0.2">
      <c r="A167" s="14" t="s">
        <v>507</v>
      </c>
      <c r="B167" s="15" t="e">
        <f>SUM(F168*B166)</f>
        <v>#N/A</v>
      </c>
      <c r="C167" s="16" t="s">
        <v>474</v>
      </c>
      <c r="D167" s="17" t="e">
        <f>SUM(F160*SUM(K166/F159))</f>
        <v>#N/A</v>
      </c>
      <c r="E167" s="16" t="s">
        <v>475</v>
      </c>
      <c r="F167" s="18" t="e">
        <f>SUM(F160*SUM(M166/F159))</f>
        <v>#N/A</v>
      </c>
    </row>
    <row r="168" spans="1:39" hidden="1" outlineLevel="1" x14ac:dyDescent="0.2">
      <c r="A168" s="19"/>
      <c r="B168" s="20"/>
      <c r="C168" s="21" t="s">
        <v>476</v>
      </c>
      <c r="D168" s="22" t="e">
        <f>AJ166/(SUM(F166*10))</f>
        <v>#N/A</v>
      </c>
      <c r="E168" s="21" t="s">
        <v>481</v>
      </c>
      <c r="F168" s="23" t="e">
        <f>SUM(D167,F167,D168)</f>
        <v>#N/A</v>
      </c>
    </row>
    <row r="169" spans="1:39" hidden="1" outlineLevel="1" x14ac:dyDescent="0.2"/>
    <row r="170" spans="1:39" hidden="1" outlineLevel="1" x14ac:dyDescent="0.2"/>
    <row r="171" spans="1:39" hidden="1" outlineLevel="1" x14ac:dyDescent="0.2">
      <c r="A171" s="40" t="s">
        <v>472</v>
      </c>
      <c r="B171" s="41"/>
      <c r="C171" s="41"/>
      <c r="D171" s="41"/>
      <c r="E171" s="41"/>
      <c r="F171" s="42"/>
      <c r="J171" s="28" t="s">
        <v>456</v>
      </c>
      <c r="K171" s="29"/>
      <c r="L171" s="29"/>
      <c r="M171" s="29"/>
      <c r="N171" s="29"/>
      <c r="O171" s="30"/>
      <c r="Q171" s="31" t="s">
        <v>457</v>
      </c>
      <c r="R171" s="32"/>
      <c r="S171" s="32"/>
      <c r="T171" s="32"/>
      <c r="U171" s="32"/>
      <c r="V171" s="33"/>
      <c r="X171" s="34" t="s">
        <v>458</v>
      </c>
      <c r="Y171" s="35"/>
      <c r="Z171" s="35"/>
      <c r="AA171" s="35"/>
      <c r="AB171" s="35"/>
      <c r="AC171" s="36"/>
      <c r="AE171" s="37" t="s">
        <v>462</v>
      </c>
      <c r="AF171" s="38"/>
      <c r="AG171" s="38"/>
      <c r="AH171" s="38"/>
      <c r="AI171" s="38"/>
      <c r="AJ171" s="38"/>
      <c r="AK171" s="38"/>
      <c r="AL171" s="38"/>
      <c r="AM171" s="39"/>
    </row>
    <row r="172" spans="1:39" ht="60" hidden="1" outlineLevel="1" x14ac:dyDescent="0.2">
      <c r="A172" s="4" t="s">
        <v>451</v>
      </c>
      <c r="D172" s="2"/>
      <c r="F172" s="2"/>
      <c r="G172" s="2"/>
      <c r="H172" s="2"/>
      <c r="J172" s="7" t="s">
        <v>391</v>
      </c>
      <c r="K172" s="8" t="s">
        <v>393</v>
      </c>
      <c r="L172" s="8" t="s">
        <v>394</v>
      </c>
      <c r="M172" s="8" t="s">
        <v>396</v>
      </c>
      <c r="N172" s="8" t="s">
        <v>397</v>
      </c>
      <c r="O172" s="10" t="s">
        <v>459</v>
      </c>
      <c r="Q172" s="7" t="s">
        <v>455</v>
      </c>
      <c r="R172" s="8" t="s">
        <v>376</v>
      </c>
      <c r="S172" s="8" t="s">
        <v>377</v>
      </c>
      <c r="T172" s="8" t="s">
        <v>379</v>
      </c>
      <c r="U172" s="8" t="s">
        <v>380</v>
      </c>
      <c r="V172" s="10" t="s">
        <v>460</v>
      </c>
      <c r="X172" s="7" t="s">
        <v>401</v>
      </c>
      <c r="Y172" s="8" t="s">
        <v>406</v>
      </c>
      <c r="Z172" s="8" t="s">
        <v>404</v>
      </c>
      <c r="AA172" s="8" t="s">
        <v>405</v>
      </c>
      <c r="AB172" s="8" t="s">
        <v>389</v>
      </c>
      <c r="AC172" s="10" t="s">
        <v>461</v>
      </c>
      <c r="AE172" s="7" t="s">
        <v>407</v>
      </c>
      <c r="AF172" s="8" t="s">
        <v>382</v>
      </c>
      <c r="AG172" s="8" t="s">
        <v>383</v>
      </c>
      <c r="AH172" s="9" t="s">
        <v>464</v>
      </c>
      <c r="AI172" s="8" t="s">
        <v>390</v>
      </c>
      <c r="AJ172" s="8" t="s">
        <v>399</v>
      </c>
      <c r="AK172" s="8" t="s">
        <v>400</v>
      </c>
      <c r="AL172" s="9" t="s">
        <v>465</v>
      </c>
      <c r="AM172" s="10" t="s">
        <v>463</v>
      </c>
    </row>
    <row r="173" spans="1:39" ht="15" hidden="1" outlineLevel="1" x14ac:dyDescent="0.2">
      <c r="A173" s="11" t="s">
        <v>449</v>
      </c>
      <c r="B173" s="12"/>
      <c r="C173" s="13" t="s">
        <v>371</v>
      </c>
      <c r="D173" s="5" t="e">
        <f>VLOOKUP(B173,'School Stats'!$B:$AH, 14, FALSE)</f>
        <v>#N/A</v>
      </c>
      <c r="E173" s="13" t="s">
        <v>452</v>
      </c>
      <c r="F173" s="5" t="e">
        <f>VLOOKUP(B173,'School Stats'!$B:$AH, 15, FALSE)</f>
        <v>#N/A</v>
      </c>
      <c r="J173" s="5" t="e">
        <f>VLOOKUP(B173,'School Stats'!$B:$AH, 17, FALSE)</f>
        <v>#N/A</v>
      </c>
      <c r="K173" s="5" t="e">
        <f>VLOOKUP(B173,'School Stats'!$B:$AH, 19, FALSE)</f>
        <v>#N/A</v>
      </c>
      <c r="L173" s="5" t="e">
        <f>VLOOKUP(B173,'School Stats'!$B:$AH, 20, FALSE)</f>
        <v>#N/A</v>
      </c>
      <c r="M173" s="5" t="e">
        <f>VLOOKUP(B173,'School Stats'!$B:$AH, 22, FALSE)</f>
        <v>#N/A</v>
      </c>
      <c r="N173" s="5" t="e">
        <f>VLOOKUP(B173,'School Stats'!$B:$AH, 23, FALSE)</f>
        <v>#N/A</v>
      </c>
      <c r="O173" s="5" t="e">
        <f>SUM(J173/SUM(K174+M174))</f>
        <v>#N/A</v>
      </c>
      <c r="Q173" s="5" t="e">
        <f>VLOOKUP(B173,'Opponent Stats'!$B:$AH, 17, FALSE)</f>
        <v>#N/A</v>
      </c>
      <c r="R173" s="5" t="e">
        <f>VLOOKUP(B173,'Opponent Stats'!$B:$AH, 19, FALSE)</f>
        <v>#N/A</v>
      </c>
      <c r="S173" s="5" t="e">
        <f>VLOOKUP(B173,'Opponent Stats'!$B:$AH, 20, FALSE)</f>
        <v>#N/A</v>
      </c>
      <c r="T173" s="5" t="e">
        <f>VLOOKUP(B173,'Opponent Stats'!$B:$AH, 22, FALSE)</f>
        <v>#N/A</v>
      </c>
      <c r="U173" s="5" t="e">
        <f>VLOOKUP(B173,'Opponent Stats'!$B:$AH, 23, FALSE)</f>
        <v>#N/A</v>
      </c>
      <c r="V173" s="5" t="e">
        <f>SUM(Q173/SUM(R174+T174))</f>
        <v>#N/A</v>
      </c>
      <c r="X173" s="5" t="e">
        <f>VLOOKUP(B173,'School Stats'!$B:$AH, 27, FALSE)</f>
        <v>#N/A</v>
      </c>
      <c r="Y173" s="5" t="e">
        <f>VLOOKUP(B173,'School Stats'!$B:$AH, 32, FALSE)</f>
        <v>#N/A</v>
      </c>
      <c r="Z173" s="5" t="e">
        <f>VLOOKUP(B173,'School Stats'!$B:$AH, 30, FALSE)</f>
        <v>#N/A</v>
      </c>
      <c r="AA173" s="5" t="e">
        <f>VLOOKUP(B173,'School Stats'!$B:$AH, 31, FALSE)</f>
        <v>#N/A</v>
      </c>
      <c r="AB173" s="5" t="e">
        <f>VLOOKUP(B173,'Opponent Stats'!$B:$AH, 32, FALSE)</f>
        <v>#N/A</v>
      </c>
      <c r="AC173" s="5" t="e">
        <f>SUM(J173/(SUM(X174-AB173)))</f>
        <v>#N/A</v>
      </c>
      <c r="AE173" s="5" t="e">
        <f>VLOOKUP(B173,'School Stats'!$B:$AH, 33, FALSE)</f>
        <v>#N/A</v>
      </c>
      <c r="AF173" s="5" t="e">
        <f>VLOOKUP(B173,'Opponent Stats'!$B:$AH, 25, FALSE)</f>
        <v>#N/A</v>
      </c>
      <c r="AG173" s="5" t="e">
        <f>VLOOKUP(B173,'Opponent Stats'!$B:$AH, 26, FALSE)</f>
        <v>#N/A</v>
      </c>
      <c r="AH173" s="5" t="e">
        <f>SUM(AF174/AE173)</f>
        <v>#N/A</v>
      </c>
      <c r="AI173" s="5" t="e">
        <f>VLOOKUP(B173,'Opponent Stats'!$B:$AH, 33, FALSE)</f>
        <v>#N/A</v>
      </c>
      <c r="AJ173" s="5" t="e">
        <f>VLOOKUP(B173,'School Stats'!$B:$AH, 19, FALSE)</f>
        <v>#N/A</v>
      </c>
      <c r="AK173" s="5" t="e">
        <f>VLOOKUP(B173,'School Stats'!$B:$AH, 26, FALSE)</f>
        <v>#N/A</v>
      </c>
      <c r="AL173" s="5" t="e">
        <f>SUM(AJ174/AI173)</f>
        <v>#N/A</v>
      </c>
      <c r="AM173" s="5" t="e">
        <f>SUM(AL173-AH173)</f>
        <v>#N/A</v>
      </c>
    </row>
    <row r="174" spans="1:39" hidden="1" outlineLevel="1" x14ac:dyDescent="0.2">
      <c r="A174" s="14" t="s">
        <v>470</v>
      </c>
      <c r="B174" s="15" t="e">
        <f>VLOOKUP(B173,'Conference Decoder'!$A:$B, 2, FALSE)</f>
        <v>#N/A</v>
      </c>
      <c r="C174" s="16" t="s">
        <v>466</v>
      </c>
      <c r="D174" s="6" t="e">
        <f>O173</f>
        <v>#N/A</v>
      </c>
      <c r="E174" s="16" t="s">
        <v>467</v>
      </c>
      <c r="F174" s="6" t="e">
        <f>V173</f>
        <v>#N/A</v>
      </c>
      <c r="K174" s="5" t="e">
        <f>SUM(K173*L173)</f>
        <v>#N/A</v>
      </c>
      <c r="M174" s="5" t="e">
        <f>SUM(M173*N173)</f>
        <v>#N/A</v>
      </c>
      <c r="R174" s="5" t="e">
        <f>SUM(R173*S173)</f>
        <v>#N/A</v>
      </c>
      <c r="T174" s="5" t="e">
        <f>SUM(T173*U173)</f>
        <v>#N/A</v>
      </c>
      <c r="X174" s="5" t="e">
        <f>SUM(X173:AA173)</f>
        <v>#N/A</v>
      </c>
      <c r="AF174" s="5" t="e">
        <f>SUM(AF173*AG173)</f>
        <v>#N/A</v>
      </c>
      <c r="AJ174" s="5" t="e">
        <f>SUM(AJ173*AK173)</f>
        <v>#N/A</v>
      </c>
    </row>
    <row r="175" spans="1:39" hidden="1" outlineLevel="1" x14ac:dyDescent="0.2">
      <c r="A175" s="14" t="s">
        <v>471</v>
      </c>
      <c r="B175" s="15" t="e">
        <f>VLOOKUP(B174,'Conference Strength'!$B$1:$N$33, 13, FALSE)</f>
        <v>#N/A</v>
      </c>
      <c r="C175" s="16" t="s">
        <v>468</v>
      </c>
      <c r="D175" s="6" t="e">
        <f>AM173</f>
        <v>#N/A</v>
      </c>
      <c r="E175" s="16" t="s">
        <v>469</v>
      </c>
      <c r="F175" s="6" t="e">
        <f>AC173</f>
        <v>#N/A</v>
      </c>
      <c r="J175" s="4" t="s">
        <v>473</v>
      </c>
      <c r="K175" t="e">
        <f>SUM(K174-R180)</f>
        <v>#N/A</v>
      </c>
      <c r="L175" s="4" t="s">
        <v>473</v>
      </c>
      <c r="M175" t="e">
        <f>SUM(M174-T180)</f>
        <v>#N/A</v>
      </c>
      <c r="Q175" t="s">
        <v>473</v>
      </c>
      <c r="AI175" s="4" t="s">
        <v>473</v>
      </c>
      <c r="AJ175" t="e">
        <f>SUM(AJ174-AF180)</f>
        <v>#N/A</v>
      </c>
    </row>
    <row r="176" spans="1:39" hidden="1" outlineLevel="1" x14ac:dyDescent="0.2">
      <c r="A176" s="14" t="s">
        <v>507</v>
      </c>
      <c r="B176" s="15" t="e">
        <f>SUM(F177*B175)</f>
        <v>#N/A</v>
      </c>
      <c r="C176" s="16" t="s">
        <v>474</v>
      </c>
      <c r="D176" s="17" t="e">
        <f>SUM(F181*SUM(K175/F180))</f>
        <v>#N/A</v>
      </c>
      <c r="E176" s="16" t="s">
        <v>475</v>
      </c>
      <c r="F176" s="18" t="e">
        <f>SUM(F181*SUM(M175/F180))</f>
        <v>#N/A</v>
      </c>
    </row>
    <row r="177" spans="1:39" hidden="1" outlineLevel="1" x14ac:dyDescent="0.2">
      <c r="A177" s="19"/>
      <c r="B177" s="20"/>
      <c r="C177" s="21" t="s">
        <v>476</v>
      </c>
      <c r="D177" s="22" t="e">
        <f>AJ175/(SUM(F175*10))</f>
        <v>#N/A</v>
      </c>
      <c r="E177" s="21" t="s">
        <v>481</v>
      </c>
      <c r="F177" s="23" t="e">
        <f>SUM(D176,F176,D177)</f>
        <v>#N/A</v>
      </c>
    </row>
    <row r="178" spans="1:39" ht="30" hidden="1" customHeight="1" outlineLevel="1" x14ac:dyDescent="0.2"/>
    <row r="179" spans="1:39" ht="15" hidden="1" outlineLevel="1" x14ac:dyDescent="0.2">
      <c r="A179" s="11" t="s">
        <v>450</v>
      </c>
      <c r="B179" s="12"/>
      <c r="C179" s="13" t="s">
        <v>371</v>
      </c>
      <c r="D179" s="5" t="e">
        <f>VLOOKUP(B179,'School Stats'!$B:$AH, 14, FALSE)</f>
        <v>#N/A</v>
      </c>
      <c r="E179" s="13" t="s">
        <v>452</v>
      </c>
      <c r="F179" s="5" t="e">
        <f>VLOOKUP(B179,'Opponent Stats'!$B:$AH, 15, FALSE)</f>
        <v>#N/A</v>
      </c>
      <c r="J179" s="5" t="e">
        <f>VLOOKUP(B179,'School Stats'!$B:$AH, 17, FALSE)</f>
        <v>#N/A</v>
      </c>
      <c r="K179" s="5" t="e">
        <f>VLOOKUP(B179,'School Stats'!$B:$AH, 19, FALSE)</f>
        <v>#N/A</v>
      </c>
      <c r="L179" s="5" t="e">
        <f>VLOOKUP(B179,'School Stats'!$B:$AH, 20, FALSE)</f>
        <v>#N/A</v>
      </c>
      <c r="M179" s="5" t="e">
        <f>VLOOKUP(B179,'School Stats'!$B:$AH, 22, FALSE)</f>
        <v>#N/A</v>
      </c>
      <c r="N179" s="5" t="e">
        <f>VLOOKUP(B179,'School Stats'!$B:$AH, 23, FALSE)</f>
        <v>#N/A</v>
      </c>
      <c r="O179" s="5" t="e">
        <f>SUM(J179/SUM(K180+M180))</f>
        <v>#N/A</v>
      </c>
      <c r="Q179" s="5" t="e">
        <f>VLOOKUP(B179,'Opponent Stats'!$B:$AH, 17, FALSE)</f>
        <v>#N/A</v>
      </c>
      <c r="R179" s="5" t="e">
        <f>VLOOKUP(B179,'Opponent Stats'!$B:$AH, 19, FALSE)</f>
        <v>#N/A</v>
      </c>
      <c r="S179" s="5" t="e">
        <f>VLOOKUP(B179,'Opponent Stats'!$B:$AH, 20, FALSE)</f>
        <v>#N/A</v>
      </c>
      <c r="T179" s="5" t="e">
        <f>VLOOKUP(B179,'Opponent Stats'!$B:$AH, 22, FALSE)</f>
        <v>#N/A</v>
      </c>
      <c r="U179" s="5" t="e">
        <f>VLOOKUP(B179,'Opponent Stats'!$B:$AH, 23, FALSE)</f>
        <v>#N/A</v>
      </c>
      <c r="V179" s="5" t="e">
        <f>SUM(Q179/SUM(R180+T180))</f>
        <v>#N/A</v>
      </c>
      <c r="X179" s="5" t="e">
        <f>VLOOKUP(B179,'School Stats'!$B:$AH, 27, FALSE)</f>
        <v>#N/A</v>
      </c>
      <c r="Y179" s="5" t="e">
        <f>VLOOKUP(B179,'School Stats'!$B:$AH, 32, FALSE)</f>
        <v>#N/A</v>
      </c>
      <c r="Z179" s="5" t="e">
        <f>VLOOKUP(B179,'School Stats'!$B:$AH, 30, FALSE)</f>
        <v>#N/A</v>
      </c>
      <c r="AA179" s="5" t="e">
        <f>VLOOKUP(B179,'School Stats'!$B:$AH, 31, FALSE)</f>
        <v>#N/A</v>
      </c>
      <c r="AB179" s="5" t="e">
        <f>VLOOKUP(B179,'Opponent Stats'!$B:$AH, 32, FALSE)</f>
        <v>#N/A</v>
      </c>
      <c r="AC179" s="5" t="e">
        <f>SUM(J179/(SUM(X180-AB179)))</f>
        <v>#N/A</v>
      </c>
      <c r="AE179" s="5" t="e">
        <f>VLOOKUP(B179,'School Stats'!$B:$AH, 33, FALSE)</f>
        <v>#N/A</v>
      </c>
      <c r="AF179" s="5" t="e">
        <f>VLOOKUP(B179,'Opponent Stats'!$B:$AH, 25, FALSE)</f>
        <v>#N/A</v>
      </c>
      <c r="AG179" s="5" t="e">
        <f>VLOOKUP(B179,'Opponent Stats'!$B:$AH, 26, FALSE)</f>
        <v>#N/A</v>
      </c>
      <c r="AH179" s="5" t="e">
        <f>SUM(AF180/AE179)</f>
        <v>#N/A</v>
      </c>
      <c r="AI179" s="5" t="e">
        <f>VLOOKUP(B179,'Opponent Stats'!$B:$AH, 33, FALSE)</f>
        <v>#N/A</v>
      </c>
      <c r="AJ179" s="5" t="e">
        <f>VLOOKUP(B179,'School Stats'!$B:$AH, 19, FALSE)</f>
        <v>#N/A</v>
      </c>
      <c r="AK179" s="5" t="e">
        <f>VLOOKUP(B179,'School Stats'!$B:$AH, 26, FALSE)</f>
        <v>#N/A</v>
      </c>
      <c r="AL179" s="5" t="e">
        <f>SUM(AJ180/AI179)</f>
        <v>#N/A</v>
      </c>
      <c r="AM179" s="5" t="e">
        <f>SUM(AL179-AH179)</f>
        <v>#N/A</v>
      </c>
    </row>
    <row r="180" spans="1:39" hidden="1" outlineLevel="1" x14ac:dyDescent="0.2">
      <c r="A180" s="14" t="s">
        <v>470</v>
      </c>
      <c r="B180" s="15" t="e">
        <f>VLOOKUP(B179,'Conference Decoder'!$A:$B, 2, FALSE)</f>
        <v>#N/A</v>
      </c>
      <c r="C180" s="16" t="s">
        <v>466</v>
      </c>
      <c r="D180" s="6" t="e">
        <f>O179</f>
        <v>#N/A</v>
      </c>
      <c r="E180" s="16" t="s">
        <v>467</v>
      </c>
      <c r="F180" s="6" t="e">
        <f>V179</f>
        <v>#N/A</v>
      </c>
      <c r="K180" s="5" t="e">
        <f>SUM(K179*L179)</f>
        <v>#N/A</v>
      </c>
      <c r="M180" s="5" t="e">
        <f>SUM(M179*N179)</f>
        <v>#N/A</v>
      </c>
      <c r="R180" s="5" t="e">
        <f>SUM(R179*S179)</f>
        <v>#N/A</v>
      </c>
      <c r="T180" s="5" t="e">
        <f>SUM(T179*U179)</f>
        <v>#N/A</v>
      </c>
      <c r="X180" s="5" t="e">
        <f>SUM(X179:AA179)</f>
        <v>#N/A</v>
      </c>
      <c r="AF180" s="5" t="e">
        <f>SUM(AF179*AG179)</f>
        <v>#N/A</v>
      </c>
      <c r="AJ180" s="5" t="e">
        <f>SUM(AJ179*AK179)</f>
        <v>#N/A</v>
      </c>
    </row>
    <row r="181" spans="1:39" hidden="1" outlineLevel="1" x14ac:dyDescent="0.2">
      <c r="A181" s="14" t="s">
        <v>471</v>
      </c>
      <c r="B181" s="15" t="e">
        <f>VLOOKUP(B180,'Conference Strength'!$B$1:$N$33, 13, FALSE)</f>
        <v>#N/A</v>
      </c>
      <c r="C181" s="16" t="s">
        <v>468</v>
      </c>
      <c r="D181" s="6" t="e">
        <f>AM179</f>
        <v>#N/A</v>
      </c>
      <c r="E181" s="16" t="s">
        <v>469</v>
      </c>
      <c r="F181" s="6" t="e">
        <f>AC179</f>
        <v>#N/A</v>
      </c>
      <c r="J181" s="4" t="s">
        <v>473</v>
      </c>
      <c r="K181" t="e">
        <f>SUM(K180-R174)</f>
        <v>#N/A</v>
      </c>
      <c r="L181" s="4" t="s">
        <v>473</v>
      </c>
      <c r="M181" t="e">
        <f>SUM(M180-T174)</f>
        <v>#N/A</v>
      </c>
      <c r="AI181" s="4" t="s">
        <v>473</v>
      </c>
      <c r="AJ181" t="e">
        <f>SUM(AJ180-AF174)</f>
        <v>#N/A</v>
      </c>
    </row>
    <row r="182" spans="1:39" hidden="1" outlineLevel="1" x14ac:dyDescent="0.2">
      <c r="A182" s="14" t="s">
        <v>507</v>
      </c>
      <c r="B182" s="15" t="e">
        <f>SUM(F183*B181)</f>
        <v>#N/A</v>
      </c>
      <c r="C182" s="16" t="s">
        <v>474</v>
      </c>
      <c r="D182" s="17" t="e">
        <f>SUM(F175*SUM(K181/F174))</f>
        <v>#N/A</v>
      </c>
      <c r="E182" s="16" t="s">
        <v>475</v>
      </c>
      <c r="F182" s="18" t="e">
        <f>SUM(F175*SUM(M181/F174))</f>
        <v>#N/A</v>
      </c>
    </row>
    <row r="183" spans="1:39" hidden="1" outlineLevel="1" x14ac:dyDescent="0.2">
      <c r="A183" s="19"/>
      <c r="B183" s="20"/>
      <c r="C183" s="21" t="s">
        <v>476</v>
      </c>
      <c r="D183" s="22" t="e">
        <f>AJ181/(SUM(F181*10))</f>
        <v>#N/A</v>
      </c>
      <c r="E183" s="21" t="s">
        <v>481</v>
      </c>
      <c r="F183" s="23" t="e">
        <f>SUM(D182,F182,D183)</f>
        <v>#N/A</v>
      </c>
    </row>
    <row r="184" spans="1:39" hidden="1" outlineLevel="1" x14ac:dyDescent="0.2"/>
    <row r="185" spans="1:39" hidden="1" outlineLevel="1" x14ac:dyDescent="0.2"/>
    <row r="186" spans="1:39" hidden="1" outlineLevel="1" x14ac:dyDescent="0.2">
      <c r="A186" s="40" t="s">
        <v>472</v>
      </c>
      <c r="B186" s="41"/>
      <c r="C186" s="41"/>
      <c r="D186" s="41"/>
      <c r="E186" s="41"/>
      <c r="F186" s="42"/>
      <c r="J186" s="28" t="s">
        <v>456</v>
      </c>
      <c r="K186" s="29"/>
      <c r="L186" s="29"/>
      <c r="M186" s="29"/>
      <c r="N186" s="29"/>
      <c r="O186" s="30"/>
      <c r="Q186" s="31" t="s">
        <v>457</v>
      </c>
      <c r="R186" s="32"/>
      <c r="S186" s="32"/>
      <c r="T186" s="32"/>
      <c r="U186" s="32"/>
      <c r="V186" s="33"/>
      <c r="X186" s="34" t="s">
        <v>458</v>
      </c>
      <c r="Y186" s="35"/>
      <c r="Z186" s="35"/>
      <c r="AA186" s="35"/>
      <c r="AB186" s="35"/>
      <c r="AC186" s="36"/>
      <c r="AE186" s="37" t="s">
        <v>462</v>
      </c>
      <c r="AF186" s="38"/>
      <c r="AG186" s="38"/>
      <c r="AH186" s="38"/>
      <c r="AI186" s="38"/>
      <c r="AJ186" s="38"/>
      <c r="AK186" s="38"/>
      <c r="AL186" s="38"/>
      <c r="AM186" s="39"/>
    </row>
    <row r="187" spans="1:39" ht="60" hidden="1" outlineLevel="1" x14ac:dyDescent="0.2">
      <c r="A187" s="4" t="s">
        <v>451</v>
      </c>
      <c r="D187" s="2"/>
      <c r="F187" s="2"/>
      <c r="G187" s="2"/>
      <c r="H187" s="2"/>
      <c r="J187" s="7" t="s">
        <v>391</v>
      </c>
      <c r="K187" s="8" t="s">
        <v>393</v>
      </c>
      <c r="L187" s="8" t="s">
        <v>394</v>
      </c>
      <c r="M187" s="8" t="s">
        <v>396</v>
      </c>
      <c r="N187" s="8" t="s">
        <v>397</v>
      </c>
      <c r="O187" s="10" t="s">
        <v>459</v>
      </c>
      <c r="Q187" s="7" t="s">
        <v>455</v>
      </c>
      <c r="R187" s="8" t="s">
        <v>376</v>
      </c>
      <c r="S187" s="8" t="s">
        <v>377</v>
      </c>
      <c r="T187" s="8" t="s">
        <v>379</v>
      </c>
      <c r="U187" s="8" t="s">
        <v>380</v>
      </c>
      <c r="V187" s="10" t="s">
        <v>460</v>
      </c>
      <c r="X187" s="7" t="s">
        <v>401</v>
      </c>
      <c r="Y187" s="8" t="s">
        <v>406</v>
      </c>
      <c r="Z187" s="8" t="s">
        <v>404</v>
      </c>
      <c r="AA187" s="8" t="s">
        <v>405</v>
      </c>
      <c r="AB187" s="8" t="s">
        <v>389</v>
      </c>
      <c r="AC187" s="10" t="s">
        <v>461</v>
      </c>
      <c r="AE187" s="7" t="s">
        <v>407</v>
      </c>
      <c r="AF187" s="8" t="s">
        <v>382</v>
      </c>
      <c r="AG187" s="8" t="s">
        <v>383</v>
      </c>
      <c r="AH187" s="9" t="s">
        <v>464</v>
      </c>
      <c r="AI187" s="8" t="s">
        <v>390</v>
      </c>
      <c r="AJ187" s="8" t="s">
        <v>399</v>
      </c>
      <c r="AK187" s="8" t="s">
        <v>400</v>
      </c>
      <c r="AL187" s="9" t="s">
        <v>465</v>
      </c>
      <c r="AM187" s="10" t="s">
        <v>463</v>
      </c>
    </row>
    <row r="188" spans="1:39" ht="15" hidden="1" outlineLevel="1" x14ac:dyDescent="0.2">
      <c r="A188" s="11" t="s">
        <v>449</v>
      </c>
      <c r="B188" s="12"/>
      <c r="C188" s="13" t="s">
        <v>371</v>
      </c>
      <c r="D188" s="5" t="e">
        <f>VLOOKUP(B188,'School Stats'!$B:$AH, 14, FALSE)</f>
        <v>#N/A</v>
      </c>
      <c r="E188" s="13" t="s">
        <v>452</v>
      </c>
      <c r="F188" s="5" t="e">
        <f>VLOOKUP(B188,'School Stats'!$B:$AH, 15, FALSE)</f>
        <v>#N/A</v>
      </c>
      <c r="J188" s="5" t="e">
        <f>VLOOKUP(B188,'School Stats'!$B:$AH, 17, FALSE)</f>
        <v>#N/A</v>
      </c>
      <c r="K188" s="5" t="e">
        <f>VLOOKUP(B188,'School Stats'!$B:$AH, 19, FALSE)</f>
        <v>#N/A</v>
      </c>
      <c r="L188" s="5" t="e">
        <f>VLOOKUP(B188,'School Stats'!$B:$AH, 20, FALSE)</f>
        <v>#N/A</v>
      </c>
      <c r="M188" s="5" t="e">
        <f>VLOOKUP(B188,'School Stats'!$B:$AH, 22, FALSE)</f>
        <v>#N/A</v>
      </c>
      <c r="N188" s="5" t="e">
        <f>VLOOKUP(B188,'School Stats'!$B:$AH, 23, FALSE)</f>
        <v>#N/A</v>
      </c>
      <c r="O188" s="5" t="e">
        <f>SUM(J188/SUM(K189+M189))</f>
        <v>#N/A</v>
      </c>
      <c r="Q188" s="5" t="e">
        <f>VLOOKUP(B188,'Opponent Stats'!$B:$AH, 17, FALSE)</f>
        <v>#N/A</v>
      </c>
      <c r="R188" s="5" t="e">
        <f>VLOOKUP(B188,'Opponent Stats'!$B:$AH, 19, FALSE)</f>
        <v>#N/A</v>
      </c>
      <c r="S188" s="5" t="e">
        <f>VLOOKUP(B188,'Opponent Stats'!$B:$AH, 20, FALSE)</f>
        <v>#N/A</v>
      </c>
      <c r="T188" s="5" t="e">
        <f>VLOOKUP(B188,'Opponent Stats'!$B:$AH, 22, FALSE)</f>
        <v>#N/A</v>
      </c>
      <c r="U188" s="5" t="e">
        <f>VLOOKUP(B188,'Opponent Stats'!$B:$AH, 23, FALSE)</f>
        <v>#N/A</v>
      </c>
      <c r="V188" s="5" t="e">
        <f>SUM(Q188/SUM(R189+T189))</f>
        <v>#N/A</v>
      </c>
      <c r="X188" s="5" t="e">
        <f>VLOOKUP(B188,'School Stats'!$B:$AH, 27, FALSE)</f>
        <v>#N/A</v>
      </c>
      <c r="Y188" s="5" t="e">
        <f>VLOOKUP(B188,'School Stats'!$B:$AH, 32, FALSE)</f>
        <v>#N/A</v>
      </c>
      <c r="Z188" s="5" t="e">
        <f>VLOOKUP(B188,'School Stats'!$B:$AH, 30, FALSE)</f>
        <v>#N/A</v>
      </c>
      <c r="AA188" s="5" t="e">
        <f>VLOOKUP(B188,'School Stats'!$B:$AH, 31, FALSE)</f>
        <v>#N/A</v>
      </c>
      <c r="AB188" s="5" t="e">
        <f>VLOOKUP(B188,'Opponent Stats'!$B:$AH, 32, FALSE)</f>
        <v>#N/A</v>
      </c>
      <c r="AC188" s="5" t="e">
        <f>SUM(J188/(SUM(X189-AB188)))</f>
        <v>#N/A</v>
      </c>
      <c r="AE188" s="5" t="e">
        <f>VLOOKUP(B188,'School Stats'!$B:$AH, 33, FALSE)</f>
        <v>#N/A</v>
      </c>
      <c r="AF188" s="5" t="e">
        <f>VLOOKUP(B188,'Opponent Stats'!$B:$AH, 25, FALSE)</f>
        <v>#N/A</v>
      </c>
      <c r="AG188" s="5" t="e">
        <f>VLOOKUP(B188,'Opponent Stats'!$B:$AH, 26, FALSE)</f>
        <v>#N/A</v>
      </c>
      <c r="AH188" s="5" t="e">
        <f>SUM(AF189/AE188)</f>
        <v>#N/A</v>
      </c>
      <c r="AI188" s="5" t="e">
        <f>VLOOKUP(B188,'Opponent Stats'!$B:$AH, 33, FALSE)</f>
        <v>#N/A</v>
      </c>
      <c r="AJ188" s="5" t="e">
        <f>VLOOKUP(B188,'School Stats'!$B:$AH, 19, FALSE)</f>
        <v>#N/A</v>
      </c>
      <c r="AK188" s="5" t="e">
        <f>VLOOKUP(B188,'School Stats'!$B:$AH, 26, FALSE)</f>
        <v>#N/A</v>
      </c>
      <c r="AL188" s="5" t="e">
        <f>SUM(AJ189/AI188)</f>
        <v>#N/A</v>
      </c>
      <c r="AM188" s="5" t="e">
        <f>SUM(AL188-AH188)</f>
        <v>#N/A</v>
      </c>
    </row>
    <row r="189" spans="1:39" hidden="1" outlineLevel="1" x14ac:dyDescent="0.2">
      <c r="A189" s="14" t="s">
        <v>470</v>
      </c>
      <c r="B189" s="15" t="e">
        <f>VLOOKUP(B188,'Conference Decoder'!$A:$B, 2, FALSE)</f>
        <v>#N/A</v>
      </c>
      <c r="C189" s="16" t="s">
        <v>466</v>
      </c>
      <c r="D189" s="6" t="e">
        <f>O188</f>
        <v>#N/A</v>
      </c>
      <c r="E189" s="16" t="s">
        <v>467</v>
      </c>
      <c r="F189" s="6" t="e">
        <f>V188</f>
        <v>#N/A</v>
      </c>
      <c r="K189" s="5" t="e">
        <f>SUM(K188*L188)</f>
        <v>#N/A</v>
      </c>
      <c r="M189" s="5" t="e">
        <f>SUM(M188*N188)</f>
        <v>#N/A</v>
      </c>
      <c r="R189" s="5" t="e">
        <f>SUM(R188*S188)</f>
        <v>#N/A</v>
      </c>
      <c r="T189" s="5" t="e">
        <f>SUM(T188*U188)</f>
        <v>#N/A</v>
      </c>
      <c r="X189" s="5" t="e">
        <f>SUM(X188:AA188)</f>
        <v>#N/A</v>
      </c>
      <c r="AF189" s="5" t="e">
        <f>SUM(AF188*AG188)</f>
        <v>#N/A</v>
      </c>
      <c r="AJ189" s="5" t="e">
        <f>SUM(AJ188*AK188)</f>
        <v>#N/A</v>
      </c>
    </row>
    <row r="190" spans="1:39" hidden="1" outlineLevel="1" x14ac:dyDescent="0.2">
      <c r="A190" s="14" t="s">
        <v>471</v>
      </c>
      <c r="B190" s="15" t="e">
        <f>VLOOKUP(B189,'Conference Strength'!$B$1:$N$33, 13, FALSE)</f>
        <v>#N/A</v>
      </c>
      <c r="C190" s="16" t="s">
        <v>468</v>
      </c>
      <c r="D190" s="6" t="e">
        <f>AM188</f>
        <v>#N/A</v>
      </c>
      <c r="E190" s="16" t="s">
        <v>469</v>
      </c>
      <c r="F190" s="6" t="e">
        <f>AC188</f>
        <v>#N/A</v>
      </c>
      <c r="J190" s="4" t="s">
        <v>473</v>
      </c>
      <c r="K190" t="e">
        <f>SUM(K189-R195)</f>
        <v>#N/A</v>
      </c>
      <c r="L190" s="4" t="s">
        <v>473</v>
      </c>
      <c r="M190" t="e">
        <f>SUM(M189-T195)</f>
        <v>#N/A</v>
      </c>
      <c r="Q190" t="s">
        <v>473</v>
      </c>
      <c r="AI190" s="4" t="s">
        <v>473</v>
      </c>
      <c r="AJ190" t="e">
        <f>SUM(AJ189-AF195)</f>
        <v>#N/A</v>
      </c>
    </row>
    <row r="191" spans="1:39" hidden="1" outlineLevel="1" x14ac:dyDescent="0.2">
      <c r="A191" s="14" t="s">
        <v>507</v>
      </c>
      <c r="B191" s="15" t="e">
        <f>SUM(F192*B190)</f>
        <v>#N/A</v>
      </c>
      <c r="C191" s="16" t="s">
        <v>474</v>
      </c>
      <c r="D191" s="17" t="e">
        <f>SUM(F196*SUM(K190/F195))</f>
        <v>#N/A</v>
      </c>
      <c r="E191" s="16" t="s">
        <v>475</v>
      </c>
      <c r="F191" s="18" t="e">
        <f>SUM(F196*SUM(M190/F195))</f>
        <v>#N/A</v>
      </c>
    </row>
    <row r="192" spans="1:39" hidden="1" outlineLevel="1" x14ac:dyDescent="0.2">
      <c r="A192" s="19"/>
      <c r="B192" s="20"/>
      <c r="C192" s="21" t="s">
        <v>476</v>
      </c>
      <c r="D192" s="22" t="e">
        <f>AJ190/(SUM(F190*10))</f>
        <v>#N/A</v>
      </c>
      <c r="E192" s="21" t="s">
        <v>481</v>
      </c>
      <c r="F192" s="23" t="e">
        <f>SUM(D191,F191,D192)</f>
        <v>#N/A</v>
      </c>
    </row>
    <row r="193" spans="1:39" ht="30" hidden="1" customHeight="1" outlineLevel="1" x14ac:dyDescent="0.2"/>
    <row r="194" spans="1:39" ht="15" hidden="1" outlineLevel="1" x14ac:dyDescent="0.2">
      <c r="A194" s="11" t="s">
        <v>450</v>
      </c>
      <c r="B194" s="12"/>
      <c r="C194" s="13" t="s">
        <v>371</v>
      </c>
      <c r="D194" s="5" t="e">
        <f>VLOOKUP(B194,'School Stats'!$B:$AH, 14, FALSE)</f>
        <v>#N/A</v>
      </c>
      <c r="E194" s="13" t="s">
        <v>452</v>
      </c>
      <c r="F194" s="5" t="e">
        <f>VLOOKUP(B194,'Opponent Stats'!$B:$AH, 15, FALSE)</f>
        <v>#N/A</v>
      </c>
      <c r="J194" s="5" t="e">
        <f>VLOOKUP(B194,'School Stats'!$B:$AH, 17, FALSE)</f>
        <v>#N/A</v>
      </c>
      <c r="K194" s="5" t="e">
        <f>VLOOKUP(B194,'School Stats'!$B:$AH, 19, FALSE)</f>
        <v>#N/A</v>
      </c>
      <c r="L194" s="5" t="e">
        <f>VLOOKUP(B194,'School Stats'!$B:$AH, 20, FALSE)</f>
        <v>#N/A</v>
      </c>
      <c r="M194" s="5" t="e">
        <f>VLOOKUP(B194,'School Stats'!$B:$AH, 22, FALSE)</f>
        <v>#N/A</v>
      </c>
      <c r="N194" s="5" t="e">
        <f>VLOOKUP(B194,'School Stats'!$B:$AH, 23, FALSE)</f>
        <v>#N/A</v>
      </c>
      <c r="O194" s="5" t="e">
        <f>SUM(J194/SUM(K195+M195))</f>
        <v>#N/A</v>
      </c>
      <c r="Q194" s="5" t="e">
        <f>VLOOKUP(B194,'Opponent Stats'!$B:$AH, 17, FALSE)</f>
        <v>#N/A</v>
      </c>
      <c r="R194" s="5" t="e">
        <f>VLOOKUP(B194,'Opponent Stats'!$B:$AH, 19, FALSE)</f>
        <v>#N/A</v>
      </c>
      <c r="S194" s="5" t="e">
        <f>VLOOKUP(B194,'Opponent Stats'!$B:$AH, 20, FALSE)</f>
        <v>#N/A</v>
      </c>
      <c r="T194" s="5" t="e">
        <f>VLOOKUP(B194,'Opponent Stats'!$B:$AH, 22, FALSE)</f>
        <v>#N/A</v>
      </c>
      <c r="U194" s="5" t="e">
        <f>VLOOKUP(B194,'Opponent Stats'!$B:$AH, 23, FALSE)</f>
        <v>#N/A</v>
      </c>
      <c r="V194" s="5" t="e">
        <f>SUM(Q194/SUM(R195+T195))</f>
        <v>#N/A</v>
      </c>
      <c r="X194" s="5" t="e">
        <f>VLOOKUP(B194,'School Stats'!$B:$AH, 27, FALSE)</f>
        <v>#N/A</v>
      </c>
      <c r="Y194" s="5" t="e">
        <f>VLOOKUP(B194,'School Stats'!$B:$AH, 32, FALSE)</f>
        <v>#N/A</v>
      </c>
      <c r="Z194" s="5" t="e">
        <f>VLOOKUP(B194,'School Stats'!$B:$AH, 30, FALSE)</f>
        <v>#N/A</v>
      </c>
      <c r="AA194" s="5" t="e">
        <f>VLOOKUP(B194,'School Stats'!$B:$AH, 31, FALSE)</f>
        <v>#N/A</v>
      </c>
      <c r="AB194" s="5" t="e">
        <f>VLOOKUP(B194,'Opponent Stats'!$B:$AH, 32, FALSE)</f>
        <v>#N/A</v>
      </c>
      <c r="AC194" s="5" t="e">
        <f>SUM(J194/(SUM(X195-AB194)))</f>
        <v>#N/A</v>
      </c>
      <c r="AE194" s="5" t="e">
        <f>VLOOKUP(B194,'School Stats'!$B:$AH, 33, FALSE)</f>
        <v>#N/A</v>
      </c>
      <c r="AF194" s="5" t="e">
        <f>VLOOKUP(B194,'Opponent Stats'!$B:$AH, 25, FALSE)</f>
        <v>#N/A</v>
      </c>
      <c r="AG194" s="5" t="e">
        <f>VLOOKUP(B194,'Opponent Stats'!$B:$AH, 26, FALSE)</f>
        <v>#N/A</v>
      </c>
      <c r="AH194" s="5" t="e">
        <f>SUM(AF195/AE194)</f>
        <v>#N/A</v>
      </c>
      <c r="AI194" s="5" t="e">
        <f>VLOOKUP(B194,'Opponent Stats'!$B:$AH, 33, FALSE)</f>
        <v>#N/A</v>
      </c>
      <c r="AJ194" s="5" t="e">
        <f>VLOOKUP(B194,'School Stats'!$B:$AH, 19, FALSE)</f>
        <v>#N/A</v>
      </c>
      <c r="AK194" s="5" t="e">
        <f>VLOOKUP(B194,'School Stats'!$B:$AH, 26, FALSE)</f>
        <v>#N/A</v>
      </c>
      <c r="AL194" s="5" t="e">
        <f>SUM(AJ195/AI194)</f>
        <v>#N/A</v>
      </c>
      <c r="AM194" s="5" t="e">
        <f>SUM(AL194-AH194)</f>
        <v>#N/A</v>
      </c>
    </row>
    <row r="195" spans="1:39" hidden="1" outlineLevel="1" x14ac:dyDescent="0.2">
      <c r="A195" s="14" t="s">
        <v>470</v>
      </c>
      <c r="B195" s="15" t="e">
        <f>VLOOKUP(B194,'Conference Decoder'!$A:$B, 2, FALSE)</f>
        <v>#N/A</v>
      </c>
      <c r="C195" s="16" t="s">
        <v>466</v>
      </c>
      <c r="D195" s="6" t="e">
        <f>O194</f>
        <v>#N/A</v>
      </c>
      <c r="E195" s="16" t="s">
        <v>467</v>
      </c>
      <c r="F195" s="6" t="e">
        <f>V194</f>
        <v>#N/A</v>
      </c>
      <c r="K195" s="5" t="e">
        <f>SUM(K194*L194)</f>
        <v>#N/A</v>
      </c>
      <c r="M195" s="5" t="e">
        <f>SUM(M194*N194)</f>
        <v>#N/A</v>
      </c>
      <c r="R195" s="5" t="e">
        <f>SUM(R194*S194)</f>
        <v>#N/A</v>
      </c>
      <c r="T195" s="5" t="e">
        <f>SUM(T194*U194)</f>
        <v>#N/A</v>
      </c>
      <c r="X195" s="5" t="e">
        <f>SUM(X194:AA194)</f>
        <v>#N/A</v>
      </c>
      <c r="AF195" s="5" t="e">
        <f>SUM(AF194*AG194)</f>
        <v>#N/A</v>
      </c>
      <c r="AJ195" s="5" t="e">
        <f>SUM(AJ194*AK194)</f>
        <v>#N/A</v>
      </c>
    </row>
    <row r="196" spans="1:39" hidden="1" outlineLevel="1" x14ac:dyDescent="0.2">
      <c r="A196" s="14" t="s">
        <v>471</v>
      </c>
      <c r="B196" s="15" t="e">
        <f>VLOOKUP(B195,'Conference Strength'!$B$1:$N$33, 13, FALSE)</f>
        <v>#N/A</v>
      </c>
      <c r="C196" s="16" t="s">
        <v>468</v>
      </c>
      <c r="D196" s="6" t="e">
        <f>AM194</f>
        <v>#N/A</v>
      </c>
      <c r="E196" s="16" t="s">
        <v>469</v>
      </c>
      <c r="F196" s="6" t="e">
        <f>AC194</f>
        <v>#N/A</v>
      </c>
      <c r="J196" s="4" t="s">
        <v>473</v>
      </c>
      <c r="K196" t="e">
        <f>SUM(K195-R189)</f>
        <v>#N/A</v>
      </c>
      <c r="L196" s="4" t="s">
        <v>473</v>
      </c>
      <c r="M196" t="e">
        <f>SUM(M195-T189)</f>
        <v>#N/A</v>
      </c>
      <c r="AI196" s="4" t="s">
        <v>473</v>
      </c>
      <c r="AJ196" t="e">
        <f>SUM(AJ195-AF189)</f>
        <v>#N/A</v>
      </c>
    </row>
    <row r="197" spans="1:39" hidden="1" outlineLevel="1" x14ac:dyDescent="0.2">
      <c r="A197" s="14" t="s">
        <v>507</v>
      </c>
      <c r="B197" s="15" t="e">
        <f>SUM(F198*B196)</f>
        <v>#N/A</v>
      </c>
      <c r="C197" s="16" t="s">
        <v>474</v>
      </c>
      <c r="D197" s="17" t="e">
        <f>SUM(F190*SUM(K196/F189))</f>
        <v>#N/A</v>
      </c>
      <c r="E197" s="16" t="s">
        <v>475</v>
      </c>
      <c r="F197" s="18" t="e">
        <f>SUM(F190*SUM(M196/F189))</f>
        <v>#N/A</v>
      </c>
    </row>
    <row r="198" spans="1:39" hidden="1" outlineLevel="1" x14ac:dyDescent="0.2">
      <c r="A198" s="19"/>
      <c r="B198" s="20"/>
      <c r="C198" s="21" t="s">
        <v>476</v>
      </c>
      <c r="D198" s="22" t="e">
        <f>AJ196/(SUM(F196*10))</f>
        <v>#N/A</v>
      </c>
      <c r="E198" s="21" t="s">
        <v>481</v>
      </c>
      <c r="F198" s="23" t="e">
        <f>SUM(D197,F197,D198)</f>
        <v>#N/A</v>
      </c>
    </row>
    <row r="199" spans="1:39" hidden="1" outlineLevel="1" x14ac:dyDescent="0.2"/>
    <row r="200" spans="1:39" hidden="1" outlineLevel="1" x14ac:dyDescent="0.2"/>
    <row r="201" spans="1:39" hidden="1" outlineLevel="1" x14ac:dyDescent="0.2">
      <c r="A201" s="40" t="s">
        <v>472</v>
      </c>
      <c r="B201" s="41"/>
      <c r="C201" s="41"/>
      <c r="D201" s="41"/>
      <c r="E201" s="41"/>
      <c r="F201" s="42"/>
      <c r="J201" s="28" t="s">
        <v>456</v>
      </c>
      <c r="K201" s="29"/>
      <c r="L201" s="29"/>
      <c r="M201" s="29"/>
      <c r="N201" s="29"/>
      <c r="O201" s="30"/>
      <c r="Q201" s="31" t="s">
        <v>457</v>
      </c>
      <c r="R201" s="32"/>
      <c r="S201" s="32"/>
      <c r="T201" s="32"/>
      <c r="U201" s="32"/>
      <c r="V201" s="33"/>
      <c r="X201" s="34" t="s">
        <v>458</v>
      </c>
      <c r="Y201" s="35"/>
      <c r="Z201" s="35"/>
      <c r="AA201" s="35"/>
      <c r="AB201" s="35"/>
      <c r="AC201" s="36"/>
      <c r="AE201" s="37" t="s">
        <v>462</v>
      </c>
      <c r="AF201" s="38"/>
      <c r="AG201" s="38"/>
      <c r="AH201" s="38"/>
      <c r="AI201" s="38"/>
      <c r="AJ201" s="38"/>
      <c r="AK201" s="38"/>
      <c r="AL201" s="38"/>
      <c r="AM201" s="39"/>
    </row>
    <row r="202" spans="1:39" ht="60" hidden="1" outlineLevel="1" x14ac:dyDescent="0.2">
      <c r="A202" s="4" t="s">
        <v>451</v>
      </c>
      <c r="D202" s="2"/>
      <c r="F202" s="2"/>
      <c r="G202" s="2"/>
      <c r="H202" s="2"/>
      <c r="J202" s="7" t="s">
        <v>391</v>
      </c>
      <c r="K202" s="8" t="s">
        <v>393</v>
      </c>
      <c r="L202" s="8" t="s">
        <v>394</v>
      </c>
      <c r="M202" s="8" t="s">
        <v>396</v>
      </c>
      <c r="N202" s="8" t="s">
        <v>397</v>
      </c>
      <c r="O202" s="10" t="s">
        <v>459</v>
      </c>
      <c r="Q202" s="7" t="s">
        <v>455</v>
      </c>
      <c r="R202" s="8" t="s">
        <v>376</v>
      </c>
      <c r="S202" s="8" t="s">
        <v>377</v>
      </c>
      <c r="T202" s="8" t="s">
        <v>379</v>
      </c>
      <c r="U202" s="8" t="s">
        <v>380</v>
      </c>
      <c r="V202" s="10" t="s">
        <v>460</v>
      </c>
      <c r="X202" s="7" t="s">
        <v>401</v>
      </c>
      <c r="Y202" s="8" t="s">
        <v>406</v>
      </c>
      <c r="Z202" s="8" t="s">
        <v>404</v>
      </c>
      <c r="AA202" s="8" t="s">
        <v>405</v>
      </c>
      <c r="AB202" s="8" t="s">
        <v>389</v>
      </c>
      <c r="AC202" s="10" t="s">
        <v>461</v>
      </c>
      <c r="AE202" s="7" t="s">
        <v>407</v>
      </c>
      <c r="AF202" s="8" t="s">
        <v>382</v>
      </c>
      <c r="AG202" s="8" t="s">
        <v>383</v>
      </c>
      <c r="AH202" s="9" t="s">
        <v>464</v>
      </c>
      <c r="AI202" s="8" t="s">
        <v>390</v>
      </c>
      <c r="AJ202" s="8" t="s">
        <v>399</v>
      </c>
      <c r="AK202" s="8" t="s">
        <v>400</v>
      </c>
      <c r="AL202" s="9" t="s">
        <v>465</v>
      </c>
      <c r="AM202" s="10" t="s">
        <v>463</v>
      </c>
    </row>
    <row r="203" spans="1:39" ht="15" hidden="1" outlineLevel="1" x14ac:dyDescent="0.2">
      <c r="A203" s="11" t="s">
        <v>449</v>
      </c>
      <c r="B203" s="12"/>
      <c r="C203" s="13" t="s">
        <v>371</v>
      </c>
      <c r="D203" s="5" t="e">
        <f>VLOOKUP(B203,'School Stats'!$B:$AH, 14, FALSE)</f>
        <v>#N/A</v>
      </c>
      <c r="E203" s="13" t="s">
        <v>452</v>
      </c>
      <c r="F203" s="5" t="e">
        <f>VLOOKUP(B203,'School Stats'!$B:$AH, 15, FALSE)</f>
        <v>#N/A</v>
      </c>
      <c r="J203" s="5" t="e">
        <f>VLOOKUP(B203,'School Stats'!$B:$AH, 17, FALSE)</f>
        <v>#N/A</v>
      </c>
      <c r="K203" s="5" t="e">
        <f>VLOOKUP(B203,'School Stats'!$B:$AH, 19, FALSE)</f>
        <v>#N/A</v>
      </c>
      <c r="L203" s="5" t="e">
        <f>VLOOKUP(B203,'School Stats'!$B:$AH, 20, FALSE)</f>
        <v>#N/A</v>
      </c>
      <c r="M203" s="5" t="e">
        <f>VLOOKUP(B203,'School Stats'!$B:$AH, 22, FALSE)</f>
        <v>#N/A</v>
      </c>
      <c r="N203" s="5" t="e">
        <f>VLOOKUP(B203,'School Stats'!$B:$AH, 23, FALSE)</f>
        <v>#N/A</v>
      </c>
      <c r="O203" s="5" t="e">
        <f>SUM(J203/SUM(K204+M204))</f>
        <v>#N/A</v>
      </c>
      <c r="Q203" s="5" t="e">
        <f>VLOOKUP(B203,'Opponent Stats'!$B:$AH, 17, FALSE)</f>
        <v>#N/A</v>
      </c>
      <c r="R203" s="5" t="e">
        <f>VLOOKUP(B203,'Opponent Stats'!$B:$AH, 19, FALSE)</f>
        <v>#N/A</v>
      </c>
      <c r="S203" s="5" t="e">
        <f>VLOOKUP(B203,'Opponent Stats'!$B:$AH, 20, FALSE)</f>
        <v>#N/A</v>
      </c>
      <c r="T203" s="5" t="e">
        <f>VLOOKUP(B203,'Opponent Stats'!$B:$AH, 22, FALSE)</f>
        <v>#N/A</v>
      </c>
      <c r="U203" s="5" t="e">
        <f>VLOOKUP(B203,'Opponent Stats'!$B:$AH, 23, FALSE)</f>
        <v>#N/A</v>
      </c>
      <c r="V203" s="5" t="e">
        <f>SUM(Q203/SUM(R204+T204))</f>
        <v>#N/A</v>
      </c>
      <c r="X203" s="5" t="e">
        <f>VLOOKUP(B203,'School Stats'!$B:$AH, 27, FALSE)</f>
        <v>#N/A</v>
      </c>
      <c r="Y203" s="5" t="e">
        <f>VLOOKUP(B203,'School Stats'!$B:$AH, 32, FALSE)</f>
        <v>#N/A</v>
      </c>
      <c r="Z203" s="5" t="e">
        <f>VLOOKUP(B203,'School Stats'!$B:$AH, 30, FALSE)</f>
        <v>#N/A</v>
      </c>
      <c r="AA203" s="5" t="e">
        <f>VLOOKUP(B203,'School Stats'!$B:$AH, 31, FALSE)</f>
        <v>#N/A</v>
      </c>
      <c r="AB203" s="5" t="e">
        <f>VLOOKUP(B203,'Opponent Stats'!$B:$AH, 32, FALSE)</f>
        <v>#N/A</v>
      </c>
      <c r="AC203" s="5" t="e">
        <f>SUM(J203/(SUM(X204-AB203)))</f>
        <v>#N/A</v>
      </c>
      <c r="AE203" s="5" t="e">
        <f>VLOOKUP(B203,'School Stats'!$B:$AH, 33, FALSE)</f>
        <v>#N/A</v>
      </c>
      <c r="AF203" s="5" t="e">
        <f>VLOOKUP(B203,'Opponent Stats'!$B:$AH, 25, FALSE)</f>
        <v>#N/A</v>
      </c>
      <c r="AG203" s="5" t="e">
        <f>VLOOKUP(B203,'Opponent Stats'!$B:$AH, 26, FALSE)</f>
        <v>#N/A</v>
      </c>
      <c r="AH203" s="5" t="e">
        <f>SUM(AF204/AE203)</f>
        <v>#N/A</v>
      </c>
      <c r="AI203" s="5" t="e">
        <f>VLOOKUP(B203,'Opponent Stats'!$B:$AH, 33, FALSE)</f>
        <v>#N/A</v>
      </c>
      <c r="AJ203" s="5" t="e">
        <f>VLOOKUP(B203,'School Stats'!$B:$AH, 19, FALSE)</f>
        <v>#N/A</v>
      </c>
      <c r="AK203" s="5" t="e">
        <f>VLOOKUP(B203,'School Stats'!$B:$AH, 26, FALSE)</f>
        <v>#N/A</v>
      </c>
      <c r="AL203" s="5" t="e">
        <f>SUM(AJ204/AI203)</f>
        <v>#N/A</v>
      </c>
      <c r="AM203" s="5" t="e">
        <f>SUM(AL203-AH203)</f>
        <v>#N/A</v>
      </c>
    </row>
    <row r="204" spans="1:39" hidden="1" outlineLevel="1" x14ac:dyDescent="0.2">
      <c r="A204" s="14" t="s">
        <v>470</v>
      </c>
      <c r="B204" s="15" t="e">
        <f>VLOOKUP(B203,'Conference Decoder'!$A:$B, 2, FALSE)</f>
        <v>#N/A</v>
      </c>
      <c r="C204" s="16" t="s">
        <v>466</v>
      </c>
      <c r="D204" s="6" t="e">
        <f>O203</f>
        <v>#N/A</v>
      </c>
      <c r="E204" s="16" t="s">
        <v>467</v>
      </c>
      <c r="F204" s="6" t="e">
        <f>V203</f>
        <v>#N/A</v>
      </c>
      <c r="K204" s="5" t="e">
        <f>SUM(K203*L203)</f>
        <v>#N/A</v>
      </c>
      <c r="M204" s="5" t="e">
        <f>SUM(M203*N203)</f>
        <v>#N/A</v>
      </c>
      <c r="R204" s="5" t="e">
        <f>SUM(R203*S203)</f>
        <v>#N/A</v>
      </c>
      <c r="T204" s="5" t="e">
        <f>SUM(T203*U203)</f>
        <v>#N/A</v>
      </c>
      <c r="X204" s="5" t="e">
        <f>SUM(X203:AA203)</f>
        <v>#N/A</v>
      </c>
      <c r="AF204" s="5" t="e">
        <f>SUM(AF203*AG203)</f>
        <v>#N/A</v>
      </c>
      <c r="AJ204" s="5" t="e">
        <f>SUM(AJ203*AK203)</f>
        <v>#N/A</v>
      </c>
    </row>
    <row r="205" spans="1:39" hidden="1" outlineLevel="1" x14ac:dyDescent="0.2">
      <c r="A205" s="14" t="s">
        <v>471</v>
      </c>
      <c r="B205" s="15" t="e">
        <f>VLOOKUP(B204,'Conference Strength'!$B$1:$N$33, 13, FALSE)</f>
        <v>#N/A</v>
      </c>
      <c r="C205" s="16" t="s">
        <v>468</v>
      </c>
      <c r="D205" s="6" t="e">
        <f>AM203</f>
        <v>#N/A</v>
      </c>
      <c r="E205" s="16" t="s">
        <v>469</v>
      </c>
      <c r="F205" s="6" t="e">
        <f>AC203</f>
        <v>#N/A</v>
      </c>
      <c r="J205" s="4" t="s">
        <v>473</v>
      </c>
      <c r="K205" t="e">
        <f>SUM(K204-R210)</f>
        <v>#N/A</v>
      </c>
      <c r="L205" s="4" t="s">
        <v>473</v>
      </c>
      <c r="M205" t="e">
        <f>SUM(M204-T210)</f>
        <v>#N/A</v>
      </c>
      <c r="Q205" t="s">
        <v>473</v>
      </c>
      <c r="AI205" s="4" t="s">
        <v>473</v>
      </c>
      <c r="AJ205" t="e">
        <f>SUM(AJ204-AF210)</f>
        <v>#N/A</v>
      </c>
    </row>
    <row r="206" spans="1:39" hidden="1" outlineLevel="1" x14ac:dyDescent="0.2">
      <c r="A206" s="14" t="s">
        <v>507</v>
      </c>
      <c r="B206" s="15" t="e">
        <f>SUM(F207*B205)</f>
        <v>#N/A</v>
      </c>
      <c r="C206" s="16" t="s">
        <v>474</v>
      </c>
      <c r="D206" s="17" t="e">
        <f>SUM(F211*SUM(K205/F210))</f>
        <v>#N/A</v>
      </c>
      <c r="E206" s="16" t="s">
        <v>475</v>
      </c>
      <c r="F206" s="18" t="e">
        <f>SUM(F211*SUM(M205/F210))</f>
        <v>#N/A</v>
      </c>
    </row>
    <row r="207" spans="1:39" hidden="1" outlineLevel="1" x14ac:dyDescent="0.2">
      <c r="A207" s="19"/>
      <c r="B207" s="20"/>
      <c r="C207" s="21" t="s">
        <v>476</v>
      </c>
      <c r="D207" s="22" t="e">
        <f>AJ205/(SUM(F205*10))</f>
        <v>#N/A</v>
      </c>
      <c r="E207" s="21" t="s">
        <v>481</v>
      </c>
      <c r="F207" s="23" t="e">
        <f>SUM(D206,F206,D207)</f>
        <v>#N/A</v>
      </c>
    </row>
    <row r="208" spans="1:39" ht="30" hidden="1" customHeight="1" outlineLevel="1" x14ac:dyDescent="0.2"/>
    <row r="209" spans="1:39" ht="15" hidden="1" outlineLevel="1" x14ac:dyDescent="0.2">
      <c r="A209" s="11" t="s">
        <v>450</v>
      </c>
      <c r="B209" s="12"/>
      <c r="C209" s="13" t="s">
        <v>371</v>
      </c>
      <c r="D209" s="5" t="e">
        <f>VLOOKUP(B209,'School Stats'!$B:$AH, 14, FALSE)</f>
        <v>#N/A</v>
      </c>
      <c r="E209" s="13" t="s">
        <v>452</v>
      </c>
      <c r="F209" s="5" t="e">
        <f>VLOOKUP(B209,'Opponent Stats'!$B:$AH, 15, FALSE)</f>
        <v>#N/A</v>
      </c>
      <c r="J209" s="5" t="e">
        <f>VLOOKUP(B209,'School Stats'!$B:$AH, 17, FALSE)</f>
        <v>#N/A</v>
      </c>
      <c r="K209" s="5" t="e">
        <f>VLOOKUP(B209,'School Stats'!$B:$AH, 19, FALSE)</f>
        <v>#N/A</v>
      </c>
      <c r="L209" s="5" t="e">
        <f>VLOOKUP(B209,'School Stats'!$B:$AH, 20, FALSE)</f>
        <v>#N/A</v>
      </c>
      <c r="M209" s="5" t="e">
        <f>VLOOKUP(B209,'School Stats'!$B:$AH, 22, FALSE)</f>
        <v>#N/A</v>
      </c>
      <c r="N209" s="5" t="e">
        <f>VLOOKUP(B209,'School Stats'!$B:$AH, 23, FALSE)</f>
        <v>#N/A</v>
      </c>
      <c r="O209" s="5" t="e">
        <f>SUM(J209/SUM(K210+M210))</f>
        <v>#N/A</v>
      </c>
      <c r="Q209" s="5" t="e">
        <f>VLOOKUP(B209,'Opponent Stats'!$B:$AH, 17, FALSE)</f>
        <v>#N/A</v>
      </c>
      <c r="R209" s="5" t="e">
        <f>VLOOKUP(B209,'Opponent Stats'!$B:$AH, 19, FALSE)</f>
        <v>#N/A</v>
      </c>
      <c r="S209" s="5" t="e">
        <f>VLOOKUP(B209,'Opponent Stats'!$B:$AH, 20, FALSE)</f>
        <v>#N/A</v>
      </c>
      <c r="T209" s="5" t="e">
        <f>VLOOKUP(B209,'Opponent Stats'!$B:$AH, 22, FALSE)</f>
        <v>#N/A</v>
      </c>
      <c r="U209" s="5" t="e">
        <f>VLOOKUP(B209,'Opponent Stats'!$B:$AH, 23, FALSE)</f>
        <v>#N/A</v>
      </c>
      <c r="V209" s="5" t="e">
        <f>SUM(Q209/SUM(R210+T210))</f>
        <v>#N/A</v>
      </c>
      <c r="X209" s="5" t="e">
        <f>VLOOKUP(B209,'School Stats'!$B:$AH, 27, FALSE)</f>
        <v>#N/A</v>
      </c>
      <c r="Y209" s="5" t="e">
        <f>VLOOKUP(B209,'School Stats'!$B:$AH, 32, FALSE)</f>
        <v>#N/A</v>
      </c>
      <c r="Z209" s="5" t="e">
        <f>VLOOKUP(B209,'School Stats'!$B:$AH, 30, FALSE)</f>
        <v>#N/A</v>
      </c>
      <c r="AA209" s="5" t="e">
        <f>VLOOKUP(B209,'School Stats'!$B:$AH, 31, FALSE)</f>
        <v>#N/A</v>
      </c>
      <c r="AB209" s="5" t="e">
        <f>VLOOKUP(B209,'Opponent Stats'!$B:$AH, 32, FALSE)</f>
        <v>#N/A</v>
      </c>
      <c r="AC209" s="5" t="e">
        <f>SUM(J209/(SUM(X210-AB209)))</f>
        <v>#N/A</v>
      </c>
      <c r="AE209" s="5" t="e">
        <f>VLOOKUP(B209,'School Stats'!$B:$AH, 33, FALSE)</f>
        <v>#N/A</v>
      </c>
      <c r="AF209" s="5" t="e">
        <f>VLOOKUP(B209,'Opponent Stats'!$B:$AH, 25, FALSE)</f>
        <v>#N/A</v>
      </c>
      <c r="AG209" s="5" t="e">
        <f>VLOOKUP(B209,'Opponent Stats'!$B:$AH, 26, FALSE)</f>
        <v>#N/A</v>
      </c>
      <c r="AH209" s="5" t="e">
        <f>SUM(AF210/AE209)</f>
        <v>#N/A</v>
      </c>
      <c r="AI209" s="5" t="e">
        <f>VLOOKUP(B209,'Opponent Stats'!$B:$AH, 33, FALSE)</f>
        <v>#N/A</v>
      </c>
      <c r="AJ209" s="5" t="e">
        <f>VLOOKUP(B209,'School Stats'!$B:$AH, 19, FALSE)</f>
        <v>#N/A</v>
      </c>
      <c r="AK209" s="5" t="e">
        <f>VLOOKUP(B209,'School Stats'!$B:$AH, 26, FALSE)</f>
        <v>#N/A</v>
      </c>
      <c r="AL209" s="5" t="e">
        <f>SUM(AJ210/AI209)</f>
        <v>#N/A</v>
      </c>
      <c r="AM209" s="5" t="e">
        <f>SUM(AL209-AH209)</f>
        <v>#N/A</v>
      </c>
    </row>
    <row r="210" spans="1:39" hidden="1" outlineLevel="1" x14ac:dyDescent="0.2">
      <c r="A210" s="14" t="s">
        <v>470</v>
      </c>
      <c r="B210" s="15" t="e">
        <f>VLOOKUP(B209,'Conference Decoder'!$A:$B, 2, FALSE)</f>
        <v>#N/A</v>
      </c>
      <c r="C210" s="16" t="s">
        <v>466</v>
      </c>
      <c r="D210" s="6" t="e">
        <f>O209</f>
        <v>#N/A</v>
      </c>
      <c r="E210" s="16" t="s">
        <v>467</v>
      </c>
      <c r="F210" s="6" t="e">
        <f>V209</f>
        <v>#N/A</v>
      </c>
      <c r="K210" s="5" t="e">
        <f>SUM(K209*L209)</f>
        <v>#N/A</v>
      </c>
      <c r="M210" s="5" t="e">
        <f>SUM(M209*N209)</f>
        <v>#N/A</v>
      </c>
      <c r="R210" s="5" t="e">
        <f>SUM(R209*S209)</f>
        <v>#N/A</v>
      </c>
      <c r="T210" s="5" t="e">
        <f>SUM(T209*U209)</f>
        <v>#N/A</v>
      </c>
      <c r="X210" s="5" t="e">
        <f>SUM(X209:AA209)</f>
        <v>#N/A</v>
      </c>
      <c r="AF210" s="5" t="e">
        <f>SUM(AF209*AG209)</f>
        <v>#N/A</v>
      </c>
      <c r="AJ210" s="5" t="e">
        <f>SUM(AJ209*AK209)</f>
        <v>#N/A</v>
      </c>
    </row>
    <row r="211" spans="1:39" hidden="1" outlineLevel="1" x14ac:dyDescent="0.2">
      <c r="A211" s="14" t="s">
        <v>471</v>
      </c>
      <c r="B211" s="15" t="e">
        <f>VLOOKUP(B210,'Conference Strength'!$B$1:$N$33, 13, FALSE)</f>
        <v>#N/A</v>
      </c>
      <c r="C211" s="16" t="s">
        <v>468</v>
      </c>
      <c r="D211" s="6" t="e">
        <f>AM209</f>
        <v>#N/A</v>
      </c>
      <c r="E211" s="16" t="s">
        <v>469</v>
      </c>
      <c r="F211" s="6" t="e">
        <f>AC209</f>
        <v>#N/A</v>
      </c>
      <c r="J211" s="4" t="s">
        <v>473</v>
      </c>
      <c r="K211" t="e">
        <f>SUM(K210-R204)</f>
        <v>#N/A</v>
      </c>
      <c r="L211" s="4" t="s">
        <v>473</v>
      </c>
      <c r="M211" t="e">
        <f>SUM(M210-T204)</f>
        <v>#N/A</v>
      </c>
      <c r="AI211" s="4" t="s">
        <v>473</v>
      </c>
      <c r="AJ211" t="e">
        <f>SUM(AJ210-AF204)</f>
        <v>#N/A</v>
      </c>
    </row>
    <row r="212" spans="1:39" hidden="1" outlineLevel="1" x14ac:dyDescent="0.2">
      <c r="A212" s="14" t="s">
        <v>507</v>
      </c>
      <c r="B212" s="15" t="e">
        <f>SUM(F213*B211)</f>
        <v>#N/A</v>
      </c>
      <c r="C212" s="16" t="s">
        <v>474</v>
      </c>
      <c r="D212" s="17" t="e">
        <f>SUM(F205*SUM(K211/F204))</f>
        <v>#N/A</v>
      </c>
      <c r="E212" s="16" t="s">
        <v>475</v>
      </c>
      <c r="F212" s="18" t="e">
        <f>SUM(F205*SUM(M211/F204))</f>
        <v>#N/A</v>
      </c>
    </row>
    <row r="213" spans="1:39" hidden="1" outlineLevel="1" x14ac:dyDescent="0.2">
      <c r="A213" s="19"/>
      <c r="B213" s="20"/>
      <c r="C213" s="21" t="s">
        <v>476</v>
      </c>
      <c r="D213" s="22" t="e">
        <f>AJ211/(SUM(F211*10))</f>
        <v>#N/A</v>
      </c>
      <c r="E213" s="21" t="s">
        <v>481</v>
      </c>
      <c r="F213" s="23" t="e">
        <f>SUM(D212,F212,D213)</f>
        <v>#N/A</v>
      </c>
    </row>
    <row r="214" spans="1:39" hidden="1" outlineLevel="1" x14ac:dyDescent="0.2"/>
    <row r="215" spans="1:39" hidden="1" outlineLevel="1" x14ac:dyDescent="0.2"/>
    <row r="216" spans="1:39" hidden="1" outlineLevel="1" x14ac:dyDescent="0.2">
      <c r="A216" s="40" t="s">
        <v>472</v>
      </c>
      <c r="B216" s="41"/>
      <c r="C216" s="41"/>
      <c r="D216" s="41"/>
      <c r="E216" s="41"/>
      <c r="F216" s="42"/>
      <c r="J216" s="28" t="s">
        <v>456</v>
      </c>
      <c r="K216" s="29"/>
      <c r="L216" s="29"/>
      <c r="M216" s="29"/>
      <c r="N216" s="29"/>
      <c r="O216" s="30"/>
      <c r="Q216" s="31" t="s">
        <v>457</v>
      </c>
      <c r="R216" s="32"/>
      <c r="S216" s="32"/>
      <c r="T216" s="32"/>
      <c r="U216" s="32"/>
      <c r="V216" s="33"/>
      <c r="X216" s="34" t="s">
        <v>458</v>
      </c>
      <c r="Y216" s="35"/>
      <c r="Z216" s="35"/>
      <c r="AA216" s="35"/>
      <c r="AB216" s="35"/>
      <c r="AC216" s="36"/>
      <c r="AE216" s="37" t="s">
        <v>462</v>
      </c>
      <c r="AF216" s="38"/>
      <c r="AG216" s="38"/>
      <c r="AH216" s="38"/>
      <c r="AI216" s="38"/>
      <c r="AJ216" s="38"/>
      <c r="AK216" s="38"/>
      <c r="AL216" s="38"/>
      <c r="AM216" s="39"/>
    </row>
    <row r="217" spans="1:39" ht="60" hidden="1" outlineLevel="1" x14ac:dyDescent="0.2">
      <c r="A217" s="4" t="s">
        <v>451</v>
      </c>
      <c r="D217" s="2"/>
      <c r="F217" s="2"/>
      <c r="G217" s="2"/>
      <c r="H217" s="2"/>
      <c r="J217" s="7" t="s">
        <v>391</v>
      </c>
      <c r="K217" s="8" t="s">
        <v>393</v>
      </c>
      <c r="L217" s="8" t="s">
        <v>394</v>
      </c>
      <c r="M217" s="8" t="s">
        <v>396</v>
      </c>
      <c r="N217" s="8" t="s">
        <v>397</v>
      </c>
      <c r="O217" s="10" t="s">
        <v>459</v>
      </c>
      <c r="Q217" s="7" t="s">
        <v>455</v>
      </c>
      <c r="R217" s="8" t="s">
        <v>376</v>
      </c>
      <c r="S217" s="8" t="s">
        <v>377</v>
      </c>
      <c r="T217" s="8" t="s">
        <v>379</v>
      </c>
      <c r="U217" s="8" t="s">
        <v>380</v>
      </c>
      <c r="V217" s="10" t="s">
        <v>460</v>
      </c>
      <c r="X217" s="7" t="s">
        <v>401</v>
      </c>
      <c r="Y217" s="8" t="s">
        <v>406</v>
      </c>
      <c r="Z217" s="8" t="s">
        <v>404</v>
      </c>
      <c r="AA217" s="8" t="s">
        <v>405</v>
      </c>
      <c r="AB217" s="8" t="s">
        <v>389</v>
      </c>
      <c r="AC217" s="10" t="s">
        <v>461</v>
      </c>
      <c r="AE217" s="7" t="s">
        <v>407</v>
      </c>
      <c r="AF217" s="8" t="s">
        <v>382</v>
      </c>
      <c r="AG217" s="8" t="s">
        <v>383</v>
      </c>
      <c r="AH217" s="9" t="s">
        <v>464</v>
      </c>
      <c r="AI217" s="8" t="s">
        <v>390</v>
      </c>
      <c r="AJ217" s="8" t="s">
        <v>399</v>
      </c>
      <c r="AK217" s="8" t="s">
        <v>400</v>
      </c>
      <c r="AL217" s="9" t="s">
        <v>465</v>
      </c>
      <c r="AM217" s="10" t="s">
        <v>463</v>
      </c>
    </row>
    <row r="218" spans="1:39" ht="15" hidden="1" outlineLevel="1" x14ac:dyDescent="0.2">
      <c r="A218" s="11" t="s">
        <v>449</v>
      </c>
      <c r="B218" s="12"/>
      <c r="C218" s="13" t="s">
        <v>371</v>
      </c>
      <c r="D218" s="5" t="e">
        <f>VLOOKUP(B218,'School Stats'!$B:$AH, 14, FALSE)</f>
        <v>#N/A</v>
      </c>
      <c r="E218" s="13" t="s">
        <v>452</v>
      </c>
      <c r="F218" s="5" t="e">
        <f>VLOOKUP(B218,'School Stats'!$B:$AH, 15, FALSE)</f>
        <v>#N/A</v>
      </c>
      <c r="J218" s="5" t="e">
        <f>VLOOKUP(B218,'School Stats'!$B:$AH, 17, FALSE)</f>
        <v>#N/A</v>
      </c>
      <c r="K218" s="5" t="e">
        <f>VLOOKUP(B218,'School Stats'!$B:$AH, 19, FALSE)</f>
        <v>#N/A</v>
      </c>
      <c r="L218" s="5" t="e">
        <f>VLOOKUP(B218,'School Stats'!$B:$AH, 20, FALSE)</f>
        <v>#N/A</v>
      </c>
      <c r="M218" s="5" t="e">
        <f>VLOOKUP(B218,'School Stats'!$B:$AH, 22, FALSE)</f>
        <v>#N/A</v>
      </c>
      <c r="N218" s="5" t="e">
        <f>VLOOKUP(B218,'School Stats'!$B:$AH, 23, FALSE)</f>
        <v>#N/A</v>
      </c>
      <c r="O218" s="5" t="e">
        <f>SUM(J218/SUM(K219+M219))</f>
        <v>#N/A</v>
      </c>
      <c r="Q218" s="5" t="e">
        <f>VLOOKUP(B218,'Opponent Stats'!$B:$AH, 17, FALSE)</f>
        <v>#N/A</v>
      </c>
      <c r="R218" s="5" t="e">
        <f>VLOOKUP(B218,'Opponent Stats'!$B:$AH, 19, FALSE)</f>
        <v>#N/A</v>
      </c>
      <c r="S218" s="5" t="e">
        <f>VLOOKUP(B218,'Opponent Stats'!$B:$AH, 20, FALSE)</f>
        <v>#N/A</v>
      </c>
      <c r="T218" s="5" t="e">
        <f>VLOOKUP(B218,'Opponent Stats'!$B:$AH, 22, FALSE)</f>
        <v>#N/A</v>
      </c>
      <c r="U218" s="5" t="e">
        <f>VLOOKUP(B218,'Opponent Stats'!$B:$AH, 23, FALSE)</f>
        <v>#N/A</v>
      </c>
      <c r="V218" s="5" t="e">
        <f>SUM(Q218/SUM(R219+T219))</f>
        <v>#N/A</v>
      </c>
      <c r="X218" s="5" t="e">
        <f>VLOOKUP(B218,'School Stats'!$B:$AH, 27, FALSE)</f>
        <v>#N/A</v>
      </c>
      <c r="Y218" s="5" t="e">
        <f>VLOOKUP(B218,'School Stats'!$B:$AH, 32, FALSE)</f>
        <v>#N/A</v>
      </c>
      <c r="Z218" s="5" t="e">
        <f>VLOOKUP(B218,'School Stats'!$B:$AH, 30, FALSE)</f>
        <v>#N/A</v>
      </c>
      <c r="AA218" s="5" t="e">
        <f>VLOOKUP(B218,'School Stats'!$B:$AH, 31, FALSE)</f>
        <v>#N/A</v>
      </c>
      <c r="AB218" s="5" t="e">
        <f>VLOOKUP(B218,'Opponent Stats'!$B:$AH, 32, FALSE)</f>
        <v>#N/A</v>
      </c>
      <c r="AC218" s="5" t="e">
        <f>SUM(J218/(SUM(X219-AB218)))</f>
        <v>#N/A</v>
      </c>
      <c r="AE218" s="5" t="e">
        <f>VLOOKUP(B218,'School Stats'!$B:$AH, 33, FALSE)</f>
        <v>#N/A</v>
      </c>
      <c r="AF218" s="5" t="e">
        <f>VLOOKUP(B218,'Opponent Stats'!$B:$AH, 25, FALSE)</f>
        <v>#N/A</v>
      </c>
      <c r="AG218" s="5" t="e">
        <f>VLOOKUP(B218,'Opponent Stats'!$B:$AH, 26, FALSE)</f>
        <v>#N/A</v>
      </c>
      <c r="AH218" s="5" t="e">
        <f>SUM(AF219/AE218)</f>
        <v>#N/A</v>
      </c>
      <c r="AI218" s="5" t="e">
        <f>VLOOKUP(B218,'Opponent Stats'!$B:$AH, 33, FALSE)</f>
        <v>#N/A</v>
      </c>
      <c r="AJ218" s="5" t="e">
        <f>VLOOKUP(B218,'School Stats'!$B:$AH, 19, FALSE)</f>
        <v>#N/A</v>
      </c>
      <c r="AK218" s="5" t="e">
        <f>VLOOKUP(B218,'School Stats'!$B:$AH, 26, FALSE)</f>
        <v>#N/A</v>
      </c>
      <c r="AL218" s="5" t="e">
        <f>SUM(AJ219/AI218)</f>
        <v>#N/A</v>
      </c>
      <c r="AM218" s="5" t="e">
        <f>SUM(AL218-AH218)</f>
        <v>#N/A</v>
      </c>
    </row>
    <row r="219" spans="1:39" hidden="1" outlineLevel="1" x14ac:dyDescent="0.2">
      <c r="A219" s="14" t="s">
        <v>470</v>
      </c>
      <c r="B219" s="15" t="e">
        <f>VLOOKUP(B218,'Conference Decoder'!$A:$B, 2, FALSE)</f>
        <v>#N/A</v>
      </c>
      <c r="C219" s="16" t="s">
        <v>466</v>
      </c>
      <c r="D219" s="6" t="e">
        <f>O218</f>
        <v>#N/A</v>
      </c>
      <c r="E219" s="16" t="s">
        <v>467</v>
      </c>
      <c r="F219" s="6" t="e">
        <f>V218</f>
        <v>#N/A</v>
      </c>
      <c r="K219" s="5" t="e">
        <f>SUM(K218*L218)</f>
        <v>#N/A</v>
      </c>
      <c r="M219" s="5" t="e">
        <f>SUM(M218*N218)</f>
        <v>#N/A</v>
      </c>
      <c r="R219" s="5" t="e">
        <f>SUM(R218*S218)</f>
        <v>#N/A</v>
      </c>
      <c r="T219" s="5" t="e">
        <f>SUM(T218*U218)</f>
        <v>#N/A</v>
      </c>
      <c r="X219" s="5" t="e">
        <f>SUM(X218:AA218)</f>
        <v>#N/A</v>
      </c>
      <c r="AF219" s="5" t="e">
        <f>SUM(AF218*AG218)</f>
        <v>#N/A</v>
      </c>
      <c r="AJ219" s="5" t="e">
        <f>SUM(AJ218*AK218)</f>
        <v>#N/A</v>
      </c>
    </row>
    <row r="220" spans="1:39" hidden="1" outlineLevel="1" x14ac:dyDescent="0.2">
      <c r="A220" s="14" t="s">
        <v>471</v>
      </c>
      <c r="B220" s="15" t="e">
        <f>VLOOKUP(B219,'Conference Strength'!$B$1:$N$33, 13, FALSE)</f>
        <v>#N/A</v>
      </c>
      <c r="C220" s="16" t="s">
        <v>468</v>
      </c>
      <c r="D220" s="6" t="e">
        <f>AM218</f>
        <v>#N/A</v>
      </c>
      <c r="E220" s="16" t="s">
        <v>469</v>
      </c>
      <c r="F220" s="6" t="e">
        <f>AC218</f>
        <v>#N/A</v>
      </c>
      <c r="J220" s="4" t="s">
        <v>473</v>
      </c>
      <c r="K220" t="e">
        <f>SUM(K219-R225)</f>
        <v>#N/A</v>
      </c>
      <c r="L220" s="4" t="s">
        <v>473</v>
      </c>
      <c r="M220" t="e">
        <f>SUM(M219-T225)</f>
        <v>#N/A</v>
      </c>
      <c r="Q220" t="s">
        <v>473</v>
      </c>
      <c r="AI220" s="4" t="s">
        <v>473</v>
      </c>
      <c r="AJ220" t="e">
        <f>SUM(AJ219-AF225)</f>
        <v>#N/A</v>
      </c>
    </row>
    <row r="221" spans="1:39" hidden="1" outlineLevel="1" x14ac:dyDescent="0.2">
      <c r="A221" s="14" t="s">
        <v>507</v>
      </c>
      <c r="B221" s="15" t="e">
        <f>SUM(F222*B220)</f>
        <v>#N/A</v>
      </c>
      <c r="C221" s="16" t="s">
        <v>474</v>
      </c>
      <c r="D221" s="17" t="e">
        <f>SUM(F226*SUM(K220/F225))</f>
        <v>#N/A</v>
      </c>
      <c r="E221" s="16" t="s">
        <v>475</v>
      </c>
      <c r="F221" s="18" t="e">
        <f>SUM(F226*SUM(M220/F225))</f>
        <v>#N/A</v>
      </c>
    </row>
    <row r="222" spans="1:39" hidden="1" outlineLevel="1" x14ac:dyDescent="0.2">
      <c r="A222" s="19"/>
      <c r="B222" s="20"/>
      <c r="C222" s="21" t="s">
        <v>476</v>
      </c>
      <c r="D222" s="22" t="e">
        <f>AJ220/(SUM(F220*10))</f>
        <v>#N/A</v>
      </c>
      <c r="E222" s="21" t="s">
        <v>481</v>
      </c>
      <c r="F222" s="23" t="e">
        <f>SUM(D221,F221,D222)</f>
        <v>#N/A</v>
      </c>
    </row>
    <row r="223" spans="1:39" ht="30" hidden="1" customHeight="1" outlineLevel="1" x14ac:dyDescent="0.2"/>
    <row r="224" spans="1:39" ht="15" hidden="1" outlineLevel="1" x14ac:dyDescent="0.2">
      <c r="A224" s="11" t="s">
        <v>450</v>
      </c>
      <c r="B224" s="12"/>
      <c r="C224" s="13" t="s">
        <v>371</v>
      </c>
      <c r="D224" s="5" t="e">
        <f>VLOOKUP(B224,'School Stats'!$B:$AH, 14, FALSE)</f>
        <v>#N/A</v>
      </c>
      <c r="E224" s="13" t="s">
        <v>452</v>
      </c>
      <c r="F224" s="5" t="e">
        <f>VLOOKUP(B224,'Opponent Stats'!$B:$AH, 15, FALSE)</f>
        <v>#N/A</v>
      </c>
      <c r="J224" s="5" t="e">
        <f>VLOOKUP(B224,'School Stats'!$B:$AH, 17, FALSE)</f>
        <v>#N/A</v>
      </c>
      <c r="K224" s="5" t="e">
        <f>VLOOKUP(B224,'School Stats'!$B:$AH, 19, FALSE)</f>
        <v>#N/A</v>
      </c>
      <c r="L224" s="5" t="e">
        <f>VLOOKUP(B224,'School Stats'!$B:$AH, 20, FALSE)</f>
        <v>#N/A</v>
      </c>
      <c r="M224" s="5" t="e">
        <f>VLOOKUP(B224,'School Stats'!$B:$AH, 22, FALSE)</f>
        <v>#N/A</v>
      </c>
      <c r="N224" s="5" t="e">
        <f>VLOOKUP(B224,'School Stats'!$B:$AH, 23, FALSE)</f>
        <v>#N/A</v>
      </c>
      <c r="O224" s="5" t="e">
        <f>SUM(J224/SUM(K225+M225))</f>
        <v>#N/A</v>
      </c>
      <c r="Q224" s="5" t="e">
        <f>VLOOKUP(B224,'Opponent Stats'!$B:$AH, 17, FALSE)</f>
        <v>#N/A</v>
      </c>
      <c r="R224" s="5" t="e">
        <f>VLOOKUP(B224,'Opponent Stats'!$B:$AH, 19, FALSE)</f>
        <v>#N/A</v>
      </c>
      <c r="S224" s="5" t="e">
        <f>VLOOKUP(B224,'Opponent Stats'!$B:$AH, 20, FALSE)</f>
        <v>#N/A</v>
      </c>
      <c r="T224" s="5" t="e">
        <f>VLOOKUP(B224,'Opponent Stats'!$B:$AH, 22, FALSE)</f>
        <v>#N/A</v>
      </c>
      <c r="U224" s="5" t="e">
        <f>VLOOKUP(B224,'Opponent Stats'!$B:$AH, 23, FALSE)</f>
        <v>#N/A</v>
      </c>
      <c r="V224" s="5" t="e">
        <f>SUM(Q224/SUM(R225+T225))</f>
        <v>#N/A</v>
      </c>
      <c r="X224" s="5" t="e">
        <f>VLOOKUP(B224,'School Stats'!$B:$AH, 27, FALSE)</f>
        <v>#N/A</v>
      </c>
      <c r="Y224" s="5" t="e">
        <f>VLOOKUP(B224,'School Stats'!$B:$AH, 32, FALSE)</f>
        <v>#N/A</v>
      </c>
      <c r="Z224" s="5" t="e">
        <f>VLOOKUP(B224,'School Stats'!$B:$AH, 30, FALSE)</f>
        <v>#N/A</v>
      </c>
      <c r="AA224" s="5" t="e">
        <f>VLOOKUP(B224,'School Stats'!$B:$AH, 31, FALSE)</f>
        <v>#N/A</v>
      </c>
      <c r="AB224" s="5" t="e">
        <f>VLOOKUP(B224,'Opponent Stats'!$B:$AH, 32, FALSE)</f>
        <v>#N/A</v>
      </c>
      <c r="AC224" s="5" t="e">
        <f>SUM(J224/(SUM(X225-AB224)))</f>
        <v>#N/A</v>
      </c>
      <c r="AE224" s="5" t="e">
        <f>VLOOKUP(B224,'School Stats'!$B:$AH, 33, FALSE)</f>
        <v>#N/A</v>
      </c>
      <c r="AF224" s="5" t="e">
        <f>VLOOKUP(B224,'Opponent Stats'!$B:$AH, 25, FALSE)</f>
        <v>#N/A</v>
      </c>
      <c r="AG224" s="5" t="e">
        <f>VLOOKUP(B224,'Opponent Stats'!$B:$AH, 26, FALSE)</f>
        <v>#N/A</v>
      </c>
      <c r="AH224" s="5" t="e">
        <f>SUM(AF225/AE224)</f>
        <v>#N/A</v>
      </c>
      <c r="AI224" s="5" t="e">
        <f>VLOOKUP(B224,'Opponent Stats'!$B:$AH, 33, FALSE)</f>
        <v>#N/A</v>
      </c>
      <c r="AJ224" s="5" t="e">
        <f>VLOOKUP(B224,'School Stats'!$B:$AH, 19, FALSE)</f>
        <v>#N/A</v>
      </c>
      <c r="AK224" s="5" t="e">
        <f>VLOOKUP(B224,'School Stats'!$B:$AH, 26, FALSE)</f>
        <v>#N/A</v>
      </c>
      <c r="AL224" s="5" t="e">
        <f>SUM(AJ225/AI224)</f>
        <v>#N/A</v>
      </c>
      <c r="AM224" s="5" t="e">
        <f>SUM(AL224-AH224)</f>
        <v>#N/A</v>
      </c>
    </row>
    <row r="225" spans="1:39" hidden="1" outlineLevel="1" x14ac:dyDescent="0.2">
      <c r="A225" s="14" t="s">
        <v>470</v>
      </c>
      <c r="B225" s="15" t="e">
        <f>VLOOKUP(B224,'Conference Decoder'!$A:$B, 2, FALSE)</f>
        <v>#N/A</v>
      </c>
      <c r="C225" s="16" t="s">
        <v>466</v>
      </c>
      <c r="D225" s="6" t="e">
        <f>O224</f>
        <v>#N/A</v>
      </c>
      <c r="E225" s="16" t="s">
        <v>467</v>
      </c>
      <c r="F225" s="6" t="e">
        <f>V224</f>
        <v>#N/A</v>
      </c>
      <c r="K225" s="5" t="e">
        <f>SUM(K224*L224)</f>
        <v>#N/A</v>
      </c>
      <c r="M225" s="5" t="e">
        <f>SUM(M224*N224)</f>
        <v>#N/A</v>
      </c>
      <c r="R225" s="5" t="e">
        <f>SUM(R224*S224)</f>
        <v>#N/A</v>
      </c>
      <c r="T225" s="5" t="e">
        <f>SUM(T224*U224)</f>
        <v>#N/A</v>
      </c>
      <c r="X225" s="5" t="e">
        <f>SUM(X224:AA224)</f>
        <v>#N/A</v>
      </c>
      <c r="AF225" s="5" t="e">
        <f>SUM(AF224*AG224)</f>
        <v>#N/A</v>
      </c>
      <c r="AJ225" s="5" t="e">
        <f>SUM(AJ224*AK224)</f>
        <v>#N/A</v>
      </c>
    </row>
    <row r="226" spans="1:39" hidden="1" outlineLevel="1" x14ac:dyDescent="0.2">
      <c r="A226" s="14" t="s">
        <v>471</v>
      </c>
      <c r="B226" s="15" t="e">
        <f>VLOOKUP(B225,'Conference Strength'!$B$1:$N$33, 13, FALSE)</f>
        <v>#N/A</v>
      </c>
      <c r="C226" s="16" t="s">
        <v>468</v>
      </c>
      <c r="D226" s="6" t="e">
        <f>AM224</f>
        <v>#N/A</v>
      </c>
      <c r="E226" s="16" t="s">
        <v>469</v>
      </c>
      <c r="F226" s="6" t="e">
        <f>AC224</f>
        <v>#N/A</v>
      </c>
      <c r="J226" s="4" t="s">
        <v>473</v>
      </c>
      <c r="K226" t="e">
        <f>SUM(K225-R219)</f>
        <v>#N/A</v>
      </c>
      <c r="L226" s="4" t="s">
        <v>473</v>
      </c>
      <c r="M226" t="e">
        <f>SUM(M225-T219)</f>
        <v>#N/A</v>
      </c>
      <c r="AI226" s="4" t="s">
        <v>473</v>
      </c>
      <c r="AJ226" t="e">
        <f>SUM(AJ225-AF219)</f>
        <v>#N/A</v>
      </c>
    </row>
    <row r="227" spans="1:39" hidden="1" outlineLevel="1" x14ac:dyDescent="0.2">
      <c r="A227" s="14" t="s">
        <v>507</v>
      </c>
      <c r="B227" s="15" t="e">
        <f>SUM(F228*B226)</f>
        <v>#N/A</v>
      </c>
      <c r="C227" s="16" t="s">
        <v>474</v>
      </c>
      <c r="D227" s="17" t="e">
        <f>SUM(F220*SUM(K226/F219))</f>
        <v>#N/A</v>
      </c>
      <c r="E227" s="16" t="s">
        <v>475</v>
      </c>
      <c r="F227" s="18" t="e">
        <f>SUM(F220*SUM(M226/F219))</f>
        <v>#N/A</v>
      </c>
    </row>
    <row r="228" spans="1:39" hidden="1" outlineLevel="1" x14ac:dyDescent="0.2">
      <c r="A228" s="19"/>
      <c r="B228" s="20"/>
      <c r="C228" s="21" t="s">
        <v>476</v>
      </c>
      <c r="D228" s="22" t="e">
        <f>AJ226/(SUM(F226*10))</f>
        <v>#N/A</v>
      </c>
      <c r="E228" s="21" t="s">
        <v>481</v>
      </c>
      <c r="F228" s="23" t="e">
        <f>SUM(D227,F227,D228)</f>
        <v>#N/A</v>
      </c>
    </row>
    <row r="229" spans="1:39" hidden="1" outlineLevel="1" x14ac:dyDescent="0.2"/>
    <row r="230" spans="1:39" hidden="1" outlineLevel="1" x14ac:dyDescent="0.2"/>
    <row r="231" spans="1:39" hidden="1" outlineLevel="1" x14ac:dyDescent="0.2">
      <c r="A231" s="40" t="s">
        <v>472</v>
      </c>
      <c r="B231" s="41"/>
      <c r="C231" s="41"/>
      <c r="D231" s="41"/>
      <c r="E231" s="41"/>
      <c r="F231" s="42"/>
      <c r="J231" s="28" t="s">
        <v>456</v>
      </c>
      <c r="K231" s="29"/>
      <c r="L231" s="29"/>
      <c r="M231" s="29"/>
      <c r="N231" s="29"/>
      <c r="O231" s="30"/>
      <c r="Q231" s="31" t="s">
        <v>457</v>
      </c>
      <c r="R231" s="32"/>
      <c r="S231" s="32"/>
      <c r="T231" s="32"/>
      <c r="U231" s="32"/>
      <c r="V231" s="33"/>
      <c r="X231" s="34" t="s">
        <v>458</v>
      </c>
      <c r="Y231" s="35"/>
      <c r="Z231" s="35"/>
      <c r="AA231" s="35"/>
      <c r="AB231" s="35"/>
      <c r="AC231" s="36"/>
      <c r="AE231" s="37" t="s">
        <v>462</v>
      </c>
      <c r="AF231" s="38"/>
      <c r="AG231" s="38"/>
      <c r="AH231" s="38"/>
      <c r="AI231" s="38"/>
      <c r="AJ231" s="38"/>
      <c r="AK231" s="38"/>
      <c r="AL231" s="38"/>
      <c r="AM231" s="39"/>
    </row>
    <row r="232" spans="1:39" ht="60" hidden="1" outlineLevel="1" x14ac:dyDescent="0.2">
      <c r="A232" s="4" t="s">
        <v>451</v>
      </c>
      <c r="D232" s="2"/>
      <c r="F232" s="2"/>
      <c r="G232" s="2"/>
      <c r="H232" s="2"/>
      <c r="J232" s="7" t="s">
        <v>391</v>
      </c>
      <c r="K232" s="8" t="s">
        <v>393</v>
      </c>
      <c r="L232" s="8" t="s">
        <v>394</v>
      </c>
      <c r="M232" s="8" t="s">
        <v>396</v>
      </c>
      <c r="N232" s="8" t="s">
        <v>397</v>
      </c>
      <c r="O232" s="10" t="s">
        <v>459</v>
      </c>
      <c r="Q232" s="7" t="s">
        <v>455</v>
      </c>
      <c r="R232" s="8" t="s">
        <v>376</v>
      </c>
      <c r="S232" s="8" t="s">
        <v>377</v>
      </c>
      <c r="T232" s="8" t="s">
        <v>379</v>
      </c>
      <c r="U232" s="8" t="s">
        <v>380</v>
      </c>
      <c r="V232" s="10" t="s">
        <v>460</v>
      </c>
      <c r="X232" s="7" t="s">
        <v>401</v>
      </c>
      <c r="Y232" s="8" t="s">
        <v>406</v>
      </c>
      <c r="Z232" s="8" t="s">
        <v>404</v>
      </c>
      <c r="AA232" s="8" t="s">
        <v>405</v>
      </c>
      <c r="AB232" s="8" t="s">
        <v>389</v>
      </c>
      <c r="AC232" s="10" t="s">
        <v>461</v>
      </c>
      <c r="AE232" s="7" t="s">
        <v>407</v>
      </c>
      <c r="AF232" s="8" t="s">
        <v>382</v>
      </c>
      <c r="AG232" s="8" t="s">
        <v>383</v>
      </c>
      <c r="AH232" s="9" t="s">
        <v>464</v>
      </c>
      <c r="AI232" s="8" t="s">
        <v>390</v>
      </c>
      <c r="AJ232" s="8" t="s">
        <v>399</v>
      </c>
      <c r="AK232" s="8" t="s">
        <v>400</v>
      </c>
      <c r="AL232" s="9" t="s">
        <v>465</v>
      </c>
      <c r="AM232" s="10" t="s">
        <v>463</v>
      </c>
    </row>
    <row r="233" spans="1:39" ht="15" hidden="1" outlineLevel="1" x14ac:dyDescent="0.2">
      <c r="A233" s="11" t="s">
        <v>449</v>
      </c>
      <c r="B233" s="12"/>
      <c r="C233" s="13" t="s">
        <v>371</v>
      </c>
      <c r="D233" s="5" t="e">
        <f>VLOOKUP(B233,'School Stats'!$B:$AH, 14, FALSE)</f>
        <v>#N/A</v>
      </c>
      <c r="E233" s="13" t="s">
        <v>452</v>
      </c>
      <c r="F233" s="5" t="e">
        <f>VLOOKUP(B233,'School Stats'!$B:$AH, 15, FALSE)</f>
        <v>#N/A</v>
      </c>
      <c r="J233" s="5" t="e">
        <f>VLOOKUP(B233,'School Stats'!$B:$AH, 17, FALSE)</f>
        <v>#N/A</v>
      </c>
      <c r="K233" s="5" t="e">
        <f>VLOOKUP(B233,'School Stats'!$B:$AH, 19, FALSE)</f>
        <v>#N/A</v>
      </c>
      <c r="L233" s="5" t="e">
        <f>VLOOKUP(B233,'School Stats'!$B:$AH, 20, FALSE)</f>
        <v>#N/A</v>
      </c>
      <c r="M233" s="5" t="e">
        <f>VLOOKUP(B233,'School Stats'!$B:$AH, 22, FALSE)</f>
        <v>#N/A</v>
      </c>
      <c r="N233" s="5" t="e">
        <f>VLOOKUP(B233,'School Stats'!$B:$AH, 23, FALSE)</f>
        <v>#N/A</v>
      </c>
      <c r="O233" s="5" t="e">
        <f>SUM(J233/SUM(K234+M234))</f>
        <v>#N/A</v>
      </c>
      <c r="Q233" s="5" t="e">
        <f>VLOOKUP(B233,'Opponent Stats'!$B:$AH, 17, FALSE)</f>
        <v>#N/A</v>
      </c>
      <c r="R233" s="5" t="e">
        <f>VLOOKUP(B233,'Opponent Stats'!$B:$AH, 19, FALSE)</f>
        <v>#N/A</v>
      </c>
      <c r="S233" s="5" t="e">
        <f>VLOOKUP(B233,'Opponent Stats'!$B:$AH, 20, FALSE)</f>
        <v>#N/A</v>
      </c>
      <c r="T233" s="5" t="e">
        <f>VLOOKUP(B233,'Opponent Stats'!$B:$AH, 22, FALSE)</f>
        <v>#N/A</v>
      </c>
      <c r="U233" s="5" t="e">
        <f>VLOOKUP(B233,'Opponent Stats'!$B:$AH, 23, FALSE)</f>
        <v>#N/A</v>
      </c>
      <c r="V233" s="5" t="e">
        <f>SUM(Q233/SUM(R234+T234))</f>
        <v>#N/A</v>
      </c>
      <c r="X233" s="5" t="e">
        <f>VLOOKUP(B233,'School Stats'!$B:$AH, 27, FALSE)</f>
        <v>#N/A</v>
      </c>
      <c r="Y233" s="5" t="e">
        <f>VLOOKUP(B233,'School Stats'!$B:$AH, 32, FALSE)</f>
        <v>#N/A</v>
      </c>
      <c r="Z233" s="5" t="e">
        <f>VLOOKUP(B233,'School Stats'!$B:$AH, 30, FALSE)</f>
        <v>#N/A</v>
      </c>
      <c r="AA233" s="5" t="e">
        <f>VLOOKUP(B233,'School Stats'!$B:$AH, 31, FALSE)</f>
        <v>#N/A</v>
      </c>
      <c r="AB233" s="5" t="e">
        <f>VLOOKUP(B233,'Opponent Stats'!$B:$AH, 32, FALSE)</f>
        <v>#N/A</v>
      </c>
      <c r="AC233" s="5" t="e">
        <f>SUM(J233/(SUM(X234-AB233)))</f>
        <v>#N/A</v>
      </c>
      <c r="AE233" s="5" t="e">
        <f>VLOOKUP(B233,'School Stats'!$B:$AH, 33, FALSE)</f>
        <v>#N/A</v>
      </c>
      <c r="AF233" s="5" t="e">
        <f>VLOOKUP(B233,'Opponent Stats'!$B:$AH, 25, FALSE)</f>
        <v>#N/A</v>
      </c>
      <c r="AG233" s="5" t="e">
        <f>VLOOKUP(B233,'Opponent Stats'!$B:$AH, 26, FALSE)</f>
        <v>#N/A</v>
      </c>
      <c r="AH233" s="5" t="e">
        <f>SUM(AF234/AE233)</f>
        <v>#N/A</v>
      </c>
      <c r="AI233" s="5" t="e">
        <f>VLOOKUP(B233,'Opponent Stats'!$B:$AH, 33, FALSE)</f>
        <v>#N/A</v>
      </c>
      <c r="AJ233" s="5" t="e">
        <f>VLOOKUP(B233,'School Stats'!$B:$AH, 19, FALSE)</f>
        <v>#N/A</v>
      </c>
      <c r="AK233" s="5" t="e">
        <f>VLOOKUP(B233,'School Stats'!$B:$AH, 26, FALSE)</f>
        <v>#N/A</v>
      </c>
      <c r="AL233" s="5" t="e">
        <f>SUM(AJ234/AI233)</f>
        <v>#N/A</v>
      </c>
      <c r="AM233" s="5" t="e">
        <f>SUM(AL233-AH233)</f>
        <v>#N/A</v>
      </c>
    </row>
    <row r="234" spans="1:39" hidden="1" outlineLevel="1" x14ac:dyDescent="0.2">
      <c r="A234" s="14" t="s">
        <v>470</v>
      </c>
      <c r="B234" s="15" t="e">
        <f>VLOOKUP(B233,'Conference Decoder'!$A:$B, 2, FALSE)</f>
        <v>#N/A</v>
      </c>
      <c r="C234" s="16" t="s">
        <v>466</v>
      </c>
      <c r="D234" s="6" t="e">
        <f>O233</f>
        <v>#N/A</v>
      </c>
      <c r="E234" s="16" t="s">
        <v>467</v>
      </c>
      <c r="F234" s="6" t="e">
        <f>V233</f>
        <v>#N/A</v>
      </c>
      <c r="K234" s="5" t="e">
        <f>SUM(K233*L233)</f>
        <v>#N/A</v>
      </c>
      <c r="M234" s="5" t="e">
        <f>SUM(M233*N233)</f>
        <v>#N/A</v>
      </c>
      <c r="R234" s="5" t="e">
        <f>SUM(R233*S233)</f>
        <v>#N/A</v>
      </c>
      <c r="T234" s="5" t="e">
        <f>SUM(T233*U233)</f>
        <v>#N/A</v>
      </c>
      <c r="X234" s="5" t="e">
        <f>SUM(X233:AA233)</f>
        <v>#N/A</v>
      </c>
      <c r="AF234" s="5" t="e">
        <f>SUM(AF233*AG233)</f>
        <v>#N/A</v>
      </c>
      <c r="AJ234" s="5" t="e">
        <f>SUM(AJ233*AK233)</f>
        <v>#N/A</v>
      </c>
    </row>
    <row r="235" spans="1:39" hidden="1" outlineLevel="1" x14ac:dyDescent="0.2">
      <c r="A235" s="14" t="s">
        <v>471</v>
      </c>
      <c r="B235" s="15" t="e">
        <f>VLOOKUP(B234,'Conference Strength'!$B$1:$N$33, 13, FALSE)</f>
        <v>#N/A</v>
      </c>
      <c r="C235" s="16" t="s">
        <v>468</v>
      </c>
      <c r="D235" s="6" t="e">
        <f>AM233</f>
        <v>#N/A</v>
      </c>
      <c r="E235" s="16" t="s">
        <v>469</v>
      </c>
      <c r="F235" s="6" t="e">
        <f>AC233</f>
        <v>#N/A</v>
      </c>
      <c r="J235" s="4" t="s">
        <v>473</v>
      </c>
      <c r="K235" t="e">
        <f>SUM(K234-R240)</f>
        <v>#N/A</v>
      </c>
      <c r="L235" s="4" t="s">
        <v>473</v>
      </c>
      <c r="M235" t="e">
        <f>SUM(M234-T240)</f>
        <v>#N/A</v>
      </c>
      <c r="Q235" t="s">
        <v>473</v>
      </c>
      <c r="AI235" s="4" t="s">
        <v>473</v>
      </c>
      <c r="AJ235" t="e">
        <f>SUM(AJ234-AF240)</f>
        <v>#N/A</v>
      </c>
    </row>
    <row r="236" spans="1:39" hidden="1" outlineLevel="1" x14ac:dyDescent="0.2">
      <c r="A236" s="14" t="s">
        <v>507</v>
      </c>
      <c r="B236" s="15" t="e">
        <f>SUM(F237*B235)</f>
        <v>#N/A</v>
      </c>
      <c r="C236" s="16" t="s">
        <v>474</v>
      </c>
      <c r="D236" s="17" t="e">
        <f>SUM(F241*SUM(K235/F240))</f>
        <v>#N/A</v>
      </c>
      <c r="E236" s="16" t="s">
        <v>475</v>
      </c>
      <c r="F236" s="18" t="e">
        <f>SUM(F241*SUM(M235/F240))</f>
        <v>#N/A</v>
      </c>
    </row>
    <row r="237" spans="1:39" hidden="1" outlineLevel="1" x14ac:dyDescent="0.2">
      <c r="A237" s="19"/>
      <c r="B237" s="20"/>
      <c r="C237" s="21" t="s">
        <v>476</v>
      </c>
      <c r="D237" s="22" t="e">
        <f>AJ235/(SUM(F235*10))</f>
        <v>#N/A</v>
      </c>
      <c r="E237" s="21" t="s">
        <v>481</v>
      </c>
      <c r="F237" s="23" t="e">
        <f>SUM(D236,F236,D237)</f>
        <v>#N/A</v>
      </c>
    </row>
    <row r="238" spans="1:39" ht="30" hidden="1" customHeight="1" outlineLevel="1" x14ac:dyDescent="0.2"/>
    <row r="239" spans="1:39" ht="15" hidden="1" outlineLevel="1" x14ac:dyDescent="0.2">
      <c r="A239" s="11" t="s">
        <v>450</v>
      </c>
      <c r="B239" s="12"/>
      <c r="C239" s="13" t="s">
        <v>371</v>
      </c>
      <c r="D239" s="5" t="e">
        <f>VLOOKUP(B239,'School Stats'!$B:$AH, 14, FALSE)</f>
        <v>#N/A</v>
      </c>
      <c r="E239" s="13" t="s">
        <v>452</v>
      </c>
      <c r="F239" s="5" t="e">
        <f>VLOOKUP(B239,'Opponent Stats'!$B:$AH, 15, FALSE)</f>
        <v>#N/A</v>
      </c>
      <c r="J239" s="5" t="e">
        <f>VLOOKUP(B239,'School Stats'!$B:$AH, 17, FALSE)</f>
        <v>#N/A</v>
      </c>
      <c r="K239" s="5" t="e">
        <f>VLOOKUP(B239,'School Stats'!$B:$AH, 19, FALSE)</f>
        <v>#N/A</v>
      </c>
      <c r="L239" s="5" t="e">
        <f>VLOOKUP(B239,'School Stats'!$B:$AH, 20, FALSE)</f>
        <v>#N/A</v>
      </c>
      <c r="M239" s="5" t="e">
        <f>VLOOKUP(B239,'School Stats'!$B:$AH, 22, FALSE)</f>
        <v>#N/A</v>
      </c>
      <c r="N239" s="5" t="e">
        <f>VLOOKUP(B239,'School Stats'!$B:$AH, 23, FALSE)</f>
        <v>#N/A</v>
      </c>
      <c r="O239" s="5" t="e">
        <f>SUM(J239/SUM(K240+M240))</f>
        <v>#N/A</v>
      </c>
      <c r="Q239" s="5" t="e">
        <f>VLOOKUP(B239,'Opponent Stats'!$B:$AH, 17, FALSE)</f>
        <v>#N/A</v>
      </c>
      <c r="R239" s="5" t="e">
        <f>VLOOKUP(B239,'Opponent Stats'!$B:$AH, 19, FALSE)</f>
        <v>#N/A</v>
      </c>
      <c r="S239" s="5" t="e">
        <f>VLOOKUP(B239,'Opponent Stats'!$B:$AH, 20, FALSE)</f>
        <v>#N/A</v>
      </c>
      <c r="T239" s="5" t="e">
        <f>VLOOKUP(B239,'Opponent Stats'!$B:$AH, 22, FALSE)</f>
        <v>#N/A</v>
      </c>
      <c r="U239" s="5" t="e">
        <f>VLOOKUP(B239,'Opponent Stats'!$B:$AH, 23, FALSE)</f>
        <v>#N/A</v>
      </c>
      <c r="V239" s="5" t="e">
        <f>SUM(Q239/SUM(R240+T240))</f>
        <v>#N/A</v>
      </c>
      <c r="X239" s="5" t="e">
        <f>VLOOKUP(B239,'School Stats'!$B:$AH, 27, FALSE)</f>
        <v>#N/A</v>
      </c>
      <c r="Y239" s="5" t="e">
        <f>VLOOKUP(B239,'School Stats'!$B:$AH, 32, FALSE)</f>
        <v>#N/A</v>
      </c>
      <c r="Z239" s="5" t="e">
        <f>VLOOKUP(B239,'School Stats'!$B:$AH, 30, FALSE)</f>
        <v>#N/A</v>
      </c>
      <c r="AA239" s="5" t="e">
        <f>VLOOKUP(B239,'School Stats'!$B:$AH, 31, FALSE)</f>
        <v>#N/A</v>
      </c>
      <c r="AB239" s="5" t="e">
        <f>VLOOKUP(B239,'Opponent Stats'!$B:$AH, 32, FALSE)</f>
        <v>#N/A</v>
      </c>
      <c r="AC239" s="5" t="e">
        <f>SUM(J239/(SUM(X240-AB239)))</f>
        <v>#N/A</v>
      </c>
      <c r="AE239" s="5" t="e">
        <f>VLOOKUP(B239,'School Stats'!$B:$AH, 33, FALSE)</f>
        <v>#N/A</v>
      </c>
      <c r="AF239" s="5" t="e">
        <f>VLOOKUP(B239,'Opponent Stats'!$B:$AH, 25, FALSE)</f>
        <v>#N/A</v>
      </c>
      <c r="AG239" s="5" t="e">
        <f>VLOOKUP(B239,'Opponent Stats'!$B:$AH, 26, FALSE)</f>
        <v>#N/A</v>
      </c>
      <c r="AH239" s="5" t="e">
        <f>SUM(AF240/AE239)</f>
        <v>#N/A</v>
      </c>
      <c r="AI239" s="5" t="e">
        <f>VLOOKUP(B239,'Opponent Stats'!$B:$AH, 33, FALSE)</f>
        <v>#N/A</v>
      </c>
      <c r="AJ239" s="5" t="e">
        <f>VLOOKUP(B239,'School Stats'!$B:$AH, 19, FALSE)</f>
        <v>#N/A</v>
      </c>
      <c r="AK239" s="5" t="e">
        <f>VLOOKUP(B239,'School Stats'!$B:$AH, 26, FALSE)</f>
        <v>#N/A</v>
      </c>
      <c r="AL239" s="5" t="e">
        <f>SUM(AJ240/AI239)</f>
        <v>#N/A</v>
      </c>
      <c r="AM239" s="5" t="e">
        <f>SUM(AL239-AH239)</f>
        <v>#N/A</v>
      </c>
    </row>
    <row r="240" spans="1:39" hidden="1" outlineLevel="1" x14ac:dyDescent="0.2">
      <c r="A240" s="14" t="s">
        <v>470</v>
      </c>
      <c r="B240" s="15" t="e">
        <f>VLOOKUP(B239,'Conference Decoder'!$A:$B, 2, FALSE)</f>
        <v>#N/A</v>
      </c>
      <c r="C240" s="16" t="s">
        <v>466</v>
      </c>
      <c r="D240" s="6" t="e">
        <f>O239</f>
        <v>#N/A</v>
      </c>
      <c r="E240" s="16" t="s">
        <v>467</v>
      </c>
      <c r="F240" s="6" t="e">
        <f>V239</f>
        <v>#N/A</v>
      </c>
      <c r="K240" s="5" t="e">
        <f>SUM(K239*L239)</f>
        <v>#N/A</v>
      </c>
      <c r="M240" s="5" t="e">
        <f>SUM(M239*N239)</f>
        <v>#N/A</v>
      </c>
      <c r="R240" s="5" t="e">
        <f>SUM(R239*S239)</f>
        <v>#N/A</v>
      </c>
      <c r="T240" s="5" t="e">
        <f>SUM(T239*U239)</f>
        <v>#N/A</v>
      </c>
      <c r="X240" s="5" t="e">
        <f>SUM(X239:AA239)</f>
        <v>#N/A</v>
      </c>
      <c r="AF240" s="5" t="e">
        <f>SUM(AF239*AG239)</f>
        <v>#N/A</v>
      </c>
      <c r="AJ240" s="5" t="e">
        <f>SUM(AJ239*AK239)</f>
        <v>#N/A</v>
      </c>
    </row>
    <row r="241" spans="1:39" hidden="1" outlineLevel="1" x14ac:dyDescent="0.2">
      <c r="A241" s="14" t="s">
        <v>471</v>
      </c>
      <c r="B241" s="15" t="e">
        <f>VLOOKUP(B240,'Conference Strength'!$B$1:$N$33, 13, FALSE)</f>
        <v>#N/A</v>
      </c>
      <c r="C241" s="16" t="s">
        <v>468</v>
      </c>
      <c r="D241" s="6" t="e">
        <f>AM239</f>
        <v>#N/A</v>
      </c>
      <c r="E241" s="16" t="s">
        <v>469</v>
      </c>
      <c r="F241" s="6" t="e">
        <f>AC239</f>
        <v>#N/A</v>
      </c>
      <c r="J241" s="4" t="s">
        <v>473</v>
      </c>
      <c r="K241" t="e">
        <f>SUM(K240-R234)</f>
        <v>#N/A</v>
      </c>
      <c r="L241" s="4" t="s">
        <v>473</v>
      </c>
      <c r="M241" t="e">
        <f>SUM(M240-T234)</f>
        <v>#N/A</v>
      </c>
      <c r="AI241" s="4" t="s">
        <v>473</v>
      </c>
      <c r="AJ241" t="e">
        <f>SUM(AJ240-AF234)</f>
        <v>#N/A</v>
      </c>
    </row>
    <row r="242" spans="1:39" hidden="1" outlineLevel="1" x14ac:dyDescent="0.2">
      <c r="A242" s="14" t="s">
        <v>507</v>
      </c>
      <c r="B242" s="15" t="e">
        <f>SUM(F243*B241)</f>
        <v>#N/A</v>
      </c>
      <c r="C242" s="16" t="s">
        <v>474</v>
      </c>
      <c r="D242" s="17" t="e">
        <f>SUM(F235*SUM(K241/F234))</f>
        <v>#N/A</v>
      </c>
      <c r="E242" s="16" t="s">
        <v>475</v>
      </c>
      <c r="F242" s="18" t="e">
        <f>SUM(F235*SUM(M241/F234))</f>
        <v>#N/A</v>
      </c>
    </row>
    <row r="243" spans="1:39" hidden="1" outlineLevel="1" x14ac:dyDescent="0.2">
      <c r="A243" s="19"/>
      <c r="B243" s="20"/>
      <c r="C243" s="21" t="s">
        <v>476</v>
      </c>
      <c r="D243" s="22" t="e">
        <f>AJ241/(SUM(F241*10))</f>
        <v>#N/A</v>
      </c>
      <c r="E243" s="21" t="s">
        <v>481</v>
      </c>
      <c r="F243" s="23" t="e">
        <f>SUM(D242,F242,D243)</f>
        <v>#N/A</v>
      </c>
    </row>
    <row r="244" spans="1:39" collapsed="1" x14ac:dyDescent="0.2"/>
    <row r="245" spans="1:39" s="24" customFormat="1" x14ac:dyDescent="0.2">
      <c r="A245" s="25" t="s">
        <v>480</v>
      </c>
    </row>
    <row r="248" spans="1:39" hidden="1" outlineLevel="1" x14ac:dyDescent="0.2">
      <c r="A248" s="40" t="s">
        <v>472</v>
      </c>
      <c r="B248" s="41"/>
      <c r="C248" s="41"/>
      <c r="D248" s="41"/>
      <c r="E248" s="41"/>
      <c r="F248" s="42"/>
      <c r="J248" s="28" t="s">
        <v>456</v>
      </c>
      <c r="K248" s="29"/>
      <c r="L248" s="29"/>
      <c r="M248" s="29"/>
      <c r="N248" s="29"/>
      <c r="O248" s="30"/>
      <c r="Q248" s="31" t="s">
        <v>457</v>
      </c>
      <c r="R248" s="32"/>
      <c r="S248" s="32"/>
      <c r="T248" s="32"/>
      <c r="U248" s="32"/>
      <c r="V248" s="33"/>
      <c r="X248" s="34" t="s">
        <v>458</v>
      </c>
      <c r="Y248" s="35"/>
      <c r="Z248" s="35"/>
      <c r="AA248" s="35"/>
      <c r="AB248" s="35"/>
      <c r="AC248" s="36"/>
      <c r="AE248" s="37" t="s">
        <v>462</v>
      </c>
      <c r="AF248" s="38"/>
      <c r="AG248" s="38"/>
      <c r="AH248" s="38"/>
      <c r="AI248" s="38"/>
      <c r="AJ248" s="38"/>
      <c r="AK248" s="38"/>
      <c r="AL248" s="38"/>
      <c r="AM248" s="39"/>
    </row>
    <row r="249" spans="1:39" ht="60" hidden="1" outlineLevel="1" x14ac:dyDescent="0.2">
      <c r="A249" s="4" t="s">
        <v>451</v>
      </c>
      <c r="D249" s="2"/>
      <c r="F249" s="2"/>
      <c r="G249" s="2"/>
      <c r="H249" s="2"/>
      <c r="J249" s="7" t="s">
        <v>391</v>
      </c>
      <c r="K249" s="8" t="s">
        <v>393</v>
      </c>
      <c r="L249" s="8" t="s">
        <v>394</v>
      </c>
      <c r="M249" s="8" t="s">
        <v>396</v>
      </c>
      <c r="N249" s="8" t="s">
        <v>397</v>
      </c>
      <c r="O249" s="10" t="s">
        <v>459</v>
      </c>
      <c r="Q249" s="7" t="s">
        <v>455</v>
      </c>
      <c r="R249" s="8" t="s">
        <v>376</v>
      </c>
      <c r="S249" s="8" t="s">
        <v>377</v>
      </c>
      <c r="T249" s="8" t="s">
        <v>379</v>
      </c>
      <c r="U249" s="8" t="s">
        <v>380</v>
      </c>
      <c r="V249" s="10" t="s">
        <v>460</v>
      </c>
      <c r="X249" s="7" t="s">
        <v>401</v>
      </c>
      <c r="Y249" s="8" t="s">
        <v>406</v>
      </c>
      <c r="Z249" s="8" t="s">
        <v>404</v>
      </c>
      <c r="AA249" s="8" t="s">
        <v>405</v>
      </c>
      <c r="AB249" s="8" t="s">
        <v>389</v>
      </c>
      <c r="AC249" s="10" t="s">
        <v>461</v>
      </c>
      <c r="AE249" s="7" t="s">
        <v>407</v>
      </c>
      <c r="AF249" s="8" t="s">
        <v>382</v>
      </c>
      <c r="AG249" s="8" t="s">
        <v>383</v>
      </c>
      <c r="AH249" s="9" t="s">
        <v>464</v>
      </c>
      <c r="AI249" s="8" t="s">
        <v>390</v>
      </c>
      <c r="AJ249" s="8" t="s">
        <v>399</v>
      </c>
      <c r="AK249" s="8" t="s">
        <v>400</v>
      </c>
      <c r="AL249" s="9" t="s">
        <v>465</v>
      </c>
      <c r="AM249" s="10" t="s">
        <v>463</v>
      </c>
    </row>
    <row r="250" spans="1:39" ht="15" hidden="1" outlineLevel="1" x14ac:dyDescent="0.2">
      <c r="A250" s="11" t="s">
        <v>449</v>
      </c>
      <c r="B250" s="12"/>
      <c r="C250" s="13" t="s">
        <v>371</v>
      </c>
      <c r="D250" s="5" t="e">
        <f>VLOOKUP(B250,'School Stats'!$B:$AH, 14, FALSE)</f>
        <v>#N/A</v>
      </c>
      <c r="E250" s="13" t="s">
        <v>452</v>
      </c>
      <c r="F250" s="5" t="e">
        <f>VLOOKUP(B250,'School Stats'!$B:$AH, 15, FALSE)</f>
        <v>#N/A</v>
      </c>
      <c r="J250" s="5" t="e">
        <f>VLOOKUP(B250,'School Stats'!$B:$AH, 17, FALSE)</f>
        <v>#N/A</v>
      </c>
      <c r="K250" s="5" t="e">
        <f>VLOOKUP(B250,'School Stats'!$B:$AH, 19, FALSE)</f>
        <v>#N/A</v>
      </c>
      <c r="L250" s="5" t="e">
        <f>VLOOKUP(B250,'School Stats'!$B:$AH, 20, FALSE)</f>
        <v>#N/A</v>
      </c>
      <c r="M250" s="5" t="e">
        <f>VLOOKUP(B250,'School Stats'!$B:$AH, 22, FALSE)</f>
        <v>#N/A</v>
      </c>
      <c r="N250" s="5" t="e">
        <f>VLOOKUP(B250,'School Stats'!$B:$AH, 23, FALSE)</f>
        <v>#N/A</v>
      </c>
      <c r="O250" s="5" t="e">
        <f>SUM(J250/SUM(K251+M251))</f>
        <v>#N/A</v>
      </c>
      <c r="Q250" s="5" t="e">
        <f>VLOOKUP(B250,'Opponent Stats'!$B:$AH, 17, FALSE)</f>
        <v>#N/A</v>
      </c>
      <c r="R250" s="5" t="e">
        <f>VLOOKUP(B250,'Opponent Stats'!$B:$AH, 19, FALSE)</f>
        <v>#N/A</v>
      </c>
      <c r="S250" s="5" t="e">
        <f>VLOOKUP(B250,'Opponent Stats'!$B:$AH, 20, FALSE)</f>
        <v>#N/A</v>
      </c>
      <c r="T250" s="5" t="e">
        <f>VLOOKUP(B250,'Opponent Stats'!$B:$AH, 22, FALSE)</f>
        <v>#N/A</v>
      </c>
      <c r="U250" s="5" t="e">
        <f>VLOOKUP(B250,'Opponent Stats'!$B:$AH, 23, FALSE)</f>
        <v>#N/A</v>
      </c>
      <c r="V250" s="5" t="e">
        <f>SUM(Q250/SUM(R251+T251))</f>
        <v>#N/A</v>
      </c>
      <c r="X250" s="5" t="e">
        <f>VLOOKUP(B250,'School Stats'!$B:$AH, 27, FALSE)</f>
        <v>#N/A</v>
      </c>
      <c r="Y250" s="5" t="e">
        <f>VLOOKUP(B250,'School Stats'!$B:$AH, 32, FALSE)</f>
        <v>#N/A</v>
      </c>
      <c r="Z250" s="5" t="e">
        <f>VLOOKUP(B250,'School Stats'!$B:$AH, 30, FALSE)</f>
        <v>#N/A</v>
      </c>
      <c r="AA250" s="5" t="e">
        <f>VLOOKUP(B250,'School Stats'!$B:$AH, 31, FALSE)</f>
        <v>#N/A</v>
      </c>
      <c r="AB250" s="5" t="e">
        <f>VLOOKUP(B250,'Opponent Stats'!$B:$AH, 32, FALSE)</f>
        <v>#N/A</v>
      </c>
      <c r="AC250" s="5" t="e">
        <f>SUM(J250/(SUM(X251-AB250)))</f>
        <v>#N/A</v>
      </c>
      <c r="AE250" s="5" t="e">
        <f>VLOOKUP(B250,'School Stats'!$B:$AH, 33, FALSE)</f>
        <v>#N/A</v>
      </c>
      <c r="AF250" s="5" t="e">
        <f>VLOOKUP(B250,'Opponent Stats'!$B:$AH, 25, FALSE)</f>
        <v>#N/A</v>
      </c>
      <c r="AG250" s="5" t="e">
        <f>VLOOKUP(B250,'Opponent Stats'!$B:$AH, 26, FALSE)</f>
        <v>#N/A</v>
      </c>
      <c r="AH250" s="5" t="e">
        <f>SUM(AF251/AE250)</f>
        <v>#N/A</v>
      </c>
      <c r="AI250" s="5" t="e">
        <f>VLOOKUP(B250,'Opponent Stats'!$B:$AH, 33, FALSE)</f>
        <v>#N/A</v>
      </c>
      <c r="AJ250" s="5" t="e">
        <f>VLOOKUP(B250,'School Stats'!$B:$AH, 19, FALSE)</f>
        <v>#N/A</v>
      </c>
      <c r="AK250" s="5" t="e">
        <f>VLOOKUP(B250,'School Stats'!$B:$AH, 26, FALSE)</f>
        <v>#N/A</v>
      </c>
      <c r="AL250" s="5" t="e">
        <f>SUM(AJ251/AI250)</f>
        <v>#N/A</v>
      </c>
      <c r="AM250" s="5" t="e">
        <f>SUM(AL250-AH250)</f>
        <v>#N/A</v>
      </c>
    </row>
    <row r="251" spans="1:39" hidden="1" outlineLevel="1" x14ac:dyDescent="0.2">
      <c r="A251" s="14" t="s">
        <v>470</v>
      </c>
      <c r="B251" s="15" t="e">
        <f>VLOOKUP(B250,'Conference Decoder'!$A:$B, 2, FALSE)</f>
        <v>#N/A</v>
      </c>
      <c r="C251" s="16" t="s">
        <v>466</v>
      </c>
      <c r="D251" s="6" t="e">
        <f>O250</f>
        <v>#N/A</v>
      </c>
      <c r="E251" s="16" t="s">
        <v>467</v>
      </c>
      <c r="F251" s="6" t="e">
        <f>V250</f>
        <v>#N/A</v>
      </c>
      <c r="K251" s="5" t="e">
        <f>SUM(K250*L250)</f>
        <v>#N/A</v>
      </c>
      <c r="M251" s="5" t="e">
        <f>SUM(M250*N250)</f>
        <v>#N/A</v>
      </c>
      <c r="R251" s="5" t="e">
        <f>SUM(R250*S250)</f>
        <v>#N/A</v>
      </c>
      <c r="T251" s="5" t="e">
        <f>SUM(T250*U250)</f>
        <v>#N/A</v>
      </c>
      <c r="X251" s="5" t="e">
        <f>SUM(X250:AA250)</f>
        <v>#N/A</v>
      </c>
      <c r="AF251" s="5" t="e">
        <f>SUM(AF250*AG250)</f>
        <v>#N/A</v>
      </c>
      <c r="AJ251" s="5" t="e">
        <f>SUM(AJ250*AK250)</f>
        <v>#N/A</v>
      </c>
    </row>
    <row r="252" spans="1:39" hidden="1" outlineLevel="1" x14ac:dyDescent="0.2">
      <c r="A252" s="14" t="s">
        <v>471</v>
      </c>
      <c r="B252" s="15" t="e">
        <f>VLOOKUP(B251,'Conference Strength'!$B$1:$N$33, 13, FALSE)</f>
        <v>#N/A</v>
      </c>
      <c r="C252" s="16" t="s">
        <v>468</v>
      </c>
      <c r="D252" s="6" t="e">
        <f>AM250</f>
        <v>#N/A</v>
      </c>
      <c r="E252" s="16" t="s">
        <v>469</v>
      </c>
      <c r="F252" s="6" t="e">
        <f>AC250</f>
        <v>#N/A</v>
      </c>
      <c r="J252" s="4" t="s">
        <v>473</v>
      </c>
      <c r="K252" t="e">
        <f>SUM(K251-R257)</f>
        <v>#N/A</v>
      </c>
      <c r="L252" s="4" t="s">
        <v>473</v>
      </c>
      <c r="M252" t="e">
        <f>SUM(M251-T257)</f>
        <v>#N/A</v>
      </c>
      <c r="Q252" t="s">
        <v>473</v>
      </c>
      <c r="AI252" s="4" t="s">
        <v>473</v>
      </c>
      <c r="AJ252" t="e">
        <f>SUM(AJ251-AF257)</f>
        <v>#N/A</v>
      </c>
    </row>
    <row r="253" spans="1:39" hidden="1" outlineLevel="1" x14ac:dyDescent="0.2">
      <c r="A253" s="14" t="s">
        <v>507</v>
      </c>
      <c r="B253" s="15" t="e">
        <f>SUM(F254*B252)</f>
        <v>#N/A</v>
      </c>
      <c r="C253" s="16" t="s">
        <v>474</v>
      </c>
      <c r="D253" s="17" t="e">
        <f>SUM(F258*SUM(K252/F257))</f>
        <v>#N/A</v>
      </c>
      <c r="E253" s="16" t="s">
        <v>475</v>
      </c>
      <c r="F253" s="18" t="e">
        <f>SUM(F258*SUM(M252/F257))</f>
        <v>#N/A</v>
      </c>
    </row>
    <row r="254" spans="1:39" hidden="1" outlineLevel="1" x14ac:dyDescent="0.2">
      <c r="A254" s="19"/>
      <c r="B254" s="20"/>
      <c r="C254" s="21" t="s">
        <v>476</v>
      </c>
      <c r="D254" s="22" t="e">
        <f>AJ252/(SUM(F252*10))</f>
        <v>#N/A</v>
      </c>
      <c r="E254" s="21" t="s">
        <v>481</v>
      </c>
      <c r="F254" s="23" t="e">
        <f>SUM(D253,F253,D254)</f>
        <v>#N/A</v>
      </c>
    </row>
    <row r="255" spans="1:39" ht="30" hidden="1" customHeight="1" outlineLevel="1" x14ac:dyDescent="0.2"/>
    <row r="256" spans="1:39" ht="15" hidden="1" outlineLevel="1" x14ac:dyDescent="0.2">
      <c r="A256" s="11" t="s">
        <v>450</v>
      </c>
      <c r="B256" s="12"/>
      <c r="C256" s="13" t="s">
        <v>371</v>
      </c>
      <c r="D256" s="5" t="e">
        <f>VLOOKUP(B256,'School Stats'!$B:$AH, 14, FALSE)</f>
        <v>#N/A</v>
      </c>
      <c r="E256" s="13" t="s">
        <v>452</v>
      </c>
      <c r="F256" s="5" t="e">
        <f>VLOOKUP(B256,'Opponent Stats'!$B:$AH, 15, FALSE)</f>
        <v>#N/A</v>
      </c>
      <c r="J256" s="5" t="e">
        <f>VLOOKUP(B256,'School Stats'!$B:$AH, 17, FALSE)</f>
        <v>#N/A</v>
      </c>
      <c r="K256" s="5" t="e">
        <f>VLOOKUP(B256,'School Stats'!$B:$AH, 19, FALSE)</f>
        <v>#N/A</v>
      </c>
      <c r="L256" s="5" t="e">
        <f>VLOOKUP(B256,'School Stats'!$B:$AH, 20, FALSE)</f>
        <v>#N/A</v>
      </c>
      <c r="M256" s="5" t="e">
        <f>VLOOKUP(B256,'School Stats'!$B:$AH, 22, FALSE)</f>
        <v>#N/A</v>
      </c>
      <c r="N256" s="5" t="e">
        <f>VLOOKUP(B256,'School Stats'!$B:$AH, 23, FALSE)</f>
        <v>#N/A</v>
      </c>
      <c r="O256" s="5" t="e">
        <f>SUM(J256/SUM(K257+M257))</f>
        <v>#N/A</v>
      </c>
      <c r="Q256" s="5" t="e">
        <f>VLOOKUP(B256,'Opponent Stats'!$B:$AH, 17, FALSE)</f>
        <v>#N/A</v>
      </c>
      <c r="R256" s="5" t="e">
        <f>VLOOKUP(B256,'Opponent Stats'!$B:$AH, 19, FALSE)</f>
        <v>#N/A</v>
      </c>
      <c r="S256" s="5" t="e">
        <f>VLOOKUP(B256,'Opponent Stats'!$B:$AH, 20, FALSE)</f>
        <v>#N/A</v>
      </c>
      <c r="T256" s="5" t="e">
        <f>VLOOKUP(B256,'Opponent Stats'!$B:$AH, 22, FALSE)</f>
        <v>#N/A</v>
      </c>
      <c r="U256" s="5" t="e">
        <f>VLOOKUP(B256,'Opponent Stats'!$B:$AH, 23, FALSE)</f>
        <v>#N/A</v>
      </c>
      <c r="V256" s="5" t="e">
        <f>SUM(Q256/SUM(R257+T257))</f>
        <v>#N/A</v>
      </c>
      <c r="X256" s="5" t="e">
        <f>VLOOKUP(B256,'School Stats'!$B:$AH, 27, FALSE)</f>
        <v>#N/A</v>
      </c>
      <c r="Y256" s="5" t="e">
        <f>VLOOKUP(B256,'School Stats'!$B:$AH, 32, FALSE)</f>
        <v>#N/A</v>
      </c>
      <c r="Z256" s="5" t="e">
        <f>VLOOKUP(B256,'School Stats'!$B:$AH, 30, FALSE)</f>
        <v>#N/A</v>
      </c>
      <c r="AA256" s="5" t="e">
        <f>VLOOKUP(B256,'School Stats'!$B:$AH, 31, FALSE)</f>
        <v>#N/A</v>
      </c>
      <c r="AB256" s="5" t="e">
        <f>VLOOKUP(B256,'Opponent Stats'!$B:$AH, 32, FALSE)</f>
        <v>#N/A</v>
      </c>
      <c r="AC256" s="5" t="e">
        <f>SUM(J256/(SUM(X257-AB256)))</f>
        <v>#N/A</v>
      </c>
      <c r="AE256" s="5" t="e">
        <f>VLOOKUP(B256,'School Stats'!$B:$AH, 33, FALSE)</f>
        <v>#N/A</v>
      </c>
      <c r="AF256" s="5" t="e">
        <f>VLOOKUP(B256,'Opponent Stats'!$B:$AH, 25, FALSE)</f>
        <v>#N/A</v>
      </c>
      <c r="AG256" s="5" t="e">
        <f>VLOOKUP(B256,'Opponent Stats'!$B:$AH, 26, FALSE)</f>
        <v>#N/A</v>
      </c>
      <c r="AH256" s="5" t="e">
        <f>SUM(AF257/AE256)</f>
        <v>#N/A</v>
      </c>
      <c r="AI256" s="5" t="e">
        <f>VLOOKUP(B256,'Opponent Stats'!$B:$AH, 33, FALSE)</f>
        <v>#N/A</v>
      </c>
      <c r="AJ256" s="5" t="e">
        <f>VLOOKUP(B256,'School Stats'!$B:$AH, 19, FALSE)</f>
        <v>#N/A</v>
      </c>
      <c r="AK256" s="5" t="e">
        <f>VLOOKUP(B256,'School Stats'!$B:$AH, 26, FALSE)</f>
        <v>#N/A</v>
      </c>
      <c r="AL256" s="5" t="e">
        <f>SUM(AJ257/AI256)</f>
        <v>#N/A</v>
      </c>
      <c r="AM256" s="5" t="e">
        <f>SUM(AL256-AH256)</f>
        <v>#N/A</v>
      </c>
    </row>
    <row r="257" spans="1:39" hidden="1" outlineLevel="1" x14ac:dyDescent="0.2">
      <c r="A257" s="14" t="s">
        <v>470</v>
      </c>
      <c r="B257" s="15" t="e">
        <f>VLOOKUP(B256,'Conference Decoder'!$A:$B, 2, FALSE)</f>
        <v>#N/A</v>
      </c>
      <c r="C257" s="16" t="s">
        <v>466</v>
      </c>
      <c r="D257" s="6" t="e">
        <f>O256</f>
        <v>#N/A</v>
      </c>
      <c r="E257" s="16" t="s">
        <v>467</v>
      </c>
      <c r="F257" s="6" t="e">
        <f>V256</f>
        <v>#N/A</v>
      </c>
      <c r="K257" s="5" t="e">
        <f>SUM(K256*L256)</f>
        <v>#N/A</v>
      </c>
      <c r="M257" s="5" t="e">
        <f>SUM(M256*N256)</f>
        <v>#N/A</v>
      </c>
      <c r="R257" s="5" t="e">
        <f>SUM(R256*S256)</f>
        <v>#N/A</v>
      </c>
      <c r="T257" s="5" t="e">
        <f>SUM(T256*U256)</f>
        <v>#N/A</v>
      </c>
      <c r="X257" s="5" t="e">
        <f>SUM(X256:AA256)</f>
        <v>#N/A</v>
      </c>
      <c r="AF257" s="5" t="e">
        <f>SUM(AF256*AG256)</f>
        <v>#N/A</v>
      </c>
      <c r="AJ257" s="5" t="e">
        <f>SUM(AJ256*AK256)</f>
        <v>#N/A</v>
      </c>
    </row>
    <row r="258" spans="1:39" hidden="1" outlineLevel="1" x14ac:dyDescent="0.2">
      <c r="A258" s="14" t="s">
        <v>471</v>
      </c>
      <c r="B258" s="15" t="e">
        <f>VLOOKUP(B257,'Conference Strength'!$B$1:$N$33, 13, FALSE)</f>
        <v>#N/A</v>
      </c>
      <c r="C258" s="16" t="s">
        <v>468</v>
      </c>
      <c r="D258" s="6" t="e">
        <f>AM256</f>
        <v>#N/A</v>
      </c>
      <c r="E258" s="16" t="s">
        <v>469</v>
      </c>
      <c r="F258" s="6" t="e">
        <f>AC256</f>
        <v>#N/A</v>
      </c>
      <c r="J258" s="4" t="s">
        <v>473</v>
      </c>
      <c r="K258" t="e">
        <f>SUM(K257-R251)</f>
        <v>#N/A</v>
      </c>
      <c r="L258" s="4" t="s">
        <v>473</v>
      </c>
      <c r="M258" t="e">
        <f>SUM(M257-T251)</f>
        <v>#N/A</v>
      </c>
      <c r="AI258" s="4" t="s">
        <v>473</v>
      </c>
      <c r="AJ258" t="e">
        <f>SUM(AJ257-AF251)</f>
        <v>#N/A</v>
      </c>
    </row>
    <row r="259" spans="1:39" hidden="1" outlineLevel="1" x14ac:dyDescent="0.2">
      <c r="A259" s="14" t="s">
        <v>507</v>
      </c>
      <c r="B259" s="15" t="e">
        <f>SUM(F260*B258)</f>
        <v>#N/A</v>
      </c>
      <c r="C259" s="16" t="s">
        <v>474</v>
      </c>
      <c r="D259" s="17" t="e">
        <f>SUM(F252*SUM(K258/F251))</f>
        <v>#N/A</v>
      </c>
      <c r="E259" s="16" t="s">
        <v>475</v>
      </c>
      <c r="F259" s="18" t="e">
        <f>SUM(F252*SUM(M258/F251))</f>
        <v>#N/A</v>
      </c>
    </row>
    <row r="260" spans="1:39" hidden="1" outlineLevel="1" x14ac:dyDescent="0.2">
      <c r="A260" s="19"/>
      <c r="B260" s="20"/>
      <c r="C260" s="21" t="s">
        <v>476</v>
      </c>
      <c r="D260" s="22" t="e">
        <f>AJ258/(SUM(F258*10))</f>
        <v>#N/A</v>
      </c>
      <c r="E260" s="21" t="s">
        <v>481</v>
      </c>
      <c r="F260" s="23" t="e">
        <f>SUM(D259,F259,D260)</f>
        <v>#N/A</v>
      </c>
    </row>
    <row r="261" spans="1:39" hidden="1" outlineLevel="1" x14ac:dyDescent="0.2"/>
    <row r="262" spans="1:39" hidden="1" outlineLevel="1" x14ac:dyDescent="0.2"/>
    <row r="263" spans="1:39" hidden="1" outlineLevel="1" x14ac:dyDescent="0.2">
      <c r="A263" s="40" t="s">
        <v>472</v>
      </c>
      <c r="B263" s="41"/>
      <c r="C263" s="41"/>
      <c r="D263" s="41"/>
      <c r="E263" s="41"/>
      <c r="F263" s="42"/>
      <c r="J263" s="28" t="s">
        <v>456</v>
      </c>
      <c r="K263" s="29"/>
      <c r="L263" s="29"/>
      <c r="M263" s="29"/>
      <c r="N263" s="29"/>
      <c r="O263" s="30"/>
      <c r="Q263" s="31" t="s">
        <v>457</v>
      </c>
      <c r="R263" s="32"/>
      <c r="S263" s="32"/>
      <c r="T263" s="32"/>
      <c r="U263" s="32"/>
      <c r="V263" s="33"/>
      <c r="X263" s="34" t="s">
        <v>458</v>
      </c>
      <c r="Y263" s="35"/>
      <c r="Z263" s="35"/>
      <c r="AA263" s="35"/>
      <c r="AB263" s="35"/>
      <c r="AC263" s="36"/>
      <c r="AE263" s="37" t="s">
        <v>462</v>
      </c>
      <c r="AF263" s="38"/>
      <c r="AG263" s="38"/>
      <c r="AH263" s="38"/>
      <c r="AI263" s="38"/>
      <c r="AJ263" s="38"/>
      <c r="AK263" s="38"/>
      <c r="AL263" s="38"/>
      <c r="AM263" s="39"/>
    </row>
    <row r="264" spans="1:39" ht="60" hidden="1" outlineLevel="1" x14ac:dyDescent="0.2">
      <c r="A264" s="4" t="s">
        <v>451</v>
      </c>
      <c r="D264" s="2"/>
      <c r="F264" s="2"/>
      <c r="G264" s="2"/>
      <c r="H264" s="2"/>
      <c r="J264" s="7" t="s">
        <v>391</v>
      </c>
      <c r="K264" s="8" t="s">
        <v>393</v>
      </c>
      <c r="L264" s="8" t="s">
        <v>394</v>
      </c>
      <c r="M264" s="8" t="s">
        <v>396</v>
      </c>
      <c r="N264" s="8" t="s">
        <v>397</v>
      </c>
      <c r="O264" s="10" t="s">
        <v>459</v>
      </c>
      <c r="Q264" s="7" t="s">
        <v>455</v>
      </c>
      <c r="R264" s="8" t="s">
        <v>376</v>
      </c>
      <c r="S264" s="8" t="s">
        <v>377</v>
      </c>
      <c r="T264" s="8" t="s">
        <v>379</v>
      </c>
      <c r="U264" s="8" t="s">
        <v>380</v>
      </c>
      <c r="V264" s="10" t="s">
        <v>460</v>
      </c>
      <c r="X264" s="7" t="s">
        <v>401</v>
      </c>
      <c r="Y264" s="8" t="s">
        <v>406</v>
      </c>
      <c r="Z264" s="8" t="s">
        <v>404</v>
      </c>
      <c r="AA264" s="8" t="s">
        <v>405</v>
      </c>
      <c r="AB264" s="8" t="s">
        <v>389</v>
      </c>
      <c r="AC264" s="10" t="s">
        <v>461</v>
      </c>
      <c r="AE264" s="7" t="s">
        <v>407</v>
      </c>
      <c r="AF264" s="8" t="s">
        <v>382</v>
      </c>
      <c r="AG264" s="8" t="s">
        <v>383</v>
      </c>
      <c r="AH264" s="9" t="s">
        <v>464</v>
      </c>
      <c r="AI264" s="8" t="s">
        <v>390</v>
      </c>
      <c r="AJ264" s="8" t="s">
        <v>399</v>
      </c>
      <c r="AK264" s="8" t="s">
        <v>400</v>
      </c>
      <c r="AL264" s="9" t="s">
        <v>465</v>
      </c>
      <c r="AM264" s="10" t="s">
        <v>463</v>
      </c>
    </row>
    <row r="265" spans="1:39" ht="15" hidden="1" outlineLevel="1" x14ac:dyDescent="0.2">
      <c r="A265" s="11" t="s">
        <v>449</v>
      </c>
      <c r="B265" s="12"/>
      <c r="C265" s="13" t="s">
        <v>371</v>
      </c>
      <c r="D265" s="5" t="e">
        <f>VLOOKUP(B265,'School Stats'!$B:$AH, 14, FALSE)</f>
        <v>#N/A</v>
      </c>
      <c r="E265" s="13" t="s">
        <v>452</v>
      </c>
      <c r="F265" s="5" t="e">
        <f>VLOOKUP(B265,'School Stats'!$B:$AH, 15, FALSE)</f>
        <v>#N/A</v>
      </c>
      <c r="J265" s="5" t="e">
        <f>VLOOKUP(B265,'School Stats'!$B:$AH, 17, FALSE)</f>
        <v>#N/A</v>
      </c>
      <c r="K265" s="5" t="e">
        <f>VLOOKUP(B265,'School Stats'!$B:$AH, 19, FALSE)</f>
        <v>#N/A</v>
      </c>
      <c r="L265" s="5" t="e">
        <f>VLOOKUP(B265,'School Stats'!$B:$AH, 20, FALSE)</f>
        <v>#N/A</v>
      </c>
      <c r="M265" s="5" t="e">
        <f>VLOOKUP(B265,'School Stats'!$B:$AH, 22, FALSE)</f>
        <v>#N/A</v>
      </c>
      <c r="N265" s="5" t="e">
        <f>VLOOKUP(B265,'School Stats'!$B:$AH, 23, FALSE)</f>
        <v>#N/A</v>
      </c>
      <c r="O265" s="5" t="e">
        <f>SUM(J265/SUM(K266+M266))</f>
        <v>#N/A</v>
      </c>
      <c r="Q265" s="5" t="e">
        <f>VLOOKUP(B265,'Opponent Stats'!$B:$AH, 17, FALSE)</f>
        <v>#N/A</v>
      </c>
      <c r="R265" s="5" t="e">
        <f>VLOOKUP(B265,'Opponent Stats'!$B:$AH, 19, FALSE)</f>
        <v>#N/A</v>
      </c>
      <c r="S265" s="5" t="e">
        <f>VLOOKUP(B265,'Opponent Stats'!$B:$AH, 20, FALSE)</f>
        <v>#N/A</v>
      </c>
      <c r="T265" s="5" t="e">
        <f>VLOOKUP(B265,'Opponent Stats'!$B:$AH, 22, FALSE)</f>
        <v>#N/A</v>
      </c>
      <c r="U265" s="5" t="e">
        <f>VLOOKUP(B265,'Opponent Stats'!$B:$AH, 23, FALSE)</f>
        <v>#N/A</v>
      </c>
      <c r="V265" s="5" t="e">
        <f>SUM(Q265/SUM(R266+T266))</f>
        <v>#N/A</v>
      </c>
      <c r="X265" s="5" t="e">
        <f>VLOOKUP(B265,'School Stats'!$B:$AH, 27, FALSE)</f>
        <v>#N/A</v>
      </c>
      <c r="Y265" s="5" t="e">
        <f>VLOOKUP(B265,'School Stats'!$B:$AH, 32, FALSE)</f>
        <v>#N/A</v>
      </c>
      <c r="Z265" s="5" t="e">
        <f>VLOOKUP(B265,'School Stats'!$B:$AH, 30, FALSE)</f>
        <v>#N/A</v>
      </c>
      <c r="AA265" s="5" t="e">
        <f>VLOOKUP(B265,'School Stats'!$B:$AH, 31, FALSE)</f>
        <v>#N/A</v>
      </c>
      <c r="AB265" s="5" t="e">
        <f>VLOOKUP(B265,'Opponent Stats'!$B:$AH, 32, FALSE)</f>
        <v>#N/A</v>
      </c>
      <c r="AC265" s="5" t="e">
        <f>SUM(J265/(SUM(X266-AB265)))</f>
        <v>#N/A</v>
      </c>
      <c r="AE265" s="5" t="e">
        <f>VLOOKUP(B265,'School Stats'!$B:$AH, 33, FALSE)</f>
        <v>#N/A</v>
      </c>
      <c r="AF265" s="5" t="e">
        <f>VLOOKUP(B265,'Opponent Stats'!$B:$AH, 25, FALSE)</f>
        <v>#N/A</v>
      </c>
      <c r="AG265" s="5" t="e">
        <f>VLOOKUP(B265,'Opponent Stats'!$B:$AH, 26, FALSE)</f>
        <v>#N/A</v>
      </c>
      <c r="AH265" s="5" t="e">
        <f>SUM(AF266/AE265)</f>
        <v>#N/A</v>
      </c>
      <c r="AI265" s="5" t="e">
        <f>VLOOKUP(B265,'Opponent Stats'!$B:$AH, 33, FALSE)</f>
        <v>#N/A</v>
      </c>
      <c r="AJ265" s="5" t="e">
        <f>VLOOKUP(B265,'School Stats'!$B:$AH, 19, FALSE)</f>
        <v>#N/A</v>
      </c>
      <c r="AK265" s="5" t="e">
        <f>VLOOKUP(B265,'School Stats'!$B:$AH, 26, FALSE)</f>
        <v>#N/A</v>
      </c>
      <c r="AL265" s="5" t="e">
        <f>SUM(AJ266/AI265)</f>
        <v>#N/A</v>
      </c>
      <c r="AM265" s="5" t="e">
        <f>SUM(AL265-AH265)</f>
        <v>#N/A</v>
      </c>
    </row>
    <row r="266" spans="1:39" hidden="1" outlineLevel="1" x14ac:dyDescent="0.2">
      <c r="A266" s="14" t="s">
        <v>470</v>
      </c>
      <c r="B266" s="15" t="e">
        <f>VLOOKUP(B265,'Conference Decoder'!$A:$B, 2, FALSE)</f>
        <v>#N/A</v>
      </c>
      <c r="C266" s="16" t="s">
        <v>466</v>
      </c>
      <c r="D266" s="6" t="e">
        <f>O265</f>
        <v>#N/A</v>
      </c>
      <c r="E266" s="16" t="s">
        <v>467</v>
      </c>
      <c r="F266" s="6" t="e">
        <f>V265</f>
        <v>#N/A</v>
      </c>
      <c r="K266" s="5" t="e">
        <f>SUM(K265*L265)</f>
        <v>#N/A</v>
      </c>
      <c r="M266" s="5" t="e">
        <f>SUM(M265*N265)</f>
        <v>#N/A</v>
      </c>
      <c r="R266" s="5" t="e">
        <f>SUM(R265*S265)</f>
        <v>#N/A</v>
      </c>
      <c r="T266" s="5" t="e">
        <f>SUM(T265*U265)</f>
        <v>#N/A</v>
      </c>
      <c r="X266" s="5" t="e">
        <f>SUM(X265:AA265)</f>
        <v>#N/A</v>
      </c>
      <c r="AF266" s="5" t="e">
        <f>SUM(AF265*AG265)</f>
        <v>#N/A</v>
      </c>
      <c r="AJ266" s="5" t="e">
        <f>SUM(AJ265*AK265)</f>
        <v>#N/A</v>
      </c>
    </row>
    <row r="267" spans="1:39" hidden="1" outlineLevel="1" x14ac:dyDescent="0.2">
      <c r="A267" s="14" t="s">
        <v>471</v>
      </c>
      <c r="B267" s="15" t="e">
        <f>VLOOKUP(B266,'Conference Strength'!$B$1:$N$33, 13, FALSE)</f>
        <v>#N/A</v>
      </c>
      <c r="C267" s="16" t="s">
        <v>468</v>
      </c>
      <c r="D267" s="6" t="e">
        <f>AM265</f>
        <v>#N/A</v>
      </c>
      <c r="E267" s="16" t="s">
        <v>469</v>
      </c>
      <c r="F267" s="6" t="e">
        <f>AC265</f>
        <v>#N/A</v>
      </c>
      <c r="J267" s="4" t="s">
        <v>473</v>
      </c>
      <c r="K267" t="e">
        <f>SUM(K266-R272)</f>
        <v>#N/A</v>
      </c>
      <c r="L267" s="4" t="s">
        <v>473</v>
      </c>
      <c r="M267" t="e">
        <f>SUM(M266-T272)</f>
        <v>#N/A</v>
      </c>
      <c r="Q267" t="s">
        <v>473</v>
      </c>
      <c r="AI267" s="4" t="s">
        <v>473</v>
      </c>
      <c r="AJ267" t="e">
        <f>SUM(AJ266-AF272)</f>
        <v>#N/A</v>
      </c>
    </row>
    <row r="268" spans="1:39" hidden="1" outlineLevel="1" x14ac:dyDescent="0.2">
      <c r="A268" s="14" t="s">
        <v>507</v>
      </c>
      <c r="B268" s="15" t="e">
        <f>SUM(F269*B267)</f>
        <v>#N/A</v>
      </c>
      <c r="C268" s="16" t="s">
        <v>474</v>
      </c>
      <c r="D268" s="17" t="e">
        <f>SUM(F273*SUM(K267/F272))</f>
        <v>#N/A</v>
      </c>
      <c r="E268" s="16" t="s">
        <v>475</v>
      </c>
      <c r="F268" s="18" t="e">
        <f>SUM(F273*SUM(M267/F272))</f>
        <v>#N/A</v>
      </c>
    </row>
    <row r="269" spans="1:39" hidden="1" outlineLevel="1" x14ac:dyDescent="0.2">
      <c r="A269" s="19"/>
      <c r="B269" s="20"/>
      <c r="C269" s="21" t="s">
        <v>476</v>
      </c>
      <c r="D269" s="22" t="e">
        <f>AJ267/(SUM(F267*10))</f>
        <v>#N/A</v>
      </c>
      <c r="E269" s="21" t="s">
        <v>481</v>
      </c>
      <c r="F269" s="23" t="e">
        <f>SUM(D268,F268,D269)</f>
        <v>#N/A</v>
      </c>
    </row>
    <row r="270" spans="1:39" ht="30" hidden="1" customHeight="1" outlineLevel="1" x14ac:dyDescent="0.2"/>
    <row r="271" spans="1:39" ht="15" hidden="1" outlineLevel="1" x14ac:dyDescent="0.2">
      <c r="A271" s="11" t="s">
        <v>450</v>
      </c>
      <c r="B271" s="12"/>
      <c r="C271" s="13" t="s">
        <v>371</v>
      </c>
      <c r="D271" s="5" t="e">
        <f>VLOOKUP(B271,'School Stats'!$B:$AH, 14, FALSE)</f>
        <v>#N/A</v>
      </c>
      <c r="E271" s="13" t="s">
        <v>452</v>
      </c>
      <c r="F271" s="5" t="e">
        <f>VLOOKUP(B271,'Opponent Stats'!$B:$AH, 15, FALSE)</f>
        <v>#N/A</v>
      </c>
      <c r="J271" s="5" t="e">
        <f>VLOOKUP(B271,'School Stats'!$B:$AH, 17, FALSE)</f>
        <v>#N/A</v>
      </c>
      <c r="K271" s="5" t="e">
        <f>VLOOKUP(B271,'School Stats'!$B:$AH, 19, FALSE)</f>
        <v>#N/A</v>
      </c>
      <c r="L271" s="5" t="e">
        <f>VLOOKUP(B271,'School Stats'!$B:$AH, 20, FALSE)</f>
        <v>#N/A</v>
      </c>
      <c r="M271" s="5" t="e">
        <f>VLOOKUP(B271,'School Stats'!$B:$AH, 22, FALSE)</f>
        <v>#N/A</v>
      </c>
      <c r="N271" s="5" t="e">
        <f>VLOOKUP(B271,'School Stats'!$B:$AH, 23, FALSE)</f>
        <v>#N/A</v>
      </c>
      <c r="O271" s="5" t="e">
        <f>SUM(J271/SUM(K272+M272))</f>
        <v>#N/A</v>
      </c>
      <c r="Q271" s="5" t="e">
        <f>VLOOKUP(B271,'Opponent Stats'!$B:$AH, 17, FALSE)</f>
        <v>#N/A</v>
      </c>
      <c r="R271" s="5" t="e">
        <f>VLOOKUP(B271,'Opponent Stats'!$B:$AH, 19, FALSE)</f>
        <v>#N/A</v>
      </c>
      <c r="S271" s="5" t="e">
        <f>VLOOKUP(B271,'Opponent Stats'!$B:$AH, 20, FALSE)</f>
        <v>#N/A</v>
      </c>
      <c r="T271" s="5" t="e">
        <f>VLOOKUP(B271,'Opponent Stats'!$B:$AH, 22, FALSE)</f>
        <v>#N/A</v>
      </c>
      <c r="U271" s="5" t="e">
        <f>VLOOKUP(B271,'Opponent Stats'!$B:$AH, 23, FALSE)</f>
        <v>#N/A</v>
      </c>
      <c r="V271" s="5" t="e">
        <f>SUM(Q271/SUM(R272+T272))</f>
        <v>#N/A</v>
      </c>
      <c r="X271" s="5" t="e">
        <f>VLOOKUP(B271,'School Stats'!$B:$AH, 27, FALSE)</f>
        <v>#N/A</v>
      </c>
      <c r="Y271" s="5" t="e">
        <f>VLOOKUP(B271,'School Stats'!$B:$AH, 32, FALSE)</f>
        <v>#N/A</v>
      </c>
      <c r="Z271" s="5" t="e">
        <f>VLOOKUP(B271,'School Stats'!$B:$AH, 30, FALSE)</f>
        <v>#N/A</v>
      </c>
      <c r="AA271" s="5" t="e">
        <f>VLOOKUP(B271,'School Stats'!$B:$AH, 31, FALSE)</f>
        <v>#N/A</v>
      </c>
      <c r="AB271" s="5" t="e">
        <f>VLOOKUP(B271,'Opponent Stats'!$B:$AH, 32, FALSE)</f>
        <v>#N/A</v>
      </c>
      <c r="AC271" s="5" t="e">
        <f>SUM(J271/(SUM(X272-AB271)))</f>
        <v>#N/A</v>
      </c>
      <c r="AE271" s="5" t="e">
        <f>VLOOKUP(B271,'School Stats'!$B:$AH, 33, FALSE)</f>
        <v>#N/A</v>
      </c>
      <c r="AF271" s="5" t="e">
        <f>VLOOKUP(B271,'Opponent Stats'!$B:$AH, 25, FALSE)</f>
        <v>#N/A</v>
      </c>
      <c r="AG271" s="5" t="e">
        <f>VLOOKUP(B271,'Opponent Stats'!$B:$AH, 26, FALSE)</f>
        <v>#N/A</v>
      </c>
      <c r="AH271" s="5" t="e">
        <f>SUM(AF272/AE271)</f>
        <v>#N/A</v>
      </c>
      <c r="AI271" s="5" t="e">
        <f>VLOOKUP(B271,'Opponent Stats'!$B:$AH, 33, FALSE)</f>
        <v>#N/A</v>
      </c>
      <c r="AJ271" s="5" t="e">
        <f>VLOOKUP(B271,'School Stats'!$B:$AH, 19, FALSE)</f>
        <v>#N/A</v>
      </c>
      <c r="AK271" s="5" t="e">
        <f>VLOOKUP(B271,'School Stats'!$B:$AH, 26, FALSE)</f>
        <v>#N/A</v>
      </c>
      <c r="AL271" s="5" t="e">
        <f>SUM(AJ272/AI271)</f>
        <v>#N/A</v>
      </c>
      <c r="AM271" s="5" t="e">
        <f>SUM(AL271-AH271)</f>
        <v>#N/A</v>
      </c>
    </row>
    <row r="272" spans="1:39" hidden="1" outlineLevel="1" x14ac:dyDescent="0.2">
      <c r="A272" s="14" t="s">
        <v>470</v>
      </c>
      <c r="B272" s="15" t="e">
        <f>VLOOKUP(B271,'Conference Decoder'!$A:$B, 2, FALSE)</f>
        <v>#N/A</v>
      </c>
      <c r="C272" s="16" t="s">
        <v>466</v>
      </c>
      <c r="D272" s="6" t="e">
        <f>O271</f>
        <v>#N/A</v>
      </c>
      <c r="E272" s="16" t="s">
        <v>467</v>
      </c>
      <c r="F272" s="6" t="e">
        <f>V271</f>
        <v>#N/A</v>
      </c>
      <c r="K272" s="5" t="e">
        <f>SUM(K271*L271)</f>
        <v>#N/A</v>
      </c>
      <c r="M272" s="5" t="e">
        <f>SUM(M271*N271)</f>
        <v>#N/A</v>
      </c>
      <c r="R272" s="5" t="e">
        <f>SUM(R271*S271)</f>
        <v>#N/A</v>
      </c>
      <c r="T272" s="5" t="e">
        <f>SUM(T271*U271)</f>
        <v>#N/A</v>
      </c>
      <c r="X272" s="5" t="e">
        <f>SUM(X271:AA271)</f>
        <v>#N/A</v>
      </c>
      <c r="AF272" s="5" t="e">
        <f>SUM(AF271*AG271)</f>
        <v>#N/A</v>
      </c>
      <c r="AJ272" s="5" t="e">
        <f>SUM(AJ271*AK271)</f>
        <v>#N/A</v>
      </c>
    </row>
    <row r="273" spans="1:39" hidden="1" outlineLevel="1" x14ac:dyDescent="0.2">
      <c r="A273" s="14" t="s">
        <v>471</v>
      </c>
      <c r="B273" s="15" t="e">
        <f>VLOOKUP(B272,'Conference Strength'!$B$1:$N$33, 13, FALSE)</f>
        <v>#N/A</v>
      </c>
      <c r="C273" s="16" t="s">
        <v>468</v>
      </c>
      <c r="D273" s="6" t="e">
        <f>AM271</f>
        <v>#N/A</v>
      </c>
      <c r="E273" s="16" t="s">
        <v>469</v>
      </c>
      <c r="F273" s="6" t="e">
        <f>AC271</f>
        <v>#N/A</v>
      </c>
      <c r="J273" s="4" t="s">
        <v>473</v>
      </c>
      <c r="K273" t="e">
        <f>SUM(K272-R266)</f>
        <v>#N/A</v>
      </c>
      <c r="L273" s="4" t="s">
        <v>473</v>
      </c>
      <c r="M273" t="e">
        <f>SUM(M272-T266)</f>
        <v>#N/A</v>
      </c>
      <c r="AI273" s="4" t="s">
        <v>473</v>
      </c>
      <c r="AJ273" t="e">
        <f>SUM(AJ272-AF266)</f>
        <v>#N/A</v>
      </c>
    </row>
    <row r="274" spans="1:39" hidden="1" outlineLevel="1" x14ac:dyDescent="0.2">
      <c r="A274" s="14" t="s">
        <v>507</v>
      </c>
      <c r="B274" s="15" t="e">
        <f>SUM(F275*B273)</f>
        <v>#N/A</v>
      </c>
      <c r="C274" s="16" t="s">
        <v>474</v>
      </c>
      <c r="D274" s="17" t="e">
        <f>SUM(F267*SUM(K273/F266))</f>
        <v>#N/A</v>
      </c>
      <c r="E274" s="16" t="s">
        <v>475</v>
      </c>
      <c r="F274" s="18" t="e">
        <f>SUM(F267*SUM(M273/F266))</f>
        <v>#N/A</v>
      </c>
    </row>
    <row r="275" spans="1:39" hidden="1" outlineLevel="1" x14ac:dyDescent="0.2">
      <c r="A275" s="19"/>
      <c r="B275" s="20"/>
      <c r="C275" s="21" t="s">
        <v>476</v>
      </c>
      <c r="D275" s="22" t="e">
        <f>AJ273/(SUM(F273*10))</f>
        <v>#N/A</v>
      </c>
      <c r="E275" s="21" t="s">
        <v>481</v>
      </c>
      <c r="F275" s="23" t="e">
        <f>SUM(D274,F274,D275)</f>
        <v>#N/A</v>
      </c>
    </row>
    <row r="276" spans="1:39" hidden="1" outlineLevel="1" x14ac:dyDescent="0.2"/>
    <row r="277" spans="1:39" hidden="1" outlineLevel="1" x14ac:dyDescent="0.2"/>
    <row r="278" spans="1:39" hidden="1" outlineLevel="1" x14ac:dyDescent="0.2">
      <c r="A278" s="40" t="s">
        <v>472</v>
      </c>
      <c r="B278" s="41"/>
      <c r="C278" s="41"/>
      <c r="D278" s="41"/>
      <c r="E278" s="41"/>
      <c r="F278" s="42"/>
      <c r="J278" s="28" t="s">
        <v>456</v>
      </c>
      <c r="K278" s="29"/>
      <c r="L278" s="29"/>
      <c r="M278" s="29"/>
      <c r="N278" s="29"/>
      <c r="O278" s="30"/>
      <c r="Q278" s="31" t="s">
        <v>457</v>
      </c>
      <c r="R278" s="32"/>
      <c r="S278" s="32"/>
      <c r="T278" s="32"/>
      <c r="U278" s="32"/>
      <c r="V278" s="33"/>
      <c r="X278" s="34" t="s">
        <v>458</v>
      </c>
      <c r="Y278" s="35"/>
      <c r="Z278" s="35"/>
      <c r="AA278" s="35"/>
      <c r="AB278" s="35"/>
      <c r="AC278" s="36"/>
      <c r="AE278" s="37" t="s">
        <v>462</v>
      </c>
      <c r="AF278" s="38"/>
      <c r="AG278" s="38"/>
      <c r="AH278" s="38"/>
      <c r="AI278" s="38"/>
      <c r="AJ278" s="38"/>
      <c r="AK278" s="38"/>
      <c r="AL278" s="38"/>
      <c r="AM278" s="39"/>
    </row>
    <row r="279" spans="1:39" ht="60" hidden="1" outlineLevel="1" x14ac:dyDescent="0.2">
      <c r="A279" s="4" t="s">
        <v>451</v>
      </c>
      <c r="D279" s="2"/>
      <c r="F279" s="2"/>
      <c r="G279" s="2"/>
      <c r="H279" s="2"/>
      <c r="J279" s="7" t="s">
        <v>391</v>
      </c>
      <c r="K279" s="8" t="s">
        <v>393</v>
      </c>
      <c r="L279" s="8" t="s">
        <v>394</v>
      </c>
      <c r="M279" s="8" t="s">
        <v>396</v>
      </c>
      <c r="N279" s="8" t="s">
        <v>397</v>
      </c>
      <c r="O279" s="10" t="s">
        <v>459</v>
      </c>
      <c r="Q279" s="7" t="s">
        <v>455</v>
      </c>
      <c r="R279" s="8" t="s">
        <v>376</v>
      </c>
      <c r="S279" s="8" t="s">
        <v>377</v>
      </c>
      <c r="T279" s="8" t="s">
        <v>379</v>
      </c>
      <c r="U279" s="8" t="s">
        <v>380</v>
      </c>
      <c r="V279" s="10" t="s">
        <v>460</v>
      </c>
      <c r="X279" s="7" t="s">
        <v>401</v>
      </c>
      <c r="Y279" s="8" t="s">
        <v>406</v>
      </c>
      <c r="Z279" s="8" t="s">
        <v>404</v>
      </c>
      <c r="AA279" s="8" t="s">
        <v>405</v>
      </c>
      <c r="AB279" s="8" t="s">
        <v>389</v>
      </c>
      <c r="AC279" s="10" t="s">
        <v>461</v>
      </c>
      <c r="AE279" s="7" t="s">
        <v>407</v>
      </c>
      <c r="AF279" s="8" t="s">
        <v>382</v>
      </c>
      <c r="AG279" s="8" t="s">
        <v>383</v>
      </c>
      <c r="AH279" s="9" t="s">
        <v>464</v>
      </c>
      <c r="AI279" s="8" t="s">
        <v>390</v>
      </c>
      <c r="AJ279" s="8" t="s">
        <v>399</v>
      </c>
      <c r="AK279" s="8" t="s">
        <v>400</v>
      </c>
      <c r="AL279" s="9" t="s">
        <v>465</v>
      </c>
      <c r="AM279" s="10" t="s">
        <v>463</v>
      </c>
    </row>
    <row r="280" spans="1:39" ht="15" hidden="1" outlineLevel="1" x14ac:dyDescent="0.2">
      <c r="A280" s="11" t="s">
        <v>449</v>
      </c>
      <c r="B280" s="12"/>
      <c r="C280" s="13" t="s">
        <v>371</v>
      </c>
      <c r="D280" s="5" t="e">
        <f>VLOOKUP(B280,'School Stats'!$B:$AH, 14, FALSE)</f>
        <v>#N/A</v>
      </c>
      <c r="E280" s="13" t="s">
        <v>452</v>
      </c>
      <c r="F280" s="5" t="e">
        <f>VLOOKUP(B280,'School Stats'!$B:$AH, 15, FALSE)</f>
        <v>#N/A</v>
      </c>
      <c r="J280" s="5" t="e">
        <f>VLOOKUP(B280,'School Stats'!$B:$AH, 17, FALSE)</f>
        <v>#N/A</v>
      </c>
      <c r="K280" s="5" t="e">
        <f>VLOOKUP(B280,'School Stats'!$B:$AH, 19, FALSE)</f>
        <v>#N/A</v>
      </c>
      <c r="L280" s="5" t="e">
        <f>VLOOKUP(B280,'School Stats'!$B:$AH, 20, FALSE)</f>
        <v>#N/A</v>
      </c>
      <c r="M280" s="5" t="e">
        <f>VLOOKUP(B280,'School Stats'!$B:$AH, 22, FALSE)</f>
        <v>#N/A</v>
      </c>
      <c r="N280" s="5" t="e">
        <f>VLOOKUP(B280,'School Stats'!$B:$AH, 23, FALSE)</f>
        <v>#N/A</v>
      </c>
      <c r="O280" s="5" t="e">
        <f>SUM(J280/SUM(K281+M281))</f>
        <v>#N/A</v>
      </c>
      <c r="Q280" s="5" t="e">
        <f>VLOOKUP(B280,'Opponent Stats'!$B:$AH, 17, FALSE)</f>
        <v>#N/A</v>
      </c>
      <c r="R280" s="5" t="e">
        <f>VLOOKUP(B280,'Opponent Stats'!$B:$AH, 19, FALSE)</f>
        <v>#N/A</v>
      </c>
      <c r="S280" s="5" t="e">
        <f>VLOOKUP(B280,'Opponent Stats'!$B:$AH, 20, FALSE)</f>
        <v>#N/A</v>
      </c>
      <c r="T280" s="5" t="e">
        <f>VLOOKUP(B280,'Opponent Stats'!$B:$AH, 22, FALSE)</f>
        <v>#N/A</v>
      </c>
      <c r="U280" s="5" t="e">
        <f>VLOOKUP(B280,'Opponent Stats'!$B:$AH, 23, FALSE)</f>
        <v>#N/A</v>
      </c>
      <c r="V280" s="5" t="e">
        <f>SUM(Q280/SUM(R281+T281))</f>
        <v>#N/A</v>
      </c>
      <c r="X280" s="5" t="e">
        <f>VLOOKUP(B280,'School Stats'!$B:$AH, 27, FALSE)</f>
        <v>#N/A</v>
      </c>
      <c r="Y280" s="5" t="e">
        <f>VLOOKUP(B280,'School Stats'!$B:$AH, 32, FALSE)</f>
        <v>#N/A</v>
      </c>
      <c r="Z280" s="5" t="e">
        <f>VLOOKUP(B280,'School Stats'!$B:$AH, 30, FALSE)</f>
        <v>#N/A</v>
      </c>
      <c r="AA280" s="5" t="e">
        <f>VLOOKUP(B280,'School Stats'!$B:$AH, 31, FALSE)</f>
        <v>#N/A</v>
      </c>
      <c r="AB280" s="5" t="e">
        <f>VLOOKUP(B280,'Opponent Stats'!$B:$AH, 32, FALSE)</f>
        <v>#N/A</v>
      </c>
      <c r="AC280" s="5" t="e">
        <f>SUM(J280/(SUM(X281-AB280)))</f>
        <v>#N/A</v>
      </c>
      <c r="AE280" s="5" t="e">
        <f>VLOOKUP(B280,'School Stats'!$B:$AH, 33, FALSE)</f>
        <v>#N/A</v>
      </c>
      <c r="AF280" s="5" t="e">
        <f>VLOOKUP(B280,'Opponent Stats'!$B:$AH, 25, FALSE)</f>
        <v>#N/A</v>
      </c>
      <c r="AG280" s="5" t="e">
        <f>VLOOKUP(B280,'Opponent Stats'!$B:$AH, 26, FALSE)</f>
        <v>#N/A</v>
      </c>
      <c r="AH280" s="5" t="e">
        <f>SUM(AF281/AE280)</f>
        <v>#N/A</v>
      </c>
      <c r="AI280" s="5" t="e">
        <f>VLOOKUP(B280,'Opponent Stats'!$B:$AH, 33, FALSE)</f>
        <v>#N/A</v>
      </c>
      <c r="AJ280" s="5" t="e">
        <f>VLOOKUP(B280,'School Stats'!$B:$AH, 19, FALSE)</f>
        <v>#N/A</v>
      </c>
      <c r="AK280" s="5" t="e">
        <f>VLOOKUP(B280,'School Stats'!$B:$AH, 26, FALSE)</f>
        <v>#N/A</v>
      </c>
      <c r="AL280" s="5" t="e">
        <f>SUM(AJ281/AI280)</f>
        <v>#N/A</v>
      </c>
      <c r="AM280" s="5" t="e">
        <f>SUM(AL280-AH280)</f>
        <v>#N/A</v>
      </c>
    </row>
    <row r="281" spans="1:39" hidden="1" outlineLevel="1" x14ac:dyDescent="0.2">
      <c r="A281" s="14" t="s">
        <v>470</v>
      </c>
      <c r="B281" s="15" t="e">
        <f>VLOOKUP(B280,'Conference Decoder'!$A:$B, 2, FALSE)</f>
        <v>#N/A</v>
      </c>
      <c r="C281" s="16" t="s">
        <v>466</v>
      </c>
      <c r="D281" s="6" t="e">
        <f>O280</f>
        <v>#N/A</v>
      </c>
      <c r="E281" s="16" t="s">
        <v>467</v>
      </c>
      <c r="F281" s="6" t="e">
        <f>V280</f>
        <v>#N/A</v>
      </c>
      <c r="K281" s="5" t="e">
        <f>SUM(K280*L280)</f>
        <v>#N/A</v>
      </c>
      <c r="M281" s="5" t="e">
        <f>SUM(M280*N280)</f>
        <v>#N/A</v>
      </c>
      <c r="R281" s="5" t="e">
        <f>SUM(R280*S280)</f>
        <v>#N/A</v>
      </c>
      <c r="T281" s="5" t="e">
        <f>SUM(T280*U280)</f>
        <v>#N/A</v>
      </c>
      <c r="X281" s="5" t="e">
        <f>SUM(X280:AA280)</f>
        <v>#N/A</v>
      </c>
      <c r="AF281" s="5" t="e">
        <f>SUM(AF280*AG280)</f>
        <v>#N/A</v>
      </c>
      <c r="AJ281" s="5" t="e">
        <f>SUM(AJ280*AK280)</f>
        <v>#N/A</v>
      </c>
    </row>
    <row r="282" spans="1:39" hidden="1" outlineLevel="1" x14ac:dyDescent="0.2">
      <c r="A282" s="14" t="s">
        <v>471</v>
      </c>
      <c r="B282" s="15" t="e">
        <f>VLOOKUP(B281,'Conference Strength'!$B$1:$N$33, 13, FALSE)</f>
        <v>#N/A</v>
      </c>
      <c r="C282" s="16" t="s">
        <v>468</v>
      </c>
      <c r="D282" s="6" t="e">
        <f>AM280</f>
        <v>#N/A</v>
      </c>
      <c r="E282" s="16" t="s">
        <v>469</v>
      </c>
      <c r="F282" s="6" t="e">
        <f>AC280</f>
        <v>#N/A</v>
      </c>
      <c r="J282" s="4" t="s">
        <v>473</v>
      </c>
      <c r="K282" t="e">
        <f>SUM(K281-R287)</f>
        <v>#N/A</v>
      </c>
      <c r="L282" s="4" t="s">
        <v>473</v>
      </c>
      <c r="M282" t="e">
        <f>SUM(M281-T287)</f>
        <v>#N/A</v>
      </c>
      <c r="Q282" t="s">
        <v>473</v>
      </c>
      <c r="AI282" s="4" t="s">
        <v>473</v>
      </c>
      <c r="AJ282" t="e">
        <f>SUM(AJ281-AF287)</f>
        <v>#N/A</v>
      </c>
    </row>
    <row r="283" spans="1:39" hidden="1" outlineLevel="1" x14ac:dyDescent="0.2">
      <c r="A283" s="14" t="s">
        <v>507</v>
      </c>
      <c r="B283" s="15" t="e">
        <f>SUM(F284*B282)</f>
        <v>#N/A</v>
      </c>
      <c r="C283" s="16" t="s">
        <v>474</v>
      </c>
      <c r="D283" s="17" t="e">
        <f>SUM(F288*SUM(K282/F287))</f>
        <v>#N/A</v>
      </c>
      <c r="E283" s="16" t="s">
        <v>475</v>
      </c>
      <c r="F283" s="18" t="e">
        <f>SUM(F288*SUM(M282/F287))</f>
        <v>#N/A</v>
      </c>
    </row>
    <row r="284" spans="1:39" hidden="1" outlineLevel="1" x14ac:dyDescent="0.2">
      <c r="A284" s="19"/>
      <c r="B284" s="20"/>
      <c r="C284" s="21" t="s">
        <v>476</v>
      </c>
      <c r="D284" s="22" t="e">
        <f>AJ282/(SUM(F282*10))</f>
        <v>#N/A</v>
      </c>
      <c r="E284" s="21" t="s">
        <v>481</v>
      </c>
      <c r="F284" s="23" t="e">
        <f>SUM(D283,F283,D284)</f>
        <v>#N/A</v>
      </c>
    </row>
    <row r="285" spans="1:39" ht="30" hidden="1" customHeight="1" outlineLevel="1" x14ac:dyDescent="0.2"/>
    <row r="286" spans="1:39" ht="15" hidden="1" outlineLevel="1" x14ac:dyDescent="0.2">
      <c r="A286" s="11" t="s">
        <v>450</v>
      </c>
      <c r="B286" s="12"/>
      <c r="C286" s="13" t="s">
        <v>371</v>
      </c>
      <c r="D286" s="5" t="e">
        <f>VLOOKUP(B286,'School Stats'!$B:$AH, 14, FALSE)</f>
        <v>#N/A</v>
      </c>
      <c r="E286" s="13" t="s">
        <v>452</v>
      </c>
      <c r="F286" s="5" t="e">
        <f>VLOOKUP(B286,'Opponent Stats'!$B:$AH, 15, FALSE)</f>
        <v>#N/A</v>
      </c>
      <c r="J286" s="5" t="e">
        <f>VLOOKUP(B286,'School Stats'!$B:$AH, 17, FALSE)</f>
        <v>#N/A</v>
      </c>
      <c r="K286" s="5" t="e">
        <f>VLOOKUP(B286,'School Stats'!$B:$AH, 19, FALSE)</f>
        <v>#N/A</v>
      </c>
      <c r="L286" s="5" t="e">
        <f>VLOOKUP(B286,'School Stats'!$B:$AH, 20, FALSE)</f>
        <v>#N/A</v>
      </c>
      <c r="M286" s="5" t="e">
        <f>VLOOKUP(B286,'School Stats'!$B:$AH, 22, FALSE)</f>
        <v>#N/A</v>
      </c>
      <c r="N286" s="5" t="e">
        <f>VLOOKUP(B286,'School Stats'!$B:$AH, 23, FALSE)</f>
        <v>#N/A</v>
      </c>
      <c r="O286" s="5" t="e">
        <f>SUM(J286/SUM(K287+M287))</f>
        <v>#N/A</v>
      </c>
      <c r="Q286" s="5" t="e">
        <f>VLOOKUP(B286,'Opponent Stats'!$B:$AH, 17, FALSE)</f>
        <v>#N/A</v>
      </c>
      <c r="R286" s="5" t="e">
        <f>VLOOKUP(B286,'Opponent Stats'!$B:$AH, 19, FALSE)</f>
        <v>#N/A</v>
      </c>
      <c r="S286" s="5" t="e">
        <f>VLOOKUP(B286,'Opponent Stats'!$B:$AH, 20, FALSE)</f>
        <v>#N/A</v>
      </c>
      <c r="T286" s="5" t="e">
        <f>VLOOKUP(B286,'Opponent Stats'!$B:$AH, 22, FALSE)</f>
        <v>#N/A</v>
      </c>
      <c r="U286" s="5" t="e">
        <f>VLOOKUP(B286,'Opponent Stats'!$B:$AH, 23, FALSE)</f>
        <v>#N/A</v>
      </c>
      <c r="V286" s="5" t="e">
        <f>SUM(Q286/SUM(R287+T287))</f>
        <v>#N/A</v>
      </c>
      <c r="X286" s="5" t="e">
        <f>VLOOKUP(B286,'School Stats'!$B:$AH, 27, FALSE)</f>
        <v>#N/A</v>
      </c>
      <c r="Y286" s="5" t="e">
        <f>VLOOKUP(B286,'School Stats'!$B:$AH, 32, FALSE)</f>
        <v>#N/A</v>
      </c>
      <c r="Z286" s="5" t="e">
        <f>VLOOKUP(B286,'School Stats'!$B:$AH, 30, FALSE)</f>
        <v>#N/A</v>
      </c>
      <c r="AA286" s="5" t="e">
        <f>VLOOKUP(B286,'School Stats'!$B:$AH, 31, FALSE)</f>
        <v>#N/A</v>
      </c>
      <c r="AB286" s="5" t="e">
        <f>VLOOKUP(B286,'Opponent Stats'!$B:$AH, 32, FALSE)</f>
        <v>#N/A</v>
      </c>
      <c r="AC286" s="5" t="e">
        <f>SUM(J286/(SUM(X287-AB286)))</f>
        <v>#N/A</v>
      </c>
      <c r="AE286" s="5" t="e">
        <f>VLOOKUP(B286,'School Stats'!$B:$AH, 33, FALSE)</f>
        <v>#N/A</v>
      </c>
      <c r="AF286" s="5" t="e">
        <f>VLOOKUP(B286,'Opponent Stats'!$B:$AH, 25, FALSE)</f>
        <v>#N/A</v>
      </c>
      <c r="AG286" s="5" t="e">
        <f>VLOOKUP(B286,'Opponent Stats'!$B:$AH, 26, FALSE)</f>
        <v>#N/A</v>
      </c>
      <c r="AH286" s="5" t="e">
        <f>SUM(AF287/AE286)</f>
        <v>#N/A</v>
      </c>
      <c r="AI286" s="5" t="e">
        <f>VLOOKUP(B286,'Opponent Stats'!$B:$AH, 33, FALSE)</f>
        <v>#N/A</v>
      </c>
      <c r="AJ286" s="5" t="e">
        <f>VLOOKUP(B286,'School Stats'!$B:$AH, 19, FALSE)</f>
        <v>#N/A</v>
      </c>
      <c r="AK286" s="5" t="e">
        <f>VLOOKUP(B286,'School Stats'!$B:$AH, 26, FALSE)</f>
        <v>#N/A</v>
      </c>
      <c r="AL286" s="5" t="e">
        <f>SUM(AJ287/AI286)</f>
        <v>#N/A</v>
      </c>
      <c r="AM286" s="5" t="e">
        <f>SUM(AL286-AH286)</f>
        <v>#N/A</v>
      </c>
    </row>
    <row r="287" spans="1:39" hidden="1" outlineLevel="1" x14ac:dyDescent="0.2">
      <c r="A287" s="14" t="s">
        <v>470</v>
      </c>
      <c r="B287" s="15" t="e">
        <f>VLOOKUP(B286,'Conference Decoder'!$A:$B, 2, FALSE)</f>
        <v>#N/A</v>
      </c>
      <c r="C287" s="16" t="s">
        <v>466</v>
      </c>
      <c r="D287" s="6" t="e">
        <f>O286</f>
        <v>#N/A</v>
      </c>
      <c r="E287" s="16" t="s">
        <v>467</v>
      </c>
      <c r="F287" s="6" t="e">
        <f>V286</f>
        <v>#N/A</v>
      </c>
      <c r="K287" s="5" t="e">
        <f>SUM(K286*L286)</f>
        <v>#N/A</v>
      </c>
      <c r="M287" s="5" t="e">
        <f>SUM(M286*N286)</f>
        <v>#N/A</v>
      </c>
      <c r="R287" s="5" t="e">
        <f>SUM(R286*S286)</f>
        <v>#N/A</v>
      </c>
      <c r="T287" s="5" t="e">
        <f>SUM(T286*U286)</f>
        <v>#N/A</v>
      </c>
      <c r="X287" s="5" t="e">
        <f>SUM(X286:AA286)</f>
        <v>#N/A</v>
      </c>
      <c r="AF287" s="5" t="e">
        <f>SUM(AF286*AG286)</f>
        <v>#N/A</v>
      </c>
      <c r="AJ287" s="5" t="e">
        <f>SUM(AJ286*AK286)</f>
        <v>#N/A</v>
      </c>
    </row>
    <row r="288" spans="1:39" hidden="1" outlineLevel="1" x14ac:dyDescent="0.2">
      <c r="A288" s="14" t="s">
        <v>471</v>
      </c>
      <c r="B288" s="15" t="e">
        <f>VLOOKUP(B287,'Conference Strength'!$B$1:$N$33, 13, FALSE)</f>
        <v>#N/A</v>
      </c>
      <c r="C288" s="16" t="s">
        <v>468</v>
      </c>
      <c r="D288" s="6" t="e">
        <f>AM286</f>
        <v>#N/A</v>
      </c>
      <c r="E288" s="16" t="s">
        <v>469</v>
      </c>
      <c r="F288" s="6" t="e">
        <f>AC286</f>
        <v>#N/A</v>
      </c>
      <c r="J288" s="4" t="s">
        <v>473</v>
      </c>
      <c r="K288" t="e">
        <f>SUM(K287-R281)</f>
        <v>#N/A</v>
      </c>
      <c r="L288" s="4" t="s">
        <v>473</v>
      </c>
      <c r="M288" t="e">
        <f>SUM(M287-T281)</f>
        <v>#N/A</v>
      </c>
      <c r="AI288" s="4" t="s">
        <v>473</v>
      </c>
      <c r="AJ288" t="e">
        <f>SUM(AJ287-AF281)</f>
        <v>#N/A</v>
      </c>
    </row>
    <row r="289" spans="1:39" hidden="1" outlineLevel="1" x14ac:dyDescent="0.2">
      <c r="A289" s="14" t="s">
        <v>507</v>
      </c>
      <c r="B289" s="15" t="e">
        <f>SUM(F290*B288)</f>
        <v>#N/A</v>
      </c>
      <c r="C289" s="16" t="s">
        <v>474</v>
      </c>
      <c r="D289" s="17" t="e">
        <f>SUM(F282*SUM(K288/F281))</f>
        <v>#N/A</v>
      </c>
      <c r="E289" s="16" t="s">
        <v>475</v>
      </c>
      <c r="F289" s="18" t="e">
        <f>SUM(F282*SUM(M288/F281))</f>
        <v>#N/A</v>
      </c>
    </row>
    <row r="290" spans="1:39" hidden="1" outlineLevel="1" x14ac:dyDescent="0.2">
      <c r="A290" s="19"/>
      <c r="B290" s="20"/>
      <c r="C290" s="21" t="s">
        <v>476</v>
      </c>
      <c r="D290" s="22" t="e">
        <f>AJ288/(SUM(F288*10))</f>
        <v>#N/A</v>
      </c>
      <c r="E290" s="21" t="s">
        <v>481</v>
      </c>
      <c r="F290" s="23" t="e">
        <f>SUM(D289,F289,D290)</f>
        <v>#N/A</v>
      </c>
    </row>
    <row r="291" spans="1:39" hidden="1" outlineLevel="1" x14ac:dyDescent="0.2"/>
    <row r="292" spans="1:39" hidden="1" outlineLevel="1" x14ac:dyDescent="0.2"/>
    <row r="293" spans="1:39" hidden="1" outlineLevel="1" x14ac:dyDescent="0.2">
      <c r="A293" s="40" t="s">
        <v>472</v>
      </c>
      <c r="B293" s="41"/>
      <c r="C293" s="41"/>
      <c r="D293" s="41"/>
      <c r="E293" s="41"/>
      <c r="F293" s="42"/>
      <c r="J293" s="28" t="s">
        <v>456</v>
      </c>
      <c r="K293" s="29"/>
      <c r="L293" s="29"/>
      <c r="M293" s="29"/>
      <c r="N293" s="29"/>
      <c r="O293" s="30"/>
      <c r="Q293" s="31" t="s">
        <v>457</v>
      </c>
      <c r="R293" s="32"/>
      <c r="S293" s="32"/>
      <c r="T293" s="32"/>
      <c r="U293" s="32"/>
      <c r="V293" s="33"/>
      <c r="X293" s="34" t="s">
        <v>458</v>
      </c>
      <c r="Y293" s="35"/>
      <c r="Z293" s="35"/>
      <c r="AA293" s="35"/>
      <c r="AB293" s="35"/>
      <c r="AC293" s="36"/>
      <c r="AE293" s="37" t="s">
        <v>462</v>
      </c>
      <c r="AF293" s="38"/>
      <c r="AG293" s="38"/>
      <c r="AH293" s="38"/>
      <c r="AI293" s="38"/>
      <c r="AJ293" s="38"/>
      <c r="AK293" s="38"/>
      <c r="AL293" s="38"/>
      <c r="AM293" s="39"/>
    </row>
    <row r="294" spans="1:39" ht="60" hidden="1" outlineLevel="1" x14ac:dyDescent="0.2">
      <c r="A294" s="4" t="s">
        <v>451</v>
      </c>
      <c r="D294" s="2"/>
      <c r="F294" s="2"/>
      <c r="G294" s="2"/>
      <c r="H294" s="2"/>
      <c r="J294" s="7" t="s">
        <v>391</v>
      </c>
      <c r="K294" s="8" t="s">
        <v>393</v>
      </c>
      <c r="L294" s="8" t="s">
        <v>394</v>
      </c>
      <c r="M294" s="8" t="s">
        <v>396</v>
      </c>
      <c r="N294" s="8" t="s">
        <v>397</v>
      </c>
      <c r="O294" s="10" t="s">
        <v>459</v>
      </c>
      <c r="Q294" s="7" t="s">
        <v>455</v>
      </c>
      <c r="R294" s="8" t="s">
        <v>376</v>
      </c>
      <c r="S294" s="8" t="s">
        <v>377</v>
      </c>
      <c r="T294" s="8" t="s">
        <v>379</v>
      </c>
      <c r="U294" s="8" t="s">
        <v>380</v>
      </c>
      <c r="V294" s="10" t="s">
        <v>460</v>
      </c>
      <c r="X294" s="7" t="s">
        <v>401</v>
      </c>
      <c r="Y294" s="8" t="s">
        <v>406</v>
      </c>
      <c r="Z294" s="8" t="s">
        <v>404</v>
      </c>
      <c r="AA294" s="8" t="s">
        <v>405</v>
      </c>
      <c r="AB294" s="8" t="s">
        <v>389</v>
      </c>
      <c r="AC294" s="10" t="s">
        <v>461</v>
      </c>
      <c r="AE294" s="7" t="s">
        <v>407</v>
      </c>
      <c r="AF294" s="8" t="s">
        <v>382</v>
      </c>
      <c r="AG294" s="8" t="s">
        <v>383</v>
      </c>
      <c r="AH294" s="9" t="s">
        <v>464</v>
      </c>
      <c r="AI294" s="8" t="s">
        <v>390</v>
      </c>
      <c r="AJ294" s="8" t="s">
        <v>399</v>
      </c>
      <c r="AK294" s="8" t="s">
        <v>400</v>
      </c>
      <c r="AL294" s="9" t="s">
        <v>465</v>
      </c>
      <c r="AM294" s="10" t="s">
        <v>463</v>
      </c>
    </row>
    <row r="295" spans="1:39" ht="15" hidden="1" outlineLevel="1" x14ac:dyDescent="0.2">
      <c r="A295" s="11" t="s">
        <v>449</v>
      </c>
      <c r="B295" s="12"/>
      <c r="C295" s="13" t="s">
        <v>371</v>
      </c>
      <c r="D295" s="5" t="e">
        <f>VLOOKUP(B295,'School Stats'!$B:$AH, 14, FALSE)</f>
        <v>#N/A</v>
      </c>
      <c r="E295" s="13" t="s">
        <v>452</v>
      </c>
      <c r="F295" s="5" t="e">
        <f>VLOOKUP(B295,'School Stats'!$B:$AH, 15, FALSE)</f>
        <v>#N/A</v>
      </c>
      <c r="J295" s="5" t="e">
        <f>VLOOKUP(B295,'School Stats'!$B:$AH, 17, FALSE)</f>
        <v>#N/A</v>
      </c>
      <c r="K295" s="5" t="e">
        <f>VLOOKUP(B295,'School Stats'!$B:$AH, 19, FALSE)</f>
        <v>#N/A</v>
      </c>
      <c r="L295" s="5" t="e">
        <f>VLOOKUP(B295,'School Stats'!$B:$AH, 20, FALSE)</f>
        <v>#N/A</v>
      </c>
      <c r="M295" s="5" t="e">
        <f>VLOOKUP(B295,'School Stats'!$B:$AH, 22, FALSE)</f>
        <v>#N/A</v>
      </c>
      <c r="N295" s="5" t="e">
        <f>VLOOKUP(B295,'School Stats'!$B:$AH, 23, FALSE)</f>
        <v>#N/A</v>
      </c>
      <c r="O295" s="5" t="e">
        <f>SUM(J295/SUM(K296+M296))</f>
        <v>#N/A</v>
      </c>
      <c r="Q295" s="5" t="e">
        <f>VLOOKUP(B295,'Opponent Stats'!$B:$AH, 17, FALSE)</f>
        <v>#N/A</v>
      </c>
      <c r="R295" s="5" t="e">
        <f>VLOOKUP(B295,'Opponent Stats'!$B:$AH, 19, FALSE)</f>
        <v>#N/A</v>
      </c>
      <c r="S295" s="5" t="e">
        <f>VLOOKUP(B295,'Opponent Stats'!$B:$AH, 20, FALSE)</f>
        <v>#N/A</v>
      </c>
      <c r="T295" s="5" t="e">
        <f>VLOOKUP(B295,'Opponent Stats'!$B:$AH, 22, FALSE)</f>
        <v>#N/A</v>
      </c>
      <c r="U295" s="5" t="e">
        <f>VLOOKUP(B295,'Opponent Stats'!$B:$AH, 23, FALSE)</f>
        <v>#N/A</v>
      </c>
      <c r="V295" s="5" t="e">
        <f>SUM(Q295/SUM(R296+T296))</f>
        <v>#N/A</v>
      </c>
      <c r="X295" s="5" t="e">
        <f>VLOOKUP(B295,'School Stats'!$B:$AH, 27, FALSE)</f>
        <v>#N/A</v>
      </c>
      <c r="Y295" s="5" t="e">
        <f>VLOOKUP(B295,'School Stats'!$B:$AH, 32, FALSE)</f>
        <v>#N/A</v>
      </c>
      <c r="Z295" s="5" t="e">
        <f>VLOOKUP(B295,'School Stats'!$B:$AH, 30, FALSE)</f>
        <v>#N/A</v>
      </c>
      <c r="AA295" s="5" t="e">
        <f>VLOOKUP(B295,'School Stats'!$B:$AH, 31, FALSE)</f>
        <v>#N/A</v>
      </c>
      <c r="AB295" s="5" t="e">
        <f>VLOOKUP(B295,'Opponent Stats'!$B:$AH, 32, FALSE)</f>
        <v>#N/A</v>
      </c>
      <c r="AC295" s="5" t="e">
        <f>SUM(J295/(SUM(X296-AB295)))</f>
        <v>#N/A</v>
      </c>
      <c r="AE295" s="5" t="e">
        <f>VLOOKUP(B295,'School Stats'!$B:$AH, 33, FALSE)</f>
        <v>#N/A</v>
      </c>
      <c r="AF295" s="5" t="e">
        <f>VLOOKUP(B295,'Opponent Stats'!$B:$AH, 25, FALSE)</f>
        <v>#N/A</v>
      </c>
      <c r="AG295" s="5" t="e">
        <f>VLOOKUP(B295,'Opponent Stats'!$B:$AH, 26, FALSE)</f>
        <v>#N/A</v>
      </c>
      <c r="AH295" s="5" t="e">
        <f>SUM(AF296/AE295)</f>
        <v>#N/A</v>
      </c>
      <c r="AI295" s="5" t="e">
        <f>VLOOKUP(B295,'Opponent Stats'!$B:$AH, 33, FALSE)</f>
        <v>#N/A</v>
      </c>
      <c r="AJ295" s="5" t="e">
        <f>VLOOKUP(B295,'School Stats'!$B:$AH, 19, FALSE)</f>
        <v>#N/A</v>
      </c>
      <c r="AK295" s="5" t="e">
        <f>VLOOKUP(B295,'School Stats'!$B:$AH, 26, FALSE)</f>
        <v>#N/A</v>
      </c>
      <c r="AL295" s="5" t="e">
        <f>SUM(AJ296/AI295)</f>
        <v>#N/A</v>
      </c>
      <c r="AM295" s="5" t="e">
        <f>SUM(AL295-AH295)</f>
        <v>#N/A</v>
      </c>
    </row>
    <row r="296" spans="1:39" hidden="1" outlineLevel="1" x14ac:dyDescent="0.2">
      <c r="A296" s="14" t="s">
        <v>470</v>
      </c>
      <c r="B296" s="15" t="e">
        <f>VLOOKUP(B295,'Conference Decoder'!$A:$B, 2, FALSE)</f>
        <v>#N/A</v>
      </c>
      <c r="C296" s="16" t="s">
        <v>466</v>
      </c>
      <c r="D296" s="6" t="e">
        <f>O295</f>
        <v>#N/A</v>
      </c>
      <c r="E296" s="16" t="s">
        <v>467</v>
      </c>
      <c r="F296" s="6" t="e">
        <f>V295</f>
        <v>#N/A</v>
      </c>
      <c r="K296" s="5" t="e">
        <f>SUM(K295*L295)</f>
        <v>#N/A</v>
      </c>
      <c r="M296" s="5" t="e">
        <f>SUM(M295*N295)</f>
        <v>#N/A</v>
      </c>
      <c r="R296" s="5" t="e">
        <f>SUM(R295*S295)</f>
        <v>#N/A</v>
      </c>
      <c r="T296" s="5" t="e">
        <f>SUM(T295*U295)</f>
        <v>#N/A</v>
      </c>
      <c r="X296" s="5" t="e">
        <f>SUM(X295:AA295)</f>
        <v>#N/A</v>
      </c>
      <c r="AF296" s="5" t="e">
        <f>SUM(AF295*AG295)</f>
        <v>#N/A</v>
      </c>
      <c r="AJ296" s="5" t="e">
        <f>SUM(AJ295*AK295)</f>
        <v>#N/A</v>
      </c>
    </row>
    <row r="297" spans="1:39" hidden="1" outlineLevel="1" x14ac:dyDescent="0.2">
      <c r="A297" s="14" t="s">
        <v>471</v>
      </c>
      <c r="B297" s="15" t="e">
        <f>VLOOKUP(B296,'Conference Strength'!$B$1:$N$33, 13, FALSE)</f>
        <v>#N/A</v>
      </c>
      <c r="C297" s="16" t="s">
        <v>468</v>
      </c>
      <c r="D297" s="6" t="e">
        <f>AM295</f>
        <v>#N/A</v>
      </c>
      <c r="E297" s="16" t="s">
        <v>469</v>
      </c>
      <c r="F297" s="6" t="e">
        <f>AC295</f>
        <v>#N/A</v>
      </c>
      <c r="J297" s="4" t="s">
        <v>473</v>
      </c>
      <c r="K297" t="e">
        <f>SUM(K296-R302)</f>
        <v>#N/A</v>
      </c>
      <c r="L297" s="4" t="s">
        <v>473</v>
      </c>
      <c r="M297" t="e">
        <f>SUM(M296-T302)</f>
        <v>#N/A</v>
      </c>
      <c r="Q297" t="s">
        <v>473</v>
      </c>
      <c r="AI297" s="4" t="s">
        <v>473</v>
      </c>
      <c r="AJ297" t="e">
        <f>SUM(AJ296-AF302)</f>
        <v>#N/A</v>
      </c>
    </row>
    <row r="298" spans="1:39" hidden="1" outlineLevel="1" x14ac:dyDescent="0.2">
      <c r="A298" s="14" t="s">
        <v>507</v>
      </c>
      <c r="B298" s="15" t="e">
        <f>SUM(F299*B297)</f>
        <v>#N/A</v>
      </c>
      <c r="C298" s="16" t="s">
        <v>474</v>
      </c>
      <c r="D298" s="17" t="e">
        <f>SUM(F303*SUM(K297/F302))</f>
        <v>#N/A</v>
      </c>
      <c r="E298" s="16" t="s">
        <v>475</v>
      </c>
      <c r="F298" s="18" t="e">
        <f>SUM(F303*SUM(M297/F302))</f>
        <v>#N/A</v>
      </c>
    </row>
    <row r="299" spans="1:39" hidden="1" outlineLevel="1" x14ac:dyDescent="0.2">
      <c r="A299" s="19"/>
      <c r="B299" s="20"/>
      <c r="C299" s="21" t="s">
        <v>476</v>
      </c>
      <c r="D299" s="22" t="e">
        <f>AJ297/(SUM(F297*10))</f>
        <v>#N/A</v>
      </c>
      <c r="E299" s="21" t="s">
        <v>481</v>
      </c>
      <c r="F299" s="23" t="e">
        <f>SUM(D298,F298,D299)</f>
        <v>#N/A</v>
      </c>
    </row>
    <row r="300" spans="1:39" ht="30" hidden="1" customHeight="1" outlineLevel="1" x14ac:dyDescent="0.2"/>
    <row r="301" spans="1:39" ht="15" hidden="1" outlineLevel="1" x14ac:dyDescent="0.2">
      <c r="A301" s="11" t="s">
        <v>450</v>
      </c>
      <c r="B301" s="12"/>
      <c r="C301" s="13" t="s">
        <v>371</v>
      </c>
      <c r="D301" s="5" t="e">
        <f>VLOOKUP(B301,'School Stats'!$B:$AH, 14, FALSE)</f>
        <v>#N/A</v>
      </c>
      <c r="E301" s="13" t="s">
        <v>452</v>
      </c>
      <c r="F301" s="5" t="e">
        <f>VLOOKUP(B301,'Opponent Stats'!$B:$AH, 15, FALSE)</f>
        <v>#N/A</v>
      </c>
      <c r="J301" s="5" t="e">
        <f>VLOOKUP(B301,'School Stats'!$B:$AH, 17, FALSE)</f>
        <v>#N/A</v>
      </c>
      <c r="K301" s="5" t="e">
        <f>VLOOKUP(B301,'School Stats'!$B:$AH, 19, FALSE)</f>
        <v>#N/A</v>
      </c>
      <c r="L301" s="5" t="e">
        <f>VLOOKUP(B301,'School Stats'!$B:$AH, 20, FALSE)</f>
        <v>#N/A</v>
      </c>
      <c r="M301" s="5" t="e">
        <f>VLOOKUP(B301,'School Stats'!$B:$AH, 22, FALSE)</f>
        <v>#N/A</v>
      </c>
      <c r="N301" s="5" t="e">
        <f>VLOOKUP(B301,'School Stats'!$B:$AH, 23, FALSE)</f>
        <v>#N/A</v>
      </c>
      <c r="O301" s="5" t="e">
        <f>SUM(J301/SUM(K302+M302))</f>
        <v>#N/A</v>
      </c>
      <c r="Q301" s="5" t="e">
        <f>VLOOKUP(B301,'Opponent Stats'!$B:$AH, 17, FALSE)</f>
        <v>#N/A</v>
      </c>
      <c r="R301" s="5" t="e">
        <f>VLOOKUP(B301,'Opponent Stats'!$B:$AH, 19, FALSE)</f>
        <v>#N/A</v>
      </c>
      <c r="S301" s="5" t="e">
        <f>VLOOKUP(B301,'Opponent Stats'!$B:$AH, 20, FALSE)</f>
        <v>#N/A</v>
      </c>
      <c r="T301" s="5" t="e">
        <f>VLOOKUP(B301,'Opponent Stats'!$B:$AH, 22, FALSE)</f>
        <v>#N/A</v>
      </c>
      <c r="U301" s="5" t="e">
        <f>VLOOKUP(B301,'Opponent Stats'!$B:$AH, 23, FALSE)</f>
        <v>#N/A</v>
      </c>
      <c r="V301" s="5" t="e">
        <f>SUM(Q301/SUM(R302+T302))</f>
        <v>#N/A</v>
      </c>
      <c r="X301" s="5" t="e">
        <f>VLOOKUP(B301,'School Stats'!$B:$AH, 27, FALSE)</f>
        <v>#N/A</v>
      </c>
      <c r="Y301" s="5" t="e">
        <f>VLOOKUP(B301,'School Stats'!$B:$AH, 32, FALSE)</f>
        <v>#N/A</v>
      </c>
      <c r="Z301" s="5" t="e">
        <f>VLOOKUP(B301,'School Stats'!$B:$AH, 30, FALSE)</f>
        <v>#N/A</v>
      </c>
      <c r="AA301" s="5" t="e">
        <f>VLOOKUP(B301,'School Stats'!$B:$AH, 31, FALSE)</f>
        <v>#N/A</v>
      </c>
      <c r="AB301" s="5" t="e">
        <f>VLOOKUP(B301,'Opponent Stats'!$B:$AH, 32, FALSE)</f>
        <v>#N/A</v>
      </c>
      <c r="AC301" s="5" t="e">
        <f>SUM(J301/(SUM(X302-AB301)))</f>
        <v>#N/A</v>
      </c>
      <c r="AE301" s="5" t="e">
        <f>VLOOKUP(B301,'School Stats'!$B:$AH, 33, FALSE)</f>
        <v>#N/A</v>
      </c>
      <c r="AF301" s="5" t="e">
        <f>VLOOKUP(B301,'Opponent Stats'!$B:$AH, 25, FALSE)</f>
        <v>#N/A</v>
      </c>
      <c r="AG301" s="5" t="e">
        <f>VLOOKUP(B301,'Opponent Stats'!$B:$AH, 26, FALSE)</f>
        <v>#N/A</v>
      </c>
      <c r="AH301" s="5" t="e">
        <f>SUM(AF302/AE301)</f>
        <v>#N/A</v>
      </c>
      <c r="AI301" s="5" t="e">
        <f>VLOOKUP(B301,'Opponent Stats'!$B:$AH, 33, FALSE)</f>
        <v>#N/A</v>
      </c>
      <c r="AJ301" s="5" t="e">
        <f>VLOOKUP(B301,'School Stats'!$B:$AH, 19, FALSE)</f>
        <v>#N/A</v>
      </c>
      <c r="AK301" s="5" t="e">
        <f>VLOOKUP(B301,'School Stats'!$B:$AH, 26, FALSE)</f>
        <v>#N/A</v>
      </c>
      <c r="AL301" s="5" t="e">
        <f>SUM(AJ302/AI301)</f>
        <v>#N/A</v>
      </c>
      <c r="AM301" s="5" t="e">
        <f>SUM(AL301-AH301)</f>
        <v>#N/A</v>
      </c>
    </row>
    <row r="302" spans="1:39" hidden="1" outlineLevel="1" x14ac:dyDescent="0.2">
      <c r="A302" s="14" t="s">
        <v>470</v>
      </c>
      <c r="B302" s="15" t="e">
        <f>VLOOKUP(B301,'Conference Decoder'!$A:$B, 2, FALSE)</f>
        <v>#N/A</v>
      </c>
      <c r="C302" s="16" t="s">
        <v>466</v>
      </c>
      <c r="D302" s="6" t="e">
        <f>O301</f>
        <v>#N/A</v>
      </c>
      <c r="E302" s="16" t="s">
        <v>467</v>
      </c>
      <c r="F302" s="6" t="e">
        <f>V301</f>
        <v>#N/A</v>
      </c>
      <c r="K302" s="5" t="e">
        <f>SUM(K301*L301)</f>
        <v>#N/A</v>
      </c>
      <c r="M302" s="5" t="e">
        <f>SUM(M301*N301)</f>
        <v>#N/A</v>
      </c>
      <c r="R302" s="5" t="e">
        <f>SUM(R301*S301)</f>
        <v>#N/A</v>
      </c>
      <c r="T302" s="5" t="e">
        <f>SUM(T301*U301)</f>
        <v>#N/A</v>
      </c>
      <c r="X302" s="5" t="e">
        <f>SUM(X301:AA301)</f>
        <v>#N/A</v>
      </c>
      <c r="AF302" s="5" t="e">
        <f>SUM(AF301*AG301)</f>
        <v>#N/A</v>
      </c>
      <c r="AJ302" s="5" t="e">
        <f>SUM(AJ301*AK301)</f>
        <v>#N/A</v>
      </c>
    </row>
    <row r="303" spans="1:39" hidden="1" outlineLevel="1" x14ac:dyDescent="0.2">
      <c r="A303" s="14" t="s">
        <v>471</v>
      </c>
      <c r="B303" s="15" t="e">
        <f>VLOOKUP(B302,'Conference Strength'!$B$1:$N$33, 13, FALSE)</f>
        <v>#N/A</v>
      </c>
      <c r="C303" s="16" t="s">
        <v>468</v>
      </c>
      <c r="D303" s="6" t="e">
        <f>AM301</f>
        <v>#N/A</v>
      </c>
      <c r="E303" s="16" t="s">
        <v>469</v>
      </c>
      <c r="F303" s="6" t="e">
        <f>AC301</f>
        <v>#N/A</v>
      </c>
      <c r="J303" s="4" t="s">
        <v>473</v>
      </c>
      <c r="K303" t="e">
        <f>SUM(K302-R296)</f>
        <v>#N/A</v>
      </c>
      <c r="L303" s="4" t="s">
        <v>473</v>
      </c>
      <c r="M303" t="e">
        <f>SUM(M302-T296)</f>
        <v>#N/A</v>
      </c>
      <c r="AI303" s="4" t="s">
        <v>473</v>
      </c>
      <c r="AJ303" t="e">
        <f>SUM(AJ302-AF296)</f>
        <v>#N/A</v>
      </c>
    </row>
    <row r="304" spans="1:39" hidden="1" outlineLevel="1" x14ac:dyDescent="0.2">
      <c r="A304" s="14" t="s">
        <v>507</v>
      </c>
      <c r="B304" s="15" t="e">
        <f>SUM(F305*B303)</f>
        <v>#N/A</v>
      </c>
      <c r="C304" s="16" t="s">
        <v>474</v>
      </c>
      <c r="D304" s="17" t="e">
        <f>SUM(F297*SUM(K303/F296))</f>
        <v>#N/A</v>
      </c>
      <c r="E304" s="16" t="s">
        <v>475</v>
      </c>
      <c r="F304" s="18" t="e">
        <f>SUM(F297*SUM(M303/F296))</f>
        <v>#N/A</v>
      </c>
    </row>
    <row r="305" spans="1:39" hidden="1" outlineLevel="1" x14ac:dyDescent="0.2">
      <c r="A305" s="19"/>
      <c r="B305" s="20"/>
      <c r="C305" s="21" t="s">
        <v>476</v>
      </c>
      <c r="D305" s="22" t="e">
        <f>AJ303/(SUM(F303*10))</f>
        <v>#N/A</v>
      </c>
      <c r="E305" s="21" t="s">
        <v>481</v>
      </c>
      <c r="F305" s="23" t="e">
        <f>SUM(D304,F304,D305)</f>
        <v>#N/A</v>
      </c>
    </row>
    <row r="306" spans="1:39" hidden="1" outlineLevel="1" x14ac:dyDescent="0.2"/>
    <row r="307" spans="1:39" hidden="1" outlineLevel="1" x14ac:dyDescent="0.2"/>
    <row r="308" spans="1:39" hidden="1" outlineLevel="1" x14ac:dyDescent="0.2">
      <c r="A308" s="40" t="s">
        <v>472</v>
      </c>
      <c r="B308" s="41"/>
      <c r="C308" s="41"/>
      <c r="D308" s="41"/>
      <c r="E308" s="41"/>
      <c r="F308" s="42"/>
      <c r="J308" s="28" t="s">
        <v>456</v>
      </c>
      <c r="K308" s="29"/>
      <c r="L308" s="29"/>
      <c r="M308" s="29"/>
      <c r="N308" s="29"/>
      <c r="O308" s="30"/>
      <c r="Q308" s="31" t="s">
        <v>457</v>
      </c>
      <c r="R308" s="32"/>
      <c r="S308" s="32"/>
      <c r="T308" s="32"/>
      <c r="U308" s="32"/>
      <c r="V308" s="33"/>
      <c r="X308" s="34" t="s">
        <v>458</v>
      </c>
      <c r="Y308" s="35"/>
      <c r="Z308" s="35"/>
      <c r="AA308" s="35"/>
      <c r="AB308" s="35"/>
      <c r="AC308" s="36"/>
      <c r="AE308" s="37" t="s">
        <v>462</v>
      </c>
      <c r="AF308" s="38"/>
      <c r="AG308" s="38"/>
      <c r="AH308" s="38"/>
      <c r="AI308" s="38"/>
      <c r="AJ308" s="38"/>
      <c r="AK308" s="38"/>
      <c r="AL308" s="38"/>
      <c r="AM308" s="39"/>
    </row>
    <row r="309" spans="1:39" ht="60" hidden="1" outlineLevel="1" x14ac:dyDescent="0.2">
      <c r="A309" s="4" t="s">
        <v>451</v>
      </c>
      <c r="D309" s="2"/>
      <c r="F309" s="2"/>
      <c r="G309" s="2"/>
      <c r="H309" s="2"/>
      <c r="J309" s="7" t="s">
        <v>391</v>
      </c>
      <c r="K309" s="8" t="s">
        <v>393</v>
      </c>
      <c r="L309" s="8" t="s">
        <v>394</v>
      </c>
      <c r="M309" s="8" t="s">
        <v>396</v>
      </c>
      <c r="N309" s="8" t="s">
        <v>397</v>
      </c>
      <c r="O309" s="10" t="s">
        <v>459</v>
      </c>
      <c r="Q309" s="7" t="s">
        <v>455</v>
      </c>
      <c r="R309" s="8" t="s">
        <v>376</v>
      </c>
      <c r="S309" s="8" t="s">
        <v>377</v>
      </c>
      <c r="T309" s="8" t="s">
        <v>379</v>
      </c>
      <c r="U309" s="8" t="s">
        <v>380</v>
      </c>
      <c r="V309" s="10" t="s">
        <v>460</v>
      </c>
      <c r="X309" s="7" t="s">
        <v>401</v>
      </c>
      <c r="Y309" s="8" t="s">
        <v>406</v>
      </c>
      <c r="Z309" s="8" t="s">
        <v>404</v>
      </c>
      <c r="AA309" s="8" t="s">
        <v>405</v>
      </c>
      <c r="AB309" s="8" t="s">
        <v>389</v>
      </c>
      <c r="AC309" s="10" t="s">
        <v>461</v>
      </c>
      <c r="AE309" s="7" t="s">
        <v>407</v>
      </c>
      <c r="AF309" s="8" t="s">
        <v>382</v>
      </c>
      <c r="AG309" s="8" t="s">
        <v>383</v>
      </c>
      <c r="AH309" s="9" t="s">
        <v>464</v>
      </c>
      <c r="AI309" s="8" t="s">
        <v>390</v>
      </c>
      <c r="AJ309" s="8" t="s">
        <v>399</v>
      </c>
      <c r="AK309" s="8" t="s">
        <v>400</v>
      </c>
      <c r="AL309" s="9" t="s">
        <v>465</v>
      </c>
      <c r="AM309" s="10" t="s">
        <v>463</v>
      </c>
    </row>
    <row r="310" spans="1:39" ht="15" hidden="1" outlineLevel="1" x14ac:dyDescent="0.2">
      <c r="A310" s="11" t="s">
        <v>449</v>
      </c>
      <c r="B310" s="12"/>
      <c r="C310" s="13" t="s">
        <v>371</v>
      </c>
      <c r="D310" s="5" t="e">
        <f>VLOOKUP(B310,'School Stats'!$B:$AH, 14, FALSE)</f>
        <v>#N/A</v>
      </c>
      <c r="E310" s="13" t="s">
        <v>452</v>
      </c>
      <c r="F310" s="5" t="e">
        <f>VLOOKUP(B310,'School Stats'!$B:$AH, 15, FALSE)</f>
        <v>#N/A</v>
      </c>
      <c r="J310" s="5" t="e">
        <f>VLOOKUP(B310,'School Stats'!$B:$AH, 17, FALSE)</f>
        <v>#N/A</v>
      </c>
      <c r="K310" s="5" t="e">
        <f>VLOOKUP(B310,'School Stats'!$B:$AH, 19, FALSE)</f>
        <v>#N/A</v>
      </c>
      <c r="L310" s="5" t="e">
        <f>VLOOKUP(B310,'School Stats'!$B:$AH, 20, FALSE)</f>
        <v>#N/A</v>
      </c>
      <c r="M310" s="5" t="e">
        <f>VLOOKUP(B310,'School Stats'!$B:$AH, 22, FALSE)</f>
        <v>#N/A</v>
      </c>
      <c r="N310" s="5" t="e">
        <f>VLOOKUP(B310,'School Stats'!$B:$AH, 23, FALSE)</f>
        <v>#N/A</v>
      </c>
      <c r="O310" s="5" t="e">
        <f>SUM(J310/SUM(K311+M311))</f>
        <v>#N/A</v>
      </c>
      <c r="Q310" s="5" t="e">
        <f>VLOOKUP(B310,'Opponent Stats'!$B:$AH, 17, FALSE)</f>
        <v>#N/A</v>
      </c>
      <c r="R310" s="5" t="e">
        <f>VLOOKUP(B310,'Opponent Stats'!$B:$AH, 19, FALSE)</f>
        <v>#N/A</v>
      </c>
      <c r="S310" s="5" t="e">
        <f>VLOOKUP(B310,'Opponent Stats'!$B:$AH, 20, FALSE)</f>
        <v>#N/A</v>
      </c>
      <c r="T310" s="5" t="e">
        <f>VLOOKUP(B310,'Opponent Stats'!$B:$AH, 22, FALSE)</f>
        <v>#N/A</v>
      </c>
      <c r="U310" s="5" t="e">
        <f>VLOOKUP(B310,'Opponent Stats'!$B:$AH, 23, FALSE)</f>
        <v>#N/A</v>
      </c>
      <c r="V310" s="5" t="e">
        <f>SUM(Q310/SUM(R311+T311))</f>
        <v>#N/A</v>
      </c>
      <c r="X310" s="5" t="e">
        <f>VLOOKUP(B310,'School Stats'!$B:$AH, 27, FALSE)</f>
        <v>#N/A</v>
      </c>
      <c r="Y310" s="5" t="e">
        <f>VLOOKUP(B310,'School Stats'!$B:$AH, 32, FALSE)</f>
        <v>#N/A</v>
      </c>
      <c r="Z310" s="5" t="e">
        <f>VLOOKUP(B310,'School Stats'!$B:$AH, 30, FALSE)</f>
        <v>#N/A</v>
      </c>
      <c r="AA310" s="5" t="e">
        <f>VLOOKUP(B310,'School Stats'!$B:$AH, 31, FALSE)</f>
        <v>#N/A</v>
      </c>
      <c r="AB310" s="5" t="e">
        <f>VLOOKUP(B310,'Opponent Stats'!$B:$AH, 32, FALSE)</f>
        <v>#N/A</v>
      </c>
      <c r="AC310" s="5" t="e">
        <f>SUM(J310/(SUM(X311-AB310)))</f>
        <v>#N/A</v>
      </c>
      <c r="AE310" s="5" t="e">
        <f>VLOOKUP(B310,'School Stats'!$B:$AH, 33, FALSE)</f>
        <v>#N/A</v>
      </c>
      <c r="AF310" s="5" t="e">
        <f>VLOOKUP(B310,'Opponent Stats'!$B:$AH, 25, FALSE)</f>
        <v>#N/A</v>
      </c>
      <c r="AG310" s="5" t="e">
        <f>VLOOKUP(B310,'Opponent Stats'!$B:$AH, 26, FALSE)</f>
        <v>#N/A</v>
      </c>
      <c r="AH310" s="5" t="e">
        <f>SUM(AF311/AE310)</f>
        <v>#N/A</v>
      </c>
      <c r="AI310" s="5" t="e">
        <f>VLOOKUP(B310,'Opponent Stats'!$B:$AH, 33, FALSE)</f>
        <v>#N/A</v>
      </c>
      <c r="AJ310" s="5" t="e">
        <f>VLOOKUP(B310,'School Stats'!$B:$AH, 19, FALSE)</f>
        <v>#N/A</v>
      </c>
      <c r="AK310" s="5" t="e">
        <f>VLOOKUP(B310,'School Stats'!$B:$AH, 26, FALSE)</f>
        <v>#N/A</v>
      </c>
      <c r="AL310" s="5" t="e">
        <f>SUM(AJ311/AI310)</f>
        <v>#N/A</v>
      </c>
      <c r="AM310" s="5" t="e">
        <f>SUM(AL310-AH310)</f>
        <v>#N/A</v>
      </c>
    </row>
    <row r="311" spans="1:39" hidden="1" outlineLevel="1" x14ac:dyDescent="0.2">
      <c r="A311" s="14" t="s">
        <v>470</v>
      </c>
      <c r="B311" s="15" t="e">
        <f>VLOOKUP(B310,'Conference Decoder'!$A:$B, 2, FALSE)</f>
        <v>#N/A</v>
      </c>
      <c r="C311" s="16" t="s">
        <v>466</v>
      </c>
      <c r="D311" s="6" t="e">
        <f>O310</f>
        <v>#N/A</v>
      </c>
      <c r="E311" s="16" t="s">
        <v>467</v>
      </c>
      <c r="F311" s="6" t="e">
        <f>V310</f>
        <v>#N/A</v>
      </c>
      <c r="K311" s="5" t="e">
        <f>SUM(K310*L310)</f>
        <v>#N/A</v>
      </c>
      <c r="M311" s="5" t="e">
        <f>SUM(M310*N310)</f>
        <v>#N/A</v>
      </c>
      <c r="R311" s="5" t="e">
        <f>SUM(R310*S310)</f>
        <v>#N/A</v>
      </c>
      <c r="T311" s="5" t="e">
        <f>SUM(T310*U310)</f>
        <v>#N/A</v>
      </c>
      <c r="X311" s="5" t="e">
        <f>SUM(X310:AA310)</f>
        <v>#N/A</v>
      </c>
      <c r="AF311" s="5" t="e">
        <f>SUM(AF310*AG310)</f>
        <v>#N/A</v>
      </c>
      <c r="AJ311" s="5" t="e">
        <f>SUM(AJ310*AK310)</f>
        <v>#N/A</v>
      </c>
    </row>
    <row r="312" spans="1:39" hidden="1" outlineLevel="1" x14ac:dyDescent="0.2">
      <c r="A312" s="14" t="s">
        <v>471</v>
      </c>
      <c r="B312" s="15" t="e">
        <f>VLOOKUP(B311,'Conference Strength'!$B$1:$N$33, 13, FALSE)</f>
        <v>#N/A</v>
      </c>
      <c r="C312" s="16" t="s">
        <v>468</v>
      </c>
      <c r="D312" s="6" t="e">
        <f>AM310</f>
        <v>#N/A</v>
      </c>
      <c r="E312" s="16" t="s">
        <v>469</v>
      </c>
      <c r="F312" s="6" t="e">
        <f>AC310</f>
        <v>#N/A</v>
      </c>
      <c r="J312" s="4" t="s">
        <v>473</v>
      </c>
      <c r="K312" t="e">
        <f>SUM(K311-R317)</f>
        <v>#N/A</v>
      </c>
      <c r="L312" s="4" t="s">
        <v>473</v>
      </c>
      <c r="M312" t="e">
        <f>SUM(M311-T317)</f>
        <v>#N/A</v>
      </c>
      <c r="Q312" t="s">
        <v>473</v>
      </c>
      <c r="AI312" s="4" t="s">
        <v>473</v>
      </c>
      <c r="AJ312" t="e">
        <f>SUM(AJ311-AF317)</f>
        <v>#N/A</v>
      </c>
    </row>
    <row r="313" spans="1:39" hidden="1" outlineLevel="1" x14ac:dyDescent="0.2">
      <c r="A313" s="14" t="s">
        <v>507</v>
      </c>
      <c r="B313" s="15" t="e">
        <f>SUM(F314*B312)</f>
        <v>#N/A</v>
      </c>
      <c r="C313" s="16" t="s">
        <v>474</v>
      </c>
      <c r="D313" s="17" t="e">
        <f>SUM(F318*SUM(K312/F317))</f>
        <v>#N/A</v>
      </c>
      <c r="E313" s="16" t="s">
        <v>475</v>
      </c>
      <c r="F313" s="18" t="e">
        <f>SUM(F318*SUM(M312/F317))</f>
        <v>#N/A</v>
      </c>
    </row>
    <row r="314" spans="1:39" hidden="1" outlineLevel="1" x14ac:dyDescent="0.2">
      <c r="A314" s="19"/>
      <c r="B314" s="20"/>
      <c r="C314" s="21" t="s">
        <v>476</v>
      </c>
      <c r="D314" s="22" t="e">
        <f>AJ312/(SUM(F312*10))</f>
        <v>#N/A</v>
      </c>
      <c r="E314" s="21" t="s">
        <v>481</v>
      </c>
      <c r="F314" s="23" t="e">
        <f>SUM(D313,F313,D314)</f>
        <v>#N/A</v>
      </c>
    </row>
    <row r="315" spans="1:39" ht="30" hidden="1" customHeight="1" outlineLevel="1" x14ac:dyDescent="0.2"/>
    <row r="316" spans="1:39" ht="15" hidden="1" outlineLevel="1" x14ac:dyDescent="0.2">
      <c r="A316" s="11" t="s">
        <v>450</v>
      </c>
      <c r="B316" s="12"/>
      <c r="C316" s="13" t="s">
        <v>371</v>
      </c>
      <c r="D316" s="5" t="e">
        <f>VLOOKUP(B316,'School Stats'!$B:$AH, 14, FALSE)</f>
        <v>#N/A</v>
      </c>
      <c r="E316" s="13" t="s">
        <v>452</v>
      </c>
      <c r="F316" s="5" t="e">
        <f>VLOOKUP(B316,'Opponent Stats'!$B:$AH, 15, FALSE)</f>
        <v>#N/A</v>
      </c>
      <c r="J316" s="5" t="e">
        <f>VLOOKUP(B316,'School Stats'!$B:$AH, 17, FALSE)</f>
        <v>#N/A</v>
      </c>
      <c r="K316" s="5" t="e">
        <f>VLOOKUP(B316,'School Stats'!$B:$AH, 19, FALSE)</f>
        <v>#N/A</v>
      </c>
      <c r="L316" s="5" t="e">
        <f>VLOOKUP(B316,'School Stats'!$B:$AH, 20, FALSE)</f>
        <v>#N/A</v>
      </c>
      <c r="M316" s="5" t="e">
        <f>VLOOKUP(B316,'School Stats'!$B:$AH, 22, FALSE)</f>
        <v>#N/A</v>
      </c>
      <c r="N316" s="5" t="e">
        <f>VLOOKUP(B316,'School Stats'!$B:$AH, 23, FALSE)</f>
        <v>#N/A</v>
      </c>
      <c r="O316" s="5" t="e">
        <f>SUM(J316/SUM(K317+M317))</f>
        <v>#N/A</v>
      </c>
      <c r="Q316" s="5" t="e">
        <f>VLOOKUP(B316,'Opponent Stats'!$B:$AH, 17, FALSE)</f>
        <v>#N/A</v>
      </c>
      <c r="R316" s="5" t="e">
        <f>VLOOKUP(B316,'Opponent Stats'!$B:$AH, 19, FALSE)</f>
        <v>#N/A</v>
      </c>
      <c r="S316" s="5" t="e">
        <f>VLOOKUP(B316,'Opponent Stats'!$B:$AH, 20, FALSE)</f>
        <v>#N/A</v>
      </c>
      <c r="T316" s="5" t="e">
        <f>VLOOKUP(B316,'Opponent Stats'!$B:$AH, 22, FALSE)</f>
        <v>#N/A</v>
      </c>
      <c r="U316" s="5" t="e">
        <f>VLOOKUP(B316,'Opponent Stats'!$B:$AH, 23, FALSE)</f>
        <v>#N/A</v>
      </c>
      <c r="V316" s="5" t="e">
        <f>SUM(Q316/SUM(R317+T317))</f>
        <v>#N/A</v>
      </c>
      <c r="X316" s="5" t="e">
        <f>VLOOKUP(B316,'School Stats'!$B:$AH, 27, FALSE)</f>
        <v>#N/A</v>
      </c>
      <c r="Y316" s="5" t="e">
        <f>VLOOKUP(B316,'School Stats'!$B:$AH, 32, FALSE)</f>
        <v>#N/A</v>
      </c>
      <c r="Z316" s="5" t="e">
        <f>VLOOKUP(B316,'School Stats'!$B:$AH, 30, FALSE)</f>
        <v>#N/A</v>
      </c>
      <c r="AA316" s="5" t="e">
        <f>VLOOKUP(B316,'School Stats'!$B:$AH, 31, FALSE)</f>
        <v>#N/A</v>
      </c>
      <c r="AB316" s="5" t="e">
        <f>VLOOKUP(B316,'Opponent Stats'!$B:$AH, 32, FALSE)</f>
        <v>#N/A</v>
      </c>
      <c r="AC316" s="5" t="e">
        <f>SUM(J316/(SUM(X317-AB316)))</f>
        <v>#N/A</v>
      </c>
      <c r="AE316" s="5" t="e">
        <f>VLOOKUP(B316,'School Stats'!$B:$AH, 33, FALSE)</f>
        <v>#N/A</v>
      </c>
      <c r="AF316" s="5" t="e">
        <f>VLOOKUP(B316,'Opponent Stats'!$B:$AH, 25, FALSE)</f>
        <v>#N/A</v>
      </c>
      <c r="AG316" s="5" t="e">
        <f>VLOOKUP(B316,'Opponent Stats'!$B:$AH, 26, FALSE)</f>
        <v>#N/A</v>
      </c>
      <c r="AH316" s="5" t="e">
        <f>SUM(AF317/AE316)</f>
        <v>#N/A</v>
      </c>
      <c r="AI316" s="5" t="e">
        <f>VLOOKUP(B316,'Opponent Stats'!$B:$AH, 33, FALSE)</f>
        <v>#N/A</v>
      </c>
      <c r="AJ316" s="5" t="e">
        <f>VLOOKUP(B316,'School Stats'!$B:$AH, 19, FALSE)</f>
        <v>#N/A</v>
      </c>
      <c r="AK316" s="5" t="e">
        <f>VLOOKUP(B316,'School Stats'!$B:$AH, 26, FALSE)</f>
        <v>#N/A</v>
      </c>
      <c r="AL316" s="5" t="e">
        <f>SUM(AJ317/AI316)</f>
        <v>#N/A</v>
      </c>
      <c r="AM316" s="5" t="e">
        <f>SUM(AL316-AH316)</f>
        <v>#N/A</v>
      </c>
    </row>
    <row r="317" spans="1:39" hidden="1" outlineLevel="1" x14ac:dyDescent="0.2">
      <c r="A317" s="14" t="s">
        <v>470</v>
      </c>
      <c r="B317" s="15" t="e">
        <f>VLOOKUP(B316,'Conference Decoder'!$A:$B, 2, FALSE)</f>
        <v>#N/A</v>
      </c>
      <c r="C317" s="16" t="s">
        <v>466</v>
      </c>
      <c r="D317" s="6" t="e">
        <f>O316</f>
        <v>#N/A</v>
      </c>
      <c r="E317" s="16" t="s">
        <v>467</v>
      </c>
      <c r="F317" s="6" t="e">
        <f>V316</f>
        <v>#N/A</v>
      </c>
      <c r="K317" s="5" t="e">
        <f>SUM(K316*L316)</f>
        <v>#N/A</v>
      </c>
      <c r="M317" s="5" t="e">
        <f>SUM(M316*N316)</f>
        <v>#N/A</v>
      </c>
      <c r="R317" s="5" t="e">
        <f>SUM(R316*S316)</f>
        <v>#N/A</v>
      </c>
      <c r="T317" s="5" t="e">
        <f>SUM(T316*U316)</f>
        <v>#N/A</v>
      </c>
      <c r="X317" s="5" t="e">
        <f>SUM(X316:AA316)</f>
        <v>#N/A</v>
      </c>
      <c r="AF317" s="5" t="e">
        <f>SUM(AF316*AG316)</f>
        <v>#N/A</v>
      </c>
      <c r="AJ317" s="5" t="e">
        <f>SUM(AJ316*AK316)</f>
        <v>#N/A</v>
      </c>
    </row>
    <row r="318" spans="1:39" hidden="1" outlineLevel="1" x14ac:dyDescent="0.2">
      <c r="A318" s="14" t="s">
        <v>471</v>
      </c>
      <c r="B318" s="15" t="e">
        <f>VLOOKUP(B317,'Conference Strength'!$B$1:$N$33, 13, FALSE)</f>
        <v>#N/A</v>
      </c>
      <c r="C318" s="16" t="s">
        <v>468</v>
      </c>
      <c r="D318" s="6" t="e">
        <f>AM316</f>
        <v>#N/A</v>
      </c>
      <c r="E318" s="16" t="s">
        <v>469</v>
      </c>
      <c r="F318" s="6" t="e">
        <f>AC316</f>
        <v>#N/A</v>
      </c>
      <c r="J318" s="4" t="s">
        <v>473</v>
      </c>
      <c r="K318" t="e">
        <f>SUM(K317-R311)</f>
        <v>#N/A</v>
      </c>
      <c r="L318" s="4" t="s">
        <v>473</v>
      </c>
      <c r="M318" t="e">
        <f>SUM(M317-T311)</f>
        <v>#N/A</v>
      </c>
      <c r="AI318" s="4" t="s">
        <v>473</v>
      </c>
      <c r="AJ318" t="e">
        <f>SUM(AJ317-AF311)</f>
        <v>#N/A</v>
      </c>
    </row>
    <row r="319" spans="1:39" hidden="1" outlineLevel="1" x14ac:dyDescent="0.2">
      <c r="A319" s="14" t="s">
        <v>507</v>
      </c>
      <c r="B319" s="15" t="e">
        <f>SUM(F320*B318)</f>
        <v>#N/A</v>
      </c>
      <c r="C319" s="16" t="s">
        <v>474</v>
      </c>
      <c r="D319" s="17" t="e">
        <f>SUM(F312*SUM(K318/F311))</f>
        <v>#N/A</v>
      </c>
      <c r="E319" s="16" t="s">
        <v>475</v>
      </c>
      <c r="F319" s="18" t="e">
        <f>SUM(F312*SUM(M318/F311))</f>
        <v>#N/A</v>
      </c>
    </row>
    <row r="320" spans="1:39" hidden="1" outlineLevel="1" x14ac:dyDescent="0.2">
      <c r="A320" s="19"/>
      <c r="B320" s="20"/>
      <c r="C320" s="21" t="s">
        <v>476</v>
      </c>
      <c r="D320" s="22" t="e">
        <f>AJ318/(SUM(F318*10))</f>
        <v>#N/A</v>
      </c>
      <c r="E320" s="21" t="s">
        <v>481</v>
      </c>
      <c r="F320" s="23" t="e">
        <f>SUM(D319,F319,D320)</f>
        <v>#N/A</v>
      </c>
    </row>
    <row r="321" spans="1:39" hidden="1" outlineLevel="1" x14ac:dyDescent="0.2"/>
    <row r="322" spans="1:39" hidden="1" outlineLevel="1" x14ac:dyDescent="0.2"/>
    <row r="323" spans="1:39" hidden="1" outlineLevel="1" x14ac:dyDescent="0.2">
      <c r="A323" s="40" t="s">
        <v>472</v>
      </c>
      <c r="B323" s="41"/>
      <c r="C323" s="41"/>
      <c r="D323" s="41"/>
      <c r="E323" s="41"/>
      <c r="F323" s="42"/>
      <c r="J323" s="28" t="s">
        <v>456</v>
      </c>
      <c r="K323" s="29"/>
      <c r="L323" s="29"/>
      <c r="M323" s="29"/>
      <c r="N323" s="29"/>
      <c r="O323" s="30"/>
      <c r="Q323" s="31" t="s">
        <v>457</v>
      </c>
      <c r="R323" s="32"/>
      <c r="S323" s="32"/>
      <c r="T323" s="32"/>
      <c r="U323" s="32"/>
      <c r="V323" s="33"/>
      <c r="X323" s="34" t="s">
        <v>458</v>
      </c>
      <c r="Y323" s="35"/>
      <c r="Z323" s="35"/>
      <c r="AA323" s="35"/>
      <c r="AB323" s="35"/>
      <c r="AC323" s="36"/>
      <c r="AE323" s="37" t="s">
        <v>462</v>
      </c>
      <c r="AF323" s="38"/>
      <c r="AG323" s="38"/>
      <c r="AH323" s="38"/>
      <c r="AI323" s="38"/>
      <c r="AJ323" s="38"/>
      <c r="AK323" s="38"/>
      <c r="AL323" s="38"/>
      <c r="AM323" s="39"/>
    </row>
    <row r="324" spans="1:39" ht="60" hidden="1" outlineLevel="1" x14ac:dyDescent="0.2">
      <c r="A324" s="4" t="s">
        <v>451</v>
      </c>
      <c r="D324" s="2"/>
      <c r="F324" s="2"/>
      <c r="G324" s="2"/>
      <c r="H324" s="2"/>
      <c r="J324" s="7" t="s">
        <v>391</v>
      </c>
      <c r="K324" s="8" t="s">
        <v>393</v>
      </c>
      <c r="L324" s="8" t="s">
        <v>394</v>
      </c>
      <c r="M324" s="8" t="s">
        <v>396</v>
      </c>
      <c r="N324" s="8" t="s">
        <v>397</v>
      </c>
      <c r="O324" s="10" t="s">
        <v>459</v>
      </c>
      <c r="Q324" s="7" t="s">
        <v>455</v>
      </c>
      <c r="R324" s="8" t="s">
        <v>376</v>
      </c>
      <c r="S324" s="8" t="s">
        <v>377</v>
      </c>
      <c r="T324" s="8" t="s">
        <v>379</v>
      </c>
      <c r="U324" s="8" t="s">
        <v>380</v>
      </c>
      <c r="V324" s="10" t="s">
        <v>460</v>
      </c>
      <c r="X324" s="7" t="s">
        <v>401</v>
      </c>
      <c r="Y324" s="8" t="s">
        <v>406</v>
      </c>
      <c r="Z324" s="8" t="s">
        <v>404</v>
      </c>
      <c r="AA324" s="8" t="s">
        <v>405</v>
      </c>
      <c r="AB324" s="8" t="s">
        <v>389</v>
      </c>
      <c r="AC324" s="10" t="s">
        <v>461</v>
      </c>
      <c r="AE324" s="7" t="s">
        <v>407</v>
      </c>
      <c r="AF324" s="8" t="s">
        <v>382</v>
      </c>
      <c r="AG324" s="8" t="s">
        <v>383</v>
      </c>
      <c r="AH324" s="9" t="s">
        <v>464</v>
      </c>
      <c r="AI324" s="8" t="s">
        <v>390</v>
      </c>
      <c r="AJ324" s="8" t="s">
        <v>399</v>
      </c>
      <c r="AK324" s="8" t="s">
        <v>400</v>
      </c>
      <c r="AL324" s="9" t="s">
        <v>465</v>
      </c>
      <c r="AM324" s="10" t="s">
        <v>463</v>
      </c>
    </row>
    <row r="325" spans="1:39" ht="15" hidden="1" outlineLevel="1" x14ac:dyDescent="0.2">
      <c r="A325" s="11" t="s">
        <v>449</v>
      </c>
      <c r="B325" s="12"/>
      <c r="C325" s="13" t="s">
        <v>371</v>
      </c>
      <c r="D325" s="5" t="e">
        <f>VLOOKUP(B325,'School Stats'!$B:$AH, 14, FALSE)</f>
        <v>#N/A</v>
      </c>
      <c r="E325" s="13" t="s">
        <v>452</v>
      </c>
      <c r="F325" s="5" t="e">
        <f>VLOOKUP(B325,'School Stats'!$B:$AH, 15, FALSE)</f>
        <v>#N/A</v>
      </c>
      <c r="J325" s="5" t="e">
        <f>VLOOKUP(B325,'School Stats'!$B:$AH, 17, FALSE)</f>
        <v>#N/A</v>
      </c>
      <c r="K325" s="5" t="e">
        <f>VLOOKUP(B325,'School Stats'!$B:$AH, 19, FALSE)</f>
        <v>#N/A</v>
      </c>
      <c r="L325" s="5" t="e">
        <f>VLOOKUP(B325,'School Stats'!$B:$AH, 20, FALSE)</f>
        <v>#N/A</v>
      </c>
      <c r="M325" s="5" t="e">
        <f>VLOOKUP(B325,'School Stats'!$B:$AH, 22, FALSE)</f>
        <v>#N/A</v>
      </c>
      <c r="N325" s="5" t="e">
        <f>VLOOKUP(B325,'School Stats'!$B:$AH, 23, FALSE)</f>
        <v>#N/A</v>
      </c>
      <c r="O325" s="5" t="e">
        <f>SUM(J325/SUM(K326+M326))</f>
        <v>#N/A</v>
      </c>
      <c r="Q325" s="5" t="e">
        <f>VLOOKUP(B325,'Opponent Stats'!$B:$AH, 17, FALSE)</f>
        <v>#N/A</v>
      </c>
      <c r="R325" s="5" t="e">
        <f>VLOOKUP(B325,'Opponent Stats'!$B:$AH, 19, FALSE)</f>
        <v>#N/A</v>
      </c>
      <c r="S325" s="5" t="e">
        <f>VLOOKUP(B325,'Opponent Stats'!$B:$AH, 20, FALSE)</f>
        <v>#N/A</v>
      </c>
      <c r="T325" s="5" t="e">
        <f>VLOOKUP(B325,'Opponent Stats'!$B:$AH, 22, FALSE)</f>
        <v>#N/A</v>
      </c>
      <c r="U325" s="5" t="e">
        <f>VLOOKUP(B325,'Opponent Stats'!$B:$AH, 23, FALSE)</f>
        <v>#N/A</v>
      </c>
      <c r="V325" s="5" t="e">
        <f>SUM(Q325/SUM(R326+T326))</f>
        <v>#N/A</v>
      </c>
      <c r="X325" s="5" t="e">
        <f>VLOOKUP(B325,'School Stats'!$B:$AH, 27, FALSE)</f>
        <v>#N/A</v>
      </c>
      <c r="Y325" s="5" t="e">
        <f>VLOOKUP(B325,'School Stats'!$B:$AH, 32, FALSE)</f>
        <v>#N/A</v>
      </c>
      <c r="Z325" s="5" t="e">
        <f>VLOOKUP(B325,'School Stats'!$B:$AH, 30, FALSE)</f>
        <v>#N/A</v>
      </c>
      <c r="AA325" s="5" t="e">
        <f>VLOOKUP(B325,'School Stats'!$B:$AH, 31, FALSE)</f>
        <v>#N/A</v>
      </c>
      <c r="AB325" s="5" t="e">
        <f>VLOOKUP(B325,'Opponent Stats'!$B:$AH, 32, FALSE)</f>
        <v>#N/A</v>
      </c>
      <c r="AC325" s="5" t="e">
        <f>SUM(J325/(SUM(X326-AB325)))</f>
        <v>#N/A</v>
      </c>
      <c r="AE325" s="5" t="e">
        <f>VLOOKUP(B325,'School Stats'!$B:$AH, 33, FALSE)</f>
        <v>#N/A</v>
      </c>
      <c r="AF325" s="5" t="e">
        <f>VLOOKUP(B325,'Opponent Stats'!$B:$AH, 25, FALSE)</f>
        <v>#N/A</v>
      </c>
      <c r="AG325" s="5" t="e">
        <f>VLOOKUP(B325,'Opponent Stats'!$B:$AH, 26, FALSE)</f>
        <v>#N/A</v>
      </c>
      <c r="AH325" s="5" t="e">
        <f>SUM(AF326/AE325)</f>
        <v>#N/A</v>
      </c>
      <c r="AI325" s="5" t="e">
        <f>VLOOKUP(B325,'Opponent Stats'!$B:$AH, 33, FALSE)</f>
        <v>#N/A</v>
      </c>
      <c r="AJ325" s="5" t="e">
        <f>VLOOKUP(B325,'School Stats'!$B:$AH, 19, FALSE)</f>
        <v>#N/A</v>
      </c>
      <c r="AK325" s="5" t="e">
        <f>VLOOKUP(B325,'School Stats'!$B:$AH, 26, FALSE)</f>
        <v>#N/A</v>
      </c>
      <c r="AL325" s="5" t="e">
        <f>SUM(AJ326/AI325)</f>
        <v>#N/A</v>
      </c>
      <c r="AM325" s="5" t="e">
        <f>SUM(AL325-AH325)</f>
        <v>#N/A</v>
      </c>
    </row>
    <row r="326" spans="1:39" hidden="1" outlineLevel="1" x14ac:dyDescent="0.2">
      <c r="A326" s="14" t="s">
        <v>470</v>
      </c>
      <c r="B326" s="15" t="e">
        <f>VLOOKUP(B325,'Conference Decoder'!$A:$B, 2, FALSE)</f>
        <v>#N/A</v>
      </c>
      <c r="C326" s="16" t="s">
        <v>466</v>
      </c>
      <c r="D326" s="6" t="e">
        <f>O325</f>
        <v>#N/A</v>
      </c>
      <c r="E326" s="16" t="s">
        <v>467</v>
      </c>
      <c r="F326" s="6" t="e">
        <f>V325</f>
        <v>#N/A</v>
      </c>
      <c r="K326" s="5" t="e">
        <f>SUM(K325*L325)</f>
        <v>#N/A</v>
      </c>
      <c r="M326" s="5" t="e">
        <f>SUM(M325*N325)</f>
        <v>#N/A</v>
      </c>
      <c r="R326" s="5" t="e">
        <f>SUM(R325*S325)</f>
        <v>#N/A</v>
      </c>
      <c r="T326" s="5" t="e">
        <f>SUM(T325*U325)</f>
        <v>#N/A</v>
      </c>
      <c r="X326" s="5" t="e">
        <f>SUM(X325:AA325)</f>
        <v>#N/A</v>
      </c>
      <c r="AF326" s="5" t="e">
        <f>SUM(AF325*AG325)</f>
        <v>#N/A</v>
      </c>
      <c r="AJ326" s="5" t="e">
        <f>SUM(AJ325*AK325)</f>
        <v>#N/A</v>
      </c>
    </row>
    <row r="327" spans="1:39" hidden="1" outlineLevel="1" x14ac:dyDescent="0.2">
      <c r="A327" s="14" t="s">
        <v>471</v>
      </c>
      <c r="B327" s="15" t="e">
        <f>VLOOKUP(B326,'Conference Strength'!$B$1:$N$33, 13, FALSE)</f>
        <v>#N/A</v>
      </c>
      <c r="C327" s="16" t="s">
        <v>468</v>
      </c>
      <c r="D327" s="6" t="e">
        <f>AM325</f>
        <v>#N/A</v>
      </c>
      <c r="E327" s="16" t="s">
        <v>469</v>
      </c>
      <c r="F327" s="6" t="e">
        <f>AC325</f>
        <v>#N/A</v>
      </c>
      <c r="J327" s="4" t="s">
        <v>473</v>
      </c>
      <c r="K327" t="e">
        <f>SUM(K326-R332)</f>
        <v>#N/A</v>
      </c>
      <c r="L327" s="4" t="s">
        <v>473</v>
      </c>
      <c r="M327" t="e">
        <f>SUM(M326-T332)</f>
        <v>#N/A</v>
      </c>
      <c r="Q327" t="s">
        <v>473</v>
      </c>
      <c r="AI327" s="4" t="s">
        <v>473</v>
      </c>
      <c r="AJ327" t="e">
        <f>SUM(AJ326-AF332)</f>
        <v>#N/A</v>
      </c>
    </row>
    <row r="328" spans="1:39" hidden="1" outlineLevel="1" x14ac:dyDescent="0.2">
      <c r="A328" s="14" t="s">
        <v>507</v>
      </c>
      <c r="B328" s="15" t="e">
        <f>SUM(F329*B327)</f>
        <v>#N/A</v>
      </c>
      <c r="C328" s="16" t="s">
        <v>474</v>
      </c>
      <c r="D328" s="17" t="e">
        <f>SUM(F333*SUM(K327/F332))</f>
        <v>#N/A</v>
      </c>
      <c r="E328" s="16" t="s">
        <v>475</v>
      </c>
      <c r="F328" s="18" t="e">
        <f>SUM(F333*SUM(M327/F332))</f>
        <v>#N/A</v>
      </c>
    </row>
    <row r="329" spans="1:39" hidden="1" outlineLevel="1" x14ac:dyDescent="0.2">
      <c r="A329" s="19"/>
      <c r="B329" s="20"/>
      <c r="C329" s="21" t="s">
        <v>476</v>
      </c>
      <c r="D329" s="22" t="e">
        <f>AJ327/(SUM(F327*10))</f>
        <v>#N/A</v>
      </c>
      <c r="E329" s="21" t="s">
        <v>481</v>
      </c>
      <c r="F329" s="23" t="e">
        <f>SUM(D328,F328,D329)</f>
        <v>#N/A</v>
      </c>
    </row>
    <row r="330" spans="1:39" ht="30" hidden="1" customHeight="1" outlineLevel="1" x14ac:dyDescent="0.2"/>
    <row r="331" spans="1:39" ht="15" hidden="1" outlineLevel="1" x14ac:dyDescent="0.2">
      <c r="A331" s="11" t="s">
        <v>450</v>
      </c>
      <c r="B331" s="12"/>
      <c r="C331" s="13" t="s">
        <v>371</v>
      </c>
      <c r="D331" s="5" t="e">
        <f>VLOOKUP(B331,'School Stats'!$B:$AH, 14, FALSE)</f>
        <v>#N/A</v>
      </c>
      <c r="E331" s="13" t="s">
        <v>452</v>
      </c>
      <c r="F331" s="5" t="e">
        <f>VLOOKUP(B331,'Opponent Stats'!$B:$AH, 15, FALSE)</f>
        <v>#N/A</v>
      </c>
      <c r="J331" s="5" t="e">
        <f>VLOOKUP(B331,'School Stats'!$B:$AH, 17, FALSE)</f>
        <v>#N/A</v>
      </c>
      <c r="K331" s="5" t="e">
        <f>VLOOKUP(B331,'School Stats'!$B:$AH, 19, FALSE)</f>
        <v>#N/A</v>
      </c>
      <c r="L331" s="5" t="e">
        <f>VLOOKUP(B331,'School Stats'!$B:$AH, 20, FALSE)</f>
        <v>#N/A</v>
      </c>
      <c r="M331" s="5" t="e">
        <f>VLOOKUP(B331,'School Stats'!$B:$AH, 22, FALSE)</f>
        <v>#N/A</v>
      </c>
      <c r="N331" s="5" t="e">
        <f>VLOOKUP(B331,'School Stats'!$B:$AH, 23, FALSE)</f>
        <v>#N/A</v>
      </c>
      <c r="O331" s="5" t="e">
        <f>SUM(J331/SUM(K332+M332))</f>
        <v>#N/A</v>
      </c>
      <c r="Q331" s="5" t="e">
        <f>VLOOKUP(B331,'Opponent Stats'!$B:$AH, 17, FALSE)</f>
        <v>#N/A</v>
      </c>
      <c r="R331" s="5" t="e">
        <f>VLOOKUP(B331,'Opponent Stats'!$B:$AH, 19, FALSE)</f>
        <v>#N/A</v>
      </c>
      <c r="S331" s="5" t="e">
        <f>VLOOKUP(B331,'Opponent Stats'!$B:$AH, 20, FALSE)</f>
        <v>#N/A</v>
      </c>
      <c r="T331" s="5" t="e">
        <f>VLOOKUP(B331,'Opponent Stats'!$B:$AH, 22, FALSE)</f>
        <v>#N/A</v>
      </c>
      <c r="U331" s="5" t="e">
        <f>VLOOKUP(B331,'Opponent Stats'!$B:$AH, 23, FALSE)</f>
        <v>#N/A</v>
      </c>
      <c r="V331" s="5" t="e">
        <f>SUM(Q331/SUM(R332+T332))</f>
        <v>#N/A</v>
      </c>
      <c r="X331" s="5" t="e">
        <f>VLOOKUP(B331,'School Stats'!$B:$AH, 27, FALSE)</f>
        <v>#N/A</v>
      </c>
      <c r="Y331" s="5" t="e">
        <f>VLOOKUP(B331,'School Stats'!$B:$AH, 32, FALSE)</f>
        <v>#N/A</v>
      </c>
      <c r="Z331" s="5" t="e">
        <f>VLOOKUP(B331,'School Stats'!$B:$AH, 30, FALSE)</f>
        <v>#N/A</v>
      </c>
      <c r="AA331" s="5" t="e">
        <f>VLOOKUP(B331,'School Stats'!$B:$AH, 31, FALSE)</f>
        <v>#N/A</v>
      </c>
      <c r="AB331" s="5" t="e">
        <f>VLOOKUP(B331,'Opponent Stats'!$B:$AH, 32, FALSE)</f>
        <v>#N/A</v>
      </c>
      <c r="AC331" s="5" t="e">
        <f>SUM(J331/(SUM(X332-AB331)))</f>
        <v>#N/A</v>
      </c>
      <c r="AE331" s="5" t="e">
        <f>VLOOKUP(B331,'School Stats'!$B:$AH, 33, FALSE)</f>
        <v>#N/A</v>
      </c>
      <c r="AF331" s="5" t="e">
        <f>VLOOKUP(B331,'Opponent Stats'!$B:$AH, 25, FALSE)</f>
        <v>#N/A</v>
      </c>
      <c r="AG331" s="5" t="e">
        <f>VLOOKUP(B331,'Opponent Stats'!$B:$AH, 26, FALSE)</f>
        <v>#N/A</v>
      </c>
      <c r="AH331" s="5" t="e">
        <f>SUM(AF332/AE331)</f>
        <v>#N/A</v>
      </c>
      <c r="AI331" s="5" t="e">
        <f>VLOOKUP(B331,'Opponent Stats'!$B:$AH, 33, FALSE)</f>
        <v>#N/A</v>
      </c>
      <c r="AJ331" s="5" t="e">
        <f>VLOOKUP(B331,'School Stats'!$B:$AH, 19, FALSE)</f>
        <v>#N/A</v>
      </c>
      <c r="AK331" s="5" t="e">
        <f>VLOOKUP(B331,'School Stats'!$B:$AH, 26, FALSE)</f>
        <v>#N/A</v>
      </c>
      <c r="AL331" s="5" t="e">
        <f>SUM(AJ332/AI331)</f>
        <v>#N/A</v>
      </c>
      <c r="AM331" s="5" t="e">
        <f>SUM(AL331-AH331)</f>
        <v>#N/A</v>
      </c>
    </row>
    <row r="332" spans="1:39" hidden="1" outlineLevel="1" x14ac:dyDescent="0.2">
      <c r="A332" s="14" t="s">
        <v>470</v>
      </c>
      <c r="B332" s="15" t="e">
        <f>VLOOKUP(B331,'Conference Decoder'!$A:$B, 2, FALSE)</f>
        <v>#N/A</v>
      </c>
      <c r="C332" s="16" t="s">
        <v>466</v>
      </c>
      <c r="D332" s="6" t="e">
        <f>O331</f>
        <v>#N/A</v>
      </c>
      <c r="E332" s="16" t="s">
        <v>467</v>
      </c>
      <c r="F332" s="6" t="e">
        <f>V331</f>
        <v>#N/A</v>
      </c>
      <c r="K332" s="5" t="e">
        <f>SUM(K331*L331)</f>
        <v>#N/A</v>
      </c>
      <c r="M332" s="5" t="e">
        <f>SUM(M331*N331)</f>
        <v>#N/A</v>
      </c>
      <c r="R332" s="5" t="e">
        <f>SUM(R331*S331)</f>
        <v>#N/A</v>
      </c>
      <c r="T332" s="5" t="e">
        <f>SUM(T331*U331)</f>
        <v>#N/A</v>
      </c>
      <c r="X332" s="5" t="e">
        <f>SUM(X331:AA331)</f>
        <v>#N/A</v>
      </c>
      <c r="AF332" s="5" t="e">
        <f>SUM(AF331*AG331)</f>
        <v>#N/A</v>
      </c>
      <c r="AJ332" s="5" t="e">
        <f>SUM(AJ331*AK331)</f>
        <v>#N/A</v>
      </c>
    </row>
    <row r="333" spans="1:39" hidden="1" outlineLevel="1" x14ac:dyDescent="0.2">
      <c r="A333" s="14" t="s">
        <v>471</v>
      </c>
      <c r="B333" s="15" t="e">
        <f>VLOOKUP(B332,'Conference Strength'!$B$1:$N$33, 13, FALSE)</f>
        <v>#N/A</v>
      </c>
      <c r="C333" s="16" t="s">
        <v>468</v>
      </c>
      <c r="D333" s="6" t="e">
        <f>AM331</f>
        <v>#N/A</v>
      </c>
      <c r="E333" s="16" t="s">
        <v>469</v>
      </c>
      <c r="F333" s="6" t="e">
        <f>AC331</f>
        <v>#N/A</v>
      </c>
      <c r="J333" s="4" t="s">
        <v>473</v>
      </c>
      <c r="K333" t="e">
        <f>SUM(K332-R326)</f>
        <v>#N/A</v>
      </c>
      <c r="L333" s="4" t="s">
        <v>473</v>
      </c>
      <c r="M333" t="e">
        <f>SUM(M332-T326)</f>
        <v>#N/A</v>
      </c>
      <c r="AI333" s="4" t="s">
        <v>473</v>
      </c>
      <c r="AJ333" t="e">
        <f>SUM(AJ332-AF326)</f>
        <v>#N/A</v>
      </c>
    </row>
    <row r="334" spans="1:39" hidden="1" outlineLevel="1" x14ac:dyDescent="0.2">
      <c r="A334" s="14" t="s">
        <v>507</v>
      </c>
      <c r="B334" s="15" t="e">
        <f>SUM(F335*B333)</f>
        <v>#N/A</v>
      </c>
      <c r="C334" s="16" t="s">
        <v>474</v>
      </c>
      <c r="D334" s="17" t="e">
        <f>SUM(F327*SUM(K333/F326))</f>
        <v>#N/A</v>
      </c>
      <c r="E334" s="16" t="s">
        <v>475</v>
      </c>
      <c r="F334" s="18" t="e">
        <f>SUM(F327*SUM(M333/F326))</f>
        <v>#N/A</v>
      </c>
    </row>
    <row r="335" spans="1:39" hidden="1" outlineLevel="1" x14ac:dyDescent="0.2">
      <c r="A335" s="19"/>
      <c r="B335" s="20"/>
      <c r="C335" s="21" t="s">
        <v>476</v>
      </c>
      <c r="D335" s="22" t="e">
        <f>AJ333/(SUM(F333*10))</f>
        <v>#N/A</v>
      </c>
      <c r="E335" s="21" t="s">
        <v>481</v>
      </c>
      <c r="F335" s="23" t="e">
        <f>SUM(D334,F334,D335)</f>
        <v>#N/A</v>
      </c>
    </row>
    <row r="336" spans="1:39" hidden="1" outlineLevel="1" x14ac:dyDescent="0.2"/>
    <row r="337" spans="1:39" hidden="1" outlineLevel="1" x14ac:dyDescent="0.2"/>
    <row r="338" spans="1:39" hidden="1" outlineLevel="1" x14ac:dyDescent="0.2">
      <c r="A338" s="40" t="s">
        <v>472</v>
      </c>
      <c r="B338" s="41"/>
      <c r="C338" s="41"/>
      <c r="D338" s="41"/>
      <c r="E338" s="41"/>
      <c r="F338" s="42"/>
      <c r="J338" s="28" t="s">
        <v>456</v>
      </c>
      <c r="K338" s="29"/>
      <c r="L338" s="29"/>
      <c r="M338" s="29"/>
      <c r="N338" s="29"/>
      <c r="O338" s="30"/>
      <c r="Q338" s="31" t="s">
        <v>457</v>
      </c>
      <c r="R338" s="32"/>
      <c r="S338" s="32"/>
      <c r="T338" s="32"/>
      <c r="U338" s="32"/>
      <c r="V338" s="33"/>
      <c r="X338" s="34" t="s">
        <v>458</v>
      </c>
      <c r="Y338" s="35"/>
      <c r="Z338" s="35"/>
      <c r="AA338" s="35"/>
      <c r="AB338" s="35"/>
      <c r="AC338" s="36"/>
      <c r="AE338" s="37" t="s">
        <v>462</v>
      </c>
      <c r="AF338" s="38"/>
      <c r="AG338" s="38"/>
      <c r="AH338" s="38"/>
      <c r="AI338" s="38"/>
      <c r="AJ338" s="38"/>
      <c r="AK338" s="38"/>
      <c r="AL338" s="38"/>
      <c r="AM338" s="39"/>
    </row>
    <row r="339" spans="1:39" ht="60" hidden="1" outlineLevel="1" x14ac:dyDescent="0.2">
      <c r="A339" s="4" t="s">
        <v>451</v>
      </c>
      <c r="D339" s="2"/>
      <c r="F339" s="2"/>
      <c r="G339" s="2"/>
      <c r="H339" s="2"/>
      <c r="J339" s="7" t="s">
        <v>391</v>
      </c>
      <c r="K339" s="8" t="s">
        <v>393</v>
      </c>
      <c r="L339" s="8" t="s">
        <v>394</v>
      </c>
      <c r="M339" s="8" t="s">
        <v>396</v>
      </c>
      <c r="N339" s="8" t="s">
        <v>397</v>
      </c>
      <c r="O339" s="10" t="s">
        <v>459</v>
      </c>
      <c r="Q339" s="7" t="s">
        <v>455</v>
      </c>
      <c r="R339" s="8" t="s">
        <v>376</v>
      </c>
      <c r="S339" s="8" t="s">
        <v>377</v>
      </c>
      <c r="T339" s="8" t="s">
        <v>379</v>
      </c>
      <c r="U339" s="8" t="s">
        <v>380</v>
      </c>
      <c r="V339" s="10" t="s">
        <v>460</v>
      </c>
      <c r="X339" s="7" t="s">
        <v>401</v>
      </c>
      <c r="Y339" s="8" t="s">
        <v>406</v>
      </c>
      <c r="Z339" s="8" t="s">
        <v>404</v>
      </c>
      <c r="AA339" s="8" t="s">
        <v>405</v>
      </c>
      <c r="AB339" s="8" t="s">
        <v>389</v>
      </c>
      <c r="AC339" s="10" t="s">
        <v>461</v>
      </c>
      <c r="AE339" s="7" t="s">
        <v>407</v>
      </c>
      <c r="AF339" s="8" t="s">
        <v>382</v>
      </c>
      <c r="AG339" s="8" t="s">
        <v>383</v>
      </c>
      <c r="AH339" s="9" t="s">
        <v>464</v>
      </c>
      <c r="AI339" s="8" t="s">
        <v>390</v>
      </c>
      <c r="AJ339" s="8" t="s">
        <v>399</v>
      </c>
      <c r="AK339" s="8" t="s">
        <v>400</v>
      </c>
      <c r="AL339" s="9" t="s">
        <v>465</v>
      </c>
      <c r="AM339" s="10" t="s">
        <v>463</v>
      </c>
    </row>
    <row r="340" spans="1:39" ht="15" hidden="1" outlineLevel="1" x14ac:dyDescent="0.2">
      <c r="A340" s="11" t="s">
        <v>449</v>
      </c>
      <c r="B340" s="12"/>
      <c r="C340" s="13" t="s">
        <v>371</v>
      </c>
      <c r="D340" s="5" t="e">
        <f>VLOOKUP(B340,'School Stats'!$B:$AH, 14, FALSE)</f>
        <v>#N/A</v>
      </c>
      <c r="E340" s="13" t="s">
        <v>452</v>
      </c>
      <c r="F340" s="5" t="e">
        <f>VLOOKUP(B340,'School Stats'!$B:$AH, 15, FALSE)</f>
        <v>#N/A</v>
      </c>
      <c r="J340" s="5" t="e">
        <f>VLOOKUP(B340,'School Stats'!$B:$AH, 17, FALSE)</f>
        <v>#N/A</v>
      </c>
      <c r="K340" s="5" t="e">
        <f>VLOOKUP(B340,'School Stats'!$B:$AH, 19, FALSE)</f>
        <v>#N/A</v>
      </c>
      <c r="L340" s="5" t="e">
        <f>VLOOKUP(B340,'School Stats'!$B:$AH, 20, FALSE)</f>
        <v>#N/A</v>
      </c>
      <c r="M340" s="5" t="e">
        <f>VLOOKUP(B340,'School Stats'!$B:$AH, 22, FALSE)</f>
        <v>#N/A</v>
      </c>
      <c r="N340" s="5" t="e">
        <f>VLOOKUP(B340,'School Stats'!$B:$AH, 23, FALSE)</f>
        <v>#N/A</v>
      </c>
      <c r="O340" s="5" t="e">
        <f>SUM(J340/SUM(K341+M341))</f>
        <v>#N/A</v>
      </c>
      <c r="Q340" s="5" t="e">
        <f>VLOOKUP(B340,'Opponent Stats'!$B:$AH, 17, FALSE)</f>
        <v>#N/A</v>
      </c>
      <c r="R340" s="5" t="e">
        <f>VLOOKUP(B340,'Opponent Stats'!$B:$AH, 19, FALSE)</f>
        <v>#N/A</v>
      </c>
      <c r="S340" s="5" t="e">
        <f>VLOOKUP(B340,'Opponent Stats'!$B:$AH, 20, FALSE)</f>
        <v>#N/A</v>
      </c>
      <c r="T340" s="5" t="e">
        <f>VLOOKUP(B340,'Opponent Stats'!$B:$AH, 22, FALSE)</f>
        <v>#N/A</v>
      </c>
      <c r="U340" s="5" t="e">
        <f>VLOOKUP(B340,'Opponent Stats'!$B:$AH, 23, FALSE)</f>
        <v>#N/A</v>
      </c>
      <c r="V340" s="5" t="e">
        <f>SUM(Q340/SUM(R341+T341))</f>
        <v>#N/A</v>
      </c>
      <c r="X340" s="5" t="e">
        <f>VLOOKUP(B340,'School Stats'!$B:$AH, 27, FALSE)</f>
        <v>#N/A</v>
      </c>
      <c r="Y340" s="5" t="e">
        <f>VLOOKUP(B340,'School Stats'!$B:$AH, 32, FALSE)</f>
        <v>#N/A</v>
      </c>
      <c r="Z340" s="5" t="e">
        <f>VLOOKUP(B340,'School Stats'!$B:$AH, 30, FALSE)</f>
        <v>#N/A</v>
      </c>
      <c r="AA340" s="5" t="e">
        <f>VLOOKUP(B340,'School Stats'!$B:$AH, 31, FALSE)</f>
        <v>#N/A</v>
      </c>
      <c r="AB340" s="5" t="e">
        <f>VLOOKUP(B340,'Opponent Stats'!$B:$AH, 32, FALSE)</f>
        <v>#N/A</v>
      </c>
      <c r="AC340" s="5" t="e">
        <f>SUM(J340/(SUM(X341-AB340)))</f>
        <v>#N/A</v>
      </c>
      <c r="AE340" s="5" t="e">
        <f>VLOOKUP(B340,'School Stats'!$B:$AH, 33, FALSE)</f>
        <v>#N/A</v>
      </c>
      <c r="AF340" s="5" t="e">
        <f>VLOOKUP(B340,'Opponent Stats'!$B:$AH, 25, FALSE)</f>
        <v>#N/A</v>
      </c>
      <c r="AG340" s="5" t="e">
        <f>VLOOKUP(B340,'Opponent Stats'!$B:$AH, 26, FALSE)</f>
        <v>#N/A</v>
      </c>
      <c r="AH340" s="5" t="e">
        <f>SUM(AF341/AE340)</f>
        <v>#N/A</v>
      </c>
      <c r="AI340" s="5" t="e">
        <f>VLOOKUP(B340,'Opponent Stats'!$B:$AH, 33, FALSE)</f>
        <v>#N/A</v>
      </c>
      <c r="AJ340" s="5" t="e">
        <f>VLOOKUP(B340,'School Stats'!$B:$AH, 19, FALSE)</f>
        <v>#N/A</v>
      </c>
      <c r="AK340" s="5" t="e">
        <f>VLOOKUP(B340,'School Stats'!$B:$AH, 26, FALSE)</f>
        <v>#N/A</v>
      </c>
      <c r="AL340" s="5" t="e">
        <f>SUM(AJ341/AI340)</f>
        <v>#N/A</v>
      </c>
      <c r="AM340" s="5" t="e">
        <f>SUM(AL340-AH340)</f>
        <v>#N/A</v>
      </c>
    </row>
    <row r="341" spans="1:39" hidden="1" outlineLevel="1" x14ac:dyDescent="0.2">
      <c r="A341" s="14" t="s">
        <v>470</v>
      </c>
      <c r="B341" s="15" t="e">
        <f>VLOOKUP(B340,'Conference Decoder'!$A:$B, 2, FALSE)</f>
        <v>#N/A</v>
      </c>
      <c r="C341" s="16" t="s">
        <v>466</v>
      </c>
      <c r="D341" s="6" t="e">
        <f>O340</f>
        <v>#N/A</v>
      </c>
      <c r="E341" s="16" t="s">
        <v>467</v>
      </c>
      <c r="F341" s="6" t="e">
        <f>V340</f>
        <v>#N/A</v>
      </c>
      <c r="K341" s="5" t="e">
        <f>SUM(K340*L340)</f>
        <v>#N/A</v>
      </c>
      <c r="M341" s="5" t="e">
        <f>SUM(M340*N340)</f>
        <v>#N/A</v>
      </c>
      <c r="R341" s="5" t="e">
        <f>SUM(R340*S340)</f>
        <v>#N/A</v>
      </c>
      <c r="T341" s="5" t="e">
        <f>SUM(T340*U340)</f>
        <v>#N/A</v>
      </c>
      <c r="X341" s="5" t="e">
        <f>SUM(X340:AA340)</f>
        <v>#N/A</v>
      </c>
      <c r="AF341" s="5" t="e">
        <f>SUM(AF340*AG340)</f>
        <v>#N/A</v>
      </c>
      <c r="AJ341" s="5" t="e">
        <f>SUM(AJ340*AK340)</f>
        <v>#N/A</v>
      </c>
    </row>
    <row r="342" spans="1:39" hidden="1" outlineLevel="1" x14ac:dyDescent="0.2">
      <c r="A342" s="14" t="s">
        <v>471</v>
      </c>
      <c r="B342" s="15" t="e">
        <f>VLOOKUP(B341,'Conference Strength'!$B$1:$N$33, 13, FALSE)</f>
        <v>#N/A</v>
      </c>
      <c r="C342" s="16" t="s">
        <v>468</v>
      </c>
      <c r="D342" s="6" t="e">
        <f>AM340</f>
        <v>#N/A</v>
      </c>
      <c r="E342" s="16" t="s">
        <v>469</v>
      </c>
      <c r="F342" s="6" t="e">
        <f>AC340</f>
        <v>#N/A</v>
      </c>
      <c r="J342" s="4" t="s">
        <v>473</v>
      </c>
      <c r="K342" t="e">
        <f>SUM(K341-R347)</f>
        <v>#N/A</v>
      </c>
      <c r="L342" s="4" t="s">
        <v>473</v>
      </c>
      <c r="M342" t="e">
        <f>SUM(M341-T347)</f>
        <v>#N/A</v>
      </c>
      <c r="Q342" t="s">
        <v>473</v>
      </c>
      <c r="AI342" s="4" t="s">
        <v>473</v>
      </c>
      <c r="AJ342" t="e">
        <f>SUM(AJ341-AF347)</f>
        <v>#N/A</v>
      </c>
    </row>
    <row r="343" spans="1:39" hidden="1" outlineLevel="1" x14ac:dyDescent="0.2">
      <c r="A343" s="14" t="s">
        <v>507</v>
      </c>
      <c r="B343" s="15" t="e">
        <f>SUM(F344*B342)</f>
        <v>#N/A</v>
      </c>
      <c r="C343" s="16" t="s">
        <v>474</v>
      </c>
      <c r="D343" s="17" t="e">
        <f>SUM(F348*SUM(K342/F347))</f>
        <v>#N/A</v>
      </c>
      <c r="E343" s="16" t="s">
        <v>475</v>
      </c>
      <c r="F343" s="18" t="e">
        <f>SUM(F348*SUM(M342/F347))</f>
        <v>#N/A</v>
      </c>
    </row>
    <row r="344" spans="1:39" hidden="1" outlineLevel="1" x14ac:dyDescent="0.2">
      <c r="A344" s="19"/>
      <c r="B344" s="20"/>
      <c r="C344" s="21" t="s">
        <v>476</v>
      </c>
      <c r="D344" s="22" t="e">
        <f>AJ342/(SUM(F342*10))</f>
        <v>#N/A</v>
      </c>
      <c r="E344" s="21" t="s">
        <v>481</v>
      </c>
      <c r="F344" s="23" t="e">
        <f>SUM(D343,F343,D344)</f>
        <v>#N/A</v>
      </c>
    </row>
    <row r="345" spans="1:39" ht="30" hidden="1" customHeight="1" outlineLevel="1" x14ac:dyDescent="0.2"/>
    <row r="346" spans="1:39" ht="15" hidden="1" outlineLevel="1" x14ac:dyDescent="0.2">
      <c r="A346" s="11" t="s">
        <v>450</v>
      </c>
      <c r="B346" s="12"/>
      <c r="C346" s="13" t="s">
        <v>371</v>
      </c>
      <c r="D346" s="5" t="e">
        <f>VLOOKUP(B346,'School Stats'!$B:$AH, 14, FALSE)</f>
        <v>#N/A</v>
      </c>
      <c r="E346" s="13" t="s">
        <v>452</v>
      </c>
      <c r="F346" s="5" t="e">
        <f>VLOOKUP(B346,'Opponent Stats'!$B:$AH, 15, FALSE)</f>
        <v>#N/A</v>
      </c>
      <c r="J346" s="5" t="e">
        <f>VLOOKUP(B346,'School Stats'!$B:$AH, 17, FALSE)</f>
        <v>#N/A</v>
      </c>
      <c r="K346" s="5" t="e">
        <f>VLOOKUP(B346,'School Stats'!$B:$AH, 19, FALSE)</f>
        <v>#N/A</v>
      </c>
      <c r="L346" s="5" t="e">
        <f>VLOOKUP(B346,'School Stats'!$B:$AH, 20, FALSE)</f>
        <v>#N/A</v>
      </c>
      <c r="M346" s="5" t="e">
        <f>VLOOKUP(B346,'School Stats'!$B:$AH, 22, FALSE)</f>
        <v>#N/A</v>
      </c>
      <c r="N346" s="5" t="e">
        <f>VLOOKUP(B346,'School Stats'!$B:$AH, 23, FALSE)</f>
        <v>#N/A</v>
      </c>
      <c r="O346" s="5" t="e">
        <f>SUM(J346/SUM(K347+M347))</f>
        <v>#N/A</v>
      </c>
      <c r="Q346" s="5" t="e">
        <f>VLOOKUP(B346,'Opponent Stats'!$B:$AH, 17, FALSE)</f>
        <v>#N/A</v>
      </c>
      <c r="R346" s="5" t="e">
        <f>VLOOKUP(B346,'Opponent Stats'!$B:$AH, 19, FALSE)</f>
        <v>#N/A</v>
      </c>
      <c r="S346" s="5" t="e">
        <f>VLOOKUP(B346,'Opponent Stats'!$B:$AH, 20, FALSE)</f>
        <v>#N/A</v>
      </c>
      <c r="T346" s="5" t="e">
        <f>VLOOKUP(B346,'Opponent Stats'!$B:$AH, 22, FALSE)</f>
        <v>#N/A</v>
      </c>
      <c r="U346" s="5" t="e">
        <f>VLOOKUP(B346,'Opponent Stats'!$B:$AH, 23, FALSE)</f>
        <v>#N/A</v>
      </c>
      <c r="V346" s="5" t="e">
        <f>SUM(Q346/SUM(R347+T347))</f>
        <v>#N/A</v>
      </c>
      <c r="X346" s="5" t="e">
        <f>VLOOKUP(B346,'School Stats'!$B:$AH, 27, FALSE)</f>
        <v>#N/A</v>
      </c>
      <c r="Y346" s="5" t="e">
        <f>VLOOKUP(B346,'School Stats'!$B:$AH, 32, FALSE)</f>
        <v>#N/A</v>
      </c>
      <c r="Z346" s="5" t="e">
        <f>VLOOKUP(B346,'School Stats'!$B:$AH, 30, FALSE)</f>
        <v>#N/A</v>
      </c>
      <c r="AA346" s="5" t="e">
        <f>VLOOKUP(B346,'School Stats'!$B:$AH, 31, FALSE)</f>
        <v>#N/A</v>
      </c>
      <c r="AB346" s="5" t="e">
        <f>VLOOKUP(B346,'Opponent Stats'!$B:$AH, 32, FALSE)</f>
        <v>#N/A</v>
      </c>
      <c r="AC346" s="5" t="e">
        <f>SUM(J346/(SUM(X347-AB346)))</f>
        <v>#N/A</v>
      </c>
      <c r="AE346" s="5" t="e">
        <f>VLOOKUP(B346,'School Stats'!$B:$AH, 33, FALSE)</f>
        <v>#N/A</v>
      </c>
      <c r="AF346" s="5" t="e">
        <f>VLOOKUP(B346,'Opponent Stats'!$B:$AH, 25, FALSE)</f>
        <v>#N/A</v>
      </c>
      <c r="AG346" s="5" t="e">
        <f>VLOOKUP(B346,'Opponent Stats'!$B:$AH, 26, FALSE)</f>
        <v>#N/A</v>
      </c>
      <c r="AH346" s="5" t="e">
        <f>SUM(AF347/AE346)</f>
        <v>#N/A</v>
      </c>
      <c r="AI346" s="5" t="e">
        <f>VLOOKUP(B346,'Opponent Stats'!$B:$AH, 33, FALSE)</f>
        <v>#N/A</v>
      </c>
      <c r="AJ346" s="5" t="e">
        <f>VLOOKUP(B346,'School Stats'!$B:$AH, 19, FALSE)</f>
        <v>#N/A</v>
      </c>
      <c r="AK346" s="5" t="e">
        <f>VLOOKUP(B346,'School Stats'!$B:$AH, 26, FALSE)</f>
        <v>#N/A</v>
      </c>
      <c r="AL346" s="5" t="e">
        <f>SUM(AJ347/AI346)</f>
        <v>#N/A</v>
      </c>
      <c r="AM346" s="5" t="e">
        <f>SUM(AL346-AH346)</f>
        <v>#N/A</v>
      </c>
    </row>
    <row r="347" spans="1:39" hidden="1" outlineLevel="1" x14ac:dyDescent="0.2">
      <c r="A347" s="14" t="s">
        <v>470</v>
      </c>
      <c r="B347" s="15" t="e">
        <f>VLOOKUP(B346,'Conference Decoder'!$A:$B, 2, FALSE)</f>
        <v>#N/A</v>
      </c>
      <c r="C347" s="16" t="s">
        <v>466</v>
      </c>
      <c r="D347" s="6" t="e">
        <f>O346</f>
        <v>#N/A</v>
      </c>
      <c r="E347" s="16" t="s">
        <v>467</v>
      </c>
      <c r="F347" s="6" t="e">
        <f>V346</f>
        <v>#N/A</v>
      </c>
      <c r="K347" s="5" t="e">
        <f>SUM(K346*L346)</f>
        <v>#N/A</v>
      </c>
      <c r="M347" s="5" t="e">
        <f>SUM(M346*N346)</f>
        <v>#N/A</v>
      </c>
      <c r="R347" s="5" t="e">
        <f>SUM(R346*S346)</f>
        <v>#N/A</v>
      </c>
      <c r="T347" s="5" t="e">
        <f>SUM(T346*U346)</f>
        <v>#N/A</v>
      </c>
      <c r="X347" s="5" t="e">
        <f>SUM(X346:AA346)</f>
        <v>#N/A</v>
      </c>
      <c r="AF347" s="5" t="e">
        <f>SUM(AF346*AG346)</f>
        <v>#N/A</v>
      </c>
      <c r="AJ347" s="5" t="e">
        <f>SUM(AJ346*AK346)</f>
        <v>#N/A</v>
      </c>
    </row>
    <row r="348" spans="1:39" hidden="1" outlineLevel="1" x14ac:dyDescent="0.2">
      <c r="A348" s="14" t="s">
        <v>471</v>
      </c>
      <c r="B348" s="15" t="e">
        <f>VLOOKUP(B347,'Conference Strength'!$B$1:$N$33, 13, FALSE)</f>
        <v>#N/A</v>
      </c>
      <c r="C348" s="16" t="s">
        <v>468</v>
      </c>
      <c r="D348" s="6" t="e">
        <f>AM346</f>
        <v>#N/A</v>
      </c>
      <c r="E348" s="16" t="s">
        <v>469</v>
      </c>
      <c r="F348" s="6" t="e">
        <f>AC346</f>
        <v>#N/A</v>
      </c>
      <c r="J348" s="4" t="s">
        <v>473</v>
      </c>
      <c r="K348" t="e">
        <f>SUM(K347-R341)</f>
        <v>#N/A</v>
      </c>
      <c r="L348" s="4" t="s">
        <v>473</v>
      </c>
      <c r="M348" t="e">
        <f>SUM(M347-T341)</f>
        <v>#N/A</v>
      </c>
      <c r="AI348" s="4" t="s">
        <v>473</v>
      </c>
      <c r="AJ348" t="e">
        <f>SUM(AJ347-AF341)</f>
        <v>#N/A</v>
      </c>
    </row>
    <row r="349" spans="1:39" hidden="1" outlineLevel="1" x14ac:dyDescent="0.2">
      <c r="A349" s="14" t="s">
        <v>507</v>
      </c>
      <c r="B349" s="15" t="e">
        <f>SUM(F350*B348)</f>
        <v>#N/A</v>
      </c>
      <c r="C349" s="16" t="s">
        <v>474</v>
      </c>
      <c r="D349" s="17" t="e">
        <f>SUM(F342*SUM(K348/F341))</f>
        <v>#N/A</v>
      </c>
      <c r="E349" s="16" t="s">
        <v>475</v>
      </c>
      <c r="F349" s="18" t="e">
        <f>SUM(F342*SUM(M348/F341))</f>
        <v>#N/A</v>
      </c>
    </row>
    <row r="350" spans="1:39" hidden="1" outlineLevel="1" x14ac:dyDescent="0.2">
      <c r="A350" s="19"/>
      <c r="B350" s="20"/>
      <c r="C350" s="21" t="s">
        <v>476</v>
      </c>
      <c r="D350" s="22" t="e">
        <f>AJ348/(SUM(F348*10))</f>
        <v>#N/A</v>
      </c>
      <c r="E350" s="21" t="s">
        <v>481</v>
      </c>
      <c r="F350" s="23" t="e">
        <f>SUM(D349,F349,D350)</f>
        <v>#N/A</v>
      </c>
    </row>
    <row r="351" spans="1:39" hidden="1" outlineLevel="1" x14ac:dyDescent="0.2"/>
    <row r="352" spans="1:39" hidden="1" outlineLevel="1" x14ac:dyDescent="0.2"/>
    <row r="353" spans="1:39" hidden="1" outlineLevel="1" x14ac:dyDescent="0.2">
      <c r="A353" s="40" t="s">
        <v>472</v>
      </c>
      <c r="B353" s="41"/>
      <c r="C353" s="41"/>
      <c r="D353" s="41"/>
      <c r="E353" s="41"/>
      <c r="F353" s="42"/>
      <c r="J353" s="28" t="s">
        <v>456</v>
      </c>
      <c r="K353" s="29"/>
      <c r="L353" s="29"/>
      <c r="M353" s="29"/>
      <c r="N353" s="29"/>
      <c r="O353" s="30"/>
      <c r="Q353" s="31" t="s">
        <v>457</v>
      </c>
      <c r="R353" s="32"/>
      <c r="S353" s="32"/>
      <c r="T353" s="32"/>
      <c r="U353" s="32"/>
      <c r="V353" s="33"/>
      <c r="X353" s="34" t="s">
        <v>458</v>
      </c>
      <c r="Y353" s="35"/>
      <c r="Z353" s="35"/>
      <c r="AA353" s="35"/>
      <c r="AB353" s="35"/>
      <c r="AC353" s="36"/>
      <c r="AE353" s="37" t="s">
        <v>462</v>
      </c>
      <c r="AF353" s="38"/>
      <c r="AG353" s="38"/>
      <c r="AH353" s="38"/>
      <c r="AI353" s="38"/>
      <c r="AJ353" s="38"/>
      <c r="AK353" s="38"/>
      <c r="AL353" s="38"/>
      <c r="AM353" s="39"/>
    </row>
    <row r="354" spans="1:39" ht="60" hidden="1" outlineLevel="1" x14ac:dyDescent="0.2">
      <c r="A354" s="4" t="s">
        <v>451</v>
      </c>
      <c r="D354" s="2"/>
      <c r="F354" s="2"/>
      <c r="G354" s="2"/>
      <c r="H354" s="2"/>
      <c r="J354" s="7" t="s">
        <v>391</v>
      </c>
      <c r="K354" s="8" t="s">
        <v>393</v>
      </c>
      <c r="L354" s="8" t="s">
        <v>394</v>
      </c>
      <c r="M354" s="8" t="s">
        <v>396</v>
      </c>
      <c r="N354" s="8" t="s">
        <v>397</v>
      </c>
      <c r="O354" s="10" t="s">
        <v>459</v>
      </c>
      <c r="Q354" s="7" t="s">
        <v>455</v>
      </c>
      <c r="R354" s="8" t="s">
        <v>376</v>
      </c>
      <c r="S354" s="8" t="s">
        <v>377</v>
      </c>
      <c r="T354" s="8" t="s">
        <v>379</v>
      </c>
      <c r="U354" s="8" t="s">
        <v>380</v>
      </c>
      <c r="V354" s="10" t="s">
        <v>460</v>
      </c>
      <c r="X354" s="7" t="s">
        <v>401</v>
      </c>
      <c r="Y354" s="8" t="s">
        <v>406</v>
      </c>
      <c r="Z354" s="8" t="s">
        <v>404</v>
      </c>
      <c r="AA354" s="8" t="s">
        <v>405</v>
      </c>
      <c r="AB354" s="8" t="s">
        <v>389</v>
      </c>
      <c r="AC354" s="10" t="s">
        <v>461</v>
      </c>
      <c r="AE354" s="7" t="s">
        <v>407</v>
      </c>
      <c r="AF354" s="8" t="s">
        <v>382</v>
      </c>
      <c r="AG354" s="8" t="s">
        <v>383</v>
      </c>
      <c r="AH354" s="9" t="s">
        <v>464</v>
      </c>
      <c r="AI354" s="8" t="s">
        <v>390</v>
      </c>
      <c r="AJ354" s="8" t="s">
        <v>399</v>
      </c>
      <c r="AK354" s="8" t="s">
        <v>400</v>
      </c>
      <c r="AL354" s="9" t="s">
        <v>465</v>
      </c>
      <c r="AM354" s="10" t="s">
        <v>463</v>
      </c>
    </row>
    <row r="355" spans="1:39" ht="15" hidden="1" outlineLevel="1" x14ac:dyDescent="0.2">
      <c r="A355" s="11" t="s">
        <v>449</v>
      </c>
      <c r="B355" s="12"/>
      <c r="C355" s="13" t="s">
        <v>371</v>
      </c>
      <c r="D355" s="5" t="e">
        <f>VLOOKUP(B355,'School Stats'!$B:$AH, 14, FALSE)</f>
        <v>#N/A</v>
      </c>
      <c r="E355" s="13" t="s">
        <v>452</v>
      </c>
      <c r="F355" s="5" t="e">
        <f>VLOOKUP(B355,'School Stats'!$B:$AH, 15, FALSE)</f>
        <v>#N/A</v>
      </c>
      <c r="J355" s="5" t="e">
        <f>VLOOKUP(B355,'School Stats'!$B:$AH, 17, FALSE)</f>
        <v>#N/A</v>
      </c>
      <c r="K355" s="5" t="e">
        <f>VLOOKUP(B355,'School Stats'!$B:$AH, 19, FALSE)</f>
        <v>#N/A</v>
      </c>
      <c r="L355" s="5" t="e">
        <f>VLOOKUP(B355,'School Stats'!$B:$AH, 20, FALSE)</f>
        <v>#N/A</v>
      </c>
      <c r="M355" s="5" t="e">
        <f>VLOOKUP(B355,'School Stats'!$B:$AH, 22, FALSE)</f>
        <v>#N/A</v>
      </c>
      <c r="N355" s="5" t="e">
        <f>VLOOKUP(B355,'School Stats'!$B:$AH, 23, FALSE)</f>
        <v>#N/A</v>
      </c>
      <c r="O355" s="5" t="e">
        <f>SUM(J355/SUM(K356+M356))</f>
        <v>#N/A</v>
      </c>
      <c r="Q355" s="5" t="e">
        <f>VLOOKUP(B355,'Opponent Stats'!$B:$AH, 17, FALSE)</f>
        <v>#N/A</v>
      </c>
      <c r="R355" s="5" t="e">
        <f>VLOOKUP(B355,'Opponent Stats'!$B:$AH, 19, FALSE)</f>
        <v>#N/A</v>
      </c>
      <c r="S355" s="5" t="e">
        <f>VLOOKUP(B355,'Opponent Stats'!$B:$AH, 20, FALSE)</f>
        <v>#N/A</v>
      </c>
      <c r="T355" s="5" t="e">
        <f>VLOOKUP(B355,'Opponent Stats'!$B:$AH, 22, FALSE)</f>
        <v>#N/A</v>
      </c>
      <c r="U355" s="5" t="e">
        <f>VLOOKUP(B355,'Opponent Stats'!$B:$AH, 23, FALSE)</f>
        <v>#N/A</v>
      </c>
      <c r="V355" s="5" t="e">
        <f>SUM(Q355/SUM(R356+T356))</f>
        <v>#N/A</v>
      </c>
      <c r="X355" s="5" t="e">
        <f>VLOOKUP(B355,'School Stats'!$B:$AH, 27, FALSE)</f>
        <v>#N/A</v>
      </c>
      <c r="Y355" s="5" t="e">
        <f>VLOOKUP(B355,'School Stats'!$B:$AH, 32, FALSE)</f>
        <v>#N/A</v>
      </c>
      <c r="Z355" s="5" t="e">
        <f>VLOOKUP(B355,'School Stats'!$B:$AH, 30, FALSE)</f>
        <v>#N/A</v>
      </c>
      <c r="AA355" s="5" t="e">
        <f>VLOOKUP(B355,'School Stats'!$B:$AH, 31, FALSE)</f>
        <v>#N/A</v>
      </c>
      <c r="AB355" s="5" t="e">
        <f>VLOOKUP(B355,'Opponent Stats'!$B:$AH, 32, FALSE)</f>
        <v>#N/A</v>
      </c>
      <c r="AC355" s="5" t="e">
        <f>SUM(J355/(SUM(X356-AB355)))</f>
        <v>#N/A</v>
      </c>
      <c r="AE355" s="5" t="e">
        <f>VLOOKUP(B355,'School Stats'!$B:$AH, 33, FALSE)</f>
        <v>#N/A</v>
      </c>
      <c r="AF355" s="5" t="e">
        <f>VLOOKUP(B355,'Opponent Stats'!$B:$AH, 25, FALSE)</f>
        <v>#N/A</v>
      </c>
      <c r="AG355" s="5" t="e">
        <f>VLOOKUP(B355,'Opponent Stats'!$B:$AH, 26, FALSE)</f>
        <v>#N/A</v>
      </c>
      <c r="AH355" s="5" t="e">
        <f>SUM(AF356/AE355)</f>
        <v>#N/A</v>
      </c>
      <c r="AI355" s="5" t="e">
        <f>VLOOKUP(B355,'Opponent Stats'!$B:$AH, 33, FALSE)</f>
        <v>#N/A</v>
      </c>
      <c r="AJ355" s="5" t="e">
        <f>VLOOKUP(B355,'School Stats'!$B:$AH, 19, FALSE)</f>
        <v>#N/A</v>
      </c>
      <c r="AK355" s="5" t="e">
        <f>VLOOKUP(B355,'School Stats'!$B:$AH, 26, FALSE)</f>
        <v>#N/A</v>
      </c>
      <c r="AL355" s="5" t="e">
        <f>SUM(AJ356/AI355)</f>
        <v>#N/A</v>
      </c>
      <c r="AM355" s="5" t="e">
        <f>SUM(AL355-AH355)</f>
        <v>#N/A</v>
      </c>
    </row>
    <row r="356" spans="1:39" hidden="1" outlineLevel="1" x14ac:dyDescent="0.2">
      <c r="A356" s="14" t="s">
        <v>470</v>
      </c>
      <c r="B356" s="15" t="e">
        <f>VLOOKUP(B355,'Conference Decoder'!$A:$B, 2, FALSE)</f>
        <v>#N/A</v>
      </c>
      <c r="C356" s="16" t="s">
        <v>466</v>
      </c>
      <c r="D356" s="6" t="e">
        <f>O355</f>
        <v>#N/A</v>
      </c>
      <c r="E356" s="16" t="s">
        <v>467</v>
      </c>
      <c r="F356" s="6" t="e">
        <f>V355</f>
        <v>#N/A</v>
      </c>
      <c r="K356" s="5" t="e">
        <f>SUM(K355*L355)</f>
        <v>#N/A</v>
      </c>
      <c r="M356" s="5" t="e">
        <f>SUM(M355*N355)</f>
        <v>#N/A</v>
      </c>
      <c r="R356" s="5" t="e">
        <f>SUM(R355*S355)</f>
        <v>#N/A</v>
      </c>
      <c r="T356" s="5" t="e">
        <f>SUM(T355*U355)</f>
        <v>#N/A</v>
      </c>
      <c r="X356" s="5" t="e">
        <f>SUM(X355:AA355)</f>
        <v>#N/A</v>
      </c>
      <c r="AF356" s="5" t="e">
        <f>SUM(AF355*AG355)</f>
        <v>#N/A</v>
      </c>
      <c r="AJ356" s="5" t="e">
        <f>SUM(AJ355*AK355)</f>
        <v>#N/A</v>
      </c>
    </row>
    <row r="357" spans="1:39" hidden="1" outlineLevel="1" x14ac:dyDescent="0.2">
      <c r="A357" s="14" t="s">
        <v>471</v>
      </c>
      <c r="B357" s="15" t="e">
        <f>VLOOKUP(B356,'Conference Strength'!$B$1:$N$33, 13, FALSE)</f>
        <v>#N/A</v>
      </c>
      <c r="C357" s="16" t="s">
        <v>468</v>
      </c>
      <c r="D357" s="6" t="e">
        <f>AM355</f>
        <v>#N/A</v>
      </c>
      <c r="E357" s="16" t="s">
        <v>469</v>
      </c>
      <c r="F357" s="6" t="e">
        <f>AC355</f>
        <v>#N/A</v>
      </c>
      <c r="J357" s="4" t="s">
        <v>473</v>
      </c>
      <c r="K357" t="e">
        <f>SUM(K356-R362)</f>
        <v>#N/A</v>
      </c>
      <c r="L357" s="4" t="s">
        <v>473</v>
      </c>
      <c r="M357" t="e">
        <f>SUM(M356-T362)</f>
        <v>#N/A</v>
      </c>
      <c r="Q357" t="s">
        <v>473</v>
      </c>
      <c r="AI357" s="4" t="s">
        <v>473</v>
      </c>
      <c r="AJ357" t="e">
        <f>SUM(AJ356-AF362)</f>
        <v>#N/A</v>
      </c>
    </row>
    <row r="358" spans="1:39" hidden="1" outlineLevel="1" x14ac:dyDescent="0.2">
      <c r="A358" s="14" t="s">
        <v>507</v>
      </c>
      <c r="B358" s="15" t="e">
        <f>SUM(F359*B357)</f>
        <v>#N/A</v>
      </c>
      <c r="C358" s="16" t="s">
        <v>474</v>
      </c>
      <c r="D358" s="17" t="e">
        <f>SUM(F363*SUM(K357/F362))</f>
        <v>#N/A</v>
      </c>
      <c r="E358" s="16" t="s">
        <v>475</v>
      </c>
      <c r="F358" s="18" t="e">
        <f>SUM(F363*SUM(M357/F362))</f>
        <v>#N/A</v>
      </c>
    </row>
    <row r="359" spans="1:39" hidden="1" outlineLevel="1" x14ac:dyDescent="0.2">
      <c r="A359" s="19"/>
      <c r="B359" s="20"/>
      <c r="C359" s="21" t="s">
        <v>476</v>
      </c>
      <c r="D359" s="22" t="e">
        <f>AJ357/(SUM(F357*10))</f>
        <v>#N/A</v>
      </c>
      <c r="E359" s="21" t="s">
        <v>481</v>
      </c>
      <c r="F359" s="23" t="e">
        <f>SUM(D358,F358,D359)</f>
        <v>#N/A</v>
      </c>
    </row>
    <row r="360" spans="1:39" ht="30" hidden="1" customHeight="1" outlineLevel="1" x14ac:dyDescent="0.2"/>
    <row r="361" spans="1:39" ht="15" hidden="1" outlineLevel="1" x14ac:dyDescent="0.2">
      <c r="A361" s="11" t="s">
        <v>450</v>
      </c>
      <c r="B361" s="12"/>
      <c r="C361" s="13" t="s">
        <v>371</v>
      </c>
      <c r="D361" s="5" t="e">
        <f>VLOOKUP(B361,'School Stats'!$B:$AH, 14, FALSE)</f>
        <v>#N/A</v>
      </c>
      <c r="E361" s="13" t="s">
        <v>452</v>
      </c>
      <c r="F361" s="5" t="e">
        <f>VLOOKUP(B361,'Opponent Stats'!$B:$AH, 15, FALSE)</f>
        <v>#N/A</v>
      </c>
      <c r="J361" s="5" t="e">
        <f>VLOOKUP(B361,'School Stats'!$B:$AH, 17, FALSE)</f>
        <v>#N/A</v>
      </c>
      <c r="K361" s="5" t="e">
        <f>VLOOKUP(B361,'School Stats'!$B:$AH, 19, FALSE)</f>
        <v>#N/A</v>
      </c>
      <c r="L361" s="5" t="e">
        <f>VLOOKUP(B361,'School Stats'!$B:$AH, 20, FALSE)</f>
        <v>#N/A</v>
      </c>
      <c r="M361" s="5" t="e">
        <f>VLOOKUP(B361,'School Stats'!$B:$AH, 22, FALSE)</f>
        <v>#N/A</v>
      </c>
      <c r="N361" s="5" t="e">
        <f>VLOOKUP(B361,'School Stats'!$B:$AH, 23, FALSE)</f>
        <v>#N/A</v>
      </c>
      <c r="O361" s="5" t="e">
        <f>SUM(J361/SUM(K362+M362))</f>
        <v>#N/A</v>
      </c>
      <c r="Q361" s="5" t="e">
        <f>VLOOKUP(B361,'Opponent Stats'!$B:$AH, 17, FALSE)</f>
        <v>#N/A</v>
      </c>
      <c r="R361" s="5" t="e">
        <f>VLOOKUP(B361,'Opponent Stats'!$B:$AH, 19, FALSE)</f>
        <v>#N/A</v>
      </c>
      <c r="S361" s="5" t="e">
        <f>VLOOKUP(B361,'Opponent Stats'!$B:$AH, 20, FALSE)</f>
        <v>#N/A</v>
      </c>
      <c r="T361" s="5" t="e">
        <f>VLOOKUP(B361,'Opponent Stats'!$B:$AH, 22, FALSE)</f>
        <v>#N/A</v>
      </c>
      <c r="U361" s="5" t="e">
        <f>VLOOKUP(B361,'Opponent Stats'!$B:$AH, 23, FALSE)</f>
        <v>#N/A</v>
      </c>
      <c r="V361" s="5" t="e">
        <f>SUM(Q361/SUM(R362+T362))</f>
        <v>#N/A</v>
      </c>
      <c r="X361" s="5" t="e">
        <f>VLOOKUP(B361,'School Stats'!$B:$AH, 27, FALSE)</f>
        <v>#N/A</v>
      </c>
      <c r="Y361" s="5" t="e">
        <f>VLOOKUP(B361,'School Stats'!$B:$AH, 32, FALSE)</f>
        <v>#N/A</v>
      </c>
      <c r="Z361" s="5" t="e">
        <f>VLOOKUP(B361,'School Stats'!$B:$AH, 30, FALSE)</f>
        <v>#N/A</v>
      </c>
      <c r="AA361" s="5" t="e">
        <f>VLOOKUP(B361,'School Stats'!$B:$AH, 31, FALSE)</f>
        <v>#N/A</v>
      </c>
      <c r="AB361" s="5" t="e">
        <f>VLOOKUP(B361,'Opponent Stats'!$B:$AH, 32, FALSE)</f>
        <v>#N/A</v>
      </c>
      <c r="AC361" s="5" t="e">
        <f>SUM(J361/(SUM(X362-AB361)))</f>
        <v>#N/A</v>
      </c>
      <c r="AE361" s="5" t="e">
        <f>VLOOKUP(B361,'School Stats'!$B:$AH, 33, FALSE)</f>
        <v>#N/A</v>
      </c>
      <c r="AF361" s="5" t="e">
        <f>VLOOKUP(B361,'Opponent Stats'!$B:$AH, 25, FALSE)</f>
        <v>#N/A</v>
      </c>
      <c r="AG361" s="5" t="e">
        <f>VLOOKUP(B361,'Opponent Stats'!$B:$AH, 26, FALSE)</f>
        <v>#N/A</v>
      </c>
      <c r="AH361" s="5" t="e">
        <f>SUM(AF362/AE361)</f>
        <v>#N/A</v>
      </c>
      <c r="AI361" s="5" t="e">
        <f>VLOOKUP(B361,'Opponent Stats'!$B:$AH, 33, FALSE)</f>
        <v>#N/A</v>
      </c>
      <c r="AJ361" s="5" t="e">
        <f>VLOOKUP(B361,'School Stats'!$B:$AH, 19, FALSE)</f>
        <v>#N/A</v>
      </c>
      <c r="AK361" s="5" t="e">
        <f>VLOOKUP(B361,'School Stats'!$B:$AH, 26, FALSE)</f>
        <v>#N/A</v>
      </c>
      <c r="AL361" s="5" t="e">
        <f>SUM(AJ362/AI361)</f>
        <v>#N/A</v>
      </c>
      <c r="AM361" s="5" t="e">
        <f>SUM(AL361-AH361)</f>
        <v>#N/A</v>
      </c>
    </row>
    <row r="362" spans="1:39" hidden="1" outlineLevel="1" x14ac:dyDescent="0.2">
      <c r="A362" s="14" t="s">
        <v>470</v>
      </c>
      <c r="B362" s="15" t="e">
        <f>VLOOKUP(B361,'Conference Decoder'!$A:$B, 2, FALSE)</f>
        <v>#N/A</v>
      </c>
      <c r="C362" s="16" t="s">
        <v>466</v>
      </c>
      <c r="D362" s="6" t="e">
        <f>O361</f>
        <v>#N/A</v>
      </c>
      <c r="E362" s="16" t="s">
        <v>467</v>
      </c>
      <c r="F362" s="6" t="e">
        <f>V361</f>
        <v>#N/A</v>
      </c>
      <c r="K362" s="5" t="e">
        <f>SUM(K361*L361)</f>
        <v>#N/A</v>
      </c>
      <c r="M362" s="5" t="e">
        <f>SUM(M361*N361)</f>
        <v>#N/A</v>
      </c>
      <c r="R362" s="5" t="e">
        <f>SUM(R361*S361)</f>
        <v>#N/A</v>
      </c>
      <c r="T362" s="5" t="e">
        <f>SUM(T361*U361)</f>
        <v>#N/A</v>
      </c>
      <c r="X362" s="5" t="e">
        <f>SUM(X361:AA361)</f>
        <v>#N/A</v>
      </c>
      <c r="AF362" s="5" t="e">
        <f>SUM(AF361*AG361)</f>
        <v>#N/A</v>
      </c>
      <c r="AJ362" s="5" t="e">
        <f>SUM(AJ361*AK361)</f>
        <v>#N/A</v>
      </c>
    </row>
    <row r="363" spans="1:39" hidden="1" outlineLevel="1" x14ac:dyDescent="0.2">
      <c r="A363" s="14" t="s">
        <v>471</v>
      </c>
      <c r="B363" s="15" t="e">
        <f>VLOOKUP(B362,'Conference Strength'!$B$1:$N$33, 13, FALSE)</f>
        <v>#N/A</v>
      </c>
      <c r="C363" s="16" t="s">
        <v>468</v>
      </c>
      <c r="D363" s="6" t="e">
        <f>AM361</f>
        <v>#N/A</v>
      </c>
      <c r="E363" s="16" t="s">
        <v>469</v>
      </c>
      <c r="F363" s="6" t="e">
        <f>AC361</f>
        <v>#N/A</v>
      </c>
      <c r="J363" s="4" t="s">
        <v>473</v>
      </c>
      <c r="K363" t="e">
        <f>SUM(K362-R356)</f>
        <v>#N/A</v>
      </c>
      <c r="L363" s="4" t="s">
        <v>473</v>
      </c>
      <c r="M363" t="e">
        <f>SUM(M362-T356)</f>
        <v>#N/A</v>
      </c>
      <c r="AI363" s="4" t="s">
        <v>473</v>
      </c>
      <c r="AJ363" t="e">
        <f>SUM(AJ362-AF356)</f>
        <v>#N/A</v>
      </c>
    </row>
    <row r="364" spans="1:39" hidden="1" outlineLevel="1" x14ac:dyDescent="0.2">
      <c r="A364" s="14" t="s">
        <v>507</v>
      </c>
      <c r="B364" s="15" t="e">
        <f>SUM(F365*B363)</f>
        <v>#N/A</v>
      </c>
      <c r="C364" s="16" t="s">
        <v>474</v>
      </c>
      <c r="D364" s="17" t="e">
        <f>SUM(F357*SUM(K363/F356))</f>
        <v>#N/A</v>
      </c>
      <c r="E364" s="16" t="s">
        <v>475</v>
      </c>
      <c r="F364" s="18" t="e">
        <f>SUM(F357*SUM(M363/F356))</f>
        <v>#N/A</v>
      </c>
    </row>
    <row r="365" spans="1:39" hidden="1" outlineLevel="1" x14ac:dyDescent="0.2">
      <c r="A365" s="19"/>
      <c r="B365" s="20"/>
      <c r="C365" s="21" t="s">
        <v>476</v>
      </c>
      <c r="D365" s="22" t="e">
        <f>AJ363/(SUM(F363*10))</f>
        <v>#N/A</v>
      </c>
      <c r="E365" s="21" t="s">
        <v>481</v>
      </c>
      <c r="F365" s="23" t="e">
        <f>SUM(D364,F364,D365)</f>
        <v>#N/A</v>
      </c>
    </row>
    <row r="366" spans="1:39" collapsed="1" x14ac:dyDescent="0.2"/>
    <row r="367" spans="1:39" s="24" customFormat="1" x14ac:dyDescent="0.2">
      <c r="A367" s="25" t="s">
        <v>479</v>
      </c>
    </row>
    <row r="370" spans="1:39" hidden="1" outlineLevel="1" x14ac:dyDescent="0.2">
      <c r="A370" s="40" t="s">
        <v>472</v>
      </c>
      <c r="B370" s="41"/>
      <c r="C370" s="41"/>
      <c r="D370" s="41"/>
      <c r="E370" s="41"/>
      <c r="F370" s="42"/>
      <c r="J370" s="28" t="s">
        <v>456</v>
      </c>
      <c r="K370" s="29"/>
      <c r="L370" s="29"/>
      <c r="M370" s="29"/>
      <c r="N370" s="29"/>
      <c r="O370" s="30"/>
      <c r="Q370" s="31" t="s">
        <v>457</v>
      </c>
      <c r="R370" s="32"/>
      <c r="S370" s="32"/>
      <c r="T370" s="32"/>
      <c r="U370" s="32"/>
      <c r="V370" s="33"/>
      <c r="X370" s="34" t="s">
        <v>458</v>
      </c>
      <c r="Y370" s="35"/>
      <c r="Z370" s="35"/>
      <c r="AA370" s="35"/>
      <c r="AB370" s="35"/>
      <c r="AC370" s="36"/>
      <c r="AE370" s="37" t="s">
        <v>462</v>
      </c>
      <c r="AF370" s="38"/>
      <c r="AG370" s="38"/>
      <c r="AH370" s="38"/>
      <c r="AI370" s="38"/>
      <c r="AJ370" s="38"/>
      <c r="AK370" s="38"/>
      <c r="AL370" s="38"/>
      <c r="AM370" s="39"/>
    </row>
    <row r="371" spans="1:39" ht="60" hidden="1" outlineLevel="1" x14ac:dyDescent="0.2">
      <c r="A371" s="4" t="s">
        <v>451</v>
      </c>
      <c r="D371" s="2"/>
      <c r="F371" s="2"/>
      <c r="G371" s="2"/>
      <c r="H371" s="2"/>
      <c r="J371" s="7" t="s">
        <v>391</v>
      </c>
      <c r="K371" s="8" t="s">
        <v>393</v>
      </c>
      <c r="L371" s="8" t="s">
        <v>394</v>
      </c>
      <c r="M371" s="8" t="s">
        <v>396</v>
      </c>
      <c r="N371" s="8" t="s">
        <v>397</v>
      </c>
      <c r="O371" s="10" t="s">
        <v>459</v>
      </c>
      <c r="Q371" s="7" t="s">
        <v>455</v>
      </c>
      <c r="R371" s="8" t="s">
        <v>376</v>
      </c>
      <c r="S371" s="8" t="s">
        <v>377</v>
      </c>
      <c r="T371" s="8" t="s">
        <v>379</v>
      </c>
      <c r="U371" s="8" t="s">
        <v>380</v>
      </c>
      <c r="V371" s="10" t="s">
        <v>460</v>
      </c>
      <c r="X371" s="7" t="s">
        <v>401</v>
      </c>
      <c r="Y371" s="8" t="s">
        <v>406</v>
      </c>
      <c r="Z371" s="8" t="s">
        <v>404</v>
      </c>
      <c r="AA371" s="8" t="s">
        <v>405</v>
      </c>
      <c r="AB371" s="8" t="s">
        <v>389</v>
      </c>
      <c r="AC371" s="10" t="s">
        <v>461</v>
      </c>
      <c r="AE371" s="7" t="s">
        <v>407</v>
      </c>
      <c r="AF371" s="8" t="s">
        <v>382</v>
      </c>
      <c r="AG371" s="8" t="s">
        <v>383</v>
      </c>
      <c r="AH371" s="9" t="s">
        <v>464</v>
      </c>
      <c r="AI371" s="8" t="s">
        <v>390</v>
      </c>
      <c r="AJ371" s="8" t="s">
        <v>399</v>
      </c>
      <c r="AK371" s="8" t="s">
        <v>400</v>
      </c>
      <c r="AL371" s="9" t="s">
        <v>465</v>
      </c>
      <c r="AM371" s="10" t="s">
        <v>463</v>
      </c>
    </row>
    <row r="372" spans="1:39" ht="15" hidden="1" outlineLevel="1" x14ac:dyDescent="0.2">
      <c r="A372" s="11" t="s">
        <v>449</v>
      </c>
      <c r="B372" s="12"/>
      <c r="C372" s="13" t="s">
        <v>371</v>
      </c>
      <c r="D372" s="5" t="e">
        <f>VLOOKUP(B372,'School Stats'!$B:$AH, 14, FALSE)</f>
        <v>#N/A</v>
      </c>
      <c r="E372" s="13" t="s">
        <v>452</v>
      </c>
      <c r="F372" s="5" t="e">
        <f>VLOOKUP(B372,'School Stats'!$B:$AH, 15, FALSE)</f>
        <v>#N/A</v>
      </c>
      <c r="J372" s="5" t="e">
        <f>VLOOKUP(B372,'School Stats'!$B:$AH, 17, FALSE)</f>
        <v>#N/A</v>
      </c>
      <c r="K372" s="5" t="e">
        <f>VLOOKUP(B372,'School Stats'!$B:$AH, 19, FALSE)</f>
        <v>#N/A</v>
      </c>
      <c r="L372" s="5" t="e">
        <f>VLOOKUP(B372,'School Stats'!$B:$AH, 20, FALSE)</f>
        <v>#N/A</v>
      </c>
      <c r="M372" s="5" t="e">
        <f>VLOOKUP(B372,'School Stats'!$B:$AH, 22, FALSE)</f>
        <v>#N/A</v>
      </c>
      <c r="N372" s="5" t="e">
        <f>VLOOKUP(B372,'School Stats'!$B:$AH, 23, FALSE)</f>
        <v>#N/A</v>
      </c>
      <c r="O372" s="5" t="e">
        <f>SUM(J372/SUM(K373+M373))</f>
        <v>#N/A</v>
      </c>
      <c r="Q372" s="5" t="e">
        <f>VLOOKUP(B372,'Opponent Stats'!$B:$AH, 17, FALSE)</f>
        <v>#N/A</v>
      </c>
      <c r="R372" s="5" t="e">
        <f>VLOOKUP(B372,'Opponent Stats'!$B:$AH, 19, FALSE)</f>
        <v>#N/A</v>
      </c>
      <c r="S372" s="5" t="e">
        <f>VLOOKUP(B372,'Opponent Stats'!$B:$AH, 20, FALSE)</f>
        <v>#N/A</v>
      </c>
      <c r="T372" s="5" t="e">
        <f>VLOOKUP(B372,'Opponent Stats'!$B:$AH, 22, FALSE)</f>
        <v>#N/A</v>
      </c>
      <c r="U372" s="5" t="e">
        <f>VLOOKUP(B372,'Opponent Stats'!$B:$AH, 23, FALSE)</f>
        <v>#N/A</v>
      </c>
      <c r="V372" s="5" t="e">
        <f>SUM(Q372/SUM(R373+T373))</f>
        <v>#N/A</v>
      </c>
      <c r="X372" s="5" t="e">
        <f>VLOOKUP(B372,'School Stats'!$B:$AH, 27, FALSE)</f>
        <v>#N/A</v>
      </c>
      <c r="Y372" s="5" t="e">
        <f>VLOOKUP(B372,'School Stats'!$B:$AH, 32, FALSE)</f>
        <v>#N/A</v>
      </c>
      <c r="Z372" s="5" t="e">
        <f>VLOOKUP(B372,'School Stats'!$B:$AH, 30, FALSE)</f>
        <v>#N/A</v>
      </c>
      <c r="AA372" s="5" t="e">
        <f>VLOOKUP(B372,'School Stats'!$B:$AH, 31, FALSE)</f>
        <v>#N/A</v>
      </c>
      <c r="AB372" s="5" t="e">
        <f>VLOOKUP(B372,'Opponent Stats'!$B:$AH, 32, FALSE)</f>
        <v>#N/A</v>
      </c>
      <c r="AC372" s="5" t="e">
        <f>SUM(J372/(SUM(X373-AB372)))</f>
        <v>#N/A</v>
      </c>
      <c r="AE372" s="5" t="e">
        <f>VLOOKUP(B372,'School Stats'!$B:$AH, 33, FALSE)</f>
        <v>#N/A</v>
      </c>
      <c r="AF372" s="5" t="e">
        <f>VLOOKUP(B372,'Opponent Stats'!$B:$AH, 25, FALSE)</f>
        <v>#N/A</v>
      </c>
      <c r="AG372" s="5" t="e">
        <f>VLOOKUP(B372,'Opponent Stats'!$B:$AH, 26, FALSE)</f>
        <v>#N/A</v>
      </c>
      <c r="AH372" s="5" t="e">
        <f>SUM(AF373/AE372)</f>
        <v>#N/A</v>
      </c>
      <c r="AI372" s="5" t="e">
        <f>VLOOKUP(B372,'Opponent Stats'!$B:$AH, 33, FALSE)</f>
        <v>#N/A</v>
      </c>
      <c r="AJ372" s="5" t="e">
        <f>VLOOKUP(B372,'School Stats'!$B:$AH, 19, FALSE)</f>
        <v>#N/A</v>
      </c>
      <c r="AK372" s="5" t="e">
        <f>VLOOKUP(B372,'School Stats'!$B:$AH, 26, FALSE)</f>
        <v>#N/A</v>
      </c>
      <c r="AL372" s="5" t="e">
        <f>SUM(AJ373/AI372)</f>
        <v>#N/A</v>
      </c>
      <c r="AM372" s="5" t="e">
        <f>SUM(AL372-AH372)</f>
        <v>#N/A</v>
      </c>
    </row>
    <row r="373" spans="1:39" hidden="1" outlineLevel="1" x14ac:dyDescent="0.2">
      <c r="A373" s="14" t="s">
        <v>470</v>
      </c>
      <c r="B373" s="15" t="e">
        <f>VLOOKUP(B372,'Conference Decoder'!$A:$B, 2, FALSE)</f>
        <v>#N/A</v>
      </c>
      <c r="C373" s="16" t="s">
        <v>466</v>
      </c>
      <c r="D373" s="6" t="e">
        <f>O372</f>
        <v>#N/A</v>
      </c>
      <c r="E373" s="16" t="s">
        <v>467</v>
      </c>
      <c r="F373" s="6" t="e">
        <f>V372</f>
        <v>#N/A</v>
      </c>
      <c r="K373" s="5" t="e">
        <f>SUM(K372*L372)</f>
        <v>#N/A</v>
      </c>
      <c r="M373" s="5" t="e">
        <f>SUM(M372*N372)</f>
        <v>#N/A</v>
      </c>
      <c r="R373" s="5" t="e">
        <f>SUM(R372*S372)</f>
        <v>#N/A</v>
      </c>
      <c r="T373" s="5" t="e">
        <f>SUM(T372*U372)</f>
        <v>#N/A</v>
      </c>
      <c r="X373" s="5" t="e">
        <f>SUM(X372:AA372)</f>
        <v>#N/A</v>
      </c>
      <c r="AF373" s="5" t="e">
        <f>SUM(AF372*AG372)</f>
        <v>#N/A</v>
      </c>
      <c r="AJ373" s="5" t="e">
        <f>SUM(AJ372*AK372)</f>
        <v>#N/A</v>
      </c>
    </row>
    <row r="374" spans="1:39" hidden="1" outlineLevel="1" x14ac:dyDescent="0.2">
      <c r="A374" s="14" t="s">
        <v>471</v>
      </c>
      <c r="B374" s="15" t="e">
        <f>VLOOKUP(B373,'Conference Strength'!$B$1:$N$33, 13, FALSE)</f>
        <v>#N/A</v>
      </c>
      <c r="C374" s="16" t="s">
        <v>468</v>
      </c>
      <c r="D374" s="6" t="e">
        <f>AM372</f>
        <v>#N/A</v>
      </c>
      <c r="E374" s="16" t="s">
        <v>469</v>
      </c>
      <c r="F374" s="6" t="e">
        <f>AC372</f>
        <v>#N/A</v>
      </c>
      <c r="J374" s="4" t="s">
        <v>473</v>
      </c>
      <c r="K374" t="e">
        <f>SUM(K373-R379)</f>
        <v>#N/A</v>
      </c>
      <c r="L374" s="4" t="s">
        <v>473</v>
      </c>
      <c r="M374" t="e">
        <f>SUM(M373-T379)</f>
        <v>#N/A</v>
      </c>
      <c r="Q374" t="s">
        <v>473</v>
      </c>
      <c r="AI374" s="4" t="s">
        <v>473</v>
      </c>
      <c r="AJ374" t="e">
        <f>SUM(AJ373-AF379)</f>
        <v>#N/A</v>
      </c>
    </row>
    <row r="375" spans="1:39" hidden="1" outlineLevel="1" x14ac:dyDescent="0.2">
      <c r="A375" s="14" t="s">
        <v>507</v>
      </c>
      <c r="B375" s="15" t="e">
        <f>SUM(F376*B374)</f>
        <v>#N/A</v>
      </c>
      <c r="C375" s="16" t="s">
        <v>474</v>
      </c>
      <c r="D375" s="17" t="e">
        <f>SUM(F380*SUM(K374/F379))</f>
        <v>#N/A</v>
      </c>
      <c r="E375" s="16" t="s">
        <v>475</v>
      </c>
      <c r="F375" s="18" t="e">
        <f>SUM(F380*SUM(M374/F379))</f>
        <v>#N/A</v>
      </c>
    </row>
    <row r="376" spans="1:39" hidden="1" outlineLevel="1" x14ac:dyDescent="0.2">
      <c r="A376" s="19"/>
      <c r="B376" s="20"/>
      <c r="C376" s="21" t="s">
        <v>476</v>
      </c>
      <c r="D376" s="22" t="e">
        <f>AJ374/(SUM(F374*10))</f>
        <v>#N/A</v>
      </c>
      <c r="E376" s="21" t="s">
        <v>481</v>
      </c>
      <c r="F376" s="23" t="e">
        <f>SUM(D375,F375,D376)</f>
        <v>#N/A</v>
      </c>
    </row>
    <row r="377" spans="1:39" ht="30" hidden="1" customHeight="1" outlineLevel="1" x14ac:dyDescent="0.2"/>
    <row r="378" spans="1:39" ht="15" hidden="1" outlineLevel="1" x14ac:dyDescent="0.2">
      <c r="A378" s="11" t="s">
        <v>450</v>
      </c>
      <c r="B378" s="12"/>
      <c r="C378" s="13" t="s">
        <v>371</v>
      </c>
      <c r="D378" s="5" t="e">
        <f>VLOOKUP(B378,'School Stats'!$B:$AH, 14, FALSE)</f>
        <v>#N/A</v>
      </c>
      <c r="E378" s="13" t="s">
        <v>452</v>
      </c>
      <c r="F378" s="5" t="e">
        <f>VLOOKUP(B378,'Opponent Stats'!$B:$AH, 15, FALSE)</f>
        <v>#N/A</v>
      </c>
      <c r="J378" s="5" t="e">
        <f>VLOOKUP(B378,'School Stats'!$B:$AH, 17, FALSE)</f>
        <v>#N/A</v>
      </c>
      <c r="K378" s="5" t="e">
        <f>VLOOKUP(B378,'School Stats'!$B:$AH, 19, FALSE)</f>
        <v>#N/A</v>
      </c>
      <c r="L378" s="5" t="e">
        <f>VLOOKUP(B378,'School Stats'!$B:$AH, 20, FALSE)</f>
        <v>#N/A</v>
      </c>
      <c r="M378" s="5" t="e">
        <f>VLOOKUP(B378,'School Stats'!$B:$AH, 22, FALSE)</f>
        <v>#N/A</v>
      </c>
      <c r="N378" s="5" t="e">
        <f>VLOOKUP(B378,'School Stats'!$B:$AH, 23, FALSE)</f>
        <v>#N/A</v>
      </c>
      <c r="O378" s="5" t="e">
        <f>SUM(J378/SUM(K379+M379))</f>
        <v>#N/A</v>
      </c>
      <c r="Q378" s="5" t="e">
        <f>VLOOKUP(B378,'Opponent Stats'!$B:$AH, 17, FALSE)</f>
        <v>#N/A</v>
      </c>
      <c r="R378" s="5" t="e">
        <f>VLOOKUP(B378,'Opponent Stats'!$B:$AH, 19, FALSE)</f>
        <v>#N/A</v>
      </c>
      <c r="S378" s="5" t="e">
        <f>VLOOKUP(B378,'Opponent Stats'!$B:$AH, 20, FALSE)</f>
        <v>#N/A</v>
      </c>
      <c r="T378" s="5" t="e">
        <f>VLOOKUP(B378,'Opponent Stats'!$B:$AH, 22, FALSE)</f>
        <v>#N/A</v>
      </c>
      <c r="U378" s="5" t="e">
        <f>VLOOKUP(B378,'Opponent Stats'!$B:$AH, 23, FALSE)</f>
        <v>#N/A</v>
      </c>
      <c r="V378" s="5" t="e">
        <f>SUM(Q378/SUM(R379+T379))</f>
        <v>#N/A</v>
      </c>
      <c r="X378" s="5" t="e">
        <f>VLOOKUP(B378,'School Stats'!$B:$AH, 27, FALSE)</f>
        <v>#N/A</v>
      </c>
      <c r="Y378" s="5" t="e">
        <f>VLOOKUP(B378,'School Stats'!$B:$AH, 32, FALSE)</f>
        <v>#N/A</v>
      </c>
      <c r="Z378" s="5" t="e">
        <f>VLOOKUP(B378,'School Stats'!$B:$AH, 30, FALSE)</f>
        <v>#N/A</v>
      </c>
      <c r="AA378" s="5" t="e">
        <f>VLOOKUP(B378,'School Stats'!$B:$AH, 31, FALSE)</f>
        <v>#N/A</v>
      </c>
      <c r="AB378" s="5" t="e">
        <f>VLOOKUP(B378,'Opponent Stats'!$B:$AH, 32, FALSE)</f>
        <v>#N/A</v>
      </c>
      <c r="AC378" s="5" t="e">
        <f>SUM(J378/(SUM(X379-AB378)))</f>
        <v>#N/A</v>
      </c>
      <c r="AE378" s="5" t="e">
        <f>VLOOKUP(B378,'School Stats'!$B:$AH, 33, FALSE)</f>
        <v>#N/A</v>
      </c>
      <c r="AF378" s="5" t="e">
        <f>VLOOKUP(B378,'Opponent Stats'!$B:$AH, 25, FALSE)</f>
        <v>#N/A</v>
      </c>
      <c r="AG378" s="5" t="e">
        <f>VLOOKUP(B378,'Opponent Stats'!$B:$AH, 26, FALSE)</f>
        <v>#N/A</v>
      </c>
      <c r="AH378" s="5" t="e">
        <f>SUM(AF379/AE378)</f>
        <v>#N/A</v>
      </c>
      <c r="AI378" s="5" t="e">
        <f>VLOOKUP(B378,'Opponent Stats'!$B:$AH, 33, FALSE)</f>
        <v>#N/A</v>
      </c>
      <c r="AJ378" s="5" t="e">
        <f>VLOOKUP(B378,'School Stats'!$B:$AH, 19, FALSE)</f>
        <v>#N/A</v>
      </c>
      <c r="AK378" s="5" t="e">
        <f>VLOOKUP(B378,'School Stats'!$B:$AH, 26, FALSE)</f>
        <v>#N/A</v>
      </c>
      <c r="AL378" s="5" t="e">
        <f>SUM(AJ379/AI378)</f>
        <v>#N/A</v>
      </c>
      <c r="AM378" s="5" t="e">
        <f>SUM(AL378-AH378)</f>
        <v>#N/A</v>
      </c>
    </row>
    <row r="379" spans="1:39" hidden="1" outlineLevel="1" x14ac:dyDescent="0.2">
      <c r="A379" s="14" t="s">
        <v>470</v>
      </c>
      <c r="B379" s="15" t="e">
        <f>VLOOKUP(B378,'Conference Decoder'!$A:$B, 2, FALSE)</f>
        <v>#N/A</v>
      </c>
      <c r="C379" s="16" t="s">
        <v>466</v>
      </c>
      <c r="D379" s="6" t="e">
        <f>O378</f>
        <v>#N/A</v>
      </c>
      <c r="E379" s="16" t="s">
        <v>467</v>
      </c>
      <c r="F379" s="6" t="e">
        <f>V378</f>
        <v>#N/A</v>
      </c>
      <c r="K379" s="5" t="e">
        <f>SUM(K378*L378)</f>
        <v>#N/A</v>
      </c>
      <c r="M379" s="5" t="e">
        <f>SUM(M378*N378)</f>
        <v>#N/A</v>
      </c>
      <c r="R379" s="5" t="e">
        <f>SUM(R378*S378)</f>
        <v>#N/A</v>
      </c>
      <c r="T379" s="5" t="e">
        <f>SUM(T378*U378)</f>
        <v>#N/A</v>
      </c>
      <c r="X379" s="5" t="e">
        <f>SUM(X378:AA378)</f>
        <v>#N/A</v>
      </c>
      <c r="AF379" s="5" t="e">
        <f>SUM(AF378*AG378)</f>
        <v>#N/A</v>
      </c>
      <c r="AJ379" s="5" t="e">
        <f>SUM(AJ378*AK378)</f>
        <v>#N/A</v>
      </c>
    </row>
    <row r="380" spans="1:39" hidden="1" outlineLevel="1" x14ac:dyDescent="0.2">
      <c r="A380" s="14" t="s">
        <v>471</v>
      </c>
      <c r="B380" s="15" t="e">
        <f>VLOOKUP(B379,'Conference Strength'!$B$1:$N$33, 13, FALSE)</f>
        <v>#N/A</v>
      </c>
      <c r="C380" s="16" t="s">
        <v>468</v>
      </c>
      <c r="D380" s="6" t="e">
        <f>AM378</f>
        <v>#N/A</v>
      </c>
      <c r="E380" s="16" t="s">
        <v>469</v>
      </c>
      <c r="F380" s="6" t="e">
        <f>AC378</f>
        <v>#N/A</v>
      </c>
      <c r="J380" s="4" t="s">
        <v>473</v>
      </c>
      <c r="K380" t="e">
        <f>SUM(K379-R373)</f>
        <v>#N/A</v>
      </c>
      <c r="L380" s="4" t="s">
        <v>473</v>
      </c>
      <c r="M380" t="e">
        <f>SUM(M379-T373)</f>
        <v>#N/A</v>
      </c>
      <c r="AI380" s="4" t="s">
        <v>473</v>
      </c>
      <c r="AJ380" t="e">
        <f>SUM(AJ379-AF373)</f>
        <v>#N/A</v>
      </c>
    </row>
    <row r="381" spans="1:39" hidden="1" outlineLevel="1" x14ac:dyDescent="0.2">
      <c r="A381" s="14" t="s">
        <v>507</v>
      </c>
      <c r="B381" s="15" t="e">
        <f>SUM(F382*B380)</f>
        <v>#N/A</v>
      </c>
      <c r="C381" s="16" t="s">
        <v>474</v>
      </c>
      <c r="D381" s="17" t="e">
        <f>SUM(F374*SUM(K380/F373))</f>
        <v>#N/A</v>
      </c>
      <c r="E381" s="16" t="s">
        <v>475</v>
      </c>
      <c r="F381" s="18" t="e">
        <f>SUM(F374*SUM(M380/F373))</f>
        <v>#N/A</v>
      </c>
    </row>
    <row r="382" spans="1:39" hidden="1" outlineLevel="1" x14ac:dyDescent="0.2">
      <c r="A382" s="19"/>
      <c r="B382" s="20"/>
      <c r="C382" s="21" t="s">
        <v>476</v>
      </c>
      <c r="D382" s="22" t="e">
        <f>AJ380/(SUM(F380*10))</f>
        <v>#N/A</v>
      </c>
      <c r="E382" s="21" t="s">
        <v>481</v>
      </c>
      <c r="F382" s="23" t="e">
        <f>SUM(D381,F381,D382)</f>
        <v>#N/A</v>
      </c>
    </row>
    <row r="383" spans="1:39" hidden="1" outlineLevel="1" x14ac:dyDescent="0.2"/>
    <row r="384" spans="1:39" hidden="1" outlineLevel="1" x14ac:dyDescent="0.2"/>
    <row r="385" spans="1:39" hidden="1" outlineLevel="1" x14ac:dyDescent="0.2">
      <c r="A385" s="40" t="s">
        <v>472</v>
      </c>
      <c r="B385" s="41"/>
      <c r="C385" s="41"/>
      <c r="D385" s="41"/>
      <c r="E385" s="41"/>
      <c r="F385" s="42"/>
      <c r="J385" s="28" t="s">
        <v>456</v>
      </c>
      <c r="K385" s="29"/>
      <c r="L385" s="29"/>
      <c r="M385" s="29"/>
      <c r="N385" s="29"/>
      <c r="O385" s="30"/>
      <c r="Q385" s="31" t="s">
        <v>457</v>
      </c>
      <c r="R385" s="32"/>
      <c r="S385" s="32"/>
      <c r="T385" s="32"/>
      <c r="U385" s="32"/>
      <c r="V385" s="33"/>
      <c r="X385" s="34" t="s">
        <v>458</v>
      </c>
      <c r="Y385" s="35"/>
      <c r="Z385" s="35"/>
      <c r="AA385" s="35"/>
      <c r="AB385" s="35"/>
      <c r="AC385" s="36"/>
      <c r="AE385" s="37" t="s">
        <v>462</v>
      </c>
      <c r="AF385" s="38"/>
      <c r="AG385" s="38"/>
      <c r="AH385" s="38"/>
      <c r="AI385" s="38"/>
      <c r="AJ385" s="38"/>
      <c r="AK385" s="38"/>
      <c r="AL385" s="38"/>
      <c r="AM385" s="39"/>
    </row>
    <row r="386" spans="1:39" ht="60" hidden="1" outlineLevel="1" x14ac:dyDescent="0.2">
      <c r="A386" s="4" t="s">
        <v>451</v>
      </c>
      <c r="D386" s="2"/>
      <c r="F386" s="2"/>
      <c r="G386" s="2"/>
      <c r="H386" s="2"/>
      <c r="J386" s="7" t="s">
        <v>391</v>
      </c>
      <c r="K386" s="8" t="s">
        <v>393</v>
      </c>
      <c r="L386" s="8" t="s">
        <v>394</v>
      </c>
      <c r="M386" s="8" t="s">
        <v>396</v>
      </c>
      <c r="N386" s="8" t="s">
        <v>397</v>
      </c>
      <c r="O386" s="10" t="s">
        <v>459</v>
      </c>
      <c r="Q386" s="7" t="s">
        <v>455</v>
      </c>
      <c r="R386" s="8" t="s">
        <v>376</v>
      </c>
      <c r="S386" s="8" t="s">
        <v>377</v>
      </c>
      <c r="T386" s="8" t="s">
        <v>379</v>
      </c>
      <c r="U386" s="8" t="s">
        <v>380</v>
      </c>
      <c r="V386" s="10" t="s">
        <v>460</v>
      </c>
      <c r="X386" s="7" t="s">
        <v>401</v>
      </c>
      <c r="Y386" s="8" t="s">
        <v>406</v>
      </c>
      <c r="Z386" s="8" t="s">
        <v>404</v>
      </c>
      <c r="AA386" s="8" t="s">
        <v>405</v>
      </c>
      <c r="AB386" s="8" t="s">
        <v>389</v>
      </c>
      <c r="AC386" s="10" t="s">
        <v>461</v>
      </c>
      <c r="AE386" s="7" t="s">
        <v>407</v>
      </c>
      <c r="AF386" s="8" t="s">
        <v>382</v>
      </c>
      <c r="AG386" s="8" t="s">
        <v>383</v>
      </c>
      <c r="AH386" s="9" t="s">
        <v>464</v>
      </c>
      <c r="AI386" s="8" t="s">
        <v>390</v>
      </c>
      <c r="AJ386" s="8" t="s">
        <v>399</v>
      </c>
      <c r="AK386" s="8" t="s">
        <v>400</v>
      </c>
      <c r="AL386" s="9" t="s">
        <v>465</v>
      </c>
      <c r="AM386" s="10" t="s">
        <v>463</v>
      </c>
    </row>
    <row r="387" spans="1:39" ht="15" hidden="1" outlineLevel="1" x14ac:dyDescent="0.2">
      <c r="A387" s="11" t="s">
        <v>449</v>
      </c>
      <c r="B387" s="12"/>
      <c r="C387" s="13" t="s">
        <v>371</v>
      </c>
      <c r="D387" s="5" t="e">
        <f>VLOOKUP(B387,'School Stats'!$B:$AH, 14, FALSE)</f>
        <v>#N/A</v>
      </c>
      <c r="E387" s="13" t="s">
        <v>452</v>
      </c>
      <c r="F387" s="5" t="e">
        <f>VLOOKUP(B387,'School Stats'!$B:$AH, 15, FALSE)</f>
        <v>#N/A</v>
      </c>
      <c r="J387" s="5" t="e">
        <f>VLOOKUP(B387,'School Stats'!$B:$AH, 17, FALSE)</f>
        <v>#N/A</v>
      </c>
      <c r="K387" s="5" t="e">
        <f>VLOOKUP(B387,'School Stats'!$B:$AH, 19, FALSE)</f>
        <v>#N/A</v>
      </c>
      <c r="L387" s="5" t="e">
        <f>VLOOKUP(B387,'School Stats'!$B:$AH, 20, FALSE)</f>
        <v>#N/A</v>
      </c>
      <c r="M387" s="5" t="e">
        <f>VLOOKUP(B387,'School Stats'!$B:$AH, 22, FALSE)</f>
        <v>#N/A</v>
      </c>
      <c r="N387" s="5" t="e">
        <f>VLOOKUP(B387,'School Stats'!$B:$AH, 23, FALSE)</f>
        <v>#N/A</v>
      </c>
      <c r="O387" s="5" t="e">
        <f>SUM(J387/SUM(K388+M388))</f>
        <v>#N/A</v>
      </c>
      <c r="Q387" s="5" t="e">
        <f>VLOOKUP(B387,'Opponent Stats'!$B:$AH, 17, FALSE)</f>
        <v>#N/A</v>
      </c>
      <c r="R387" s="5" t="e">
        <f>VLOOKUP(B387,'Opponent Stats'!$B:$AH, 19, FALSE)</f>
        <v>#N/A</v>
      </c>
      <c r="S387" s="5" t="e">
        <f>VLOOKUP(B387,'Opponent Stats'!$B:$AH, 20, FALSE)</f>
        <v>#N/A</v>
      </c>
      <c r="T387" s="5" t="e">
        <f>VLOOKUP(B387,'Opponent Stats'!$B:$AH, 22, FALSE)</f>
        <v>#N/A</v>
      </c>
      <c r="U387" s="5" t="e">
        <f>VLOOKUP(B387,'Opponent Stats'!$B:$AH, 23, FALSE)</f>
        <v>#N/A</v>
      </c>
      <c r="V387" s="5" t="e">
        <f>SUM(Q387/SUM(R388+T388))</f>
        <v>#N/A</v>
      </c>
      <c r="X387" s="5" t="e">
        <f>VLOOKUP(B387,'School Stats'!$B:$AH, 27, FALSE)</f>
        <v>#N/A</v>
      </c>
      <c r="Y387" s="5" t="e">
        <f>VLOOKUP(B387,'School Stats'!$B:$AH, 32, FALSE)</f>
        <v>#N/A</v>
      </c>
      <c r="Z387" s="5" t="e">
        <f>VLOOKUP(B387,'School Stats'!$B:$AH, 30, FALSE)</f>
        <v>#N/A</v>
      </c>
      <c r="AA387" s="5" t="e">
        <f>VLOOKUP(B387,'School Stats'!$B:$AH, 31, FALSE)</f>
        <v>#N/A</v>
      </c>
      <c r="AB387" s="5" t="e">
        <f>VLOOKUP(B387,'Opponent Stats'!$B:$AH, 32, FALSE)</f>
        <v>#N/A</v>
      </c>
      <c r="AC387" s="5" t="e">
        <f>SUM(J387/(SUM(X388-AB387)))</f>
        <v>#N/A</v>
      </c>
      <c r="AE387" s="5" t="e">
        <f>VLOOKUP(B387,'School Stats'!$B:$AH, 33, FALSE)</f>
        <v>#N/A</v>
      </c>
      <c r="AF387" s="5" t="e">
        <f>VLOOKUP(B387,'Opponent Stats'!$B:$AH, 25, FALSE)</f>
        <v>#N/A</v>
      </c>
      <c r="AG387" s="5" t="e">
        <f>VLOOKUP(B387,'Opponent Stats'!$B:$AH, 26, FALSE)</f>
        <v>#N/A</v>
      </c>
      <c r="AH387" s="5" t="e">
        <f>SUM(AF388/AE387)</f>
        <v>#N/A</v>
      </c>
      <c r="AI387" s="5" t="e">
        <f>VLOOKUP(B387,'Opponent Stats'!$B:$AH, 33, FALSE)</f>
        <v>#N/A</v>
      </c>
      <c r="AJ387" s="5" t="e">
        <f>VLOOKUP(B387,'School Stats'!$B:$AH, 19, FALSE)</f>
        <v>#N/A</v>
      </c>
      <c r="AK387" s="5" t="e">
        <f>VLOOKUP(B387,'School Stats'!$B:$AH, 26, FALSE)</f>
        <v>#N/A</v>
      </c>
      <c r="AL387" s="5" t="e">
        <f>SUM(AJ388/AI387)</f>
        <v>#N/A</v>
      </c>
      <c r="AM387" s="5" t="e">
        <f>SUM(AL387-AH387)</f>
        <v>#N/A</v>
      </c>
    </row>
    <row r="388" spans="1:39" hidden="1" outlineLevel="1" x14ac:dyDescent="0.2">
      <c r="A388" s="14" t="s">
        <v>470</v>
      </c>
      <c r="B388" s="15" t="e">
        <f>VLOOKUP(B387,'Conference Decoder'!$A:$B, 2, FALSE)</f>
        <v>#N/A</v>
      </c>
      <c r="C388" s="16" t="s">
        <v>466</v>
      </c>
      <c r="D388" s="6" t="e">
        <f>O387</f>
        <v>#N/A</v>
      </c>
      <c r="E388" s="16" t="s">
        <v>467</v>
      </c>
      <c r="F388" s="6" t="e">
        <f>V387</f>
        <v>#N/A</v>
      </c>
      <c r="K388" s="5" t="e">
        <f>SUM(K387*L387)</f>
        <v>#N/A</v>
      </c>
      <c r="M388" s="5" t="e">
        <f>SUM(M387*N387)</f>
        <v>#N/A</v>
      </c>
      <c r="R388" s="5" t="e">
        <f>SUM(R387*S387)</f>
        <v>#N/A</v>
      </c>
      <c r="T388" s="5" t="e">
        <f>SUM(T387*U387)</f>
        <v>#N/A</v>
      </c>
      <c r="X388" s="5" t="e">
        <f>SUM(X387:AA387)</f>
        <v>#N/A</v>
      </c>
      <c r="AF388" s="5" t="e">
        <f>SUM(AF387*AG387)</f>
        <v>#N/A</v>
      </c>
      <c r="AJ388" s="5" t="e">
        <f>SUM(AJ387*AK387)</f>
        <v>#N/A</v>
      </c>
    </row>
    <row r="389" spans="1:39" hidden="1" outlineLevel="1" x14ac:dyDescent="0.2">
      <c r="A389" s="14" t="s">
        <v>471</v>
      </c>
      <c r="B389" s="15" t="e">
        <f>VLOOKUP(B388,'Conference Strength'!$B$1:$N$33, 13, FALSE)</f>
        <v>#N/A</v>
      </c>
      <c r="C389" s="16" t="s">
        <v>468</v>
      </c>
      <c r="D389" s="6" t="e">
        <f>AM387</f>
        <v>#N/A</v>
      </c>
      <c r="E389" s="16" t="s">
        <v>469</v>
      </c>
      <c r="F389" s="6" t="e">
        <f>AC387</f>
        <v>#N/A</v>
      </c>
      <c r="J389" s="4" t="s">
        <v>473</v>
      </c>
      <c r="K389" t="e">
        <f>SUM(K388-R394)</f>
        <v>#N/A</v>
      </c>
      <c r="L389" s="4" t="s">
        <v>473</v>
      </c>
      <c r="M389" t="e">
        <f>SUM(M388-T394)</f>
        <v>#N/A</v>
      </c>
      <c r="Q389" t="s">
        <v>473</v>
      </c>
      <c r="AI389" s="4" t="s">
        <v>473</v>
      </c>
      <c r="AJ389" t="e">
        <f>SUM(AJ388-AF394)</f>
        <v>#N/A</v>
      </c>
    </row>
    <row r="390" spans="1:39" hidden="1" outlineLevel="1" x14ac:dyDescent="0.2">
      <c r="A390" s="14" t="s">
        <v>507</v>
      </c>
      <c r="B390" s="15" t="e">
        <f>SUM(F391*B389)</f>
        <v>#N/A</v>
      </c>
      <c r="C390" s="16" t="s">
        <v>474</v>
      </c>
      <c r="D390" s="17" t="e">
        <f>SUM(F395*SUM(K389/F394))</f>
        <v>#N/A</v>
      </c>
      <c r="E390" s="16" t="s">
        <v>475</v>
      </c>
      <c r="F390" s="18" t="e">
        <f>SUM(F395*SUM(M389/F394))</f>
        <v>#N/A</v>
      </c>
    </row>
    <row r="391" spans="1:39" hidden="1" outlineLevel="1" x14ac:dyDescent="0.2">
      <c r="A391" s="19"/>
      <c r="B391" s="20"/>
      <c r="C391" s="21" t="s">
        <v>476</v>
      </c>
      <c r="D391" s="22" t="e">
        <f>AJ389/(SUM(F389*10))</f>
        <v>#N/A</v>
      </c>
      <c r="E391" s="21" t="s">
        <v>481</v>
      </c>
      <c r="F391" s="23" t="e">
        <f>SUM(D390,F390,D391)</f>
        <v>#N/A</v>
      </c>
    </row>
    <row r="392" spans="1:39" ht="30" hidden="1" customHeight="1" outlineLevel="1" x14ac:dyDescent="0.2"/>
    <row r="393" spans="1:39" ht="15" hidden="1" outlineLevel="1" x14ac:dyDescent="0.2">
      <c r="A393" s="11" t="s">
        <v>450</v>
      </c>
      <c r="B393" s="12"/>
      <c r="C393" s="13" t="s">
        <v>371</v>
      </c>
      <c r="D393" s="5" t="e">
        <f>VLOOKUP(B393,'School Stats'!$B:$AH, 14, FALSE)</f>
        <v>#N/A</v>
      </c>
      <c r="E393" s="13" t="s">
        <v>452</v>
      </c>
      <c r="F393" s="5" t="e">
        <f>VLOOKUP(B393,'Opponent Stats'!$B:$AH, 15, FALSE)</f>
        <v>#N/A</v>
      </c>
      <c r="J393" s="5" t="e">
        <f>VLOOKUP(B393,'School Stats'!$B:$AH, 17, FALSE)</f>
        <v>#N/A</v>
      </c>
      <c r="K393" s="5" t="e">
        <f>VLOOKUP(B393,'School Stats'!$B:$AH, 19, FALSE)</f>
        <v>#N/A</v>
      </c>
      <c r="L393" s="5" t="e">
        <f>VLOOKUP(B393,'School Stats'!$B:$AH, 20, FALSE)</f>
        <v>#N/A</v>
      </c>
      <c r="M393" s="5" t="e">
        <f>VLOOKUP(B393,'School Stats'!$B:$AH, 22, FALSE)</f>
        <v>#N/A</v>
      </c>
      <c r="N393" s="5" t="e">
        <f>VLOOKUP(B393,'School Stats'!$B:$AH, 23, FALSE)</f>
        <v>#N/A</v>
      </c>
      <c r="O393" s="5" t="e">
        <f>SUM(J393/SUM(K394+M394))</f>
        <v>#N/A</v>
      </c>
      <c r="Q393" s="5" t="e">
        <f>VLOOKUP(B393,'Opponent Stats'!$B:$AH, 17, FALSE)</f>
        <v>#N/A</v>
      </c>
      <c r="R393" s="5" t="e">
        <f>VLOOKUP(B393,'Opponent Stats'!$B:$AH, 19, FALSE)</f>
        <v>#N/A</v>
      </c>
      <c r="S393" s="5" t="e">
        <f>VLOOKUP(B393,'Opponent Stats'!$B:$AH, 20, FALSE)</f>
        <v>#N/A</v>
      </c>
      <c r="T393" s="5" t="e">
        <f>VLOOKUP(B393,'Opponent Stats'!$B:$AH, 22, FALSE)</f>
        <v>#N/A</v>
      </c>
      <c r="U393" s="5" t="e">
        <f>VLOOKUP(B393,'Opponent Stats'!$B:$AH, 23, FALSE)</f>
        <v>#N/A</v>
      </c>
      <c r="V393" s="5" t="e">
        <f>SUM(Q393/SUM(R394+T394))</f>
        <v>#N/A</v>
      </c>
      <c r="X393" s="5" t="e">
        <f>VLOOKUP(B393,'School Stats'!$B:$AH, 27, FALSE)</f>
        <v>#N/A</v>
      </c>
      <c r="Y393" s="5" t="e">
        <f>VLOOKUP(B393,'School Stats'!$B:$AH, 32, FALSE)</f>
        <v>#N/A</v>
      </c>
      <c r="Z393" s="5" t="e">
        <f>VLOOKUP(B393,'School Stats'!$B:$AH, 30, FALSE)</f>
        <v>#N/A</v>
      </c>
      <c r="AA393" s="5" t="e">
        <f>VLOOKUP(B393,'School Stats'!$B:$AH, 31, FALSE)</f>
        <v>#N/A</v>
      </c>
      <c r="AB393" s="5" t="e">
        <f>VLOOKUP(B393,'Opponent Stats'!$B:$AH, 32, FALSE)</f>
        <v>#N/A</v>
      </c>
      <c r="AC393" s="5" t="e">
        <f>SUM(J393/(SUM(X394-AB393)))</f>
        <v>#N/A</v>
      </c>
      <c r="AE393" s="5" t="e">
        <f>VLOOKUP(B393,'School Stats'!$B:$AH, 33, FALSE)</f>
        <v>#N/A</v>
      </c>
      <c r="AF393" s="5" t="e">
        <f>VLOOKUP(B393,'Opponent Stats'!$B:$AH, 25, FALSE)</f>
        <v>#N/A</v>
      </c>
      <c r="AG393" s="5" t="e">
        <f>VLOOKUP(B393,'Opponent Stats'!$B:$AH, 26, FALSE)</f>
        <v>#N/A</v>
      </c>
      <c r="AH393" s="5" t="e">
        <f>SUM(AF394/AE393)</f>
        <v>#N/A</v>
      </c>
      <c r="AI393" s="5" t="e">
        <f>VLOOKUP(B393,'Opponent Stats'!$B:$AH, 33, FALSE)</f>
        <v>#N/A</v>
      </c>
      <c r="AJ393" s="5" t="e">
        <f>VLOOKUP(B393,'School Stats'!$B:$AH, 19, FALSE)</f>
        <v>#N/A</v>
      </c>
      <c r="AK393" s="5" t="e">
        <f>VLOOKUP(B393,'School Stats'!$B:$AH, 26, FALSE)</f>
        <v>#N/A</v>
      </c>
      <c r="AL393" s="5" t="e">
        <f>SUM(AJ394/AI393)</f>
        <v>#N/A</v>
      </c>
      <c r="AM393" s="5" t="e">
        <f>SUM(AL393-AH393)</f>
        <v>#N/A</v>
      </c>
    </row>
    <row r="394" spans="1:39" hidden="1" outlineLevel="1" x14ac:dyDescent="0.2">
      <c r="A394" s="14" t="s">
        <v>470</v>
      </c>
      <c r="B394" s="15" t="e">
        <f>VLOOKUP(B393,'Conference Decoder'!$A:$B, 2, FALSE)</f>
        <v>#N/A</v>
      </c>
      <c r="C394" s="16" t="s">
        <v>466</v>
      </c>
      <c r="D394" s="6" t="e">
        <f>O393</f>
        <v>#N/A</v>
      </c>
      <c r="E394" s="16" t="s">
        <v>467</v>
      </c>
      <c r="F394" s="6" t="e">
        <f>V393</f>
        <v>#N/A</v>
      </c>
      <c r="K394" s="5" t="e">
        <f>SUM(K393*L393)</f>
        <v>#N/A</v>
      </c>
      <c r="M394" s="5" t="e">
        <f>SUM(M393*N393)</f>
        <v>#N/A</v>
      </c>
      <c r="R394" s="5" t="e">
        <f>SUM(R393*S393)</f>
        <v>#N/A</v>
      </c>
      <c r="T394" s="5" t="e">
        <f>SUM(T393*U393)</f>
        <v>#N/A</v>
      </c>
      <c r="X394" s="5" t="e">
        <f>SUM(X393:AA393)</f>
        <v>#N/A</v>
      </c>
      <c r="AF394" s="5" t="e">
        <f>SUM(AF393*AG393)</f>
        <v>#N/A</v>
      </c>
      <c r="AJ394" s="5" t="e">
        <f>SUM(AJ393*AK393)</f>
        <v>#N/A</v>
      </c>
    </row>
    <row r="395" spans="1:39" hidden="1" outlineLevel="1" x14ac:dyDescent="0.2">
      <c r="A395" s="14" t="s">
        <v>471</v>
      </c>
      <c r="B395" s="15" t="e">
        <f>VLOOKUP(B394,'Conference Strength'!$B$1:$N$33, 13, FALSE)</f>
        <v>#N/A</v>
      </c>
      <c r="C395" s="16" t="s">
        <v>468</v>
      </c>
      <c r="D395" s="6" t="e">
        <f>AM393</f>
        <v>#N/A</v>
      </c>
      <c r="E395" s="16" t="s">
        <v>469</v>
      </c>
      <c r="F395" s="6" t="e">
        <f>AC393</f>
        <v>#N/A</v>
      </c>
      <c r="J395" s="4" t="s">
        <v>473</v>
      </c>
      <c r="K395" t="e">
        <f>SUM(K394-R388)</f>
        <v>#N/A</v>
      </c>
      <c r="L395" s="4" t="s">
        <v>473</v>
      </c>
      <c r="M395" t="e">
        <f>SUM(M394-T388)</f>
        <v>#N/A</v>
      </c>
      <c r="AI395" s="4" t="s">
        <v>473</v>
      </c>
      <c r="AJ395" t="e">
        <f>SUM(AJ394-AF388)</f>
        <v>#N/A</v>
      </c>
    </row>
    <row r="396" spans="1:39" hidden="1" outlineLevel="1" x14ac:dyDescent="0.2">
      <c r="A396" s="14" t="s">
        <v>507</v>
      </c>
      <c r="B396" s="15" t="e">
        <f>SUM(F397*B395)</f>
        <v>#N/A</v>
      </c>
      <c r="C396" s="16" t="s">
        <v>474</v>
      </c>
      <c r="D396" s="17" t="e">
        <f>SUM(F389*SUM(K395/F388))</f>
        <v>#N/A</v>
      </c>
      <c r="E396" s="16" t="s">
        <v>475</v>
      </c>
      <c r="F396" s="18" t="e">
        <f>SUM(F389*SUM(M395/F388))</f>
        <v>#N/A</v>
      </c>
    </row>
    <row r="397" spans="1:39" hidden="1" outlineLevel="1" x14ac:dyDescent="0.2">
      <c r="A397" s="19"/>
      <c r="B397" s="20"/>
      <c r="C397" s="21" t="s">
        <v>476</v>
      </c>
      <c r="D397" s="22" t="e">
        <f>AJ395/(SUM(F395*10))</f>
        <v>#N/A</v>
      </c>
      <c r="E397" s="21" t="s">
        <v>481</v>
      </c>
      <c r="F397" s="23" t="e">
        <f>SUM(D396,F396,D397)</f>
        <v>#N/A</v>
      </c>
    </row>
    <row r="398" spans="1:39" hidden="1" outlineLevel="1" x14ac:dyDescent="0.2"/>
    <row r="399" spans="1:39" hidden="1" outlineLevel="1" x14ac:dyDescent="0.2"/>
    <row r="400" spans="1:39" hidden="1" outlineLevel="1" x14ac:dyDescent="0.2">
      <c r="A400" s="40" t="s">
        <v>472</v>
      </c>
      <c r="B400" s="41"/>
      <c r="C400" s="41"/>
      <c r="D400" s="41"/>
      <c r="E400" s="41"/>
      <c r="F400" s="42"/>
      <c r="J400" s="28" t="s">
        <v>456</v>
      </c>
      <c r="K400" s="29"/>
      <c r="L400" s="29"/>
      <c r="M400" s="29"/>
      <c r="N400" s="29"/>
      <c r="O400" s="30"/>
      <c r="Q400" s="31" t="s">
        <v>457</v>
      </c>
      <c r="R400" s="32"/>
      <c r="S400" s="32"/>
      <c r="T400" s="32"/>
      <c r="U400" s="32"/>
      <c r="V400" s="33"/>
      <c r="X400" s="34" t="s">
        <v>458</v>
      </c>
      <c r="Y400" s="35"/>
      <c r="Z400" s="35"/>
      <c r="AA400" s="35"/>
      <c r="AB400" s="35"/>
      <c r="AC400" s="36"/>
      <c r="AE400" s="37" t="s">
        <v>462</v>
      </c>
      <c r="AF400" s="38"/>
      <c r="AG400" s="38"/>
      <c r="AH400" s="38"/>
      <c r="AI400" s="38"/>
      <c r="AJ400" s="38"/>
      <c r="AK400" s="38"/>
      <c r="AL400" s="38"/>
      <c r="AM400" s="39"/>
    </row>
    <row r="401" spans="1:39" ht="60" hidden="1" outlineLevel="1" x14ac:dyDescent="0.2">
      <c r="A401" s="4" t="s">
        <v>451</v>
      </c>
      <c r="D401" s="2"/>
      <c r="F401" s="2"/>
      <c r="G401" s="2"/>
      <c r="H401" s="2"/>
      <c r="J401" s="7" t="s">
        <v>391</v>
      </c>
      <c r="K401" s="8" t="s">
        <v>393</v>
      </c>
      <c r="L401" s="8" t="s">
        <v>394</v>
      </c>
      <c r="M401" s="8" t="s">
        <v>396</v>
      </c>
      <c r="N401" s="8" t="s">
        <v>397</v>
      </c>
      <c r="O401" s="10" t="s">
        <v>459</v>
      </c>
      <c r="Q401" s="7" t="s">
        <v>455</v>
      </c>
      <c r="R401" s="8" t="s">
        <v>376</v>
      </c>
      <c r="S401" s="8" t="s">
        <v>377</v>
      </c>
      <c r="T401" s="8" t="s">
        <v>379</v>
      </c>
      <c r="U401" s="8" t="s">
        <v>380</v>
      </c>
      <c r="V401" s="10" t="s">
        <v>460</v>
      </c>
      <c r="X401" s="7" t="s">
        <v>401</v>
      </c>
      <c r="Y401" s="8" t="s">
        <v>406</v>
      </c>
      <c r="Z401" s="8" t="s">
        <v>404</v>
      </c>
      <c r="AA401" s="8" t="s">
        <v>405</v>
      </c>
      <c r="AB401" s="8" t="s">
        <v>389</v>
      </c>
      <c r="AC401" s="10" t="s">
        <v>461</v>
      </c>
      <c r="AE401" s="7" t="s">
        <v>407</v>
      </c>
      <c r="AF401" s="8" t="s">
        <v>382</v>
      </c>
      <c r="AG401" s="8" t="s">
        <v>383</v>
      </c>
      <c r="AH401" s="9" t="s">
        <v>464</v>
      </c>
      <c r="AI401" s="8" t="s">
        <v>390</v>
      </c>
      <c r="AJ401" s="8" t="s">
        <v>399</v>
      </c>
      <c r="AK401" s="8" t="s">
        <v>400</v>
      </c>
      <c r="AL401" s="9" t="s">
        <v>465</v>
      </c>
      <c r="AM401" s="10" t="s">
        <v>463</v>
      </c>
    </row>
    <row r="402" spans="1:39" ht="15" hidden="1" outlineLevel="1" x14ac:dyDescent="0.2">
      <c r="A402" s="11" t="s">
        <v>449</v>
      </c>
      <c r="B402" s="12"/>
      <c r="C402" s="13" t="s">
        <v>371</v>
      </c>
      <c r="D402" s="5" t="e">
        <f>VLOOKUP(B402,'School Stats'!$B:$AH, 14, FALSE)</f>
        <v>#N/A</v>
      </c>
      <c r="E402" s="13" t="s">
        <v>452</v>
      </c>
      <c r="F402" s="5" t="e">
        <f>VLOOKUP(B402,'School Stats'!$B:$AH, 15, FALSE)</f>
        <v>#N/A</v>
      </c>
      <c r="J402" s="5" t="e">
        <f>VLOOKUP(B402,'School Stats'!$B:$AH, 17, FALSE)</f>
        <v>#N/A</v>
      </c>
      <c r="K402" s="5" t="e">
        <f>VLOOKUP(B402,'School Stats'!$B:$AH, 19, FALSE)</f>
        <v>#N/A</v>
      </c>
      <c r="L402" s="5" t="e">
        <f>VLOOKUP(B402,'School Stats'!$B:$AH, 20, FALSE)</f>
        <v>#N/A</v>
      </c>
      <c r="M402" s="5" t="e">
        <f>VLOOKUP(B402,'School Stats'!$B:$AH, 22, FALSE)</f>
        <v>#N/A</v>
      </c>
      <c r="N402" s="5" t="e">
        <f>VLOOKUP(B402,'School Stats'!$B:$AH, 23, FALSE)</f>
        <v>#N/A</v>
      </c>
      <c r="O402" s="5" t="e">
        <f>SUM(J402/SUM(K403+M403))</f>
        <v>#N/A</v>
      </c>
      <c r="Q402" s="5" t="e">
        <f>VLOOKUP(B402,'Opponent Stats'!$B:$AH, 17, FALSE)</f>
        <v>#N/A</v>
      </c>
      <c r="R402" s="5" t="e">
        <f>VLOOKUP(B402,'Opponent Stats'!$B:$AH, 19, FALSE)</f>
        <v>#N/A</v>
      </c>
      <c r="S402" s="5" t="e">
        <f>VLOOKUP(B402,'Opponent Stats'!$B:$AH, 20, FALSE)</f>
        <v>#N/A</v>
      </c>
      <c r="T402" s="5" t="e">
        <f>VLOOKUP(B402,'Opponent Stats'!$B:$AH, 22, FALSE)</f>
        <v>#N/A</v>
      </c>
      <c r="U402" s="5" t="e">
        <f>VLOOKUP(B402,'Opponent Stats'!$B:$AH, 23, FALSE)</f>
        <v>#N/A</v>
      </c>
      <c r="V402" s="5" t="e">
        <f>SUM(Q402/SUM(R403+T403))</f>
        <v>#N/A</v>
      </c>
      <c r="X402" s="5" t="e">
        <f>VLOOKUP(B402,'School Stats'!$B:$AH, 27, FALSE)</f>
        <v>#N/A</v>
      </c>
      <c r="Y402" s="5" t="e">
        <f>VLOOKUP(B402,'School Stats'!$B:$AH, 32, FALSE)</f>
        <v>#N/A</v>
      </c>
      <c r="Z402" s="5" t="e">
        <f>VLOOKUP(B402,'School Stats'!$B:$AH, 30, FALSE)</f>
        <v>#N/A</v>
      </c>
      <c r="AA402" s="5" t="e">
        <f>VLOOKUP(B402,'School Stats'!$B:$AH, 31, FALSE)</f>
        <v>#N/A</v>
      </c>
      <c r="AB402" s="5" t="e">
        <f>VLOOKUP(B402,'Opponent Stats'!$B:$AH, 32, FALSE)</f>
        <v>#N/A</v>
      </c>
      <c r="AC402" s="5" t="e">
        <f>SUM(J402/(SUM(X403-AB402)))</f>
        <v>#N/A</v>
      </c>
      <c r="AE402" s="5" t="e">
        <f>VLOOKUP(B402,'School Stats'!$B:$AH, 33, FALSE)</f>
        <v>#N/A</v>
      </c>
      <c r="AF402" s="5" t="e">
        <f>VLOOKUP(B402,'Opponent Stats'!$B:$AH, 25, FALSE)</f>
        <v>#N/A</v>
      </c>
      <c r="AG402" s="5" t="e">
        <f>VLOOKUP(B402,'Opponent Stats'!$B:$AH, 26, FALSE)</f>
        <v>#N/A</v>
      </c>
      <c r="AH402" s="5" t="e">
        <f>SUM(AF403/AE402)</f>
        <v>#N/A</v>
      </c>
      <c r="AI402" s="5" t="e">
        <f>VLOOKUP(B402,'Opponent Stats'!$B:$AH, 33, FALSE)</f>
        <v>#N/A</v>
      </c>
      <c r="AJ402" s="5" t="e">
        <f>VLOOKUP(B402,'School Stats'!$B:$AH, 19, FALSE)</f>
        <v>#N/A</v>
      </c>
      <c r="AK402" s="5" t="e">
        <f>VLOOKUP(B402,'School Stats'!$B:$AH, 26, FALSE)</f>
        <v>#N/A</v>
      </c>
      <c r="AL402" s="5" t="e">
        <f>SUM(AJ403/AI402)</f>
        <v>#N/A</v>
      </c>
      <c r="AM402" s="5" t="e">
        <f>SUM(AL402-AH402)</f>
        <v>#N/A</v>
      </c>
    </row>
    <row r="403" spans="1:39" hidden="1" outlineLevel="1" x14ac:dyDescent="0.2">
      <c r="A403" s="14" t="s">
        <v>470</v>
      </c>
      <c r="B403" s="15" t="e">
        <f>VLOOKUP(B402,'Conference Decoder'!$A:$B, 2, FALSE)</f>
        <v>#N/A</v>
      </c>
      <c r="C403" s="16" t="s">
        <v>466</v>
      </c>
      <c r="D403" s="6" t="e">
        <f>O402</f>
        <v>#N/A</v>
      </c>
      <c r="E403" s="16" t="s">
        <v>467</v>
      </c>
      <c r="F403" s="6" t="e">
        <f>V402</f>
        <v>#N/A</v>
      </c>
      <c r="K403" s="5" t="e">
        <f>SUM(K402*L402)</f>
        <v>#N/A</v>
      </c>
      <c r="M403" s="5" t="e">
        <f>SUM(M402*N402)</f>
        <v>#N/A</v>
      </c>
      <c r="R403" s="5" t="e">
        <f>SUM(R402*S402)</f>
        <v>#N/A</v>
      </c>
      <c r="T403" s="5" t="e">
        <f>SUM(T402*U402)</f>
        <v>#N/A</v>
      </c>
      <c r="X403" s="5" t="e">
        <f>SUM(X402:AA402)</f>
        <v>#N/A</v>
      </c>
      <c r="AF403" s="5" t="e">
        <f>SUM(AF402*AG402)</f>
        <v>#N/A</v>
      </c>
      <c r="AJ403" s="5" t="e">
        <f>SUM(AJ402*AK402)</f>
        <v>#N/A</v>
      </c>
    </row>
    <row r="404" spans="1:39" hidden="1" outlineLevel="1" x14ac:dyDescent="0.2">
      <c r="A404" s="14" t="s">
        <v>471</v>
      </c>
      <c r="B404" s="15" t="e">
        <f>VLOOKUP(B403,'Conference Strength'!$B$1:$N$33, 13, FALSE)</f>
        <v>#N/A</v>
      </c>
      <c r="C404" s="16" t="s">
        <v>468</v>
      </c>
      <c r="D404" s="6" t="e">
        <f>AM402</f>
        <v>#N/A</v>
      </c>
      <c r="E404" s="16" t="s">
        <v>469</v>
      </c>
      <c r="F404" s="6" t="e">
        <f>AC402</f>
        <v>#N/A</v>
      </c>
      <c r="J404" s="4" t="s">
        <v>473</v>
      </c>
      <c r="K404" t="e">
        <f>SUM(K403-R409)</f>
        <v>#N/A</v>
      </c>
      <c r="L404" s="4" t="s">
        <v>473</v>
      </c>
      <c r="M404" t="e">
        <f>SUM(M403-T409)</f>
        <v>#N/A</v>
      </c>
      <c r="Q404" t="s">
        <v>473</v>
      </c>
      <c r="AI404" s="4" t="s">
        <v>473</v>
      </c>
      <c r="AJ404" t="e">
        <f>SUM(AJ403-AF409)</f>
        <v>#N/A</v>
      </c>
    </row>
    <row r="405" spans="1:39" hidden="1" outlineLevel="1" x14ac:dyDescent="0.2">
      <c r="A405" s="14" t="s">
        <v>507</v>
      </c>
      <c r="B405" s="15" t="e">
        <f>SUM(F406*B404)</f>
        <v>#N/A</v>
      </c>
      <c r="C405" s="16" t="s">
        <v>474</v>
      </c>
      <c r="D405" s="17" t="e">
        <f>SUM(F410*SUM(K404/F409))</f>
        <v>#N/A</v>
      </c>
      <c r="E405" s="16" t="s">
        <v>475</v>
      </c>
      <c r="F405" s="18" t="e">
        <f>SUM(F410*SUM(M404/F409))</f>
        <v>#N/A</v>
      </c>
    </row>
    <row r="406" spans="1:39" hidden="1" outlineLevel="1" x14ac:dyDescent="0.2">
      <c r="A406" s="19"/>
      <c r="B406" s="20"/>
      <c r="C406" s="21" t="s">
        <v>476</v>
      </c>
      <c r="D406" s="22" t="e">
        <f>AJ404/(SUM(F404*10))</f>
        <v>#N/A</v>
      </c>
      <c r="E406" s="21" t="s">
        <v>481</v>
      </c>
      <c r="F406" s="23" t="e">
        <f>SUM(D405,F405,D406)</f>
        <v>#N/A</v>
      </c>
    </row>
    <row r="407" spans="1:39" ht="30" hidden="1" customHeight="1" outlineLevel="1" x14ac:dyDescent="0.2"/>
    <row r="408" spans="1:39" ht="15" hidden="1" outlineLevel="1" x14ac:dyDescent="0.2">
      <c r="A408" s="11" t="s">
        <v>450</v>
      </c>
      <c r="B408" s="12"/>
      <c r="C408" s="13" t="s">
        <v>371</v>
      </c>
      <c r="D408" s="5" t="e">
        <f>VLOOKUP(B408,'School Stats'!$B:$AH, 14, FALSE)</f>
        <v>#N/A</v>
      </c>
      <c r="E408" s="13" t="s">
        <v>452</v>
      </c>
      <c r="F408" s="5" t="e">
        <f>VLOOKUP(B408,'Opponent Stats'!$B:$AH, 15, FALSE)</f>
        <v>#N/A</v>
      </c>
      <c r="J408" s="5" t="e">
        <f>VLOOKUP(B408,'School Stats'!$B:$AH, 17, FALSE)</f>
        <v>#N/A</v>
      </c>
      <c r="K408" s="5" t="e">
        <f>VLOOKUP(B408,'School Stats'!$B:$AH, 19, FALSE)</f>
        <v>#N/A</v>
      </c>
      <c r="L408" s="5" t="e">
        <f>VLOOKUP(B408,'School Stats'!$B:$AH, 20, FALSE)</f>
        <v>#N/A</v>
      </c>
      <c r="M408" s="5" t="e">
        <f>VLOOKUP(B408,'School Stats'!$B:$AH, 22, FALSE)</f>
        <v>#N/A</v>
      </c>
      <c r="N408" s="5" t="e">
        <f>VLOOKUP(B408,'School Stats'!$B:$AH, 23, FALSE)</f>
        <v>#N/A</v>
      </c>
      <c r="O408" s="5" t="e">
        <f>SUM(J408/SUM(K409+M409))</f>
        <v>#N/A</v>
      </c>
      <c r="Q408" s="5" t="e">
        <f>VLOOKUP(B408,'Opponent Stats'!$B:$AH, 17, FALSE)</f>
        <v>#N/A</v>
      </c>
      <c r="R408" s="5" t="e">
        <f>VLOOKUP(B408,'Opponent Stats'!$B:$AH, 19, FALSE)</f>
        <v>#N/A</v>
      </c>
      <c r="S408" s="5" t="e">
        <f>VLOOKUP(B408,'Opponent Stats'!$B:$AH, 20, FALSE)</f>
        <v>#N/A</v>
      </c>
      <c r="T408" s="5" t="e">
        <f>VLOOKUP(B408,'Opponent Stats'!$B:$AH, 22, FALSE)</f>
        <v>#N/A</v>
      </c>
      <c r="U408" s="5" t="e">
        <f>VLOOKUP(B408,'Opponent Stats'!$B:$AH, 23, FALSE)</f>
        <v>#N/A</v>
      </c>
      <c r="V408" s="5" t="e">
        <f>SUM(Q408/SUM(R409+T409))</f>
        <v>#N/A</v>
      </c>
      <c r="X408" s="5" t="e">
        <f>VLOOKUP(B408,'School Stats'!$B:$AH, 27, FALSE)</f>
        <v>#N/A</v>
      </c>
      <c r="Y408" s="5" t="e">
        <f>VLOOKUP(B408,'School Stats'!$B:$AH, 32, FALSE)</f>
        <v>#N/A</v>
      </c>
      <c r="Z408" s="5" t="e">
        <f>VLOOKUP(B408,'School Stats'!$B:$AH, 30, FALSE)</f>
        <v>#N/A</v>
      </c>
      <c r="AA408" s="5" t="e">
        <f>VLOOKUP(B408,'School Stats'!$B:$AH, 31, FALSE)</f>
        <v>#N/A</v>
      </c>
      <c r="AB408" s="5" t="e">
        <f>VLOOKUP(B408,'Opponent Stats'!$B:$AH, 32, FALSE)</f>
        <v>#N/A</v>
      </c>
      <c r="AC408" s="5" t="e">
        <f>SUM(J408/(SUM(X409-AB408)))</f>
        <v>#N/A</v>
      </c>
      <c r="AE408" s="5" t="e">
        <f>VLOOKUP(B408,'School Stats'!$B:$AH, 33, FALSE)</f>
        <v>#N/A</v>
      </c>
      <c r="AF408" s="5" t="e">
        <f>VLOOKUP(B408,'Opponent Stats'!$B:$AH, 25, FALSE)</f>
        <v>#N/A</v>
      </c>
      <c r="AG408" s="5" t="e">
        <f>VLOOKUP(B408,'Opponent Stats'!$B:$AH, 26, FALSE)</f>
        <v>#N/A</v>
      </c>
      <c r="AH408" s="5" t="e">
        <f>SUM(AF409/AE408)</f>
        <v>#N/A</v>
      </c>
      <c r="AI408" s="5" t="e">
        <f>VLOOKUP(B408,'Opponent Stats'!$B:$AH, 33, FALSE)</f>
        <v>#N/A</v>
      </c>
      <c r="AJ408" s="5" t="e">
        <f>VLOOKUP(B408,'School Stats'!$B:$AH, 19, FALSE)</f>
        <v>#N/A</v>
      </c>
      <c r="AK408" s="5" t="e">
        <f>VLOOKUP(B408,'School Stats'!$B:$AH, 26, FALSE)</f>
        <v>#N/A</v>
      </c>
      <c r="AL408" s="5" t="e">
        <f>SUM(AJ409/AI408)</f>
        <v>#N/A</v>
      </c>
      <c r="AM408" s="5" t="e">
        <f>SUM(AL408-AH408)</f>
        <v>#N/A</v>
      </c>
    </row>
    <row r="409" spans="1:39" hidden="1" outlineLevel="1" x14ac:dyDescent="0.2">
      <c r="A409" s="14" t="s">
        <v>470</v>
      </c>
      <c r="B409" s="15" t="e">
        <f>VLOOKUP(B408,'Conference Decoder'!$A:$B, 2, FALSE)</f>
        <v>#N/A</v>
      </c>
      <c r="C409" s="16" t="s">
        <v>466</v>
      </c>
      <c r="D409" s="6" t="e">
        <f>O408</f>
        <v>#N/A</v>
      </c>
      <c r="E409" s="16" t="s">
        <v>467</v>
      </c>
      <c r="F409" s="6" t="e">
        <f>V408</f>
        <v>#N/A</v>
      </c>
      <c r="K409" s="5" t="e">
        <f>SUM(K408*L408)</f>
        <v>#N/A</v>
      </c>
      <c r="M409" s="5" t="e">
        <f>SUM(M408*N408)</f>
        <v>#N/A</v>
      </c>
      <c r="R409" s="5" t="e">
        <f>SUM(R408*S408)</f>
        <v>#N/A</v>
      </c>
      <c r="T409" s="5" t="e">
        <f>SUM(T408*U408)</f>
        <v>#N/A</v>
      </c>
      <c r="X409" s="5" t="e">
        <f>SUM(X408:AA408)</f>
        <v>#N/A</v>
      </c>
      <c r="AF409" s="5" t="e">
        <f>SUM(AF408*AG408)</f>
        <v>#N/A</v>
      </c>
      <c r="AJ409" s="5" t="e">
        <f>SUM(AJ408*AK408)</f>
        <v>#N/A</v>
      </c>
    </row>
    <row r="410" spans="1:39" hidden="1" outlineLevel="1" x14ac:dyDescent="0.2">
      <c r="A410" s="14" t="s">
        <v>471</v>
      </c>
      <c r="B410" s="15" t="e">
        <f>VLOOKUP(B409,'Conference Strength'!$B$1:$N$33, 13, FALSE)</f>
        <v>#N/A</v>
      </c>
      <c r="C410" s="16" t="s">
        <v>468</v>
      </c>
      <c r="D410" s="6" t="e">
        <f>AM408</f>
        <v>#N/A</v>
      </c>
      <c r="E410" s="16" t="s">
        <v>469</v>
      </c>
      <c r="F410" s="6" t="e">
        <f>AC408</f>
        <v>#N/A</v>
      </c>
      <c r="J410" s="4" t="s">
        <v>473</v>
      </c>
      <c r="K410" t="e">
        <f>SUM(K409-R403)</f>
        <v>#N/A</v>
      </c>
      <c r="L410" s="4" t="s">
        <v>473</v>
      </c>
      <c r="M410" t="e">
        <f>SUM(M409-T403)</f>
        <v>#N/A</v>
      </c>
      <c r="AI410" s="4" t="s">
        <v>473</v>
      </c>
      <c r="AJ410" t="e">
        <f>SUM(AJ409-AF403)</f>
        <v>#N/A</v>
      </c>
    </row>
    <row r="411" spans="1:39" hidden="1" outlineLevel="1" x14ac:dyDescent="0.2">
      <c r="A411" s="14" t="s">
        <v>507</v>
      </c>
      <c r="B411" s="15" t="e">
        <f>SUM(F412*B410)</f>
        <v>#N/A</v>
      </c>
      <c r="C411" s="16" t="s">
        <v>474</v>
      </c>
      <c r="D411" s="17" t="e">
        <f>SUM(F404*SUM(K410/F403))</f>
        <v>#N/A</v>
      </c>
      <c r="E411" s="16" t="s">
        <v>475</v>
      </c>
      <c r="F411" s="18" t="e">
        <f>SUM(F404*SUM(M410/F403))</f>
        <v>#N/A</v>
      </c>
    </row>
    <row r="412" spans="1:39" hidden="1" outlineLevel="1" x14ac:dyDescent="0.2">
      <c r="A412" s="19"/>
      <c r="B412" s="20"/>
      <c r="C412" s="21" t="s">
        <v>476</v>
      </c>
      <c r="D412" s="22" t="e">
        <f>AJ410/(SUM(F410*10))</f>
        <v>#N/A</v>
      </c>
      <c r="E412" s="21" t="s">
        <v>481</v>
      </c>
      <c r="F412" s="23" t="e">
        <f>SUM(D411,F411,D412)</f>
        <v>#N/A</v>
      </c>
    </row>
    <row r="413" spans="1:39" hidden="1" outlineLevel="1" x14ac:dyDescent="0.2"/>
    <row r="414" spans="1:39" hidden="1" outlineLevel="1" x14ac:dyDescent="0.2"/>
    <row r="415" spans="1:39" hidden="1" outlineLevel="1" x14ac:dyDescent="0.2">
      <c r="A415" s="40" t="s">
        <v>472</v>
      </c>
      <c r="B415" s="41"/>
      <c r="C415" s="41"/>
      <c r="D415" s="41"/>
      <c r="E415" s="41"/>
      <c r="F415" s="42"/>
      <c r="J415" s="28" t="s">
        <v>456</v>
      </c>
      <c r="K415" s="29"/>
      <c r="L415" s="29"/>
      <c r="M415" s="29"/>
      <c r="N415" s="29"/>
      <c r="O415" s="30"/>
      <c r="Q415" s="31" t="s">
        <v>457</v>
      </c>
      <c r="R415" s="32"/>
      <c r="S415" s="32"/>
      <c r="T415" s="32"/>
      <c r="U415" s="32"/>
      <c r="V415" s="33"/>
      <c r="X415" s="34" t="s">
        <v>458</v>
      </c>
      <c r="Y415" s="35"/>
      <c r="Z415" s="35"/>
      <c r="AA415" s="35"/>
      <c r="AB415" s="35"/>
      <c r="AC415" s="36"/>
      <c r="AE415" s="37" t="s">
        <v>462</v>
      </c>
      <c r="AF415" s="38"/>
      <c r="AG415" s="38"/>
      <c r="AH415" s="38"/>
      <c r="AI415" s="38"/>
      <c r="AJ415" s="38"/>
      <c r="AK415" s="38"/>
      <c r="AL415" s="38"/>
      <c r="AM415" s="39"/>
    </row>
    <row r="416" spans="1:39" ht="60" hidden="1" outlineLevel="1" x14ac:dyDescent="0.2">
      <c r="A416" s="4" t="s">
        <v>451</v>
      </c>
      <c r="D416" s="2"/>
      <c r="F416" s="2"/>
      <c r="G416" s="2"/>
      <c r="H416" s="2"/>
      <c r="J416" s="7" t="s">
        <v>391</v>
      </c>
      <c r="K416" s="8" t="s">
        <v>393</v>
      </c>
      <c r="L416" s="8" t="s">
        <v>394</v>
      </c>
      <c r="M416" s="8" t="s">
        <v>396</v>
      </c>
      <c r="N416" s="8" t="s">
        <v>397</v>
      </c>
      <c r="O416" s="10" t="s">
        <v>459</v>
      </c>
      <c r="Q416" s="7" t="s">
        <v>455</v>
      </c>
      <c r="R416" s="8" t="s">
        <v>376</v>
      </c>
      <c r="S416" s="8" t="s">
        <v>377</v>
      </c>
      <c r="T416" s="8" t="s">
        <v>379</v>
      </c>
      <c r="U416" s="8" t="s">
        <v>380</v>
      </c>
      <c r="V416" s="10" t="s">
        <v>460</v>
      </c>
      <c r="X416" s="7" t="s">
        <v>401</v>
      </c>
      <c r="Y416" s="8" t="s">
        <v>406</v>
      </c>
      <c r="Z416" s="8" t="s">
        <v>404</v>
      </c>
      <c r="AA416" s="8" t="s">
        <v>405</v>
      </c>
      <c r="AB416" s="8" t="s">
        <v>389</v>
      </c>
      <c r="AC416" s="10" t="s">
        <v>461</v>
      </c>
      <c r="AE416" s="7" t="s">
        <v>407</v>
      </c>
      <c r="AF416" s="8" t="s">
        <v>382</v>
      </c>
      <c r="AG416" s="8" t="s">
        <v>383</v>
      </c>
      <c r="AH416" s="9" t="s">
        <v>464</v>
      </c>
      <c r="AI416" s="8" t="s">
        <v>390</v>
      </c>
      <c r="AJ416" s="8" t="s">
        <v>399</v>
      </c>
      <c r="AK416" s="8" t="s">
        <v>400</v>
      </c>
      <c r="AL416" s="9" t="s">
        <v>465</v>
      </c>
      <c r="AM416" s="10" t="s">
        <v>463</v>
      </c>
    </row>
    <row r="417" spans="1:39" ht="15" hidden="1" outlineLevel="1" x14ac:dyDescent="0.2">
      <c r="A417" s="11" t="s">
        <v>449</v>
      </c>
      <c r="B417" s="12"/>
      <c r="C417" s="13" t="s">
        <v>371</v>
      </c>
      <c r="D417" s="5" t="e">
        <f>VLOOKUP(B417,'School Stats'!$B:$AH, 14, FALSE)</f>
        <v>#N/A</v>
      </c>
      <c r="E417" s="13" t="s">
        <v>452</v>
      </c>
      <c r="F417" s="5" t="e">
        <f>VLOOKUP(B417,'School Stats'!$B:$AH, 15, FALSE)</f>
        <v>#N/A</v>
      </c>
      <c r="J417" s="5" t="e">
        <f>VLOOKUP(B417,'School Stats'!$B:$AH, 17, FALSE)</f>
        <v>#N/A</v>
      </c>
      <c r="K417" s="5" t="e">
        <f>VLOOKUP(B417,'School Stats'!$B:$AH, 19, FALSE)</f>
        <v>#N/A</v>
      </c>
      <c r="L417" s="5" t="e">
        <f>VLOOKUP(B417,'School Stats'!$B:$AH, 20, FALSE)</f>
        <v>#N/A</v>
      </c>
      <c r="M417" s="5" t="e">
        <f>VLOOKUP(B417,'School Stats'!$B:$AH, 22, FALSE)</f>
        <v>#N/A</v>
      </c>
      <c r="N417" s="5" t="e">
        <f>VLOOKUP(B417,'School Stats'!$B:$AH, 23, FALSE)</f>
        <v>#N/A</v>
      </c>
      <c r="O417" s="5" t="e">
        <f>SUM(J417/SUM(K418+M418))</f>
        <v>#N/A</v>
      </c>
      <c r="Q417" s="5" t="e">
        <f>VLOOKUP(B417,'Opponent Stats'!$B:$AH, 17, FALSE)</f>
        <v>#N/A</v>
      </c>
      <c r="R417" s="5" t="e">
        <f>VLOOKUP(B417,'Opponent Stats'!$B:$AH, 19, FALSE)</f>
        <v>#N/A</v>
      </c>
      <c r="S417" s="5" t="e">
        <f>VLOOKUP(B417,'Opponent Stats'!$B:$AH, 20, FALSE)</f>
        <v>#N/A</v>
      </c>
      <c r="T417" s="5" t="e">
        <f>VLOOKUP(B417,'Opponent Stats'!$B:$AH, 22, FALSE)</f>
        <v>#N/A</v>
      </c>
      <c r="U417" s="5" t="e">
        <f>VLOOKUP(B417,'Opponent Stats'!$B:$AH, 23, FALSE)</f>
        <v>#N/A</v>
      </c>
      <c r="V417" s="5" t="e">
        <f>SUM(Q417/SUM(R418+T418))</f>
        <v>#N/A</v>
      </c>
      <c r="X417" s="5" t="e">
        <f>VLOOKUP(B417,'School Stats'!$B:$AH, 27, FALSE)</f>
        <v>#N/A</v>
      </c>
      <c r="Y417" s="5" t="e">
        <f>VLOOKUP(B417,'School Stats'!$B:$AH, 32, FALSE)</f>
        <v>#N/A</v>
      </c>
      <c r="Z417" s="5" t="e">
        <f>VLOOKUP(B417,'School Stats'!$B:$AH, 30, FALSE)</f>
        <v>#N/A</v>
      </c>
      <c r="AA417" s="5" t="e">
        <f>VLOOKUP(B417,'School Stats'!$B:$AH, 31, FALSE)</f>
        <v>#N/A</v>
      </c>
      <c r="AB417" s="5" t="e">
        <f>VLOOKUP(B417,'Opponent Stats'!$B:$AH, 32, FALSE)</f>
        <v>#N/A</v>
      </c>
      <c r="AC417" s="5" t="e">
        <f>SUM(J417/(SUM(X418-AB417)))</f>
        <v>#N/A</v>
      </c>
      <c r="AE417" s="5" t="e">
        <f>VLOOKUP(B417,'School Stats'!$B:$AH, 33, FALSE)</f>
        <v>#N/A</v>
      </c>
      <c r="AF417" s="5" t="e">
        <f>VLOOKUP(B417,'Opponent Stats'!$B:$AH, 25, FALSE)</f>
        <v>#N/A</v>
      </c>
      <c r="AG417" s="5" t="e">
        <f>VLOOKUP(B417,'Opponent Stats'!$B:$AH, 26, FALSE)</f>
        <v>#N/A</v>
      </c>
      <c r="AH417" s="5" t="e">
        <f>SUM(AF418/AE417)</f>
        <v>#N/A</v>
      </c>
      <c r="AI417" s="5" t="e">
        <f>VLOOKUP(B417,'Opponent Stats'!$B:$AH, 33, FALSE)</f>
        <v>#N/A</v>
      </c>
      <c r="AJ417" s="5" t="e">
        <f>VLOOKUP(B417,'School Stats'!$B:$AH, 19, FALSE)</f>
        <v>#N/A</v>
      </c>
      <c r="AK417" s="5" t="e">
        <f>VLOOKUP(B417,'School Stats'!$B:$AH, 26, FALSE)</f>
        <v>#N/A</v>
      </c>
      <c r="AL417" s="5" t="e">
        <f>SUM(AJ418/AI417)</f>
        <v>#N/A</v>
      </c>
      <c r="AM417" s="5" t="e">
        <f>SUM(AL417-AH417)</f>
        <v>#N/A</v>
      </c>
    </row>
    <row r="418" spans="1:39" hidden="1" outlineLevel="1" x14ac:dyDescent="0.2">
      <c r="A418" s="14" t="s">
        <v>470</v>
      </c>
      <c r="B418" s="15" t="e">
        <f>VLOOKUP(B417,'Conference Decoder'!$A:$B, 2, FALSE)</f>
        <v>#N/A</v>
      </c>
      <c r="C418" s="16" t="s">
        <v>466</v>
      </c>
      <c r="D418" s="6" t="e">
        <f>O417</f>
        <v>#N/A</v>
      </c>
      <c r="E418" s="16" t="s">
        <v>467</v>
      </c>
      <c r="F418" s="6" t="e">
        <f>V417</f>
        <v>#N/A</v>
      </c>
      <c r="K418" s="5" t="e">
        <f>SUM(K417*L417)</f>
        <v>#N/A</v>
      </c>
      <c r="M418" s="5" t="e">
        <f>SUM(M417*N417)</f>
        <v>#N/A</v>
      </c>
      <c r="R418" s="5" t="e">
        <f>SUM(R417*S417)</f>
        <v>#N/A</v>
      </c>
      <c r="T418" s="5" t="e">
        <f>SUM(T417*U417)</f>
        <v>#N/A</v>
      </c>
      <c r="X418" s="5" t="e">
        <f>SUM(X417:AA417)</f>
        <v>#N/A</v>
      </c>
      <c r="AF418" s="5" t="e">
        <f>SUM(AF417*AG417)</f>
        <v>#N/A</v>
      </c>
      <c r="AJ418" s="5" t="e">
        <f>SUM(AJ417*AK417)</f>
        <v>#N/A</v>
      </c>
    </row>
    <row r="419" spans="1:39" hidden="1" outlineLevel="1" x14ac:dyDescent="0.2">
      <c r="A419" s="14" t="s">
        <v>471</v>
      </c>
      <c r="B419" s="15" t="e">
        <f>VLOOKUP(B418,'Conference Strength'!$B$1:$N$33, 13, FALSE)</f>
        <v>#N/A</v>
      </c>
      <c r="C419" s="16" t="s">
        <v>468</v>
      </c>
      <c r="D419" s="6" t="e">
        <f>AM417</f>
        <v>#N/A</v>
      </c>
      <c r="E419" s="16" t="s">
        <v>469</v>
      </c>
      <c r="F419" s="6" t="e">
        <f>AC417</f>
        <v>#N/A</v>
      </c>
      <c r="J419" s="4" t="s">
        <v>473</v>
      </c>
      <c r="K419" t="e">
        <f>SUM(K418-R424)</f>
        <v>#N/A</v>
      </c>
      <c r="L419" s="4" t="s">
        <v>473</v>
      </c>
      <c r="M419" t="e">
        <f>SUM(M418-T424)</f>
        <v>#N/A</v>
      </c>
      <c r="Q419" t="s">
        <v>473</v>
      </c>
      <c r="AI419" s="4" t="s">
        <v>473</v>
      </c>
      <c r="AJ419" t="e">
        <f>SUM(AJ418-AF424)</f>
        <v>#N/A</v>
      </c>
    </row>
    <row r="420" spans="1:39" hidden="1" outlineLevel="1" x14ac:dyDescent="0.2">
      <c r="A420" s="14" t="s">
        <v>507</v>
      </c>
      <c r="B420" s="15" t="e">
        <f>SUM(F421*B419)</f>
        <v>#N/A</v>
      </c>
      <c r="C420" s="16" t="s">
        <v>474</v>
      </c>
      <c r="D420" s="17" t="e">
        <f>SUM(F425*SUM(K419/F424))</f>
        <v>#N/A</v>
      </c>
      <c r="E420" s="16" t="s">
        <v>475</v>
      </c>
      <c r="F420" s="18" t="e">
        <f>SUM(F425*SUM(M419/F424))</f>
        <v>#N/A</v>
      </c>
    </row>
    <row r="421" spans="1:39" hidden="1" outlineLevel="1" x14ac:dyDescent="0.2">
      <c r="A421" s="19"/>
      <c r="B421" s="20"/>
      <c r="C421" s="21" t="s">
        <v>476</v>
      </c>
      <c r="D421" s="22" t="e">
        <f>AJ419/(SUM(F419*10))</f>
        <v>#N/A</v>
      </c>
      <c r="E421" s="21" t="s">
        <v>481</v>
      </c>
      <c r="F421" s="23" t="e">
        <f>SUM(D420,F420,D421)</f>
        <v>#N/A</v>
      </c>
    </row>
    <row r="422" spans="1:39" ht="30" hidden="1" customHeight="1" outlineLevel="1" x14ac:dyDescent="0.2"/>
    <row r="423" spans="1:39" ht="15" hidden="1" outlineLevel="1" x14ac:dyDescent="0.2">
      <c r="A423" s="11" t="s">
        <v>450</v>
      </c>
      <c r="B423" s="12"/>
      <c r="C423" s="13" t="s">
        <v>371</v>
      </c>
      <c r="D423" s="5" t="e">
        <f>VLOOKUP(B423,'School Stats'!$B:$AH, 14, FALSE)</f>
        <v>#N/A</v>
      </c>
      <c r="E423" s="13" t="s">
        <v>452</v>
      </c>
      <c r="F423" s="5" t="e">
        <f>VLOOKUP(B423,'Opponent Stats'!$B:$AH, 15, FALSE)</f>
        <v>#N/A</v>
      </c>
      <c r="J423" s="5" t="e">
        <f>VLOOKUP(B423,'School Stats'!$B:$AH, 17, FALSE)</f>
        <v>#N/A</v>
      </c>
      <c r="K423" s="5" t="e">
        <f>VLOOKUP(B423,'School Stats'!$B:$AH, 19, FALSE)</f>
        <v>#N/A</v>
      </c>
      <c r="L423" s="5" t="e">
        <f>VLOOKUP(B423,'School Stats'!$B:$AH, 20, FALSE)</f>
        <v>#N/A</v>
      </c>
      <c r="M423" s="5" t="e">
        <f>VLOOKUP(B423,'School Stats'!$B:$AH, 22, FALSE)</f>
        <v>#N/A</v>
      </c>
      <c r="N423" s="5" t="e">
        <f>VLOOKUP(B423,'School Stats'!$B:$AH, 23, FALSE)</f>
        <v>#N/A</v>
      </c>
      <c r="O423" s="5" t="e">
        <f>SUM(J423/SUM(K424+M424))</f>
        <v>#N/A</v>
      </c>
      <c r="Q423" s="5" t="e">
        <f>VLOOKUP(B423,'Opponent Stats'!$B:$AH, 17, FALSE)</f>
        <v>#N/A</v>
      </c>
      <c r="R423" s="5" t="e">
        <f>VLOOKUP(B423,'Opponent Stats'!$B:$AH, 19, FALSE)</f>
        <v>#N/A</v>
      </c>
      <c r="S423" s="5" t="e">
        <f>VLOOKUP(B423,'Opponent Stats'!$B:$AH, 20, FALSE)</f>
        <v>#N/A</v>
      </c>
      <c r="T423" s="5" t="e">
        <f>VLOOKUP(B423,'Opponent Stats'!$B:$AH, 22, FALSE)</f>
        <v>#N/A</v>
      </c>
      <c r="U423" s="5" t="e">
        <f>VLOOKUP(B423,'Opponent Stats'!$B:$AH, 23, FALSE)</f>
        <v>#N/A</v>
      </c>
      <c r="V423" s="5" t="e">
        <f>SUM(Q423/SUM(R424+T424))</f>
        <v>#N/A</v>
      </c>
      <c r="X423" s="5" t="e">
        <f>VLOOKUP(B423,'School Stats'!$B:$AH, 27, FALSE)</f>
        <v>#N/A</v>
      </c>
      <c r="Y423" s="5" t="e">
        <f>VLOOKUP(B423,'School Stats'!$B:$AH, 32, FALSE)</f>
        <v>#N/A</v>
      </c>
      <c r="Z423" s="5" t="e">
        <f>VLOOKUP(B423,'School Stats'!$B:$AH, 30, FALSE)</f>
        <v>#N/A</v>
      </c>
      <c r="AA423" s="5" t="e">
        <f>VLOOKUP(B423,'School Stats'!$B:$AH, 31, FALSE)</f>
        <v>#N/A</v>
      </c>
      <c r="AB423" s="5" t="e">
        <f>VLOOKUP(B423,'Opponent Stats'!$B:$AH, 32, FALSE)</f>
        <v>#N/A</v>
      </c>
      <c r="AC423" s="5" t="e">
        <f>SUM(J423/(SUM(X424-AB423)))</f>
        <v>#N/A</v>
      </c>
      <c r="AE423" s="5" t="e">
        <f>VLOOKUP(B423,'School Stats'!$B:$AH, 33, FALSE)</f>
        <v>#N/A</v>
      </c>
      <c r="AF423" s="5" t="e">
        <f>VLOOKUP(B423,'Opponent Stats'!$B:$AH, 25, FALSE)</f>
        <v>#N/A</v>
      </c>
      <c r="AG423" s="5" t="e">
        <f>VLOOKUP(B423,'Opponent Stats'!$B:$AH, 26, FALSE)</f>
        <v>#N/A</v>
      </c>
      <c r="AH423" s="5" t="e">
        <f>SUM(AF424/AE423)</f>
        <v>#N/A</v>
      </c>
      <c r="AI423" s="5" t="e">
        <f>VLOOKUP(B423,'Opponent Stats'!$B:$AH, 33, FALSE)</f>
        <v>#N/A</v>
      </c>
      <c r="AJ423" s="5" t="e">
        <f>VLOOKUP(B423,'School Stats'!$B:$AH, 19, FALSE)</f>
        <v>#N/A</v>
      </c>
      <c r="AK423" s="5" t="e">
        <f>VLOOKUP(B423,'School Stats'!$B:$AH, 26, FALSE)</f>
        <v>#N/A</v>
      </c>
      <c r="AL423" s="5" t="e">
        <f>SUM(AJ424/AI423)</f>
        <v>#N/A</v>
      </c>
      <c r="AM423" s="5" t="e">
        <f>SUM(AL423-AH423)</f>
        <v>#N/A</v>
      </c>
    </row>
    <row r="424" spans="1:39" hidden="1" outlineLevel="1" x14ac:dyDescent="0.2">
      <c r="A424" s="14" t="s">
        <v>470</v>
      </c>
      <c r="B424" s="15" t="e">
        <f>VLOOKUP(B423,'Conference Decoder'!$A:$B, 2, FALSE)</f>
        <v>#N/A</v>
      </c>
      <c r="C424" s="16" t="s">
        <v>466</v>
      </c>
      <c r="D424" s="6" t="e">
        <f>O423</f>
        <v>#N/A</v>
      </c>
      <c r="E424" s="16" t="s">
        <v>467</v>
      </c>
      <c r="F424" s="6" t="e">
        <f>V423</f>
        <v>#N/A</v>
      </c>
      <c r="K424" s="5" t="e">
        <f>SUM(K423*L423)</f>
        <v>#N/A</v>
      </c>
      <c r="M424" s="5" t="e">
        <f>SUM(M423*N423)</f>
        <v>#N/A</v>
      </c>
      <c r="R424" s="5" t="e">
        <f>SUM(R423*S423)</f>
        <v>#N/A</v>
      </c>
      <c r="T424" s="5" t="e">
        <f>SUM(T423*U423)</f>
        <v>#N/A</v>
      </c>
      <c r="X424" s="5" t="e">
        <f>SUM(X423:AA423)</f>
        <v>#N/A</v>
      </c>
      <c r="AF424" s="5" t="e">
        <f>SUM(AF423*AG423)</f>
        <v>#N/A</v>
      </c>
      <c r="AJ424" s="5" t="e">
        <f>SUM(AJ423*AK423)</f>
        <v>#N/A</v>
      </c>
    </row>
    <row r="425" spans="1:39" hidden="1" outlineLevel="1" x14ac:dyDescent="0.2">
      <c r="A425" s="14" t="s">
        <v>471</v>
      </c>
      <c r="B425" s="15" t="e">
        <f>VLOOKUP(B424,'Conference Strength'!$B$1:$N$33, 13, FALSE)</f>
        <v>#N/A</v>
      </c>
      <c r="C425" s="16" t="s">
        <v>468</v>
      </c>
      <c r="D425" s="6" t="e">
        <f>AM423</f>
        <v>#N/A</v>
      </c>
      <c r="E425" s="16" t="s">
        <v>469</v>
      </c>
      <c r="F425" s="6" t="e">
        <f>AC423</f>
        <v>#N/A</v>
      </c>
      <c r="J425" s="4" t="s">
        <v>473</v>
      </c>
      <c r="K425" t="e">
        <f>SUM(K424-R418)</f>
        <v>#N/A</v>
      </c>
      <c r="L425" s="4" t="s">
        <v>473</v>
      </c>
      <c r="M425" t="e">
        <f>SUM(M424-T418)</f>
        <v>#N/A</v>
      </c>
      <c r="AI425" s="4" t="s">
        <v>473</v>
      </c>
      <c r="AJ425" t="e">
        <f>SUM(AJ424-AF418)</f>
        <v>#N/A</v>
      </c>
    </row>
    <row r="426" spans="1:39" hidden="1" outlineLevel="1" x14ac:dyDescent="0.2">
      <c r="A426" s="14" t="s">
        <v>507</v>
      </c>
      <c r="B426" s="15" t="e">
        <f>SUM(F427*B425)</f>
        <v>#N/A</v>
      </c>
      <c r="C426" s="16" t="s">
        <v>474</v>
      </c>
      <c r="D426" s="17" t="e">
        <f>SUM(F419*SUM(K425/F418))</f>
        <v>#N/A</v>
      </c>
      <c r="E426" s="16" t="s">
        <v>475</v>
      </c>
      <c r="F426" s="18" t="e">
        <f>SUM(F419*SUM(M425/F418))</f>
        <v>#N/A</v>
      </c>
    </row>
    <row r="427" spans="1:39" hidden="1" outlineLevel="1" x14ac:dyDescent="0.2">
      <c r="A427" s="19"/>
      <c r="B427" s="20"/>
      <c r="C427" s="21" t="s">
        <v>476</v>
      </c>
      <c r="D427" s="22" t="e">
        <f>AJ425/(SUM(F425*10))</f>
        <v>#N/A</v>
      </c>
      <c r="E427" s="21" t="s">
        <v>481</v>
      </c>
      <c r="F427" s="23" t="e">
        <f>SUM(D426,F426,D427)</f>
        <v>#N/A</v>
      </c>
    </row>
    <row r="428" spans="1:39" hidden="1" outlineLevel="1" x14ac:dyDescent="0.2"/>
    <row r="429" spans="1:39" hidden="1" outlineLevel="1" x14ac:dyDescent="0.2"/>
    <row r="430" spans="1:39" hidden="1" outlineLevel="1" x14ac:dyDescent="0.2">
      <c r="A430" s="40" t="s">
        <v>472</v>
      </c>
      <c r="B430" s="41"/>
      <c r="C430" s="41"/>
      <c r="D430" s="41"/>
      <c r="E430" s="41"/>
      <c r="F430" s="42"/>
      <c r="J430" s="28" t="s">
        <v>456</v>
      </c>
      <c r="K430" s="29"/>
      <c r="L430" s="29"/>
      <c r="M430" s="29"/>
      <c r="N430" s="29"/>
      <c r="O430" s="30"/>
      <c r="Q430" s="31" t="s">
        <v>457</v>
      </c>
      <c r="R430" s="32"/>
      <c r="S430" s="32"/>
      <c r="T430" s="32"/>
      <c r="U430" s="32"/>
      <c r="V430" s="33"/>
      <c r="X430" s="34" t="s">
        <v>458</v>
      </c>
      <c r="Y430" s="35"/>
      <c r="Z430" s="35"/>
      <c r="AA430" s="35"/>
      <c r="AB430" s="35"/>
      <c r="AC430" s="36"/>
      <c r="AE430" s="37" t="s">
        <v>462</v>
      </c>
      <c r="AF430" s="38"/>
      <c r="AG430" s="38"/>
      <c r="AH430" s="38"/>
      <c r="AI430" s="38"/>
      <c r="AJ430" s="38"/>
      <c r="AK430" s="38"/>
      <c r="AL430" s="38"/>
      <c r="AM430" s="39"/>
    </row>
    <row r="431" spans="1:39" ht="60" hidden="1" outlineLevel="1" x14ac:dyDescent="0.2">
      <c r="A431" s="4" t="s">
        <v>451</v>
      </c>
      <c r="D431" s="2"/>
      <c r="F431" s="2"/>
      <c r="G431" s="2"/>
      <c r="H431" s="2"/>
      <c r="J431" s="7" t="s">
        <v>391</v>
      </c>
      <c r="K431" s="8" t="s">
        <v>393</v>
      </c>
      <c r="L431" s="8" t="s">
        <v>394</v>
      </c>
      <c r="M431" s="8" t="s">
        <v>396</v>
      </c>
      <c r="N431" s="8" t="s">
        <v>397</v>
      </c>
      <c r="O431" s="10" t="s">
        <v>459</v>
      </c>
      <c r="Q431" s="7" t="s">
        <v>455</v>
      </c>
      <c r="R431" s="8" t="s">
        <v>376</v>
      </c>
      <c r="S431" s="8" t="s">
        <v>377</v>
      </c>
      <c r="T431" s="8" t="s">
        <v>379</v>
      </c>
      <c r="U431" s="8" t="s">
        <v>380</v>
      </c>
      <c r="V431" s="10" t="s">
        <v>460</v>
      </c>
      <c r="X431" s="7" t="s">
        <v>401</v>
      </c>
      <c r="Y431" s="8" t="s">
        <v>406</v>
      </c>
      <c r="Z431" s="8" t="s">
        <v>404</v>
      </c>
      <c r="AA431" s="8" t="s">
        <v>405</v>
      </c>
      <c r="AB431" s="8" t="s">
        <v>389</v>
      </c>
      <c r="AC431" s="10" t="s">
        <v>461</v>
      </c>
      <c r="AE431" s="7" t="s">
        <v>407</v>
      </c>
      <c r="AF431" s="8" t="s">
        <v>382</v>
      </c>
      <c r="AG431" s="8" t="s">
        <v>383</v>
      </c>
      <c r="AH431" s="9" t="s">
        <v>464</v>
      </c>
      <c r="AI431" s="8" t="s">
        <v>390</v>
      </c>
      <c r="AJ431" s="8" t="s">
        <v>399</v>
      </c>
      <c r="AK431" s="8" t="s">
        <v>400</v>
      </c>
      <c r="AL431" s="9" t="s">
        <v>465</v>
      </c>
      <c r="AM431" s="10" t="s">
        <v>463</v>
      </c>
    </row>
    <row r="432" spans="1:39" ht="15" hidden="1" outlineLevel="1" x14ac:dyDescent="0.2">
      <c r="A432" s="11" t="s">
        <v>449</v>
      </c>
      <c r="B432" s="12"/>
      <c r="C432" s="13" t="s">
        <v>371</v>
      </c>
      <c r="D432" s="5" t="e">
        <f>VLOOKUP(B432,'School Stats'!$B:$AH, 14, FALSE)</f>
        <v>#N/A</v>
      </c>
      <c r="E432" s="13" t="s">
        <v>452</v>
      </c>
      <c r="F432" s="5" t="e">
        <f>VLOOKUP(B432,'School Stats'!$B:$AH, 15, FALSE)</f>
        <v>#N/A</v>
      </c>
      <c r="J432" s="5" t="e">
        <f>VLOOKUP(B432,'School Stats'!$B:$AH, 17, FALSE)</f>
        <v>#N/A</v>
      </c>
      <c r="K432" s="5" t="e">
        <f>VLOOKUP(B432,'School Stats'!$B:$AH, 19, FALSE)</f>
        <v>#N/A</v>
      </c>
      <c r="L432" s="5" t="e">
        <f>VLOOKUP(B432,'School Stats'!$B:$AH, 20, FALSE)</f>
        <v>#N/A</v>
      </c>
      <c r="M432" s="5" t="e">
        <f>VLOOKUP(B432,'School Stats'!$B:$AH, 22, FALSE)</f>
        <v>#N/A</v>
      </c>
      <c r="N432" s="5" t="e">
        <f>VLOOKUP(B432,'School Stats'!$B:$AH, 23, FALSE)</f>
        <v>#N/A</v>
      </c>
      <c r="O432" s="5" t="e">
        <f>SUM(J432/SUM(K433+M433))</f>
        <v>#N/A</v>
      </c>
      <c r="Q432" s="5" t="e">
        <f>VLOOKUP(B432,'Opponent Stats'!$B:$AH, 17, FALSE)</f>
        <v>#N/A</v>
      </c>
      <c r="R432" s="5" t="e">
        <f>VLOOKUP(B432,'Opponent Stats'!$B:$AH, 19, FALSE)</f>
        <v>#N/A</v>
      </c>
      <c r="S432" s="5" t="e">
        <f>VLOOKUP(B432,'Opponent Stats'!$B:$AH, 20, FALSE)</f>
        <v>#N/A</v>
      </c>
      <c r="T432" s="5" t="e">
        <f>VLOOKUP(B432,'Opponent Stats'!$B:$AH, 22, FALSE)</f>
        <v>#N/A</v>
      </c>
      <c r="U432" s="5" t="e">
        <f>VLOOKUP(B432,'Opponent Stats'!$B:$AH, 23, FALSE)</f>
        <v>#N/A</v>
      </c>
      <c r="V432" s="5" t="e">
        <f>SUM(Q432/SUM(R433+T433))</f>
        <v>#N/A</v>
      </c>
      <c r="X432" s="5" t="e">
        <f>VLOOKUP(B432,'School Stats'!$B:$AH, 27, FALSE)</f>
        <v>#N/A</v>
      </c>
      <c r="Y432" s="5" t="e">
        <f>VLOOKUP(B432,'School Stats'!$B:$AH, 32, FALSE)</f>
        <v>#N/A</v>
      </c>
      <c r="Z432" s="5" t="e">
        <f>VLOOKUP(B432,'School Stats'!$B:$AH, 30, FALSE)</f>
        <v>#N/A</v>
      </c>
      <c r="AA432" s="5" t="e">
        <f>VLOOKUP(B432,'School Stats'!$B:$AH, 31, FALSE)</f>
        <v>#N/A</v>
      </c>
      <c r="AB432" s="5" t="e">
        <f>VLOOKUP(B432,'Opponent Stats'!$B:$AH, 32, FALSE)</f>
        <v>#N/A</v>
      </c>
      <c r="AC432" s="5" t="e">
        <f>SUM(J432/(SUM(X433-AB432)))</f>
        <v>#N/A</v>
      </c>
      <c r="AE432" s="5" t="e">
        <f>VLOOKUP(B432,'School Stats'!$B:$AH, 33, FALSE)</f>
        <v>#N/A</v>
      </c>
      <c r="AF432" s="5" t="e">
        <f>VLOOKUP(B432,'Opponent Stats'!$B:$AH, 25, FALSE)</f>
        <v>#N/A</v>
      </c>
      <c r="AG432" s="5" t="e">
        <f>VLOOKUP(B432,'Opponent Stats'!$B:$AH, 26, FALSE)</f>
        <v>#N/A</v>
      </c>
      <c r="AH432" s="5" t="e">
        <f>SUM(AF433/AE432)</f>
        <v>#N/A</v>
      </c>
      <c r="AI432" s="5" t="e">
        <f>VLOOKUP(B432,'Opponent Stats'!$B:$AH, 33, FALSE)</f>
        <v>#N/A</v>
      </c>
      <c r="AJ432" s="5" t="e">
        <f>VLOOKUP(B432,'School Stats'!$B:$AH, 19, FALSE)</f>
        <v>#N/A</v>
      </c>
      <c r="AK432" s="5" t="e">
        <f>VLOOKUP(B432,'School Stats'!$B:$AH, 26, FALSE)</f>
        <v>#N/A</v>
      </c>
      <c r="AL432" s="5" t="e">
        <f>SUM(AJ433/AI432)</f>
        <v>#N/A</v>
      </c>
      <c r="AM432" s="5" t="e">
        <f>SUM(AL432-AH432)</f>
        <v>#N/A</v>
      </c>
    </row>
    <row r="433" spans="1:39" hidden="1" outlineLevel="1" x14ac:dyDescent="0.2">
      <c r="A433" s="14" t="s">
        <v>470</v>
      </c>
      <c r="B433" s="15" t="e">
        <f>VLOOKUP(B432,'Conference Decoder'!$A:$B, 2, FALSE)</f>
        <v>#N/A</v>
      </c>
      <c r="C433" s="16" t="s">
        <v>466</v>
      </c>
      <c r="D433" s="6" t="e">
        <f>O432</f>
        <v>#N/A</v>
      </c>
      <c r="E433" s="16" t="s">
        <v>467</v>
      </c>
      <c r="F433" s="6" t="e">
        <f>V432</f>
        <v>#N/A</v>
      </c>
      <c r="K433" s="5" t="e">
        <f>SUM(K432*L432)</f>
        <v>#N/A</v>
      </c>
      <c r="M433" s="5" t="e">
        <f>SUM(M432*N432)</f>
        <v>#N/A</v>
      </c>
      <c r="R433" s="5" t="e">
        <f>SUM(R432*S432)</f>
        <v>#N/A</v>
      </c>
      <c r="T433" s="5" t="e">
        <f>SUM(T432*U432)</f>
        <v>#N/A</v>
      </c>
      <c r="X433" s="5" t="e">
        <f>SUM(X432:AA432)</f>
        <v>#N/A</v>
      </c>
      <c r="AF433" s="5" t="e">
        <f>SUM(AF432*AG432)</f>
        <v>#N/A</v>
      </c>
      <c r="AJ433" s="5" t="e">
        <f>SUM(AJ432*AK432)</f>
        <v>#N/A</v>
      </c>
    </row>
    <row r="434" spans="1:39" hidden="1" outlineLevel="1" x14ac:dyDescent="0.2">
      <c r="A434" s="14" t="s">
        <v>471</v>
      </c>
      <c r="B434" s="15" t="e">
        <f>VLOOKUP(B433,'Conference Strength'!$B$1:$N$33, 13, FALSE)</f>
        <v>#N/A</v>
      </c>
      <c r="C434" s="16" t="s">
        <v>468</v>
      </c>
      <c r="D434" s="6" t="e">
        <f>AM432</f>
        <v>#N/A</v>
      </c>
      <c r="E434" s="16" t="s">
        <v>469</v>
      </c>
      <c r="F434" s="6" t="e">
        <f>AC432</f>
        <v>#N/A</v>
      </c>
      <c r="J434" s="4" t="s">
        <v>473</v>
      </c>
      <c r="K434" t="e">
        <f>SUM(K433-R439)</f>
        <v>#N/A</v>
      </c>
      <c r="L434" s="4" t="s">
        <v>473</v>
      </c>
      <c r="M434" t="e">
        <f>SUM(M433-T439)</f>
        <v>#N/A</v>
      </c>
      <c r="Q434" t="s">
        <v>473</v>
      </c>
      <c r="AI434" s="4" t="s">
        <v>473</v>
      </c>
      <c r="AJ434" t="e">
        <f>SUM(AJ433-AF439)</f>
        <v>#N/A</v>
      </c>
    </row>
    <row r="435" spans="1:39" hidden="1" outlineLevel="1" x14ac:dyDescent="0.2">
      <c r="A435" s="14" t="s">
        <v>507</v>
      </c>
      <c r="B435" s="15" t="e">
        <f>SUM(F436*B434)</f>
        <v>#N/A</v>
      </c>
      <c r="C435" s="16" t="s">
        <v>474</v>
      </c>
      <c r="D435" s="17" t="e">
        <f>SUM(F440*SUM(K434/F439))</f>
        <v>#N/A</v>
      </c>
      <c r="E435" s="16" t="s">
        <v>475</v>
      </c>
      <c r="F435" s="18" t="e">
        <f>SUM(F440*SUM(M434/F439))</f>
        <v>#N/A</v>
      </c>
    </row>
    <row r="436" spans="1:39" hidden="1" outlineLevel="1" x14ac:dyDescent="0.2">
      <c r="A436" s="19"/>
      <c r="B436" s="20"/>
      <c r="C436" s="21" t="s">
        <v>476</v>
      </c>
      <c r="D436" s="22" t="e">
        <f>AJ434/(SUM(F434*10))</f>
        <v>#N/A</v>
      </c>
      <c r="E436" s="21" t="s">
        <v>481</v>
      </c>
      <c r="F436" s="23" t="e">
        <f>SUM(D435,F435,D436)</f>
        <v>#N/A</v>
      </c>
    </row>
    <row r="437" spans="1:39" ht="30" hidden="1" customHeight="1" outlineLevel="1" x14ac:dyDescent="0.2"/>
    <row r="438" spans="1:39" ht="15" hidden="1" outlineLevel="1" x14ac:dyDescent="0.2">
      <c r="A438" s="11" t="s">
        <v>450</v>
      </c>
      <c r="B438" s="12"/>
      <c r="C438" s="13" t="s">
        <v>371</v>
      </c>
      <c r="D438" s="5" t="e">
        <f>VLOOKUP(B438,'School Stats'!$B:$AH, 14, FALSE)</f>
        <v>#N/A</v>
      </c>
      <c r="E438" s="13" t="s">
        <v>452</v>
      </c>
      <c r="F438" s="5" t="e">
        <f>VLOOKUP(B438,'Opponent Stats'!$B:$AH, 15, FALSE)</f>
        <v>#N/A</v>
      </c>
      <c r="J438" s="5" t="e">
        <f>VLOOKUP(B438,'School Stats'!$B:$AH, 17, FALSE)</f>
        <v>#N/A</v>
      </c>
      <c r="K438" s="5" t="e">
        <f>VLOOKUP(B438,'School Stats'!$B:$AH, 19, FALSE)</f>
        <v>#N/A</v>
      </c>
      <c r="L438" s="5" t="e">
        <f>VLOOKUP(B438,'School Stats'!$B:$AH, 20, FALSE)</f>
        <v>#N/A</v>
      </c>
      <c r="M438" s="5" t="e">
        <f>VLOOKUP(B438,'School Stats'!$B:$AH, 22, FALSE)</f>
        <v>#N/A</v>
      </c>
      <c r="N438" s="5" t="e">
        <f>VLOOKUP(B438,'School Stats'!$B:$AH, 23, FALSE)</f>
        <v>#N/A</v>
      </c>
      <c r="O438" s="5" t="e">
        <f>SUM(J438/SUM(K439+M439))</f>
        <v>#N/A</v>
      </c>
      <c r="Q438" s="5" t="e">
        <f>VLOOKUP(B438,'Opponent Stats'!$B:$AH, 17, FALSE)</f>
        <v>#N/A</v>
      </c>
      <c r="R438" s="5" t="e">
        <f>VLOOKUP(B438,'Opponent Stats'!$B:$AH, 19, FALSE)</f>
        <v>#N/A</v>
      </c>
      <c r="S438" s="5" t="e">
        <f>VLOOKUP(B438,'Opponent Stats'!$B:$AH, 20, FALSE)</f>
        <v>#N/A</v>
      </c>
      <c r="T438" s="5" t="e">
        <f>VLOOKUP(B438,'Opponent Stats'!$B:$AH, 22, FALSE)</f>
        <v>#N/A</v>
      </c>
      <c r="U438" s="5" t="e">
        <f>VLOOKUP(B438,'Opponent Stats'!$B:$AH, 23, FALSE)</f>
        <v>#N/A</v>
      </c>
      <c r="V438" s="5" t="e">
        <f>SUM(Q438/SUM(R439+T439))</f>
        <v>#N/A</v>
      </c>
      <c r="X438" s="5" t="e">
        <f>VLOOKUP(B438,'School Stats'!$B:$AH, 27, FALSE)</f>
        <v>#N/A</v>
      </c>
      <c r="Y438" s="5" t="e">
        <f>VLOOKUP(B438,'School Stats'!$B:$AH, 32, FALSE)</f>
        <v>#N/A</v>
      </c>
      <c r="Z438" s="5" t="e">
        <f>VLOOKUP(B438,'School Stats'!$B:$AH, 30, FALSE)</f>
        <v>#N/A</v>
      </c>
      <c r="AA438" s="5" t="e">
        <f>VLOOKUP(B438,'School Stats'!$B:$AH, 31, FALSE)</f>
        <v>#N/A</v>
      </c>
      <c r="AB438" s="5" t="e">
        <f>VLOOKUP(B438,'Opponent Stats'!$B:$AH, 32, FALSE)</f>
        <v>#N/A</v>
      </c>
      <c r="AC438" s="5" t="e">
        <f>SUM(J438/(SUM(X439-AB438)))</f>
        <v>#N/A</v>
      </c>
      <c r="AE438" s="5" t="e">
        <f>VLOOKUP(B438,'School Stats'!$B:$AH, 33, FALSE)</f>
        <v>#N/A</v>
      </c>
      <c r="AF438" s="5" t="e">
        <f>VLOOKUP(B438,'Opponent Stats'!$B:$AH, 25, FALSE)</f>
        <v>#N/A</v>
      </c>
      <c r="AG438" s="5" t="e">
        <f>VLOOKUP(B438,'Opponent Stats'!$B:$AH, 26, FALSE)</f>
        <v>#N/A</v>
      </c>
      <c r="AH438" s="5" t="e">
        <f>SUM(AF439/AE438)</f>
        <v>#N/A</v>
      </c>
      <c r="AI438" s="5" t="e">
        <f>VLOOKUP(B438,'Opponent Stats'!$B:$AH, 33, FALSE)</f>
        <v>#N/A</v>
      </c>
      <c r="AJ438" s="5" t="e">
        <f>VLOOKUP(B438,'School Stats'!$B:$AH, 19, FALSE)</f>
        <v>#N/A</v>
      </c>
      <c r="AK438" s="5" t="e">
        <f>VLOOKUP(B438,'School Stats'!$B:$AH, 26, FALSE)</f>
        <v>#N/A</v>
      </c>
      <c r="AL438" s="5" t="e">
        <f>SUM(AJ439/AI438)</f>
        <v>#N/A</v>
      </c>
      <c r="AM438" s="5" t="e">
        <f>SUM(AL438-AH438)</f>
        <v>#N/A</v>
      </c>
    </row>
    <row r="439" spans="1:39" hidden="1" outlineLevel="1" x14ac:dyDescent="0.2">
      <c r="A439" s="14" t="s">
        <v>470</v>
      </c>
      <c r="B439" s="15" t="e">
        <f>VLOOKUP(B438,'Conference Decoder'!$A:$B, 2, FALSE)</f>
        <v>#N/A</v>
      </c>
      <c r="C439" s="16" t="s">
        <v>466</v>
      </c>
      <c r="D439" s="6" t="e">
        <f>O438</f>
        <v>#N/A</v>
      </c>
      <c r="E439" s="16" t="s">
        <v>467</v>
      </c>
      <c r="F439" s="6" t="e">
        <f>V438</f>
        <v>#N/A</v>
      </c>
      <c r="K439" s="5" t="e">
        <f>SUM(K438*L438)</f>
        <v>#N/A</v>
      </c>
      <c r="M439" s="5" t="e">
        <f>SUM(M438*N438)</f>
        <v>#N/A</v>
      </c>
      <c r="R439" s="5" t="e">
        <f>SUM(R438*S438)</f>
        <v>#N/A</v>
      </c>
      <c r="T439" s="5" t="e">
        <f>SUM(T438*U438)</f>
        <v>#N/A</v>
      </c>
      <c r="X439" s="5" t="e">
        <f>SUM(X438:AA438)</f>
        <v>#N/A</v>
      </c>
      <c r="AF439" s="5" t="e">
        <f>SUM(AF438*AG438)</f>
        <v>#N/A</v>
      </c>
      <c r="AJ439" s="5" t="e">
        <f>SUM(AJ438*AK438)</f>
        <v>#N/A</v>
      </c>
    </row>
    <row r="440" spans="1:39" hidden="1" outlineLevel="1" x14ac:dyDescent="0.2">
      <c r="A440" s="14" t="s">
        <v>471</v>
      </c>
      <c r="B440" s="15" t="e">
        <f>VLOOKUP(B439,'Conference Strength'!$B$1:$N$33, 13, FALSE)</f>
        <v>#N/A</v>
      </c>
      <c r="C440" s="16" t="s">
        <v>468</v>
      </c>
      <c r="D440" s="6" t="e">
        <f>AM438</f>
        <v>#N/A</v>
      </c>
      <c r="E440" s="16" t="s">
        <v>469</v>
      </c>
      <c r="F440" s="6" t="e">
        <f>AC438</f>
        <v>#N/A</v>
      </c>
      <c r="J440" s="4" t="s">
        <v>473</v>
      </c>
      <c r="K440" t="e">
        <f>SUM(K439-R433)</f>
        <v>#N/A</v>
      </c>
      <c r="L440" s="4" t="s">
        <v>473</v>
      </c>
      <c r="M440" t="e">
        <f>SUM(M439-T433)</f>
        <v>#N/A</v>
      </c>
      <c r="AI440" s="4" t="s">
        <v>473</v>
      </c>
      <c r="AJ440" t="e">
        <f>SUM(AJ439-AF433)</f>
        <v>#N/A</v>
      </c>
    </row>
    <row r="441" spans="1:39" hidden="1" outlineLevel="1" x14ac:dyDescent="0.2">
      <c r="A441" s="14" t="s">
        <v>507</v>
      </c>
      <c r="B441" s="15" t="e">
        <f>SUM(F442*B440)</f>
        <v>#N/A</v>
      </c>
      <c r="C441" s="16" t="s">
        <v>474</v>
      </c>
      <c r="D441" s="17" t="e">
        <f>SUM(F434*SUM(K440/F433))</f>
        <v>#N/A</v>
      </c>
      <c r="E441" s="16" t="s">
        <v>475</v>
      </c>
      <c r="F441" s="18" t="e">
        <f>SUM(F434*SUM(M440/F433))</f>
        <v>#N/A</v>
      </c>
    </row>
    <row r="442" spans="1:39" hidden="1" outlineLevel="1" x14ac:dyDescent="0.2">
      <c r="A442" s="19"/>
      <c r="B442" s="20"/>
      <c r="C442" s="21" t="s">
        <v>476</v>
      </c>
      <c r="D442" s="22" t="e">
        <f>AJ440/(SUM(F440*10))</f>
        <v>#N/A</v>
      </c>
      <c r="E442" s="21" t="s">
        <v>481</v>
      </c>
      <c r="F442" s="23" t="e">
        <f>SUM(D441,F441,D442)</f>
        <v>#N/A</v>
      </c>
    </row>
    <row r="443" spans="1:39" hidden="1" outlineLevel="1" x14ac:dyDescent="0.2"/>
    <row r="444" spans="1:39" hidden="1" outlineLevel="1" x14ac:dyDescent="0.2"/>
    <row r="445" spans="1:39" hidden="1" outlineLevel="1" x14ac:dyDescent="0.2">
      <c r="A445" s="40" t="s">
        <v>472</v>
      </c>
      <c r="B445" s="41"/>
      <c r="C445" s="41"/>
      <c r="D445" s="41"/>
      <c r="E445" s="41"/>
      <c r="F445" s="42"/>
      <c r="J445" s="28" t="s">
        <v>456</v>
      </c>
      <c r="K445" s="29"/>
      <c r="L445" s="29"/>
      <c r="M445" s="29"/>
      <c r="N445" s="29"/>
      <c r="O445" s="30"/>
      <c r="Q445" s="31" t="s">
        <v>457</v>
      </c>
      <c r="R445" s="32"/>
      <c r="S445" s="32"/>
      <c r="T445" s="32"/>
      <c r="U445" s="32"/>
      <c r="V445" s="33"/>
      <c r="X445" s="34" t="s">
        <v>458</v>
      </c>
      <c r="Y445" s="35"/>
      <c r="Z445" s="35"/>
      <c r="AA445" s="35"/>
      <c r="AB445" s="35"/>
      <c r="AC445" s="36"/>
      <c r="AE445" s="37" t="s">
        <v>462</v>
      </c>
      <c r="AF445" s="38"/>
      <c r="AG445" s="38"/>
      <c r="AH445" s="38"/>
      <c r="AI445" s="38"/>
      <c r="AJ445" s="38"/>
      <c r="AK445" s="38"/>
      <c r="AL445" s="38"/>
      <c r="AM445" s="39"/>
    </row>
    <row r="446" spans="1:39" ht="60" hidden="1" outlineLevel="1" x14ac:dyDescent="0.2">
      <c r="A446" s="4" t="s">
        <v>451</v>
      </c>
      <c r="D446" s="2"/>
      <c r="F446" s="2"/>
      <c r="G446" s="2"/>
      <c r="H446" s="2"/>
      <c r="J446" s="7" t="s">
        <v>391</v>
      </c>
      <c r="K446" s="8" t="s">
        <v>393</v>
      </c>
      <c r="L446" s="8" t="s">
        <v>394</v>
      </c>
      <c r="M446" s="8" t="s">
        <v>396</v>
      </c>
      <c r="N446" s="8" t="s">
        <v>397</v>
      </c>
      <c r="O446" s="10" t="s">
        <v>459</v>
      </c>
      <c r="Q446" s="7" t="s">
        <v>455</v>
      </c>
      <c r="R446" s="8" t="s">
        <v>376</v>
      </c>
      <c r="S446" s="8" t="s">
        <v>377</v>
      </c>
      <c r="T446" s="8" t="s">
        <v>379</v>
      </c>
      <c r="U446" s="8" t="s">
        <v>380</v>
      </c>
      <c r="V446" s="10" t="s">
        <v>460</v>
      </c>
      <c r="X446" s="7" t="s">
        <v>401</v>
      </c>
      <c r="Y446" s="8" t="s">
        <v>406</v>
      </c>
      <c r="Z446" s="8" t="s">
        <v>404</v>
      </c>
      <c r="AA446" s="8" t="s">
        <v>405</v>
      </c>
      <c r="AB446" s="8" t="s">
        <v>389</v>
      </c>
      <c r="AC446" s="10" t="s">
        <v>461</v>
      </c>
      <c r="AE446" s="7" t="s">
        <v>407</v>
      </c>
      <c r="AF446" s="8" t="s">
        <v>382</v>
      </c>
      <c r="AG446" s="8" t="s">
        <v>383</v>
      </c>
      <c r="AH446" s="9" t="s">
        <v>464</v>
      </c>
      <c r="AI446" s="8" t="s">
        <v>390</v>
      </c>
      <c r="AJ446" s="8" t="s">
        <v>399</v>
      </c>
      <c r="AK446" s="8" t="s">
        <v>400</v>
      </c>
      <c r="AL446" s="9" t="s">
        <v>465</v>
      </c>
      <c r="AM446" s="10" t="s">
        <v>463</v>
      </c>
    </row>
    <row r="447" spans="1:39" ht="15" hidden="1" outlineLevel="1" x14ac:dyDescent="0.2">
      <c r="A447" s="11" t="s">
        <v>449</v>
      </c>
      <c r="B447" s="12"/>
      <c r="C447" s="13" t="s">
        <v>371</v>
      </c>
      <c r="D447" s="5" t="e">
        <f>VLOOKUP(B447,'School Stats'!$B:$AH, 14, FALSE)</f>
        <v>#N/A</v>
      </c>
      <c r="E447" s="13" t="s">
        <v>452</v>
      </c>
      <c r="F447" s="5" t="e">
        <f>VLOOKUP(B447,'School Stats'!$B:$AH, 15, FALSE)</f>
        <v>#N/A</v>
      </c>
      <c r="J447" s="5" t="e">
        <f>VLOOKUP(B447,'School Stats'!$B:$AH, 17, FALSE)</f>
        <v>#N/A</v>
      </c>
      <c r="K447" s="5" t="e">
        <f>VLOOKUP(B447,'School Stats'!$B:$AH, 19, FALSE)</f>
        <v>#N/A</v>
      </c>
      <c r="L447" s="5" t="e">
        <f>VLOOKUP(B447,'School Stats'!$B:$AH, 20, FALSE)</f>
        <v>#N/A</v>
      </c>
      <c r="M447" s="5" t="e">
        <f>VLOOKUP(B447,'School Stats'!$B:$AH, 22, FALSE)</f>
        <v>#N/A</v>
      </c>
      <c r="N447" s="5" t="e">
        <f>VLOOKUP(B447,'School Stats'!$B:$AH, 23, FALSE)</f>
        <v>#N/A</v>
      </c>
      <c r="O447" s="5" t="e">
        <f>SUM(J447/SUM(K448+M448))</f>
        <v>#N/A</v>
      </c>
      <c r="Q447" s="5" t="e">
        <f>VLOOKUP(B447,'Opponent Stats'!$B:$AH, 17, FALSE)</f>
        <v>#N/A</v>
      </c>
      <c r="R447" s="5" t="e">
        <f>VLOOKUP(B447,'Opponent Stats'!$B:$AH, 19, FALSE)</f>
        <v>#N/A</v>
      </c>
      <c r="S447" s="5" t="e">
        <f>VLOOKUP(B447,'Opponent Stats'!$B:$AH, 20, FALSE)</f>
        <v>#N/A</v>
      </c>
      <c r="T447" s="5" t="e">
        <f>VLOOKUP(B447,'Opponent Stats'!$B:$AH, 22, FALSE)</f>
        <v>#N/A</v>
      </c>
      <c r="U447" s="5" t="e">
        <f>VLOOKUP(B447,'Opponent Stats'!$B:$AH, 23, FALSE)</f>
        <v>#N/A</v>
      </c>
      <c r="V447" s="5" t="e">
        <f>SUM(Q447/SUM(R448+T448))</f>
        <v>#N/A</v>
      </c>
      <c r="X447" s="5" t="e">
        <f>VLOOKUP(B447,'School Stats'!$B:$AH, 27, FALSE)</f>
        <v>#N/A</v>
      </c>
      <c r="Y447" s="5" t="e">
        <f>VLOOKUP(B447,'School Stats'!$B:$AH, 32, FALSE)</f>
        <v>#N/A</v>
      </c>
      <c r="Z447" s="5" t="e">
        <f>VLOOKUP(B447,'School Stats'!$B:$AH, 30, FALSE)</f>
        <v>#N/A</v>
      </c>
      <c r="AA447" s="5" t="e">
        <f>VLOOKUP(B447,'School Stats'!$B:$AH, 31, FALSE)</f>
        <v>#N/A</v>
      </c>
      <c r="AB447" s="5" t="e">
        <f>VLOOKUP(B447,'Opponent Stats'!$B:$AH, 32, FALSE)</f>
        <v>#N/A</v>
      </c>
      <c r="AC447" s="5" t="e">
        <f>SUM(J447/(SUM(X448-AB447)))</f>
        <v>#N/A</v>
      </c>
      <c r="AE447" s="5" t="e">
        <f>VLOOKUP(B447,'School Stats'!$B:$AH, 33, FALSE)</f>
        <v>#N/A</v>
      </c>
      <c r="AF447" s="5" t="e">
        <f>VLOOKUP(B447,'Opponent Stats'!$B:$AH, 25, FALSE)</f>
        <v>#N/A</v>
      </c>
      <c r="AG447" s="5" t="e">
        <f>VLOOKUP(B447,'Opponent Stats'!$B:$AH, 26, FALSE)</f>
        <v>#N/A</v>
      </c>
      <c r="AH447" s="5" t="e">
        <f>SUM(AF448/AE447)</f>
        <v>#N/A</v>
      </c>
      <c r="AI447" s="5" t="e">
        <f>VLOOKUP(B447,'Opponent Stats'!$B:$AH, 33, FALSE)</f>
        <v>#N/A</v>
      </c>
      <c r="AJ447" s="5" t="e">
        <f>VLOOKUP(B447,'School Stats'!$B:$AH, 19, FALSE)</f>
        <v>#N/A</v>
      </c>
      <c r="AK447" s="5" t="e">
        <f>VLOOKUP(B447,'School Stats'!$B:$AH, 26, FALSE)</f>
        <v>#N/A</v>
      </c>
      <c r="AL447" s="5" t="e">
        <f>SUM(AJ448/AI447)</f>
        <v>#N/A</v>
      </c>
      <c r="AM447" s="5" t="e">
        <f>SUM(AL447-AH447)</f>
        <v>#N/A</v>
      </c>
    </row>
    <row r="448" spans="1:39" hidden="1" outlineLevel="1" x14ac:dyDescent="0.2">
      <c r="A448" s="14" t="s">
        <v>470</v>
      </c>
      <c r="B448" s="15" t="e">
        <f>VLOOKUP(B447,'Conference Decoder'!$A:$B, 2, FALSE)</f>
        <v>#N/A</v>
      </c>
      <c r="C448" s="16" t="s">
        <v>466</v>
      </c>
      <c r="D448" s="6" t="e">
        <f>O447</f>
        <v>#N/A</v>
      </c>
      <c r="E448" s="16" t="s">
        <v>467</v>
      </c>
      <c r="F448" s="6" t="e">
        <f>V447</f>
        <v>#N/A</v>
      </c>
      <c r="K448" s="5" t="e">
        <f>SUM(K447*L447)</f>
        <v>#N/A</v>
      </c>
      <c r="M448" s="5" t="e">
        <f>SUM(M447*N447)</f>
        <v>#N/A</v>
      </c>
      <c r="R448" s="5" t="e">
        <f>SUM(R447*S447)</f>
        <v>#N/A</v>
      </c>
      <c r="T448" s="5" t="e">
        <f>SUM(T447*U447)</f>
        <v>#N/A</v>
      </c>
      <c r="X448" s="5" t="e">
        <f>SUM(X447:AA447)</f>
        <v>#N/A</v>
      </c>
      <c r="AF448" s="5" t="e">
        <f>SUM(AF447*AG447)</f>
        <v>#N/A</v>
      </c>
      <c r="AJ448" s="5" t="e">
        <f>SUM(AJ447*AK447)</f>
        <v>#N/A</v>
      </c>
    </row>
    <row r="449" spans="1:39" hidden="1" outlineLevel="1" x14ac:dyDescent="0.2">
      <c r="A449" s="14" t="s">
        <v>471</v>
      </c>
      <c r="B449" s="15" t="e">
        <f>VLOOKUP(B448,'Conference Strength'!$B$1:$N$33, 13, FALSE)</f>
        <v>#N/A</v>
      </c>
      <c r="C449" s="16" t="s">
        <v>468</v>
      </c>
      <c r="D449" s="6" t="e">
        <f>AM447</f>
        <v>#N/A</v>
      </c>
      <c r="E449" s="16" t="s">
        <v>469</v>
      </c>
      <c r="F449" s="6" t="e">
        <f>AC447</f>
        <v>#N/A</v>
      </c>
      <c r="J449" s="4" t="s">
        <v>473</v>
      </c>
      <c r="K449" t="e">
        <f>SUM(K448-R454)</f>
        <v>#N/A</v>
      </c>
      <c r="L449" s="4" t="s">
        <v>473</v>
      </c>
      <c r="M449" t="e">
        <f>SUM(M448-T454)</f>
        <v>#N/A</v>
      </c>
      <c r="Q449" t="s">
        <v>473</v>
      </c>
      <c r="AI449" s="4" t="s">
        <v>473</v>
      </c>
      <c r="AJ449" t="e">
        <f>SUM(AJ448-AF454)</f>
        <v>#N/A</v>
      </c>
    </row>
    <row r="450" spans="1:39" hidden="1" outlineLevel="1" x14ac:dyDescent="0.2">
      <c r="A450" s="14" t="s">
        <v>507</v>
      </c>
      <c r="B450" s="15" t="e">
        <f>SUM(F451*B449)</f>
        <v>#N/A</v>
      </c>
      <c r="C450" s="16" t="s">
        <v>474</v>
      </c>
      <c r="D450" s="17" t="e">
        <f>SUM(F455*SUM(K449/F454))</f>
        <v>#N/A</v>
      </c>
      <c r="E450" s="16" t="s">
        <v>475</v>
      </c>
      <c r="F450" s="18" t="e">
        <f>SUM(F455*SUM(M449/F454))</f>
        <v>#N/A</v>
      </c>
    </row>
    <row r="451" spans="1:39" hidden="1" outlineLevel="1" x14ac:dyDescent="0.2">
      <c r="A451" s="19"/>
      <c r="B451" s="20"/>
      <c r="C451" s="21" t="s">
        <v>476</v>
      </c>
      <c r="D451" s="22" t="e">
        <f>AJ449/(SUM(F449*10))</f>
        <v>#N/A</v>
      </c>
      <c r="E451" s="21" t="s">
        <v>481</v>
      </c>
      <c r="F451" s="23" t="e">
        <f>SUM(D450,F450,D451)</f>
        <v>#N/A</v>
      </c>
    </row>
    <row r="452" spans="1:39" ht="30" hidden="1" customHeight="1" outlineLevel="1" x14ac:dyDescent="0.2"/>
    <row r="453" spans="1:39" ht="15" hidden="1" outlineLevel="1" x14ac:dyDescent="0.2">
      <c r="A453" s="11" t="s">
        <v>450</v>
      </c>
      <c r="B453" s="12"/>
      <c r="C453" s="13" t="s">
        <v>371</v>
      </c>
      <c r="D453" s="5" t="e">
        <f>VLOOKUP(B453,'School Stats'!$B:$AH, 14, FALSE)</f>
        <v>#N/A</v>
      </c>
      <c r="E453" s="13" t="s">
        <v>452</v>
      </c>
      <c r="F453" s="5" t="e">
        <f>VLOOKUP(B453,'Opponent Stats'!$B:$AH, 15, FALSE)</f>
        <v>#N/A</v>
      </c>
      <c r="J453" s="5" t="e">
        <f>VLOOKUP(B453,'School Stats'!$B:$AH, 17, FALSE)</f>
        <v>#N/A</v>
      </c>
      <c r="K453" s="5" t="e">
        <f>VLOOKUP(B453,'School Stats'!$B:$AH, 19, FALSE)</f>
        <v>#N/A</v>
      </c>
      <c r="L453" s="5" t="e">
        <f>VLOOKUP(B453,'School Stats'!$B:$AH, 20, FALSE)</f>
        <v>#N/A</v>
      </c>
      <c r="M453" s="5" t="e">
        <f>VLOOKUP(B453,'School Stats'!$B:$AH, 22, FALSE)</f>
        <v>#N/A</v>
      </c>
      <c r="N453" s="5" t="e">
        <f>VLOOKUP(B453,'School Stats'!$B:$AH, 23, FALSE)</f>
        <v>#N/A</v>
      </c>
      <c r="O453" s="5" t="e">
        <f>SUM(J453/SUM(K454+M454))</f>
        <v>#N/A</v>
      </c>
      <c r="Q453" s="5" t="e">
        <f>VLOOKUP(B453,'Opponent Stats'!$B:$AH, 17, FALSE)</f>
        <v>#N/A</v>
      </c>
      <c r="R453" s="5" t="e">
        <f>VLOOKUP(B453,'Opponent Stats'!$B:$AH, 19, FALSE)</f>
        <v>#N/A</v>
      </c>
      <c r="S453" s="5" t="e">
        <f>VLOOKUP(B453,'Opponent Stats'!$B:$AH, 20, FALSE)</f>
        <v>#N/A</v>
      </c>
      <c r="T453" s="5" t="e">
        <f>VLOOKUP(B453,'Opponent Stats'!$B:$AH, 22, FALSE)</f>
        <v>#N/A</v>
      </c>
      <c r="U453" s="5" t="e">
        <f>VLOOKUP(B453,'Opponent Stats'!$B:$AH, 23, FALSE)</f>
        <v>#N/A</v>
      </c>
      <c r="V453" s="5" t="e">
        <f>SUM(Q453/SUM(R454+T454))</f>
        <v>#N/A</v>
      </c>
      <c r="X453" s="5" t="e">
        <f>VLOOKUP(B453,'School Stats'!$B:$AH, 27, FALSE)</f>
        <v>#N/A</v>
      </c>
      <c r="Y453" s="5" t="e">
        <f>VLOOKUP(B453,'School Stats'!$B:$AH, 32, FALSE)</f>
        <v>#N/A</v>
      </c>
      <c r="Z453" s="5" t="e">
        <f>VLOOKUP(B453,'School Stats'!$B:$AH, 30, FALSE)</f>
        <v>#N/A</v>
      </c>
      <c r="AA453" s="5" t="e">
        <f>VLOOKUP(B453,'School Stats'!$B:$AH, 31, FALSE)</f>
        <v>#N/A</v>
      </c>
      <c r="AB453" s="5" t="e">
        <f>VLOOKUP(B453,'Opponent Stats'!$B:$AH, 32, FALSE)</f>
        <v>#N/A</v>
      </c>
      <c r="AC453" s="5" t="e">
        <f>SUM(J453/(SUM(X454-AB453)))</f>
        <v>#N/A</v>
      </c>
      <c r="AE453" s="5" t="e">
        <f>VLOOKUP(B453,'School Stats'!$B:$AH, 33, FALSE)</f>
        <v>#N/A</v>
      </c>
      <c r="AF453" s="5" t="e">
        <f>VLOOKUP(B453,'Opponent Stats'!$B:$AH, 25, FALSE)</f>
        <v>#N/A</v>
      </c>
      <c r="AG453" s="5" t="e">
        <f>VLOOKUP(B453,'Opponent Stats'!$B:$AH, 26, FALSE)</f>
        <v>#N/A</v>
      </c>
      <c r="AH453" s="5" t="e">
        <f>SUM(AF454/AE453)</f>
        <v>#N/A</v>
      </c>
      <c r="AI453" s="5" t="e">
        <f>VLOOKUP(B453,'Opponent Stats'!$B:$AH, 33, FALSE)</f>
        <v>#N/A</v>
      </c>
      <c r="AJ453" s="5" t="e">
        <f>VLOOKUP(B453,'School Stats'!$B:$AH, 19, FALSE)</f>
        <v>#N/A</v>
      </c>
      <c r="AK453" s="5" t="e">
        <f>VLOOKUP(B453,'School Stats'!$B:$AH, 26, FALSE)</f>
        <v>#N/A</v>
      </c>
      <c r="AL453" s="5" t="e">
        <f>SUM(AJ454/AI453)</f>
        <v>#N/A</v>
      </c>
      <c r="AM453" s="5" t="e">
        <f>SUM(AL453-AH453)</f>
        <v>#N/A</v>
      </c>
    </row>
    <row r="454" spans="1:39" hidden="1" outlineLevel="1" x14ac:dyDescent="0.2">
      <c r="A454" s="14" t="s">
        <v>470</v>
      </c>
      <c r="B454" s="15" t="e">
        <f>VLOOKUP(B453,'Conference Decoder'!$A:$B, 2, FALSE)</f>
        <v>#N/A</v>
      </c>
      <c r="C454" s="16" t="s">
        <v>466</v>
      </c>
      <c r="D454" s="6" t="e">
        <f>O453</f>
        <v>#N/A</v>
      </c>
      <c r="E454" s="16" t="s">
        <v>467</v>
      </c>
      <c r="F454" s="6" t="e">
        <f>V453</f>
        <v>#N/A</v>
      </c>
      <c r="K454" s="5" t="e">
        <f>SUM(K453*L453)</f>
        <v>#N/A</v>
      </c>
      <c r="M454" s="5" t="e">
        <f>SUM(M453*N453)</f>
        <v>#N/A</v>
      </c>
      <c r="R454" s="5" t="e">
        <f>SUM(R453*S453)</f>
        <v>#N/A</v>
      </c>
      <c r="T454" s="5" t="e">
        <f>SUM(T453*U453)</f>
        <v>#N/A</v>
      </c>
      <c r="X454" s="5" t="e">
        <f>SUM(X453:AA453)</f>
        <v>#N/A</v>
      </c>
      <c r="AF454" s="5" t="e">
        <f>SUM(AF453*AG453)</f>
        <v>#N/A</v>
      </c>
      <c r="AJ454" s="5" t="e">
        <f>SUM(AJ453*AK453)</f>
        <v>#N/A</v>
      </c>
    </row>
    <row r="455" spans="1:39" hidden="1" outlineLevel="1" x14ac:dyDescent="0.2">
      <c r="A455" s="14" t="s">
        <v>471</v>
      </c>
      <c r="B455" s="15" t="e">
        <f>VLOOKUP(B454,'Conference Strength'!$B$1:$N$33, 13, FALSE)</f>
        <v>#N/A</v>
      </c>
      <c r="C455" s="16" t="s">
        <v>468</v>
      </c>
      <c r="D455" s="6" t="e">
        <f>AM453</f>
        <v>#N/A</v>
      </c>
      <c r="E455" s="16" t="s">
        <v>469</v>
      </c>
      <c r="F455" s="6" t="e">
        <f>AC453</f>
        <v>#N/A</v>
      </c>
      <c r="J455" s="4" t="s">
        <v>473</v>
      </c>
      <c r="K455" t="e">
        <f>SUM(K454-R448)</f>
        <v>#N/A</v>
      </c>
      <c r="L455" s="4" t="s">
        <v>473</v>
      </c>
      <c r="M455" t="e">
        <f>SUM(M454-T448)</f>
        <v>#N/A</v>
      </c>
      <c r="AI455" s="4" t="s">
        <v>473</v>
      </c>
      <c r="AJ455" t="e">
        <f>SUM(AJ454-AF448)</f>
        <v>#N/A</v>
      </c>
    </row>
    <row r="456" spans="1:39" hidden="1" outlineLevel="1" x14ac:dyDescent="0.2">
      <c r="A456" s="14" t="s">
        <v>507</v>
      </c>
      <c r="B456" s="15" t="e">
        <f>SUM(F457*B455)</f>
        <v>#N/A</v>
      </c>
      <c r="C456" s="16" t="s">
        <v>474</v>
      </c>
      <c r="D456" s="17" t="e">
        <f>SUM(F449*SUM(K455/F448))</f>
        <v>#N/A</v>
      </c>
      <c r="E456" s="16" t="s">
        <v>475</v>
      </c>
      <c r="F456" s="18" t="e">
        <f>SUM(F449*SUM(M455/F448))</f>
        <v>#N/A</v>
      </c>
    </row>
    <row r="457" spans="1:39" hidden="1" outlineLevel="1" x14ac:dyDescent="0.2">
      <c r="A457" s="19"/>
      <c r="B457" s="20"/>
      <c r="C457" s="21" t="s">
        <v>476</v>
      </c>
      <c r="D457" s="22" t="e">
        <f>AJ455/(SUM(F455*10))</f>
        <v>#N/A</v>
      </c>
      <c r="E457" s="21" t="s">
        <v>481</v>
      </c>
      <c r="F457" s="23" t="e">
        <f>SUM(D456,F456,D457)</f>
        <v>#N/A</v>
      </c>
    </row>
    <row r="458" spans="1:39" hidden="1" outlineLevel="1" x14ac:dyDescent="0.2"/>
    <row r="459" spans="1:39" hidden="1" outlineLevel="1" x14ac:dyDescent="0.2"/>
    <row r="460" spans="1:39" hidden="1" outlineLevel="1" x14ac:dyDescent="0.2">
      <c r="A460" s="40" t="s">
        <v>472</v>
      </c>
      <c r="B460" s="41"/>
      <c r="C460" s="41"/>
      <c r="D460" s="41"/>
      <c r="E460" s="41"/>
      <c r="F460" s="42"/>
      <c r="J460" s="28" t="s">
        <v>456</v>
      </c>
      <c r="K460" s="29"/>
      <c r="L460" s="29"/>
      <c r="M460" s="29"/>
      <c r="N460" s="29"/>
      <c r="O460" s="30"/>
      <c r="Q460" s="31" t="s">
        <v>457</v>
      </c>
      <c r="R460" s="32"/>
      <c r="S460" s="32"/>
      <c r="T460" s="32"/>
      <c r="U460" s="32"/>
      <c r="V460" s="33"/>
      <c r="X460" s="34" t="s">
        <v>458</v>
      </c>
      <c r="Y460" s="35"/>
      <c r="Z460" s="35"/>
      <c r="AA460" s="35"/>
      <c r="AB460" s="35"/>
      <c r="AC460" s="36"/>
      <c r="AE460" s="37" t="s">
        <v>462</v>
      </c>
      <c r="AF460" s="38"/>
      <c r="AG460" s="38"/>
      <c r="AH460" s="38"/>
      <c r="AI460" s="38"/>
      <c r="AJ460" s="38"/>
      <c r="AK460" s="38"/>
      <c r="AL460" s="38"/>
      <c r="AM460" s="39"/>
    </row>
    <row r="461" spans="1:39" ht="60" hidden="1" outlineLevel="1" x14ac:dyDescent="0.2">
      <c r="A461" s="4" t="s">
        <v>451</v>
      </c>
      <c r="D461" s="2"/>
      <c r="F461" s="2"/>
      <c r="G461" s="2"/>
      <c r="H461" s="2"/>
      <c r="J461" s="7" t="s">
        <v>391</v>
      </c>
      <c r="K461" s="8" t="s">
        <v>393</v>
      </c>
      <c r="L461" s="8" t="s">
        <v>394</v>
      </c>
      <c r="M461" s="8" t="s">
        <v>396</v>
      </c>
      <c r="N461" s="8" t="s">
        <v>397</v>
      </c>
      <c r="O461" s="10" t="s">
        <v>459</v>
      </c>
      <c r="Q461" s="7" t="s">
        <v>455</v>
      </c>
      <c r="R461" s="8" t="s">
        <v>376</v>
      </c>
      <c r="S461" s="8" t="s">
        <v>377</v>
      </c>
      <c r="T461" s="8" t="s">
        <v>379</v>
      </c>
      <c r="U461" s="8" t="s">
        <v>380</v>
      </c>
      <c r="V461" s="10" t="s">
        <v>460</v>
      </c>
      <c r="X461" s="7" t="s">
        <v>401</v>
      </c>
      <c r="Y461" s="8" t="s">
        <v>406</v>
      </c>
      <c r="Z461" s="8" t="s">
        <v>404</v>
      </c>
      <c r="AA461" s="8" t="s">
        <v>405</v>
      </c>
      <c r="AB461" s="8" t="s">
        <v>389</v>
      </c>
      <c r="AC461" s="10" t="s">
        <v>461</v>
      </c>
      <c r="AE461" s="7" t="s">
        <v>407</v>
      </c>
      <c r="AF461" s="8" t="s">
        <v>382</v>
      </c>
      <c r="AG461" s="8" t="s">
        <v>383</v>
      </c>
      <c r="AH461" s="9" t="s">
        <v>464</v>
      </c>
      <c r="AI461" s="8" t="s">
        <v>390</v>
      </c>
      <c r="AJ461" s="8" t="s">
        <v>399</v>
      </c>
      <c r="AK461" s="8" t="s">
        <v>400</v>
      </c>
      <c r="AL461" s="9" t="s">
        <v>465</v>
      </c>
      <c r="AM461" s="10" t="s">
        <v>463</v>
      </c>
    </row>
    <row r="462" spans="1:39" ht="15" hidden="1" outlineLevel="1" x14ac:dyDescent="0.2">
      <c r="A462" s="11" t="s">
        <v>449</v>
      </c>
      <c r="B462" s="12"/>
      <c r="C462" s="13" t="s">
        <v>371</v>
      </c>
      <c r="D462" s="5" t="e">
        <f>VLOOKUP(B462,'School Stats'!$B:$AH, 14, FALSE)</f>
        <v>#N/A</v>
      </c>
      <c r="E462" s="13" t="s">
        <v>452</v>
      </c>
      <c r="F462" s="5" t="e">
        <f>VLOOKUP(B462,'School Stats'!$B:$AH, 15, FALSE)</f>
        <v>#N/A</v>
      </c>
      <c r="J462" s="5" t="e">
        <f>VLOOKUP(B462,'School Stats'!$B:$AH, 17, FALSE)</f>
        <v>#N/A</v>
      </c>
      <c r="K462" s="5" t="e">
        <f>VLOOKUP(B462,'School Stats'!$B:$AH, 19, FALSE)</f>
        <v>#N/A</v>
      </c>
      <c r="L462" s="5" t="e">
        <f>VLOOKUP(B462,'School Stats'!$B:$AH, 20, FALSE)</f>
        <v>#N/A</v>
      </c>
      <c r="M462" s="5" t="e">
        <f>VLOOKUP(B462,'School Stats'!$B:$AH, 22, FALSE)</f>
        <v>#N/A</v>
      </c>
      <c r="N462" s="5" t="e">
        <f>VLOOKUP(B462,'School Stats'!$B:$AH, 23, FALSE)</f>
        <v>#N/A</v>
      </c>
      <c r="O462" s="5" t="e">
        <f>SUM(J462/SUM(K463+M463))</f>
        <v>#N/A</v>
      </c>
      <c r="Q462" s="5" t="e">
        <f>VLOOKUP(B462,'Opponent Stats'!$B:$AH, 17, FALSE)</f>
        <v>#N/A</v>
      </c>
      <c r="R462" s="5" t="e">
        <f>VLOOKUP(B462,'Opponent Stats'!$B:$AH, 19, FALSE)</f>
        <v>#N/A</v>
      </c>
      <c r="S462" s="5" t="e">
        <f>VLOOKUP(B462,'Opponent Stats'!$B:$AH, 20, FALSE)</f>
        <v>#N/A</v>
      </c>
      <c r="T462" s="5" t="e">
        <f>VLOOKUP(B462,'Opponent Stats'!$B:$AH, 22, FALSE)</f>
        <v>#N/A</v>
      </c>
      <c r="U462" s="5" t="e">
        <f>VLOOKUP(B462,'Opponent Stats'!$B:$AH, 23, FALSE)</f>
        <v>#N/A</v>
      </c>
      <c r="V462" s="5" t="e">
        <f>SUM(Q462/SUM(R463+T463))</f>
        <v>#N/A</v>
      </c>
      <c r="X462" s="5" t="e">
        <f>VLOOKUP(B462,'School Stats'!$B:$AH, 27, FALSE)</f>
        <v>#N/A</v>
      </c>
      <c r="Y462" s="5" t="e">
        <f>VLOOKUP(B462,'School Stats'!$B:$AH, 32, FALSE)</f>
        <v>#N/A</v>
      </c>
      <c r="Z462" s="5" t="e">
        <f>VLOOKUP(B462,'School Stats'!$B:$AH, 30, FALSE)</f>
        <v>#N/A</v>
      </c>
      <c r="AA462" s="5" t="e">
        <f>VLOOKUP(B462,'School Stats'!$B:$AH, 31, FALSE)</f>
        <v>#N/A</v>
      </c>
      <c r="AB462" s="5" t="e">
        <f>VLOOKUP(B462,'Opponent Stats'!$B:$AH, 32, FALSE)</f>
        <v>#N/A</v>
      </c>
      <c r="AC462" s="5" t="e">
        <f>SUM(J462/(SUM(X463-AB462)))</f>
        <v>#N/A</v>
      </c>
      <c r="AE462" s="5" t="e">
        <f>VLOOKUP(B462,'School Stats'!$B:$AH, 33, FALSE)</f>
        <v>#N/A</v>
      </c>
      <c r="AF462" s="5" t="e">
        <f>VLOOKUP(B462,'Opponent Stats'!$B:$AH, 25, FALSE)</f>
        <v>#N/A</v>
      </c>
      <c r="AG462" s="5" t="e">
        <f>VLOOKUP(B462,'Opponent Stats'!$B:$AH, 26, FALSE)</f>
        <v>#N/A</v>
      </c>
      <c r="AH462" s="5" t="e">
        <f>SUM(AF463/AE462)</f>
        <v>#N/A</v>
      </c>
      <c r="AI462" s="5" t="e">
        <f>VLOOKUP(B462,'Opponent Stats'!$B:$AH, 33, FALSE)</f>
        <v>#N/A</v>
      </c>
      <c r="AJ462" s="5" t="e">
        <f>VLOOKUP(B462,'School Stats'!$B:$AH, 19, FALSE)</f>
        <v>#N/A</v>
      </c>
      <c r="AK462" s="5" t="e">
        <f>VLOOKUP(B462,'School Stats'!$B:$AH, 26, FALSE)</f>
        <v>#N/A</v>
      </c>
      <c r="AL462" s="5" t="e">
        <f>SUM(AJ463/AI462)</f>
        <v>#N/A</v>
      </c>
      <c r="AM462" s="5" t="e">
        <f>SUM(AL462-AH462)</f>
        <v>#N/A</v>
      </c>
    </row>
    <row r="463" spans="1:39" hidden="1" outlineLevel="1" x14ac:dyDescent="0.2">
      <c r="A463" s="14" t="s">
        <v>470</v>
      </c>
      <c r="B463" s="15" t="e">
        <f>VLOOKUP(B462,'Conference Decoder'!$A:$B, 2, FALSE)</f>
        <v>#N/A</v>
      </c>
      <c r="C463" s="16" t="s">
        <v>466</v>
      </c>
      <c r="D463" s="6" t="e">
        <f>O462</f>
        <v>#N/A</v>
      </c>
      <c r="E463" s="16" t="s">
        <v>467</v>
      </c>
      <c r="F463" s="6" t="e">
        <f>V462</f>
        <v>#N/A</v>
      </c>
      <c r="K463" s="5" t="e">
        <f>SUM(K462*L462)</f>
        <v>#N/A</v>
      </c>
      <c r="M463" s="5" t="e">
        <f>SUM(M462*N462)</f>
        <v>#N/A</v>
      </c>
      <c r="R463" s="5" t="e">
        <f>SUM(R462*S462)</f>
        <v>#N/A</v>
      </c>
      <c r="T463" s="5" t="e">
        <f>SUM(T462*U462)</f>
        <v>#N/A</v>
      </c>
      <c r="X463" s="5" t="e">
        <f>SUM(X462:AA462)</f>
        <v>#N/A</v>
      </c>
      <c r="AF463" s="5" t="e">
        <f>SUM(AF462*AG462)</f>
        <v>#N/A</v>
      </c>
      <c r="AJ463" s="5" t="e">
        <f>SUM(AJ462*AK462)</f>
        <v>#N/A</v>
      </c>
    </row>
    <row r="464" spans="1:39" hidden="1" outlineLevel="1" x14ac:dyDescent="0.2">
      <c r="A464" s="14" t="s">
        <v>471</v>
      </c>
      <c r="B464" s="15" t="e">
        <f>VLOOKUP(B463,'Conference Strength'!$B$1:$N$33, 13, FALSE)</f>
        <v>#N/A</v>
      </c>
      <c r="C464" s="16" t="s">
        <v>468</v>
      </c>
      <c r="D464" s="6" t="e">
        <f>AM462</f>
        <v>#N/A</v>
      </c>
      <c r="E464" s="16" t="s">
        <v>469</v>
      </c>
      <c r="F464" s="6" t="e">
        <f>AC462</f>
        <v>#N/A</v>
      </c>
      <c r="J464" s="4" t="s">
        <v>473</v>
      </c>
      <c r="K464" t="e">
        <f>SUM(K463-R469)</f>
        <v>#N/A</v>
      </c>
      <c r="L464" s="4" t="s">
        <v>473</v>
      </c>
      <c r="M464" t="e">
        <f>SUM(M463-T469)</f>
        <v>#N/A</v>
      </c>
      <c r="Q464" t="s">
        <v>473</v>
      </c>
      <c r="AI464" s="4" t="s">
        <v>473</v>
      </c>
      <c r="AJ464" t="e">
        <f>SUM(AJ463-AF469)</f>
        <v>#N/A</v>
      </c>
    </row>
    <row r="465" spans="1:39" hidden="1" outlineLevel="1" x14ac:dyDescent="0.2">
      <c r="A465" s="14" t="s">
        <v>507</v>
      </c>
      <c r="B465" s="15" t="e">
        <f>SUM(F466*B464)</f>
        <v>#N/A</v>
      </c>
      <c r="C465" s="16" t="s">
        <v>474</v>
      </c>
      <c r="D465" s="17" t="e">
        <f>SUM(F470*SUM(K464/F469))</f>
        <v>#N/A</v>
      </c>
      <c r="E465" s="16" t="s">
        <v>475</v>
      </c>
      <c r="F465" s="18" t="e">
        <f>SUM(F470*SUM(M464/F469))</f>
        <v>#N/A</v>
      </c>
    </row>
    <row r="466" spans="1:39" hidden="1" outlineLevel="1" x14ac:dyDescent="0.2">
      <c r="A466" s="19"/>
      <c r="B466" s="20"/>
      <c r="C466" s="21" t="s">
        <v>476</v>
      </c>
      <c r="D466" s="22" t="e">
        <f>AJ464/(SUM(F464*10))</f>
        <v>#N/A</v>
      </c>
      <c r="E466" s="21" t="s">
        <v>481</v>
      </c>
      <c r="F466" s="23" t="e">
        <f>SUM(D465,F465,D466)</f>
        <v>#N/A</v>
      </c>
    </row>
    <row r="467" spans="1:39" ht="30" hidden="1" customHeight="1" outlineLevel="1" x14ac:dyDescent="0.2"/>
    <row r="468" spans="1:39" ht="15" hidden="1" outlineLevel="1" x14ac:dyDescent="0.2">
      <c r="A468" s="11" t="s">
        <v>450</v>
      </c>
      <c r="B468" s="12"/>
      <c r="C468" s="13" t="s">
        <v>371</v>
      </c>
      <c r="D468" s="5" t="e">
        <f>VLOOKUP(B468,'School Stats'!$B:$AH, 14, FALSE)</f>
        <v>#N/A</v>
      </c>
      <c r="E468" s="13" t="s">
        <v>452</v>
      </c>
      <c r="F468" s="5" t="e">
        <f>VLOOKUP(B468,'Opponent Stats'!$B:$AH, 15, FALSE)</f>
        <v>#N/A</v>
      </c>
      <c r="J468" s="5" t="e">
        <f>VLOOKUP(B468,'School Stats'!$B:$AH, 17, FALSE)</f>
        <v>#N/A</v>
      </c>
      <c r="K468" s="5" t="e">
        <f>VLOOKUP(B468,'School Stats'!$B:$AH, 19, FALSE)</f>
        <v>#N/A</v>
      </c>
      <c r="L468" s="5" t="e">
        <f>VLOOKUP(B468,'School Stats'!$B:$AH, 20, FALSE)</f>
        <v>#N/A</v>
      </c>
      <c r="M468" s="5" t="e">
        <f>VLOOKUP(B468,'School Stats'!$B:$AH, 22, FALSE)</f>
        <v>#N/A</v>
      </c>
      <c r="N468" s="5" t="e">
        <f>VLOOKUP(B468,'School Stats'!$B:$AH, 23, FALSE)</f>
        <v>#N/A</v>
      </c>
      <c r="O468" s="5" t="e">
        <f>SUM(J468/SUM(K469+M469))</f>
        <v>#N/A</v>
      </c>
      <c r="Q468" s="5" t="e">
        <f>VLOOKUP(B468,'Opponent Stats'!$B:$AH, 17, FALSE)</f>
        <v>#N/A</v>
      </c>
      <c r="R468" s="5" t="e">
        <f>VLOOKUP(B468,'Opponent Stats'!$B:$AH, 19, FALSE)</f>
        <v>#N/A</v>
      </c>
      <c r="S468" s="5" t="e">
        <f>VLOOKUP(B468,'Opponent Stats'!$B:$AH, 20, FALSE)</f>
        <v>#N/A</v>
      </c>
      <c r="T468" s="5" t="e">
        <f>VLOOKUP(B468,'Opponent Stats'!$B:$AH, 22, FALSE)</f>
        <v>#N/A</v>
      </c>
      <c r="U468" s="5" t="e">
        <f>VLOOKUP(B468,'Opponent Stats'!$B:$AH, 23, FALSE)</f>
        <v>#N/A</v>
      </c>
      <c r="V468" s="5" t="e">
        <f>SUM(Q468/SUM(R469+T469))</f>
        <v>#N/A</v>
      </c>
      <c r="X468" s="5" t="e">
        <f>VLOOKUP(B468,'School Stats'!$B:$AH, 27, FALSE)</f>
        <v>#N/A</v>
      </c>
      <c r="Y468" s="5" t="e">
        <f>VLOOKUP(B468,'School Stats'!$B:$AH, 32, FALSE)</f>
        <v>#N/A</v>
      </c>
      <c r="Z468" s="5" t="e">
        <f>VLOOKUP(B468,'School Stats'!$B:$AH, 30, FALSE)</f>
        <v>#N/A</v>
      </c>
      <c r="AA468" s="5" t="e">
        <f>VLOOKUP(B468,'School Stats'!$B:$AH, 31, FALSE)</f>
        <v>#N/A</v>
      </c>
      <c r="AB468" s="5" t="e">
        <f>VLOOKUP(B468,'Opponent Stats'!$B:$AH, 32, FALSE)</f>
        <v>#N/A</v>
      </c>
      <c r="AC468" s="5" t="e">
        <f>SUM(J468/(SUM(X469-AB468)))</f>
        <v>#N/A</v>
      </c>
      <c r="AE468" s="5" t="e">
        <f>VLOOKUP(B468,'School Stats'!$B:$AH, 33, FALSE)</f>
        <v>#N/A</v>
      </c>
      <c r="AF468" s="5" t="e">
        <f>VLOOKUP(B468,'Opponent Stats'!$B:$AH, 25, FALSE)</f>
        <v>#N/A</v>
      </c>
      <c r="AG468" s="5" t="e">
        <f>VLOOKUP(B468,'Opponent Stats'!$B:$AH, 26, FALSE)</f>
        <v>#N/A</v>
      </c>
      <c r="AH468" s="5" t="e">
        <f>SUM(AF469/AE468)</f>
        <v>#N/A</v>
      </c>
      <c r="AI468" s="5" t="e">
        <f>VLOOKUP(B468,'Opponent Stats'!$B:$AH, 33, FALSE)</f>
        <v>#N/A</v>
      </c>
      <c r="AJ468" s="5" t="e">
        <f>VLOOKUP(B468,'School Stats'!$B:$AH, 19, FALSE)</f>
        <v>#N/A</v>
      </c>
      <c r="AK468" s="5" t="e">
        <f>VLOOKUP(B468,'School Stats'!$B:$AH, 26, FALSE)</f>
        <v>#N/A</v>
      </c>
      <c r="AL468" s="5" t="e">
        <f>SUM(AJ469/AI468)</f>
        <v>#N/A</v>
      </c>
      <c r="AM468" s="5" t="e">
        <f>SUM(AL468-AH468)</f>
        <v>#N/A</v>
      </c>
    </row>
    <row r="469" spans="1:39" hidden="1" outlineLevel="1" x14ac:dyDescent="0.2">
      <c r="A469" s="14" t="s">
        <v>470</v>
      </c>
      <c r="B469" s="15" t="e">
        <f>VLOOKUP(B468,'Conference Decoder'!$A:$B, 2, FALSE)</f>
        <v>#N/A</v>
      </c>
      <c r="C469" s="16" t="s">
        <v>466</v>
      </c>
      <c r="D469" s="6" t="e">
        <f>O468</f>
        <v>#N/A</v>
      </c>
      <c r="E469" s="16" t="s">
        <v>467</v>
      </c>
      <c r="F469" s="6" t="e">
        <f>V468</f>
        <v>#N/A</v>
      </c>
      <c r="K469" s="5" t="e">
        <f>SUM(K468*L468)</f>
        <v>#N/A</v>
      </c>
      <c r="M469" s="5" t="e">
        <f>SUM(M468*N468)</f>
        <v>#N/A</v>
      </c>
      <c r="R469" s="5" t="e">
        <f>SUM(R468*S468)</f>
        <v>#N/A</v>
      </c>
      <c r="T469" s="5" t="e">
        <f>SUM(T468*U468)</f>
        <v>#N/A</v>
      </c>
      <c r="X469" s="5" t="e">
        <f>SUM(X468:AA468)</f>
        <v>#N/A</v>
      </c>
      <c r="AF469" s="5" t="e">
        <f>SUM(AF468*AG468)</f>
        <v>#N/A</v>
      </c>
      <c r="AJ469" s="5" t="e">
        <f>SUM(AJ468*AK468)</f>
        <v>#N/A</v>
      </c>
    </row>
    <row r="470" spans="1:39" hidden="1" outlineLevel="1" x14ac:dyDescent="0.2">
      <c r="A470" s="14" t="s">
        <v>471</v>
      </c>
      <c r="B470" s="15" t="e">
        <f>VLOOKUP(B469,'Conference Strength'!$B$1:$N$33, 13, FALSE)</f>
        <v>#N/A</v>
      </c>
      <c r="C470" s="16" t="s">
        <v>468</v>
      </c>
      <c r="D470" s="6" t="e">
        <f>AM468</f>
        <v>#N/A</v>
      </c>
      <c r="E470" s="16" t="s">
        <v>469</v>
      </c>
      <c r="F470" s="6" t="e">
        <f>AC468</f>
        <v>#N/A</v>
      </c>
      <c r="J470" s="4" t="s">
        <v>473</v>
      </c>
      <c r="K470" t="e">
        <f>SUM(K469-R463)</f>
        <v>#N/A</v>
      </c>
      <c r="L470" s="4" t="s">
        <v>473</v>
      </c>
      <c r="M470" t="e">
        <f>SUM(M469-T463)</f>
        <v>#N/A</v>
      </c>
      <c r="AI470" s="4" t="s">
        <v>473</v>
      </c>
      <c r="AJ470" t="e">
        <f>SUM(AJ469-AF463)</f>
        <v>#N/A</v>
      </c>
    </row>
    <row r="471" spans="1:39" hidden="1" outlineLevel="1" x14ac:dyDescent="0.2">
      <c r="A471" s="14" t="s">
        <v>507</v>
      </c>
      <c r="B471" s="15" t="e">
        <f>SUM(F472*B470)</f>
        <v>#N/A</v>
      </c>
      <c r="C471" s="16" t="s">
        <v>474</v>
      </c>
      <c r="D471" s="17" t="e">
        <f>SUM(F464*SUM(K470/F463))</f>
        <v>#N/A</v>
      </c>
      <c r="E471" s="16" t="s">
        <v>475</v>
      </c>
      <c r="F471" s="18" t="e">
        <f>SUM(F464*SUM(M470/F463))</f>
        <v>#N/A</v>
      </c>
    </row>
    <row r="472" spans="1:39" hidden="1" outlineLevel="1" x14ac:dyDescent="0.2">
      <c r="A472" s="19"/>
      <c r="B472" s="20"/>
      <c r="C472" s="21" t="s">
        <v>476</v>
      </c>
      <c r="D472" s="22" t="e">
        <f>AJ470/(SUM(F470*10))</f>
        <v>#N/A</v>
      </c>
      <c r="E472" s="21" t="s">
        <v>481</v>
      </c>
      <c r="F472" s="23" t="e">
        <f>SUM(D471,F471,D472)</f>
        <v>#N/A</v>
      </c>
    </row>
    <row r="473" spans="1:39" hidden="1" outlineLevel="1" x14ac:dyDescent="0.2"/>
    <row r="474" spans="1:39" hidden="1" outlineLevel="1" x14ac:dyDescent="0.2"/>
    <row r="475" spans="1:39" hidden="1" outlineLevel="1" x14ac:dyDescent="0.2">
      <c r="A475" s="40" t="s">
        <v>472</v>
      </c>
      <c r="B475" s="41"/>
      <c r="C475" s="41"/>
      <c r="D475" s="41"/>
      <c r="E475" s="41"/>
      <c r="F475" s="42"/>
      <c r="J475" s="28" t="s">
        <v>456</v>
      </c>
      <c r="K475" s="29"/>
      <c r="L475" s="29"/>
      <c r="M475" s="29"/>
      <c r="N475" s="29"/>
      <c r="O475" s="30"/>
      <c r="Q475" s="31" t="s">
        <v>457</v>
      </c>
      <c r="R475" s="32"/>
      <c r="S475" s="32"/>
      <c r="T475" s="32"/>
      <c r="U475" s="32"/>
      <c r="V475" s="33"/>
      <c r="X475" s="34" t="s">
        <v>458</v>
      </c>
      <c r="Y475" s="35"/>
      <c r="Z475" s="35"/>
      <c r="AA475" s="35"/>
      <c r="AB475" s="35"/>
      <c r="AC475" s="36"/>
      <c r="AE475" s="37" t="s">
        <v>462</v>
      </c>
      <c r="AF475" s="38"/>
      <c r="AG475" s="38"/>
      <c r="AH475" s="38"/>
      <c r="AI475" s="38"/>
      <c r="AJ475" s="38"/>
      <c r="AK475" s="38"/>
      <c r="AL475" s="38"/>
      <c r="AM475" s="39"/>
    </row>
    <row r="476" spans="1:39" ht="60" hidden="1" outlineLevel="1" x14ac:dyDescent="0.2">
      <c r="A476" s="4" t="s">
        <v>451</v>
      </c>
      <c r="D476" s="2"/>
      <c r="F476" s="2"/>
      <c r="G476" s="2"/>
      <c r="H476" s="2"/>
      <c r="J476" s="7" t="s">
        <v>391</v>
      </c>
      <c r="K476" s="8" t="s">
        <v>393</v>
      </c>
      <c r="L476" s="8" t="s">
        <v>394</v>
      </c>
      <c r="M476" s="8" t="s">
        <v>396</v>
      </c>
      <c r="N476" s="8" t="s">
        <v>397</v>
      </c>
      <c r="O476" s="10" t="s">
        <v>459</v>
      </c>
      <c r="Q476" s="7" t="s">
        <v>455</v>
      </c>
      <c r="R476" s="8" t="s">
        <v>376</v>
      </c>
      <c r="S476" s="8" t="s">
        <v>377</v>
      </c>
      <c r="T476" s="8" t="s">
        <v>379</v>
      </c>
      <c r="U476" s="8" t="s">
        <v>380</v>
      </c>
      <c r="V476" s="10" t="s">
        <v>460</v>
      </c>
      <c r="X476" s="7" t="s">
        <v>401</v>
      </c>
      <c r="Y476" s="8" t="s">
        <v>406</v>
      </c>
      <c r="Z476" s="8" t="s">
        <v>404</v>
      </c>
      <c r="AA476" s="8" t="s">
        <v>405</v>
      </c>
      <c r="AB476" s="8" t="s">
        <v>389</v>
      </c>
      <c r="AC476" s="10" t="s">
        <v>461</v>
      </c>
      <c r="AE476" s="7" t="s">
        <v>407</v>
      </c>
      <c r="AF476" s="8" t="s">
        <v>382</v>
      </c>
      <c r="AG476" s="8" t="s">
        <v>383</v>
      </c>
      <c r="AH476" s="9" t="s">
        <v>464</v>
      </c>
      <c r="AI476" s="8" t="s">
        <v>390</v>
      </c>
      <c r="AJ476" s="8" t="s">
        <v>399</v>
      </c>
      <c r="AK476" s="8" t="s">
        <v>400</v>
      </c>
      <c r="AL476" s="9" t="s">
        <v>465</v>
      </c>
      <c r="AM476" s="10" t="s">
        <v>463</v>
      </c>
    </row>
    <row r="477" spans="1:39" ht="15" hidden="1" outlineLevel="1" x14ac:dyDescent="0.2">
      <c r="A477" s="11" t="s">
        <v>449</v>
      </c>
      <c r="B477" s="12"/>
      <c r="C477" s="13" t="s">
        <v>371</v>
      </c>
      <c r="D477" s="5" t="e">
        <f>VLOOKUP(B477,'School Stats'!$B:$AH, 14, FALSE)</f>
        <v>#N/A</v>
      </c>
      <c r="E477" s="13" t="s">
        <v>452</v>
      </c>
      <c r="F477" s="5" t="e">
        <f>VLOOKUP(B477,'School Stats'!$B:$AH, 15, FALSE)</f>
        <v>#N/A</v>
      </c>
      <c r="J477" s="5" t="e">
        <f>VLOOKUP(B477,'School Stats'!$B:$AH, 17, FALSE)</f>
        <v>#N/A</v>
      </c>
      <c r="K477" s="5" t="e">
        <f>VLOOKUP(B477,'School Stats'!$B:$AH, 19, FALSE)</f>
        <v>#N/A</v>
      </c>
      <c r="L477" s="5" t="e">
        <f>VLOOKUP(B477,'School Stats'!$B:$AH, 20, FALSE)</f>
        <v>#N/A</v>
      </c>
      <c r="M477" s="5" t="e">
        <f>VLOOKUP(B477,'School Stats'!$B:$AH, 22, FALSE)</f>
        <v>#N/A</v>
      </c>
      <c r="N477" s="5" t="e">
        <f>VLOOKUP(B477,'School Stats'!$B:$AH, 23, FALSE)</f>
        <v>#N/A</v>
      </c>
      <c r="O477" s="5" t="e">
        <f>SUM(J477/SUM(K478+M478))</f>
        <v>#N/A</v>
      </c>
      <c r="Q477" s="5" t="e">
        <f>VLOOKUP(B477,'Opponent Stats'!$B:$AH, 17, FALSE)</f>
        <v>#N/A</v>
      </c>
      <c r="R477" s="5" t="e">
        <f>VLOOKUP(B477,'Opponent Stats'!$B:$AH, 19, FALSE)</f>
        <v>#N/A</v>
      </c>
      <c r="S477" s="5" t="e">
        <f>VLOOKUP(B477,'Opponent Stats'!$B:$AH, 20, FALSE)</f>
        <v>#N/A</v>
      </c>
      <c r="T477" s="5" t="e">
        <f>VLOOKUP(B477,'Opponent Stats'!$B:$AH, 22, FALSE)</f>
        <v>#N/A</v>
      </c>
      <c r="U477" s="5" t="e">
        <f>VLOOKUP(B477,'Opponent Stats'!$B:$AH, 23, FALSE)</f>
        <v>#N/A</v>
      </c>
      <c r="V477" s="5" t="e">
        <f>SUM(Q477/SUM(R478+T478))</f>
        <v>#N/A</v>
      </c>
      <c r="X477" s="5" t="e">
        <f>VLOOKUP(B477,'School Stats'!$B:$AH, 27, FALSE)</f>
        <v>#N/A</v>
      </c>
      <c r="Y477" s="5" t="e">
        <f>VLOOKUP(B477,'School Stats'!$B:$AH, 32, FALSE)</f>
        <v>#N/A</v>
      </c>
      <c r="Z477" s="5" t="e">
        <f>VLOOKUP(B477,'School Stats'!$B:$AH, 30, FALSE)</f>
        <v>#N/A</v>
      </c>
      <c r="AA477" s="5" t="e">
        <f>VLOOKUP(B477,'School Stats'!$B:$AH, 31, FALSE)</f>
        <v>#N/A</v>
      </c>
      <c r="AB477" s="5" t="e">
        <f>VLOOKUP(B477,'Opponent Stats'!$B:$AH, 32, FALSE)</f>
        <v>#N/A</v>
      </c>
      <c r="AC477" s="5" t="e">
        <f>SUM(J477/(SUM(X478-AB477)))</f>
        <v>#N/A</v>
      </c>
      <c r="AE477" s="5" t="e">
        <f>VLOOKUP(B477,'School Stats'!$B:$AH, 33, FALSE)</f>
        <v>#N/A</v>
      </c>
      <c r="AF477" s="5" t="e">
        <f>VLOOKUP(B477,'Opponent Stats'!$B:$AH, 25, FALSE)</f>
        <v>#N/A</v>
      </c>
      <c r="AG477" s="5" t="e">
        <f>VLOOKUP(B477,'Opponent Stats'!$B:$AH, 26, FALSE)</f>
        <v>#N/A</v>
      </c>
      <c r="AH477" s="5" t="e">
        <f>SUM(AF478/AE477)</f>
        <v>#N/A</v>
      </c>
      <c r="AI477" s="5" t="e">
        <f>VLOOKUP(B477,'Opponent Stats'!$B:$AH, 33, FALSE)</f>
        <v>#N/A</v>
      </c>
      <c r="AJ477" s="5" t="e">
        <f>VLOOKUP(B477,'School Stats'!$B:$AH, 19, FALSE)</f>
        <v>#N/A</v>
      </c>
      <c r="AK477" s="5" t="e">
        <f>VLOOKUP(B477,'School Stats'!$B:$AH, 26, FALSE)</f>
        <v>#N/A</v>
      </c>
      <c r="AL477" s="5" t="e">
        <f>SUM(AJ478/AI477)</f>
        <v>#N/A</v>
      </c>
      <c r="AM477" s="5" t="e">
        <f>SUM(AL477-AH477)</f>
        <v>#N/A</v>
      </c>
    </row>
    <row r="478" spans="1:39" hidden="1" outlineLevel="1" x14ac:dyDescent="0.2">
      <c r="A478" s="14" t="s">
        <v>470</v>
      </c>
      <c r="B478" s="15" t="e">
        <f>VLOOKUP(B477,'Conference Decoder'!$A:$B, 2, FALSE)</f>
        <v>#N/A</v>
      </c>
      <c r="C478" s="16" t="s">
        <v>466</v>
      </c>
      <c r="D478" s="6" t="e">
        <f>O477</f>
        <v>#N/A</v>
      </c>
      <c r="E478" s="16" t="s">
        <v>467</v>
      </c>
      <c r="F478" s="6" t="e">
        <f>V477</f>
        <v>#N/A</v>
      </c>
      <c r="K478" s="5" t="e">
        <f>SUM(K477*L477)</f>
        <v>#N/A</v>
      </c>
      <c r="M478" s="5" t="e">
        <f>SUM(M477*N477)</f>
        <v>#N/A</v>
      </c>
      <c r="R478" s="5" t="e">
        <f>SUM(R477*S477)</f>
        <v>#N/A</v>
      </c>
      <c r="T478" s="5" t="e">
        <f>SUM(T477*U477)</f>
        <v>#N/A</v>
      </c>
      <c r="X478" s="5" t="e">
        <f>SUM(X477:AA477)</f>
        <v>#N/A</v>
      </c>
      <c r="AF478" s="5" t="e">
        <f>SUM(AF477*AG477)</f>
        <v>#N/A</v>
      </c>
      <c r="AJ478" s="5" t="e">
        <f>SUM(AJ477*AK477)</f>
        <v>#N/A</v>
      </c>
    </row>
    <row r="479" spans="1:39" hidden="1" outlineLevel="1" x14ac:dyDescent="0.2">
      <c r="A479" s="14" t="s">
        <v>471</v>
      </c>
      <c r="B479" s="15" t="e">
        <f>VLOOKUP(B478,'Conference Strength'!$B$1:$N$33, 13, FALSE)</f>
        <v>#N/A</v>
      </c>
      <c r="C479" s="16" t="s">
        <v>468</v>
      </c>
      <c r="D479" s="6" t="e">
        <f>AM477</f>
        <v>#N/A</v>
      </c>
      <c r="E479" s="16" t="s">
        <v>469</v>
      </c>
      <c r="F479" s="6" t="e">
        <f>AC477</f>
        <v>#N/A</v>
      </c>
      <c r="J479" s="4" t="s">
        <v>473</v>
      </c>
      <c r="K479" t="e">
        <f>SUM(K478-R484)</f>
        <v>#N/A</v>
      </c>
      <c r="L479" s="4" t="s">
        <v>473</v>
      </c>
      <c r="M479" t="e">
        <f>SUM(M478-T484)</f>
        <v>#N/A</v>
      </c>
      <c r="Q479" t="s">
        <v>473</v>
      </c>
      <c r="AI479" s="4" t="s">
        <v>473</v>
      </c>
      <c r="AJ479" t="e">
        <f>SUM(AJ478-AF484)</f>
        <v>#N/A</v>
      </c>
    </row>
    <row r="480" spans="1:39" hidden="1" outlineLevel="1" x14ac:dyDescent="0.2">
      <c r="A480" s="14" t="s">
        <v>507</v>
      </c>
      <c r="B480" s="15" t="e">
        <f>SUM(F481*B479)</f>
        <v>#N/A</v>
      </c>
      <c r="C480" s="16" t="s">
        <v>474</v>
      </c>
      <c r="D480" s="17" t="e">
        <f>SUM(F485*SUM(K479/F484))</f>
        <v>#N/A</v>
      </c>
      <c r="E480" s="16" t="s">
        <v>475</v>
      </c>
      <c r="F480" s="18" t="e">
        <f>SUM(F485*SUM(M479/F484))</f>
        <v>#N/A</v>
      </c>
    </row>
    <row r="481" spans="1:39" hidden="1" outlineLevel="1" x14ac:dyDescent="0.2">
      <c r="A481" s="19"/>
      <c r="B481" s="20"/>
      <c r="C481" s="21" t="s">
        <v>476</v>
      </c>
      <c r="D481" s="22" t="e">
        <f>AJ479/(SUM(F479*10))</f>
        <v>#N/A</v>
      </c>
      <c r="E481" s="21" t="s">
        <v>481</v>
      </c>
      <c r="F481" s="23" t="e">
        <f>SUM(D480,F480,D481)</f>
        <v>#N/A</v>
      </c>
    </row>
    <row r="482" spans="1:39" ht="30" hidden="1" customHeight="1" outlineLevel="1" x14ac:dyDescent="0.2"/>
    <row r="483" spans="1:39" ht="15" hidden="1" outlineLevel="1" x14ac:dyDescent="0.2">
      <c r="A483" s="11" t="s">
        <v>450</v>
      </c>
      <c r="B483" s="12"/>
      <c r="C483" s="13" t="s">
        <v>371</v>
      </c>
      <c r="D483" s="5" t="e">
        <f>VLOOKUP(B483,'School Stats'!$B:$AH, 14, FALSE)</f>
        <v>#N/A</v>
      </c>
      <c r="E483" s="13" t="s">
        <v>452</v>
      </c>
      <c r="F483" s="5" t="e">
        <f>VLOOKUP(B483,'Opponent Stats'!$B:$AH, 15, FALSE)</f>
        <v>#N/A</v>
      </c>
      <c r="J483" s="5" t="e">
        <f>VLOOKUP(B483,'School Stats'!$B:$AH, 17, FALSE)</f>
        <v>#N/A</v>
      </c>
      <c r="K483" s="5" t="e">
        <f>VLOOKUP(B483,'School Stats'!$B:$AH, 19, FALSE)</f>
        <v>#N/A</v>
      </c>
      <c r="L483" s="5" t="e">
        <f>VLOOKUP(B483,'School Stats'!$B:$AH, 20, FALSE)</f>
        <v>#N/A</v>
      </c>
      <c r="M483" s="5" t="e">
        <f>VLOOKUP(B483,'School Stats'!$B:$AH, 22, FALSE)</f>
        <v>#N/A</v>
      </c>
      <c r="N483" s="5" t="e">
        <f>VLOOKUP(B483,'School Stats'!$B:$AH, 23, FALSE)</f>
        <v>#N/A</v>
      </c>
      <c r="O483" s="5" t="e">
        <f>SUM(J483/SUM(K484+M484))</f>
        <v>#N/A</v>
      </c>
      <c r="Q483" s="5" t="e">
        <f>VLOOKUP(B483,'Opponent Stats'!$B:$AH, 17, FALSE)</f>
        <v>#N/A</v>
      </c>
      <c r="R483" s="5" t="e">
        <f>VLOOKUP(B483,'Opponent Stats'!$B:$AH, 19, FALSE)</f>
        <v>#N/A</v>
      </c>
      <c r="S483" s="5" t="e">
        <f>VLOOKUP(B483,'Opponent Stats'!$B:$AH, 20, FALSE)</f>
        <v>#N/A</v>
      </c>
      <c r="T483" s="5" t="e">
        <f>VLOOKUP(B483,'Opponent Stats'!$B:$AH, 22, FALSE)</f>
        <v>#N/A</v>
      </c>
      <c r="U483" s="5" t="e">
        <f>VLOOKUP(B483,'Opponent Stats'!$B:$AH, 23, FALSE)</f>
        <v>#N/A</v>
      </c>
      <c r="V483" s="5" t="e">
        <f>SUM(Q483/SUM(R484+T484))</f>
        <v>#N/A</v>
      </c>
      <c r="X483" s="5" t="e">
        <f>VLOOKUP(B483,'School Stats'!$B:$AH, 27, FALSE)</f>
        <v>#N/A</v>
      </c>
      <c r="Y483" s="5" t="e">
        <f>VLOOKUP(B483,'School Stats'!$B:$AH, 32, FALSE)</f>
        <v>#N/A</v>
      </c>
      <c r="Z483" s="5" t="e">
        <f>VLOOKUP(B483,'School Stats'!$B:$AH, 30, FALSE)</f>
        <v>#N/A</v>
      </c>
      <c r="AA483" s="5" t="e">
        <f>VLOOKUP(B483,'School Stats'!$B:$AH, 31, FALSE)</f>
        <v>#N/A</v>
      </c>
      <c r="AB483" s="5" t="e">
        <f>VLOOKUP(B483,'Opponent Stats'!$B:$AH, 32, FALSE)</f>
        <v>#N/A</v>
      </c>
      <c r="AC483" s="5" t="e">
        <f>SUM(J483/(SUM(X484-AB483)))</f>
        <v>#N/A</v>
      </c>
      <c r="AE483" s="5" t="e">
        <f>VLOOKUP(B483,'School Stats'!$B:$AH, 33, FALSE)</f>
        <v>#N/A</v>
      </c>
      <c r="AF483" s="5" t="e">
        <f>VLOOKUP(B483,'Opponent Stats'!$B:$AH, 25, FALSE)</f>
        <v>#N/A</v>
      </c>
      <c r="AG483" s="5" t="e">
        <f>VLOOKUP(B483,'Opponent Stats'!$B:$AH, 26, FALSE)</f>
        <v>#N/A</v>
      </c>
      <c r="AH483" s="5" t="e">
        <f>SUM(AF484/AE483)</f>
        <v>#N/A</v>
      </c>
      <c r="AI483" s="5" t="e">
        <f>VLOOKUP(B483,'Opponent Stats'!$B:$AH, 33, FALSE)</f>
        <v>#N/A</v>
      </c>
      <c r="AJ483" s="5" t="e">
        <f>VLOOKUP(B483,'School Stats'!$B:$AH, 19, FALSE)</f>
        <v>#N/A</v>
      </c>
      <c r="AK483" s="5" t="e">
        <f>VLOOKUP(B483,'School Stats'!$B:$AH, 26, FALSE)</f>
        <v>#N/A</v>
      </c>
      <c r="AL483" s="5" t="e">
        <f>SUM(AJ484/AI483)</f>
        <v>#N/A</v>
      </c>
      <c r="AM483" s="5" t="e">
        <f>SUM(AL483-AH483)</f>
        <v>#N/A</v>
      </c>
    </row>
    <row r="484" spans="1:39" hidden="1" outlineLevel="1" x14ac:dyDescent="0.2">
      <c r="A484" s="14" t="s">
        <v>470</v>
      </c>
      <c r="B484" s="15" t="e">
        <f>VLOOKUP(B483,'Conference Decoder'!$A:$B, 2, FALSE)</f>
        <v>#N/A</v>
      </c>
      <c r="C484" s="16" t="s">
        <v>466</v>
      </c>
      <c r="D484" s="6" t="e">
        <f>O483</f>
        <v>#N/A</v>
      </c>
      <c r="E484" s="16" t="s">
        <v>467</v>
      </c>
      <c r="F484" s="6" t="e">
        <f>V483</f>
        <v>#N/A</v>
      </c>
      <c r="K484" s="5" t="e">
        <f>SUM(K483*L483)</f>
        <v>#N/A</v>
      </c>
      <c r="M484" s="5" t="e">
        <f>SUM(M483*N483)</f>
        <v>#N/A</v>
      </c>
      <c r="R484" s="5" t="e">
        <f>SUM(R483*S483)</f>
        <v>#N/A</v>
      </c>
      <c r="T484" s="5" t="e">
        <f>SUM(T483*U483)</f>
        <v>#N/A</v>
      </c>
      <c r="X484" s="5" t="e">
        <f>SUM(X483:AA483)</f>
        <v>#N/A</v>
      </c>
      <c r="AF484" s="5" t="e">
        <f>SUM(AF483*AG483)</f>
        <v>#N/A</v>
      </c>
      <c r="AJ484" s="5" t="e">
        <f>SUM(AJ483*AK483)</f>
        <v>#N/A</v>
      </c>
    </row>
    <row r="485" spans="1:39" hidden="1" outlineLevel="1" x14ac:dyDescent="0.2">
      <c r="A485" s="14" t="s">
        <v>471</v>
      </c>
      <c r="B485" s="15" t="e">
        <f>VLOOKUP(B484,'Conference Strength'!$B$1:$N$33, 13, FALSE)</f>
        <v>#N/A</v>
      </c>
      <c r="C485" s="16" t="s">
        <v>468</v>
      </c>
      <c r="D485" s="6" t="e">
        <f>AM483</f>
        <v>#N/A</v>
      </c>
      <c r="E485" s="16" t="s">
        <v>469</v>
      </c>
      <c r="F485" s="6" t="e">
        <f>AC483</f>
        <v>#N/A</v>
      </c>
      <c r="J485" s="4" t="s">
        <v>473</v>
      </c>
      <c r="K485" t="e">
        <f>SUM(K484-R478)</f>
        <v>#N/A</v>
      </c>
      <c r="L485" s="4" t="s">
        <v>473</v>
      </c>
      <c r="M485" t="e">
        <f>SUM(M484-T478)</f>
        <v>#N/A</v>
      </c>
      <c r="AI485" s="4" t="s">
        <v>473</v>
      </c>
      <c r="AJ485" t="e">
        <f>SUM(AJ484-AF478)</f>
        <v>#N/A</v>
      </c>
    </row>
    <row r="486" spans="1:39" hidden="1" outlineLevel="1" x14ac:dyDescent="0.2">
      <c r="A486" s="14" t="s">
        <v>507</v>
      </c>
      <c r="B486" s="15" t="e">
        <f>SUM(F487*B485)</f>
        <v>#N/A</v>
      </c>
      <c r="C486" s="16" t="s">
        <v>474</v>
      </c>
      <c r="D486" s="17" t="e">
        <f>SUM(F479*SUM(K485/F478))</f>
        <v>#N/A</v>
      </c>
      <c r="E486" s="16" t="s">
        <v>475</v>
      </c>
      <c r="F486" s="18" t="e">
        <f>SUM(F479*SUM(M485/F478))</f>
        <v>#N/A</v>
      </c>
    </row>
    <row r="487" spans="1:39" hidden="1" outlineLevel="1" x14ac:dyDescent="0.2">
      <c r="A487" s="19"/>
      <c r="B487" s="20"/>
      <c r="C487" s="21" t="s">
        <v>476</v>
      </c>
      <c r="D487" s="22" t="e">
        <f>AJ485/(SUM(F485*10))</f>
        <v>#N/A</v>
      </c>
      <c r="E487" s="21" t="s">
        <v>481</v>
      </c>
      <c r="F487" s="23" t="e">
        <f>SUM(D486,F486,D487)</f>
        <v>#N/A</v>
      </c>
    </row>
    <row r="488" spans="1:39" collapsed="1" x14ac:dyDescent="0.2"/>
  </sheetData>
  <mergeCells count="160">
    <mergeCell ref="A475:F475"/>
    <mergeCell ref="J475:O475"/>
    <mergeCell ref="Q475:V475"/>
    <mergeCell ref="X475:AC475"/>
    <mergeCell ref="AE475:AM475"/>
    <mergeCell ref="A445:F445"/>
    <mergeCell ref="J445:O445"/>
    <mergeCell ref="Q445:V445"/>
    <mergeCell ref="X445:AC445"/>
    <mergeCell ref="AE445:AM445"/>
    <mergeCell ref="A460:F460"/>
    <mergeCell ref="J460:O460"/>
    <mergeCell ref="Q460:V460"/>
    <mergeCell ref="X460:AC460"/>
    <mergeCell ref="AE460:AM460"/>
    <mergeCell ref="A415:F415"/>
    <mergeCell ref="J415:O415"/>
    <mergeCell ref="Q415:V415"/>
    <mergeCell ref="X415:AC415"/>
    <mergeCell ref="AE415:AM415"/>
    <mergeCell ref="A430:F430"/>
    <mergeCell ref="J430:O430"/>
    <mergeCell ref="Q430:V430"/>
    <mergeCell ref="X430:AC430"/>
    <mergeCell ref="AE430:AM430"/>
    <mergeCell ref="A385:F385"/>
    <mergeCell ref="J385:O385"/>
    <mergeCell ref="Q385:V385"/>
    <mergeCell ref="X385:AC385"/>
    <mergeCell ref="AE385:AM385"/>
    <mergeCell ref="A400:F400"/>
    <mergeCell ref="J400:O400"/>
    <mergeCell ref="Q400:V400"/>
    <mergeCell ref="X400:AC400"/>
    <mergeCell ref="AE400:AM400"/>
    <mergeCell ref="A353:F353"/>
    <mergeCell ref="J353:O353"/>
    <mergeCell ref="Q353:V353"/>
    <mergeCell ref="X353:AC353"/>
    <mergeCell ref="AE353:AM353"/>
    <mergeCell ref="A370:F370"/>
    <mergeCell ref="J370:O370"/>
    <mergeCell ref="Q370:V370"/>
    <mergeCell ref="X370:AC370"/>
    <mergeCell ref="AE370:AM370"/>
    <mergeCell ref="A323:F323"/>
    <mergeCell ref="J323:O323"/>
    <mergeCell ref="Q323:V323"/>
    <mergeCell ref="X323:AC323"/>
    <mergeCell ref="AE323:AM323"/>
    <mergeCell ref="A338:F338"/>
    <mergeCell ref="J338:O338"/>
    <mergeCell ref="Q338:V338"/>
    <mergeCell ref="X338:AC338"/>
    <mergeCell ref="AE338:AM338"/>
    <mergeCell ref="A293:F293"/>
    <mergeCell ref="J293:O293"/>
    <mergeCell ref="Q293:V293"/>
    <mergeCell ref="X293:AC293"/>
    <mergeCell ref="AE293:AM293"/>
    <mergeCell ref="A308:F308"/>
    <mergeCell ref="J308:O308"/>
    <mergeCell ref="Q308:V308"/>
    <mergeCell ref="X308:AC308"/>
    <mergeCell ref="AE308:AM308"/>
    <mergeCell ref="A263:F263"/>
    <mergeCell ref="J263:O263"/>
    <mergeCell ref="Q263:V263"/>
    <mergeCell ref="X263:AC263"/>
    <mergeCell ref="AE263:AM263"/>
    <mergeCell ref="A278:F278"/>
    <mergeCell ref="J278:O278"/>
    <mergeCell ref="Q278:V278"/>
    <mergeCell ref="X278:AC278"/>
    <mergeCell ref="AE278:AM278"/>
    <mergeCell ref="A231:F231"/>
    <mergeCell ref="J231:O231"/>
    <mergeCell ref="Q231:V231"/>
    <mergeCell ref="X231:AC231"/>
    <mergeCell ref="AE231:AM231"/>
    <mergeCell ref="A248:F248"/>
    <mergeCell ref="J248:O248"/>
    <mergeCell ref="Q248:V248"/>
    <mergeCell ref="X248:AC248"/>
    <mergeCell ref="AE248:AM248"/>
    <mergeCell ref="A201:F201"/>
    <mergeCell ref="J201:O201"/>
    <mergeCell ref="Q201:V201"/>
    <mergeCell ref="X201:AC201"/>
    <mergeCell ref="AE201:AM201"/>
    <mergeCell ref="A216:F216"/>
    <mergeCell ref="J216:O216"/>
    <mergeCell ref="Q216:V216"/>
    <mergeCell ref="X216:AC216"/>
    <mergeCell ref="AE216:AM216"/>
    <mergeCell ref="A171:F171"/>
    <mergeCell ref="J171:O171"/>
    <mergeCell ref="Q171:V171"/>
    <mergeCell ref="X171:AC171"/>
    <mergeCell ref="AE171:AM171"/>
    <mergeCell ref="A186:F186"/>
    <mergeCell ref="J186:O186"/>
    <mergeCell ref="Q186:V186"/>
    <mergeCell ref="X186:AC186"/>
    <mergeCell ref="AE186:AM186"/>
    <mergeCell ref="A141:F141"/>
    <mergeCell ref="J141:O141"/>
    <mergeCell ref="Q141:V141"/>
    <mergeCell ref="X141:AC141"/>
    <mergeCell ref="AE141:AM141"/>
    <mergeCell ref="A156:F156"/>
    <mergeCell ref="J156:O156"/>
    <mergeCell ref="Q156:V156"/>
    <mergeCell ref="X156:AC156"/>
    <mergeCell ref="AE156:AM156"/>
    <mergeCell ref="A109:F109"/>
    <mergeCell ref="J109:O109"/>
    <mergeCell ref="Q109:V109"/>
    <mergeCell ref="X109:AC109"/>
    <mergeCell ref="AE109:AM109"/>
    <mergeCell ref="A126:F126"/>
    <mergeCell ref="J126:O126"/>
    <mergeCell ref="Q126:V126"/>
    <mergeCell ref="X126:AC126"/>
    <mergeCell ref="AE126:AM126"/>
    <mergeCell ref="A79:F79"/>
    <mergeCell ref="J79:O79"/>
    <mergeCell ref="Q79:V79"/>
    <mergeCell ref="X79:AC79"/>
    <mergeCell ref="AE79:AM79"/>
    <mergeCell ref="A94:F94"/>
    <mergeCell ref="J94:O94"/>
    <mergeCell ref="Q94:V94"/>
    <mergeCell ref="X94:AC94"/>
    <mergeCell ref="AE94:AM94"/>
    <mergeCell ref="A49:F49"/>
    <mergeCell ref="J49:O49"/>
    <mergeCell ref="Q49:V49"/>
    <mergeCell ref="X49:AC49"/>
    <mergeCell ref="AE49:AM49"/>
    <mergeCell ref="A64:F64"/>
    <mergeCell ref="J64:O64"/>
    <mergeCell ref="Q64:V64"/>
    <mergeCell ref="X64:AC64"/>
    <mergeCell ref="AE64:AM64"/>
    <mergeCell ref="A19:F19"/>
    <mergeCell ref="J19:O19"/>
    <mergeCell ref="Q19:V19"/>
    <mergeCell ref="X19:AC19"/>
    <mergeCell ref="AE19:AM19"/>
    <mergeCell ref="A34:F34"/>
    <mergeCell ref="J34:O34"/>
    <mergeCell ref="Q34:V34"/>
    <mergeCell ref="X34:AC34"/>
    <mergeCell ref="AE34:AM34"/>
    <mergeCell ref="A4:F4"/>
    <mergeCell ref="J4:O4"/>
    <mergeCell ref="Q4:V4"/>
    <mergeCell ref="X4:AC4"/>
    <mergeCell ref="AE4:AM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6"/>
  <sheetViews>
    <sheetView workbookViewId="0">
      <selection sqref="A1:XFD256"/>
    </sheetView>
  </sheetViews>
  <sheetFormatPr defaultRowHeight="12.75" outlineLevelRow="1" x14ac:dyDescent="0.2"/>
  <sheetData>
    <row r="1" spans="1:39" s="24" customFormat="1" x14ac:dyDescent="0.2">
      <c r="A1" s="25" t="s">
        <v>477</v>
      </c>
    </row>
    <row r="4" spans="1:39" hidden="1" outlineLevel="1" x14ac:dyDescent="0.2">
      <c r="A4" s="40" t="s">
        <v>472</v>
      </c>
      <c r="B4" s="41"/>
      <c r="C4" s="41"/>
      <c r="D4" s="41"/>
      <c r="E4" s="41"/>
      <c r="F4" s="42"/>
      <c r="J4" s="28" t="s">
        <v>456</v>
      </c>
      <c r="K4" s="29"/>
      <c r="L4" s="29"/>
      <c r="M4" s="29"/>
      <c r="N4" s="29"/>
      <c r="O4" s="30"/>
      <c r="Q4" s="31" t="s">
        <v>457</v>
      </c>
      <c r="R4" s="32"/>
      <c r="S4" s="32"/>
      <c r="T4" s="32"/>
      <c r="U4" s="32"/>
      <c r="V4" s="33"/>
      <c r="X4" s="34" t="s">
        <v>458</v>
      </c>
      <c r="Y4" s="35"/>
      <c r="Z4" s="35"/>
      <c r="AA4" s="35"/>
      <c r="AB4" s="35"/>
      <c r="AC4" s="36"/>
      <c r="AE4" s="37" t="s">
        <v>462</v>
      </c>
      <c r="AF4" s="38"/>
      <c r="AG4" s="38"/>
      <c r="AH4" s="38"/>
      <c r="AI4" s="38"/>
      <c r="AJ4" s="38"/>
      <c r="AK4" s="38"/>
      <c r="AL4" s="38"/>
      <c r="AM4" s="39"/>
    </row>
    <row r="5" spans="1:39" ht="60" hidden="1" outlineLevel="1" x14ac:dyDescent="0.2">
      <c r="A5" s="4" t="s">
        <v>451</v>
      </c>
      <c r="D5" s="2"/>
      <c r="F5" s="2"/>
      <c r="G5" s="2"/>
      <c r="H5" s="2"/>
      <c r="J5" s="7" t="s">
        <v>391</v>
      </c>
      <c r="K5" s="8" t="s">
        <v>393</v>
      </c>
      <c r="L5" s="8" t="s">
        <v>394</v>
      </c>
      <c r="M5" s="8" t="s">
        <v>396</v>
      </c>
      <c r="N5" s="8" t="s">
        <v>397</v>
      </c>
      <c r="O5" s="10" t="s">
        <v>459</v>
      </c>
      <c r="Q5" s="7" t="s">
        <v>455</v>
      </c>
      <c r="R5" s="8" t="s">
        <v>376</v>
      </c>
      <c r="S5" s="8" t="s">
        <v>377</v>
      </c>
      <c r="T5" s="8" t="s">
        <v>379</v>
      </c>
      <c r="U5" s="8" t="s">
        <v>380</v>
      </c>
      <c r="V5" s="10" t="s">
        <v>460</v>
      </c>
      <c r="X5" s="7" t="s">
        <v>401</v>
      </c>
      <c r="Y5" s="8" t="s">
        <v>406</v>
      </c>
      <c r="Z5" s="8" t="s">
        <v>404</v>
      </c>
      <c r="AA5" s="8" t="s">
        <v>405</v>
      </c>
      <c r="AB5" s="8" t="s">
        <v>389</v>
      </c>
      <c r="AC5" s="10" t="s">
        <v>461</v>
      </c>
      <c r="AE5" s="7" t="s">
        <v>407</v>
      </c>
      <c r="AF5" s="8" t="s">
        <v>382</v>
      </c>
      <c r="AG5" s="8" t="s">
        <v>383</v>
      </c>
      <c r="AH5" s="9" t="s">
        <v>464</v>
      </c>
      <c r="AI5" s="8" t="s">
        <v>390</v>
      </c>
      <c r="AJ5" s="8" t="s">
        <v>399</v>
      </c>
      <c r="AK5" s="8" t="s">
        <v>400</v>
      </c>
      <c r="AL5" s="9" t="s">
        <v>465</v>
      </c>
      <c r="AM5" s="10" t="s">
        <v>463</v>
      </c>
    </row>
    <row r="6" spans="1:39" ht="15" hidden="1" outlineLevel="1" x14ac:dyDescent="0.2">
      <c r="A6" s="11" t="s">
        <v>449</v>
      </c>
      <c r="B6" s="12"/>
      <c r="C6" s="13" t="s">
        <v>371</v>
      </c>
      <c r="D6" s="5" t="e">
        <f>VLOOKUP(B6,'School Stats'!$B:$AH, 14, FALSE)</f>
        <v>#N/A</v>
      </c>
      <c r="E6" s="13" t="s">
        <v>452</v>
      </c>
      <c r="F6" s="5" t="e">
        <f>VLOOKUP(B6,'School Stats'!$B:$AH, 15, FALSE)</f>
        <v>#N/A</v>
      </c>
      <c r="J6" s="5" t="e">
        <f>VLOOKUP(B6,'School Stats'!$B:$AH, 17, FALSE)</f>
        <v>#N/A</v>
      </c>
      <c r="K6" s="5" t="e">
        <f>VLOOKUP(B6,'School Stats'!$B:$AH, 19, FALSE)</f>
        <v>#N/A</v>
      </c>
      <c r="L6" s="5" t="e">
        <f>VLOOKUP(B6,'School Stats'!$B:$AH, 20, FALSE)</f>
        <v>#N/A</v>
      </c>
      <c r="M6" s="5" t="e">
        <f>VLOOKUP(B6,'School Stats'!$B:$AH, 22, FALSE)</f>
        <v>#N/A</v>
      </c>
      <c r="N6" s="5" t="e">
        <f>VLOOKUP(B6,'School Stats'!$B:$AH, 23, FALSE)</f>
        <v>#N/A</v>
      </c>
      <c r="O6" s="5" t="e">
        <f>SUM(J6/SUM(K7+M7))</f>
        <v>#N/A</v>
      </c>
      <c r="Q6" s="5" t="e">
        <f>VLOOKUP(B6,'Opponent Stats'!$B:$AH, 17, FALSE)</f>
        <v>#N/A</v>
      </c>
      <c r="R6" s="5" t="e">
        <f>VLOOKUP(B6,'Opponent Stats'!$B:$AH, 19, FALSE)</f>
        <v>#N/A</v>
      </c>
      <c r="S6" s="5" t="e">
        <f>VLOOKUP(B6,'Opponent Stats'!$B:$AH, 20, FALSE)</f>
        <v>#N/A</v>
      </c>
      <c r="T6" s="5" t="e">
        <f>VLOOKUP(B6,'Opponent Stats'!$B:$AH, 22, FALSE)</f>
        <v>#N/A</v>
      </c>
      <c r="U6" s="5" t="e">
        <f>VLOOKUP(B6,'Opponent Stats'!$B:$AH, 23, FALSE)</f>
        <v>#N/A</v>
      </c>
      <c r="V6" s="5" t="e">
        <f>SUM(Q6/SUM(R7+T7))</f>
        <v>#N/A</v>
      </c>
      <c r="X6" s="5" t="e">
        <f>VLOOKUP(B6,'School Stats'!$B:$AH, 27, FALSE)</f>
        <v>#N/A</v>
      </c>
      <c r="Y6" s="5" t="e">
        <f>VLOOKUP(B6,'School Stats'!$B:$AH, 32, FALSE)</f>
        <v>#N/A</v>
      </c>
      <c r="Z6" s="5" t="e">
        <f>VLOOKUP(B6,'School Stats'!$B:$AH, 30, FALSE)</f>
        <v>#N/A</v>
      </c>
      <c r="AA6" s="5" t="e">
        <f>VLOOKUP(B6,'School Stats'!$B:$AH, 31, FALSE)</f>
        <v>#N/A</v>
      </c>
      <c r="AB6" s="5" t="e">
        <f>VLOOKUP(B6,'Opponent Stats'!$B:$AH, 32, FALSE)</f>
        <v>#N/A</v>
      </c>
      <c r="AC6" s="5" t="e">
        <f>SUM(J6/(SUM(X7-AB6)))</f>
        <v>#N/A</v>
      </c>
      <c r="AE6" s="5" t="e">
        <f>VLOOKUP(B6,'School Stats'!$B:$AH, 33, FALSE)</f>
        <v>#N/A</v>
      </c>
      <c r="AF6" s="5" t="e">
        <f>VLOOKUP(B6,'Opponent Stats'!$B:$AH, 25, FALSE)</f>
        <v>#N/A</v>
      </c>
      <c r="AG6" s="5" t="e">
        <f>VLOOKUP(B6,'Opponent Stats'!$B:$AH, 26, FALSE)</f>
        <v>#N/A</v>
      </c>
      <c r="AH6" s="5" t="e">
        <f>SUM(AF7/AE6)</f>
        <v>#N/A</v>
      </c>
      <c r="AI6" s="5" t="e">
        <f>VLOOKUP(B6,'Opponent Stats'!$B:$AH, 33, FALSE)</f>
        <v>#N/A</v>
      </c>
      <c r="AJ6" s="5" t="e">
        <f>VLOOKUP(B6,'School Stats'!$B:$AH, 19, FALSE)</f>
        <v>#N/A</v>
      </c>
      <c r="AK6" s="5" t="e">
        <f>VLOOKUP(B6,'School Stats'!$B:$AH, 26, FALSE)</f>
        <v>#N/A</v>
      </c>
      <c r="AL6" s="5" t="e">
        <f>SUM(AJ7/AI6)</f>
        <v>#N/A</v>
      </c>
      <c r="AM6" s="5" t="e">
        <f>SUM(AL6-AH6)</f>
        <v>#N/A</v>
      </c>
    </row>
    <row r="7" spans="1:39" hidden="1" outlineLevel="1" x14ac:dyDescent="0.2">
      <c r="A7" s="14" t="s">
        <v>470</v>
      </c>
      <c r="B7" s="15" t="e">
        <f>VLOOKUP(B6,'Conference Decoder'!$A:$B, 2, FALSE)</f>
        <v>#N/A</v>
      </c>
      <c r="C7" s="16" t="s">
        <v>466</v>
      </c>
      <c r="D7" s="6" t="e">
        <f>O6</f>
        <v>#N/A</v>
      </c>
      <c r="E7" s="16" t="s">
        <v>467</v>
      </c>
      <c r="F7" s="6" t="e">
        <f>V6</f>
        <v>#N/A</v>
      </c>
      <c r="K7" s="5" t="e">
        <f>SUM(K6*L6)</f>
        <v>#N/A</v>
      </c>
      <c r="M7" s="5" t="e">
        <f>SUM(M6*N6)</f>
        <v>#N/A</v>
      </c>
      <c r="R7" s="5" t="e">
        <f>SUM(R6*S6)</f>
        <v>#N/A</v>
      </c>
      <c r="T7" s="5" t="e">
        <f>SUM(T6*U6)</f>
        <v>#N/A</v>
      </c>
      <c r="X7" s="5" t="e">
        <f>SUM(X6:AA6)</f>
        <v>#N/A</v>
      </c>
      <c r="AF7" s="5" t="e">
        <f>SUM(AF6*AG6)</f>
        <v>#N/A</v>
      </c>
      <c r="AJ7" s="5" t="e">
        <f>SUM(AJ6*AK6)</f>
        <v>#N/A</v>
      </c>
    </row>
    <row r="8" spans="1:39" hidden="1" outlineLevel="1" x14ac:dyDescent="0.2">
      <c r="A8" s="14" t="s">
        <v>471</v>
      </c>
      <c r="B8" s="15" t="e">
        <f>VLOOKUP(B7,'Conference Strength'!$B$1:$N$33, 13, FALSE)</f>
        <v>#N/A</v>
      </c>
      <c r="C8" s="16" t="s">
        <v>468</v>
      </c>
      <c r="D8" s="6" t="e">
        <f>AM6</f>
        <v>#N/A</v>
      </c>
      <c r="E8" s="16" t="s">
        <v>469</v>
      </c>
      <c r="F8" s="6" t="e">
        <f>AC6</f>
        <v>#N/A</v>
      </c>
      <c r="J8" s="4" t="s">
        <v>473</v>
      </c>
      <c r="K8" t="e">
        <f>SUM(K7-R13)</f>
        <v>#N/A</v>
      </c>
      <c r="L8" s="4" t="s">
        <v>473</v>
      </c>
      <c r="M8" t="e">
        <f>SUM(M7-T13)</f>
        <v>#N/A</v>
      </c>
      <c r="Q8" t="s">
        <v>473</v>
      </c>
      <c r="AI8" s="4" t="s">
        <v>473</v>
      </c>
      <c r="AJ8" t="e">
        <f>SUM(AJ7-AF13)</f>
        <v>#N/A</v>
      </c>
    </row>
    <row r="9" spans="1:39" hidden="1" outlineLevel="1" x14ac:dyDescent="0.2">
      <c r="A9" s="14" t="s">
        <v>507</v>
      </c>
      <c r="B9" s="15" t="e">
        <f>SUM(F10*B8)</f>
        <v>#N/A</v>
      </c>
      <c r="C9" s="16" t="s">
        <v>474</v>
      </c>
      <c r="D9" s="17" t="e">
        <f>SUM(F14*SUM(K8/F13))</f>
        <v>#N/A</v>
      </c>
      <c r="E9" s="16" t="s">
        <v>475</v>
      </c>
      <c r="F9" s="18" t="e">
        <f>SUM(F14*SUM(M8/F13))</f>
        <v>#N/A</v>
      </c>
    </row>
    <row r="10" spans="1:39" hidden="1" outlineLevel="1" x14ac:dyDescent="0.2">
      <c r="A10" s="19"/>
      <c r="B10" s="20"/>
      <c r="C10" s="21" t="s">
        <v>476</v>
      </c>
      <c r="D10" s="22" t="e">
        <f>AJ8/(SUM(F8*10))</f>
        <v>#N/A</v>
      </c>
      <c r="E10" s="21" t="s">
        <v>481</v>
      </c>
      <c r="F10" s="23" t="e">
        <f>SUM(D9,F9,D10)</f>
        <v>#N/A</v>
      </c>
    </row>
    <row r="11" spans="1:39" ht="30" hidden="1" customHeight="1" outlineLevel="1" x14ac:dyDescent="0.2"/>
    <row r="12" spans="1:39" ht="15" hidden="1" outlineLevel="1" x14ac:dyDescent="0.2">
      <c r="A12" s="11" t="s">
        <v>450</v>
      </c>
      <c r="B12" s="12"/>
      <c r="C12" s="13" t="s">
        <v>371</v>
      </c>
      <c r="D12" s="5" t="e">
        <f>VLOOKUP(B12,'School Stats'!$B:$AH, 14, FALSE)</f>
        <v>#N/A</v>
      </c>
      <c r="E12" s="13" t="s">
        <v>452</v>
      </c>
      <c r="F12" s="5" t="e">
        <f>VLOOKUP(B12,'Opponent Stats'!$B:$AH, 15, FALSE)</f>
        <v>#N/A</v>
      </c>
      <c r="J12" s="5" t="e">
        <f>VLOOKUP(B12,'School Stats'!$B:$AH, 17, FALSE)</f>
        <v>#N/A</v>
      </c>
      <c r="K12" s="5" t="e">
        <f>VLOOKUP(B12,'School Stats'!$B:$AH, 19, FALSE)</f>
        <v>#N/A</v>
      </c>
      <c r="L12" s="5" t="e">
        <f>VLOOKUP(B12,'School Stats'!$B:$AH, 20, FALSE)</f>
        <v>#N/A</v>
      </c>
      <c r="M12" s="5" t="e">
        <f>VLOOKUP(B12,'School Stats'!$B:$AH, 22, FALSE)</f>
        <v>#N/A</v>
      </c>
      <c r="N12" s="5" t="e">
        <f>VLOOKUP(B12,'School Stats'!$B:$AH, 23, FALSE)</f>
        <v>#N/A</v>
      </c>
      <c r="O12" s="5" t="e">
        <f>SUM(J12/SUM(K13+M13))</f>
        <v>#N/A</v>
      </c>
      <c r="Q12" s="5" t="e">
        <f>VLOOKUP(B12,'Opponent Stats'!$B:$AH, 17, FALSE)</f>
        <v>#N/A</v>
      </c>
      <c r="R12" s="5" t="e">
        <f>VLOOKUP(B12,'Opponent Stats'!$B:$AH, 19, FALSE)</f>
        <v>#N/A</v>
      </c>
      <c r="S12" s="5" t="e">
        <f>VLOOKUP(B12,'Opponent Stats'!$B:$AH, 20, FALSE)</f>
        <v>#N/A</v>
      </c>
      <c r="T12" s="5" t="e">
        <f>VLOOKUP(B12,'Opponent Stats'!$B:$AH, 22, FALSE)</f>
        <v>#N/A</v>
      </c>
      <c r="U12" s="5" t="e">
        <f>VLOOKUP(B12,'Opponent Stats'!$B:$AH, 23, FALSE)</f>
        <v>#N/A</v>
      </c>
      <c r="V12" s="5" t="e">
        <f>SUM(Q12/SUM(R13+T13))</f>
        <v>#N/A</v>
      </c>
      <c r="X12" s="5" t="e">
        <f>VLOOKUP(B12,'School Stats'!$B:$AH, 27, FALSE)</f>
        <v>#N/A</v>
      </c>
      <c r="Y12" s="5" t="e">
        <f>VLOOKUP(B12,'School Stats'!$B:$AH, 32, FALSE)</f>
        <v>#N/A</v>
      </c>
      <c r="Z12" s="5" t="e">
        <f>VLOOKUP(B12,'School Stats'!$B:$AH, 30, FALSE)</f>
        <v>#N/A</v>
      </c>
      <c r="AA12" s="5" t="e">
        <f>VLOOKUP(B12,'School Stats'!$B:$AH, 31, FALSE)</f>
        <v>#N/A</v>
      </c>
      <c r="AB12" s="5" t="e">
        <f>VLOOKUP(B12,'Opponent Stats'!$B:$AH, 32, FALSE)</f>
        <v>#N/A</v>
      </c>
      <c r="AC12" s="5" t="e">
        <f>SUM(J12/(SUM(X13-AB12)))</f>
        <v>#N/A</v>
      </c>
      <c r="AE12" s="5" t="e">
        <f>VLOOKUP(B12,'School Stats'!$B:$AH, 33, FALSE)</f>
        <v>#N/A</v>
      </c>
      <c r="AF12" s="5" t="e">
        <f>VLOOKUP(B12,'Opponent Stats'!$B:$AH, 25, FALSE)</f>
        <v>#N/A</v>
      </c>
      <c r="AG12" s="5" t="e">
        <f>VLOOKUP(B12,'Opponent Stats'!$B:$AH, 26, FALSE)</f>
        <v>#N/A</v>
      </c>
      <c r="AH12" s="5" t="e">
        <f>SUM(AF13/AE12)</f>
        <v>#N/A</v>
      </c>
      <c r="AI12" s="5" t="e">
        <f>VLOOKUP(B12,'Opponent Stats'!$B:$AH, 33, FALSE)</f>
        <v>#N/A</v>
      </c>
      <c r="AJ12" s="5" t="e">
        <f>VLOOKUP(B12,'School Stats'!$B:$AH, 19, FALSE)</f>
        <v>#N/A</v>
      </c>
      <c r="AK12" s="5" t="e">
        <f>VLOOKUP(B12,'School Stats'!$B:$AH, 26, FALSE)</f>
        <v>#N/A</v>
      </c>
      <c r="AL12" s="5" t="e">
        <f>SUM(AJ13/AI12)</f>
        <v>#N/A</v>
      </c>
      <c r="AM12" s="5" t="e">
        <f>SUM(AL12-AH12)</f>
        <v>#N/A</v>
      </c>
    </row>
    <row r="13" spans="1:39" hidden="1" outlineLevel="1" x14ac:dyDescent="0.2">
      <c r="A13" s="14" t="s">
        <v>470</v>
      </c>
      <c r="B13" s="15" t="e">
        <f>VLOOKUP(B12,'Conference Decoder'!$A:$B, 2, FALSE)</f>
        <v>#N/A</v>
      </c>
      <c r="C13" s="16" t="s">
        <v>466</v>
      </c>
      <c r="D13" s="6" t="e">
        <f>O12</f>
        <v>#N/A</v>
      </c>
      <c r="E13" s="16" t="s">
        <v>467</v>
      </c>
      <c r="F13" s="6" t="e">
        <f>V12</f>
        <v>#N/A</v>
      </c>
      <c r="K13" s="5" t="e">
        <f>SUM(K12*L12)</f>
        <v>#N/A</v>
      </c>
      <c r="M13" s="5" t="e">
        <f>SUM(M12*N12)</f>
        <v>#N/A</v>
      </c>
      <c r="R13" s="5" t="e">
        <f>SUM(R12*S12)</f>
        <v>#N/A</v>
      </c>
      <c r="T13" s="5" t="e">
        <f>SUM(T12*U12)</f>
        <v>#N/A</v>
      </c>
      <c r="X13" s="5" t="e">
        <f>SUM(X12:AA12)</f>
        <v>#N/A</v>
      </c>
      <c r="AF13" s="5" t="e">
        <f>SUM(AF12*AG12)</f>
        <v>#N/A</v>
      </c>
      <c r="AJ13" s="5" t="e">
        <f>SUM(AJ12*AK12)</f>
        <v>#N/A</v>
      </c>
    </row>
    <row r="14" spans="1:39" hidden="1" outlineLevel="1" x14ac:dyDescent="0.2">
      <c r="A14" s="14" t="s">
        <v>471</v>
      </c>
      <c r="B14" s="15" t="e">
        <f>VLOOKUP(B13,'Conference Strength'!$B$1:$N$33, 13, FALSE)</f>
        <v>#N/A</v>
      </c>
      <c r="C14" s="16" t="s">
        <v>468</v>
      </c>
      <c r="D14" s="6" t="e">
        <f>AM12</f>
        <v>#N/A</v>
      </c>
      <c r="E14" s="16" t="s">
        <v>469</v>
      </c>
      <c r="F14" s="6" t="e">
        <f>AC12</f>
        <v>#N/A</v>
      </c>
      <c r="J14" s="4" t="s">
        <v>473</v>
      </c>
      <c r="K14" t="e">
        <f>SUM(K13-R7)</f>
        <v>#N/A</v>
      </c>
      <c r="L14" s="4" t="s">
        <v>473</v>
      </c>
      <c r="M14" t="e">
        <f>SUM(M13-T7)</f>
        <v>#N/A</v>
      </c>
      <c r="AI14" s="4" t="s">
        <v>473</v>
      </c>
      <c r="AJ14" t="e">
        <f>SUM(AJ13-AF7)</f>
        <v>#N/A</v>
      </c>
    </row>
    <row r="15" spans="1:39" hidden="1" outlineLevel="1" x14ac:dyDescent="0.2">
      <c r="A15" s="14" t="s">
        <v>507</v>
      </c>
      <c r="B15" s="15" t="e">
        <f>SUM(F16*B14)</f>
        <v>#N/A</v>
      </c>
      <c r="C15" s="16" t="s">
        <v>474</v>
      </c>
      <c r="D15" s="17" t="e">
        <f>SUM(F8*SUM(K14/F7))</f>
        <v>#N/A</v>
      </c>
      <c r="E15" s="16" t="s">
        <v>475</v>
      </c>
      <c r="F15" s="18" t="e">
        <f>SUM(F8*SUM(M14/F7))</f>
        <v>#N/A</v>
      </c>
    </row>
    <row r="16" spans="1:39" hidden="1" outlineLevel="1" x14ac:dyDescent="0.2">
      <c r="A16" s="19"/>
      <c r="B16" s="20"/>
      <c r="C16" s="21" t="s">
        <v>476</v>
      </c>
      <c r="D16" s="22" t="e">
        <f>AJ14/(SUM(F14*10))</f>
        <v>#N/A</v>
      </c>
      <c r="E16" s="21" t="s">
        <v>481</v>
      </c>
      <c r="F16" s="23" t="e">
        <f>SUM(D15,F15,D16)</f>
        <v>#N/A</v>
      </c>
    </row>
    <row r="17" spans="1:39" hidden="1" outlineLevel="1" x14ac:dyDescent="0.2"/>
    <row r="18" spans="1:39" hidden="1" outlineLevel="1" x14ac:dyDescent="0.2"/>
    <row r="19" spans="1:39" hidden="1" outlineLevel="1" x14ac:dyDescent="0.2">
      <c r="A19" s="40" t="s">
        <v>472</v>
      </c>
      <c r="B19" s="41"/>
      <c r="C19" s="41"/>
      <c r="D19" s="41"/>
      <c r="E19" s="41"/>
      <c r="F19" s="42"/>
      <c r="J19" s="28" t="s">
        <v>456</v>
      </c>
      <c r="K19" s="29"/>
      <c r="L19" s="29"/>
      <c r="M19" s="29"/>
      <c r="N19" s="29"/>
      <c r="O19" s="30"/>
      <c r="Q19" s="31" t="s">
        <v>457</v>
      </c>
      <c r="R19" s="32"/>
      <c r="S19" s="32"/>
      <c r="T19" s="32"/>
      <c r="U19" s="32"/>
      <c r="V19" s="33"/>
      <c r="X19" s="34" t="s">
        <v>458</v>
      </c>
      <c r="Y19" s="35"/>
      <c r="Z19" s="35"/>
      <c r="AA19" s="35"/>
      <c r="AB19" s="35"/>
      <c r="AC19" s="36"/>
      <c r="AE19" s="37" t="s">
        <v>462</v>
      </c>
      <c r="AF19" s="38"/>
      <c r="AG19" s="38"/>
      <c r="AH19" s="38"/>
      <c r="AI19" s="38"/>
      <c r="AJ19" s="38"/>
      <c r="AK19" s="38"/>
      <c r="AL19" s="38"/>
      <c r="AM19" s="39"/>
    </row>
    <row r="20" spans="1:39" ht="60" hidden="1" outlineLevel="1" x14ac:dyDescent="0.2">
      <c r="A20" s="4" t="s">
        <v>451</v>
      </c>
      <c r="D20" s="2"/>
      <c r="F20" s="2"/>
      <c r="G20" s="2"/>
      <c r="H20" s="2"/>
      <c r="J20" s="7" t="s">
        <v>391</v>
      </c>
      <c r="K20" s="8" t="s">
        <v>393</v>
      </c>
      <c r="L20" s="8" t="s">
        <v>394</v>
      </c>
      <c r="M20" s="8" t="s">
        <v>396</v>
      </c>
      <c r="N20" s="8" t="s">
        <v>397</v>
      </c>
      <c r="O20" s="10" t="s">
        <v>459</v>
      </c>
      <c r="Q20" s="7" t="s">
        <v>455</v>
      </c>
      <c r="R20" s="8" t="s">
        <v>376</v>
      </c>
      <c r="S20" s="8" t="s">
        <v>377</v>
      </c>
      <c r="T20" s="8" t="s">
        <v>379</v>
      </c>
      <c r="U20" s="8" t="s">
        <v>380</v>
      </c>
      <c r="V20" s="10" t="s">
        <v>460</v>
      </c>
      <c r="X20" s="7" t="s">
        <v>401</v>
      </c>
      <c r="Y20" s="8" t="s">
        <v>406</v>
      </c>
      <c r="Z20" s="8" t="s">
        <v>404</v>
      </c>
      <c r="AA20" s="8" t="s">
        <v>405</v>
      </c>
      <c r="AB20" s="8" t="s">
        <v>389</v>
      </c>
      <c r="AC20" s="10" t="s">
        <v>461</v>
      </c>
      <c r="AE20" s="7" t="s">
        <v>407</v>
      </c>
      <c r="AF20" s="8" t="s">
        <v>382</v>
      </c>
      <c r="AG20" s="8" t="s">
        <v>383</v>
      </c>
      <c r="AH20" s="9" t="s">
        <v>464</v>
      </c>
      <c r="AI20" s="8" t="s">
        <v>390</v>
      </c>
      <c r="AJ20" s="8" t="s">
        <v>399</v>
      </c>
      <c r="AK20" s="8" t="s">
        <v>400</v>
      </c>
      <c r="AL20" s="9" t="s">
        <v>465</v>
      </c>
      <c r="AM20" s="10" t="s">
        <v>463</v>
      </c>
    </row>
    <row r="21" spans="1:39" ht="15" hidden="1" outlineLevel="1" x14ac:dyDescent="0.2">
      <c r="A21" s="11" t="s">
        <v>449</v>
      </c>
      <c r="B21" s="12"/>
      <c r="C21" s="13" t="s">
        <v>371</v>
      </c>
      <c r="D21" s="5" t="e">
        <f>VLOOKUP(B21,'School Stats'!$B:$AH, 14, FALSE)</f>
        <v>#N/A</v>
      </c>
      <c r="E21" s="13" t="s">
        <v>452</v>
      </c>
      <c r="F21" s="5" t="e">
        <f>VLOOKUP(B21,'School Stats'!$B:$AH, 15, FALSE)</f>
        <v>#N/A</v>
      </c>
      <c r="J21" s="5" t="e">
        <f>VLOOKUP(B21,'School Stats'!$B:$AH, 17, FALSE)</f>
        <v>#N/A</v>
      </c>
      <c r="K21" s="5" t="e">
        <f>VLOOKUP(B21,'School Stats'!$B:$AH, 19, FALSE)</f>
        <v>#N/A</v>
      </c>
      <c r="L21" s="5" t="e">
        <f>VLOOKUP(B21,'School Stats'!$B:$AH, 20, FALSE)</f>
        <v>#N/A</v>
      </c>
      <c r="M21" s="5" t="e">
        <f>VLOOKUP(B21,'School Stats'!$B:$AH, 22, FALSE)</f>
        <v>#N/A</v>
      </c>
      <c r="N21" s="5" t="e">
        <f>VLOOKUP(B21,'School Stats'!$B:$AH, 23, FALSE)</f>
        <v>#N/A</v>
      </c>
      <c r="O21" s="5" t="e">
        <f>SUM(J21/SUM(K22+M22))</f>
        <v>#N/A</v>
      </c>
      <c r="Q21" s="5" t="e">
        <f>VLOOKUP(B21,'Opponent Stats'!$B:$AH, 17, FALSE)</f>
        <v>#N/A</v>
      </c>
      <c r="R21" s="5" t="e">
        <f>VLOOKUP(B21,'Opponent Stats'!$B:$AH, 19, FALSE)</f>
        <v>#N/A</v>
      </c>
      <c r="S21" s="5" t="e">
        <f>VLOOKUP(B21,'Opponent Stats'!$B:$AH, 20, FALSE)</f>
        <v>#N/A</v>
      </c>
      <c r="T21" s="5" t="e">
        <f>VLOOKUP(B21,'Opponent Stats'!$B:$AH, 22, FALSE)</f>
        <v>#N/A</v>
      </c>
      <c r="U21" s="5" t="e">
        <f>VLOOKUP(B21,'Opponent Stats'!$B:$AH, 23, FALSE)</f>
        <v>#N/A</v>
      </c>
      <c r="V21" s="5" t="e">
        <f>SUM(Q21/SUM(R22+T22))</f>
        <v>#N/A</v>
      </c>
      <c r="X21" s="5" t="e">
        <f>VLOOKUP(B21,'School Stats'!$B:$AH, 27, FALSE)</f>
        <v>#N/A</v>
      </c>
      <c r="Y21" s="5" t="e">
        <f>VLOOKUP(B21,'School Stats'!$B:$AH, 32, FALSE)</f>
        <v>#N/A</v>
      </c>
      <c r="Z21" s="5" t="e">
        <f>VLOOKUP(B21,'School Stats'!$B:$AH, 30, FALSE)</f>
        <v>#N/A</v>
      </c>
      <c r="AA21" s="5" t="e">
        <f>VLOOKUP(B21,'School Stats'!$B:$AH, 31, FALSE)</f>
        <v>#N/A</v>
      </c>
      <c r="AB21" s="5" t="e">
        <f>VLOOKUP(B21,'Opponent Stats'!$B:$AH, 32, FALSE)</f>
        <v>#N/A</v>
      </c>
      <c r="AC21" s="5" t="e">
        <f>SUM(J21/(SUM(X22-AB21)))</f>
        <v>#N/A</v>
      </c>
      <c r="AE21" s="5" t="e">
        <f>VLOOKUP(B21,'School Stats'!$B:$AH, 33, FALSE)</f>
        <v>#N/A</v>
      </c>
      <c r="AF21" s="5" t="e">
        <f>VLOOKUP(B21,'Opponent Stats'!$B:$AH, 25, FALSE)</f>
        <v>#N/A</v>
      </c>
      <c r="AG21" s="5" t="e">
        <f>VLOOKUP(B21,'Opponent Stats'!$B:$AH, 26, FALSE)</f>
        <v>#N/A</v>
      </c>
      <c r="AH21" s="5" t="e">
        <f>SUM(AF22/AE21)</f>
        <v>#N/A</v>
      </c>
      <c r="AI21" s="5" t="e">
        <f>VLOOKUP(B21,'Opponent Stats'!$B:$AH, 33, FALSE)</f>
        <v>#N/A</v>
      </c>
      <c r="AJ21" s="5" t="e">
        <f>VLOOKUP(B21,'School Stats'!$B:$AH, 19, FALSE)</f>
        <v>#N/A</v>
      </c>
      <c r="AK21" s="5" t="e">
        <f>VLOOKUP(B21,'School Stats'!$B:$AH, 26, FALSE)</f>
        <v>#N/A</v>
      </c>
      <c r="AL21" s="5" t="e">
        <f>SUM(AJ22/AI21)</f>
        <v>#N/A</v>
      </c>
      <c r="AM21" s="5" t="e">
        <f>SUM(AL21-AH21)</f>
        <v>#N/A</v>
      </c>
    </row>
    <row r="22" spans="1:39" hidden="1" outlineLevel="1" x14ac:dyDescent="0.2">
      <c r="A22" s="14" t="s">
        <v>470</v>
      </c>
      <c r="B22" s="15" t="e">
        <f>VLOOKUP(B21,'Conference Decoder'!$A:$B, 2, FALSE)</f>
        <v>#N/A</v>
      </c>
      <c r="C22" s="16" t="s">
        <v>466</v>
      </c>
      <c r="D22" s="6" t="e">
        <f>O21</f>
        <v>#N/A</v>
      </c>
      <c r="E22" s="16" t="s">
        <v>467</v>
      </c>
      <c r="F22" s="6" t="e">
        <f>V21</f>
        <v>#N/A</v>
      </c>
      <c r="K22" s="5" t="e">
        <f>SUM(K21*L21)</f>
        <v>#N/A</v>
      </c>
      <c r="M22" s="5" t="e">
        <f>SUM(M21*N21)</f>
        <v>#N/A</v>
      </c>
      <c r="R22" s="5" t="e">
        <f>SUM(R21*S21)</f>
        <v>#N/A</v>
      </c>
      <c r="T22" s="5" t="e">
        <f>SUM(T21*U21)</f>
        <v>#N/A</v>
      </c>
      <c r="X22" s="5" t="e">
        <f>SUM(X21:AA21)</f>
        <v>#N/A</v>
      </c>
      <c r="AF22" s="5" t="e">
        <f>SUM(AF21*AG21)</f>
        <v>#N/A</v>
      </c>
      <c r="AJ22" s="5" t="e">
        <f>SUM(AJ21*AK21)</f>
        <v>#N/A</v>
      </c>
    </row>
    <row r="23" spans="1:39" hidden="1" outlineLevel="1" x14ac:dyDescent="0.2">
      <c r="A23" s="14" t="s">
        <v>471</v>
      </c>
      <c r="B23" s="15" t="e">
        <f>VLOOKUP(B22,'Conference Strength'!$B$1:$N$33, 13, FALSE)</f>
        <v>#N/A</v>
      </c>
      <c r="C23" s="16" t="s">
        <v>468</v>
      </c>
      <c r="D23" s="6" t="e">
        <f>AM21</f>
        <v>#N/A</v>
      </c>
      <c r="E23" s="16" t="s">
        <v>469</v>
      </c>
      <c r="F23" s="6" t="e">
        <f>AC21</f>
        <v>#N/A</v>
      </c>
      <c r="J23" s="4" t="s">
        <v>473</v>
      </c>
      <c r="K23" t="e">
        <f>SUM(K22-R28)</f>
        <v>#N/A</v>
      </c>
      <c r="L23" s="4" t="s">
        <v>473</v>
      </c>
      <c r="M23" t="e">
        <f>SUM(M22-T28)</f>
        <v>#N/A</v>
      </c>
      <c r="Q23" t="s">
        <v>473</v>
      </c>
      <c r="AI23" s="4" t="s">
        <v>473</v>
      </c>
      <c r="AJ23" t="e">
        <f>SUM(AJ22-AF28)</f>
        <v>#N/A</v>
      </c>
    </row>
    <row r="24" spans="1:39" hidden="1" outlineLevel="1" x14ac:dyDescent="0.2">
      <c r="A24" s="14" t="s">
        <v>507</v>
      </c>
      <c r="B24" s="15" t="e">
        <f>SUM(F25*B23)</f>
        <v>#N/A</v>
      </c>
      <c r="C24" s="16" t="s">
        <v>474</v>
      </c>
      <c r="D24" s="17" t="e">
        <f>SUM(F29*SUM(K23/F28))</f>
        <v>#N/A</v>
      </c>
      <c r="E24" s="16" t="s">
        <v>475</v>
      </c>
      <c r="F24" s="18" t="e">
        <f>SUM(F29*SUM(M23/F28))</f>
        <v>#N/A</v>
      </c>
    </row>
    <row r="25" spans="1:39" hidden="1" outlineLevel="1" x14ac:dyDescent="0.2">
      <c r="A25" s="19"/>
      <c r="B25" s="20"/>
      <c r="C25" s="21" t="s">
        <v>476</v>
      </c>
      <c r="D25" s="22" t="e">
        <f>AJ23/(SUM(F23*10))</f>
        <v>#N/A</v>
      </c>
      <c r="E25" s="21" t="s">
        <v>481</v>
      </c>
      <c r="F25" s="23" t="e">
        <f>SUM(D24,F24,D25)</f>
        <v>#N/A</v>
      </c>
    </row>
    <row r="26" spans="1:39" ht="30" hidden="1" customHeight="1" outlineLevel="1" x14ac:dyDescent="0.2"/>
    <row r="27" spans="1:39" ht="15" hidden="1" outlineLevel="1" x14ac:dyDescent="0.2">
      <c r="A27" s="11" t="s">
        <v>450</v>
      </c>
      <c r="B27" s="12"/>
      <c r="C27" s="13" t="s">
        <v>371</v>
      </c>
      <c r="D27" s="5" t="e">
        <f>VLOOKUP(B27,'School Stats'!$B:$AH, 14, FALSE)</f>
        <v>#N/A</v>
      </c>
      <c r="E27" s="13" t="s">
        <v>452</v>
      </c>
      <c r="F27" s="5" t="e">
        <f>VLOOKUP(B27,'Opponent Stats'!$B:$AH, 15, FALSE)</f>
        <v>#N/A</v>
      </c>
      <c r="J27" s="5" t="e">
        <f>VLOOKUP(B27,'School Stats'!$B:$AH, 17, FALSE)</f>
        <v>#N/A</v>
      </c>
      <c r="K27" s="5" t="e">
        <f>VLOOKUP(B27,'School Stats'!$B:$AH, 19, FALSE)</f>
        <v>#N/A</v>
      </c>
      <c r="L27" s="5" t="e">
        <f>VLOOKUP(B27,'School Stats'!$B:$AH, 20, FALSE)</f>
        <v>#N/A</v>
      </c>
      <c r="M27" s="5" t="e">
        <f>VLOOKUP(B27,'School Stats'!$B:$AH, 22, FALSE)</f>
        <v>#N/A</v>
      </c>
      <c r="N27" s="5" t="e">
        <f>VLOOKUP(B27,'School Stats'!$B:$AH, 23, FALSE)</f>
        <v>#N/A</v>
      </c>
      <c r="O27" s="5" t="e">
        <f>SUM(J27/SUM(K28+M28))</f>
        <v>#N/A</v>
      </c>
      <c r="Q27" s="5" t="e">
        <f>VLOOKUP(B27,'Opponent Stats'!$B:$AH, 17, FALSE)</f>
        <v>#N/A</v>
      </c>
      <c r="R27" s="5" t="e">
        <f>VLOOKUP(B27,'Opponent Stats'!$B:$AH, 19, FALSE)</f>
        <v>#N/A</v>
      </c>
      <c r="S27" s="5" t="e">
        <f>VLOOKUP(B27,'Opponent Stats'!$B:$AH, 20, FALSE)</f>
        <v>#N/A</v>
      </c>
      <c r="T27" s="5" t="e">
        <f>VLOOKUP(B27,'Opponent Stats'!$B:$AH, 22, FALSE)</f>
        <v>#N/A</v>
      </c>
      <c r="U27" s="5" t="e">
        <f>VLOOKUP(B27,'Opponent Stats'!$B:$AH, 23, FALSE)</f>
        <v>#N/A</v>
      </c>
      <c r="V27" s="5" t="e">
        <f>SUM(Q27/SUM(R28+T28))</f>
        <v>#N/A</v>
      </c>
      <c r="X27" s="5" t="e">
        <f>VLOOKUP(B27,'School Stats'!$B:$AH, 27, FALSE)</f>
        <v>#N/A</v>
      </c>
      <c r="Y27" s="5" t="e">
        <f>VLOOKUP(B27,'School Stats'!$B:$AH, 32, FALSE)</f>
        <v>#N/A</v>
      </c>
      <c r="Z27" s="5" t="e">
        <f>VLOOKUP(B27,'School Stats'!$B:$AH, 30, FALSE)</f>
        <v>#N/A</v>
      </c>
      <c r="AA27" s="5" t="e">
        <f>VLOOKUP(B27,'School Stats'!$B:$AH, 31, FALSE)</f>
        <v>#N/A</v>
      </c>
      <c r="AB27" s="5" t="e">
        <f>VLOOKUP(B27,'Opponent Stats'!$B:$AH, 32, FALSE)</f>
        <v>#N/A</v>
      </c>
      <c r="AC27" s="5" t="e">
        <f>SUM(J27/(SUM(X28-AB27)))</f>
        <v>#N/A</v>
      </c>
      <c r="AE27" s="5" t="e">
        <f>VLOOKUP(B27,'School Stats'!$B:$AH, 33, FALSE)</f>
        <v>#N/A</v>
      </c>
      <c r="AF27" s="5" t="e">
        <f>VLOOKUP(B27,'Opponent Stats'!$B:$AH, 25, FALSE)</f>
        <v>#N/A</v>
      </c>
      <c r="AG27" s="5" t="e">
        <f>VLOOKUP(B27,'Opponent Stats'!$B:$AH, 26, FALSE)</f>
        <v>#N/A</v>
      </c>
      <c r="AH27" s="5" t="e">
        <f>SUM(AF28/AE27)</f>
        <v>#N/A</v>
      </c>
      <c r="AI27" s="5" t="e">
        <f>VLOOKUP(B27,'Opponent Stats'!$B:$AH, 33, FALSE)</f>
        <v>#N/A</v>
      </c>
      <c r="AJ27" s="5" t="e">
        <f>VLOOKUP(B27,'School Stats'!$B:$AH, 19, FALSE)</f>
        <v>#N/A</v>
      </c>
      <c r="AK27" s="5" t="e">
        <f>VLOOKUP(B27,'School Stats'!$B:$AH, 26, FALSE)</f>
        <v>#N/A</v>
      </c>
      <c r="AL27" s="5" t="e">
        <f>SUM(AJ28/AI27)</f>
        <v>#N/A</v>
      </c>
      <c r="AM27" s="5" t="e">
        <f>SUM(AL27-AH27)</f>
        <v>#N/A</v>
      </c>
    </row>
    <row r="28" spans="1:39" hidden="1" outlineLevel="1" x14ac:dyDescent="0.2">
      <c r="A28" s="14" t="s">
        <v>470</v>
      </c>
      <c r="B28" s="15" t="e">
        <f>VLOOKUP(B27,'Conference Decoder'!$A:$B, 2, FALSE)</f>
        <v>#N/A</v>
      </c>
      <c r="C28" s="16" t="s">
        <v>466</v>
      </c>
      <c r="D28" s="6" t="e">
        <f>O27</f>
        <v>#N/A</v>
      </c>
      <c r="E28" s="16" t="s">
        <v>467</v>
      </c>
      <c r="F28" s="6" t="e">
        <f>V27</f>
        <v>#N/A</v>
      </c>
      <c r="K28" s="5" t="e">
        <f>SUM(K27*L27)</f>
        <v>#N/A</v>
      </c>
      <c r="M28" s="5" t="e">
        <f>SUM(M27*N27)</f>
        <v>#N/A</v>
      </c>
      <c r="R28" s="5" t="e">
        <f>SUM(R27*S27)</f>
        <v>#N/A</v>
      </c>
      <c r="T28" s="5" t="e">
        <f>SUM(T27*U27)</f>
        <v>#N/A</v>
      </c>
      <c r="X28" s="5" t="e">
        <f>SUM(X27:AA27)</f>
        <v>#N/A</v>
      </c>
      <c r="AF28" s="5" t="e">
        <f>SUM(AF27*AG27)</f>
        <v>#N/A</v>
      </c>
      <c r="AJ28" s="5" t="e">
        <f>SUM(AJ27*AK27)</f>
        <v>#N/A</v>
      </c>
    </row>
    <row r="29" spans="1:39" hidden="1" outlineLevel="1" x14ac:dyDescent="0.2">
      <c r="A29" s="14" t="s">
        <v>471</v>
      </c>
      <c r="B29" s="15" t="e">
        <f>VLOOKUP(B28,'Conference Strength'!$B$1:$N$33, 13, FALSE)</f>
        <v>#N/A</v>
      </c>
      <c r="C29" s="16" t="s">
        <v>468</v>
      </c>
      <c r="D29" s="6" t="e">
        <f>AM27</f>
        <v>#N/A</v>
      </c>
      <c r="E29" s="16" t="s">
        <v>469</v>
      </c>
      <c r="F29" s="6" t="e">
        <f>AC27</f>
        <v>#N/A</v>
      </c>
      <c r="J29" s="4" t="s">
        <v>473</v>
      </c>
      <c r="K29" t="e">
        <f>SUM(K28-R22)</f>
        <v>#N/A</v>
      </c>
      <c r="L29" s="4" t="s">
        <v>473</v>
      </c>
      <c r="M29" t="e">
        <f>SUM(M28-T22)</f>
        <v>#N/A</v>
      </c>
      <c r="AI29" s="4" t="s">
        <v>473</v>
      </c>
      <c r="AJ29" t="e">
        <f>SUM(AJ28-AF22)</f>
        <v>#N/A</v>
      </c>
    </row>
    <row r="30" spans="1:39" hidden="1" outlineLevel="1" x14ac:dyDescent="0.2">
      <c r="A30" s="14" t="s">
        <v>507</v>
      </c>
      <c r="B30" s="15" t="e">
        <f>SUM(F31*B29)</f>
        <v>#N/A</v>
      </c>
      <c r="C30" s="16" t="s">
        <v>474</v>
      </c>
      <c r="D30" s="17" t="e">
        <f>SUM(F23*SUM(K29/F22))</f>
        <v>#N/A</v>
      </c>
      <c r="E30" s="16" t="s">
        <v>475</v>
      </c>
      <c r="F30" s="18" t="e">
        <f>SUM(F23*SUM(M29/F22))</f>
        <v>#N/A</v>
      </c>
    </row>
    <row r="31" spans="1:39" hidden="1" outlineLevel="1" x14ac:dyDescent="0.2">
      <c r="A31" s="19"/>
      <c r="B31" s="20"/>
      <c r="C31" s="21" t="s">
        <v>476</v>
      </c>
      <c r="D31" s="22" t="e">
        <f>AJ29/(SUM(F29*10))</f>
        <v>#N/A</v>
      </c>
      <c r="E31" s="21" t="s">
        <v>481</v>
      </c>
      <c r="F31" s="23" t="e">
        <f>SUM(D30,F30,D31)</f>
        <v>#N/A</v>
      </c>
    </row>
    <row r="32" spans="1:39" hidden="1" outlineLevel="1" x14ac:dyDescent="0.2"/>
    <row r="33" spans="1:39" hidden="1" outlineLevel="1" x14ac:dyDescent="0.2"/>
    <row r="34" spans="1:39" hidden="1" outlineLevel="1" x14ac:dyDescent="0.2">
      <c r="A34" s="40" t="s">
        <v>472</v>
      </c>
      <c r="B34" s="41"/>
      <c r="C34" s="41"/>
      <c r="D34" s="41"/>
      <c r="E34" s="41"/>
      <c r="F34" s="42"/>
      <c r="J34" s="28" t="s">
        <v>456</v>
      </c>
      <c r="K34" s="29"/>
      <c r="L34" s="29"/>
      <c r="M34" s="29"/>
      <c r="N34" s="29"/>
      <c r="O34" s="30"/>
      <c r="Q34" s="31" t="s">
        <v>457</v>
      </c>
      <c r="R34" s="32"/>
      <c r="S34" s="32"/>
      <c r="T34" s="32"/>
      <c r="U34" s="32"/>
      <c r="V34" s="33"/>
      <c r="X34" s="34" t="s">
        <v>458</v>
      </c>
      <c r="Y34" s="35"/>
      <c r="Z34" s="35"/>
      <c r="AA34" s="35"/>
      <c r="AB34" s="35"/>
      <c r="AC34" s="36"/>
      <c r="AE34" s="37" t="s">
        <v>462</v>
      </c>
      <c r="AF34" s="38"/>
      <c r="AG34" s="38"/>
      <c r="AH34" s="38"/>
      <c r="AI34" s="38"/>
      <c r="AJ34" s="38"/>
      <c r="AK34" s="38"/>
      <c r="AL34" s="38"/>
      <c r="AM34" s="39"/>
    </row>
    <row r="35" spans="1:39" ht="60" hidden="1" outlineLevel="1" x14ac:dyDescent="0.2">
      <c r="A35" s="4" t="s">
        <v>451</v>
      </c>
      <c r="D35" s="2"/>
      <c r="F35" s="2"/>
      <c r="G35" s="2"/>
      <c r="H35" s="2"/>
      <c r="J35" s="7" t="s">
        <v>391</v>
      </c>
      <c r="K35" s="8" t="s">
        <v>393</v>
      </c>
      <c r="L35" s="8" t="s">
        <v>394</v>
      </c>
      <c r="M35" s="8" t="s">
        <v>396</v>
      </c>
      <c r="N35" s="8" t="s">
        <v>397</v>
      </c>
      <c r="O35" s="10" t="s">
        <v>459</v>
      </c>
      <c r="Q35" s="7" t="s">
        <v>455</v>
      </c>
      <c r="R35" s="8" t="s">
        <v>376</v>
      </c>
      <c r="S35" s="8" t="s">
        <v>377</v>
      </c>
      <c r="T35" s="8" t="s">
        <v>379</v>
      </c>
      <c r="U35" s="8" t="s">
        <v>380</v>
      </c>
      <c r="V35" s="10" t="s">
        <v>460</v>
      </c>
      <c r="X35" s="7" t="s">
        <v>401</v>
      </c>
      <c r="Y35" s="8" t="s">
        <v>406</v>
      </c>
      <c r="Z35" s="8" t="s">
        <v>404</v>
      </c>
      <c r="AA35" s="8" t="s">
        <v>405</v>
      </c>
      <c r="AB35" s="8" t="s">
        <v>389</v>
      </c>
      <c r="AC35" s="10" t="s">
        <v>461</v>
      </c>
      <c r="AE35" s="7" t="s">
        <v>407</v>
      </c>
      <c r="AF35" s="8" t="s">
        <v>382</v>
      </c>
      <c r="AG35" s="8" t="s">
        <v>383</v>
      </c>
      <c r="AH35" s="9" t="s">
        <v>464</v>
      </c>
      <c r="AI35" s="8" t="s">
        <v>390</v>
      </c>
      <c r="AJ35" s="8" t="s">
        <v>399</v>
      </c>
      <c r="AK35" s="8" t="s">
        <v>400</v>
      </c>
      <c r="AL35" s="9" t="s">
        <v>465</v>
      </c>
      <c r="AM35" s="10" t="s">
        <v>463</v>
      </c>
    </row>
    <row r="36" spans="1:39" ht="15" hidden="1" outlineLevel="1" x14ac:dyDescent="0.2">
      <c r="A36" s="11" t="s">
        <v>449</v>
      </c>
      <c r="B36" s="12"/>
      <c r="C36" s="13" t="s">
        <v>371</v>
      </c>
      <c r="D36" s="5" t="e">
        <f>VLOOKUP(B36,'School Stats'!$B:$AH, 14, FALSE)</f>
        <v>#N/A</v>
      </c>
      <c r="E36" s="13" t="s">
        <v>452</v>
      </c>
      <c r="F36" s="5" t="e">
        <f>VLOOKUP(B36,'School Stats'!$B:$AH, 15, FALSE)</f>
        <v>#N/A</v>
      </c>
      <c r="J36" s="5" t="e">
        <f>VLOOKUP(B36,'School Stats'!$B:$AH, 17, FALSE)</f>
        <v>#N/A</v>
      </c>
      <c r="K36" s="5" t="e">
        <f>VLOOKUP(B36,'School Stats'!$B:$AH, 19, FALSE)</f>
        <v>#N/A</v>
      </c>
      <c r="L36" s="5" t="e">
        <f>VLOOKUP(B36,'School Stats'!$B:$AH, 20, FALSE)</f>
        <v>#N/A</v>
      </c>
      <c r="M36" s="5" t="e">
        <f>VLOOKUP(B36,'School Stats'!$B:$AH, 22, FALSE)</f>
        <v>#N/A</v>
      </c>
      <c r="N36" s="5" t="e">
        <f>VLOOKUP(B36,'School Stats'!$B:$AH, 23, FALSE)</f>
        <v>#N/A</v>
      </c>
      <c r="O36" s="5" t="e">
        <f>SUM(J36/SUM(K37+M37))</f>
        <v>#N/A</v>
      </c>
      <c r="Q36" s="5" t="e">
        <f>VLOOKUP(B36,'Opponent Stats'!$B:$AH, 17, FALSE)</f>
        <v>#N/A</v>
      </c>
      <c r="R36" s="5" t="e">
        <f>VLOOKUP(B36,'Opponent Stats'!$B:$AH, 19, FALSE)</f>
        <v>#N/A</v>
      </c>
      <c r="S36" s="5" t="e">
        <f>VLOOKUP(B36,'Opponent Stats'!$B:$AH, 20, FALSE)</f>
        <v>#N/A</v>
      </c>
      <c r="T36" s="5" t="e">
        <f>VLOOKUP(B36,'Opponent Stats'!$B:$AH, 22, FALSE)</f>
        <v>#N/A</v>
      </c>
      <c r="U36" s="5" t="e">
        <f>VLOOKUP(B36,'Opponent Stats'!$B:$AH, 23, FALSE)</f>
        <v>#N/A</v>
      </c>
      <c r="V36" s="5" t="e">
        <f>SUM(Q36/SUM(R37+T37))</f>
        <v>#N/A</v>
      </c>
      <c r="X36" s="5" t="e">
        <f>VLOOKUP(B36,'School Stats'!$B:$AH, 27, FALSE)</f>
        <v>#N/A</v>
      </c>
      <c r="Y36" s="5" t="e">
        <f>VLOOKUP(B36,'School Stats'!$B:$AH, 32, FALSE)</f>
        <v>#N/A</v>
      </c>
      <c r="Z36" s="5" t="e">
        <f>VLOOKUP(B36,'School Stats'!$B:$AH, 30, FALSE)</f>
        <v>#N/A</v>
      </c>
      <c r="AA36" s="5" t="e">
        <f>VLOOKUP(B36,'School Stats'!$B:$AH, 31, FALSE)</f>
        <v>#N/A</v>
      </c>
      <c r="AB36" s="5" t="e">
        <f>VLOOKUP(B36,'Opponent Stats'!$B:$AH, 32, FALSE)</f>
        <v>#N/A</v>
      </c>
      <c r="AC36" s="5" t="e">
        <f>SUM(J36/(SUM(X37-AB36)))</f>
        <v>#N/A</v>
      </c>
      <c r="AE36" s="5" t="e">
        <f>VLOOKUP(B36,'School Stats'!$B:$AH, 33, FALSE)</f>
        <v>#N/A</v>
      </c>
      <c r="AF36" s="5" t="e">
        <f>VLOOKUP(B36,'Opponent Stats'!$B:$AH, 25, FALSE)</f>
        <v>#N/A</v>
      </c>
      <c r="AG36" s="5" t="e">
        <f>VLOOKUP(B36,'Opponent Stats'!$B:$AH, 26, FALSE)</f>
        <v>#N/A</v>
      </c>
      <c r="AH36" s="5" t="e">
        <f>SUM(AF37/AE36)</f>
        <v>#N/A</v>
      </c>
      <c r="AI36" s="5" t="e">
        <f>VLOOKUP(B36,'Opponent Stats'!$B:$AH, 33, FALSE)</f>
        <v>#N/A</v>
      </c>
      <c r="AJ36" s="5" t="e">
        <f>VLOOKUP(B36,'School Stats'!$B:$AH, 19, FALSE)</f>
        <v>#N/A</v>
      </c>
      <c r="AK36" s="5" t="e">
        <f>VLOOKUP(B36,'School Stats'!$B:$AH, 26, FALSE)</f>
        <v>#N/A</v>
      </c>
      <c r="AL36" s="5" t="e">
        <f>SUM(AJ37/AI36)</f>
        <v>#N/A</v>
      </c>
      <c r="AM36" s="5" t="e">
        <f>SUM(AL36-AH36)</f>
        <v>#N/A</v>
      </c>
    </row>
    <row r="37" spans="1:39" hidden="1" outlineLevel="1" x14ac:dyDescent="0.2">
      <c r="A37" s="14" t="s">
        <v>470</v>
      </c>
      <c r="B37" s="15" t="e">
        <f>VLOOKUP(B36,'Conference Decoder'!$A:$B, 2, FALSE)</f>
        <v>#N/A</v>
      </c>
      <c r="C37" s="16" t="s">
        <v>466</v>
      </c>
      <c r="D37" s="6" t="e">
        <f>O36</f>
        <v>#N/A</v>
      </c>
      <c r="E37" s="16" t="s">
        <v>467</v>
      </c>
      <c r="F37" s="6" t="e">
        <f>V36</f>
        <v>#N/A</v>
      </c>
      <c r="K37" s="5" t="e">
        <f>SUM(K36*L36)</f>
        <v>#N/A</v>
      </c>
      <c r="M37" s="5" t="e">
        <f>SUM(M36*N36)</f>
        <v>#N/A</v>
      </c>
      <c r="R37" s="5" t="e">
        <f>SUM(R36*S36)</f>
        <v>#N/A</v>
      </c>
      <c r="T37" s="5" t="e">
        <f>SUM(T36*U36)</f>
        <v>#N/A</v>
      </c>
      <c r="X37" s="5" t="e">
        <f>SUM(X36:AA36)</f>
        <v>#N/A</v>
      </c>
      <c r="AF37" s="5" t="e">
        <f>SUM(AF36*AG36)</f>
        <v>#N/A</v>
      </c>
      <c r="AJ37" s="5" t="e">
        <f>SUM(AJ36*AK36)</f>
        <v>#N/A</v>
      </c>
    </row>
    <row r="38" spans="1:39" hidden="1" outlineLevel="1" x14ac:dyDescent="0.2">
      <c r="A38" s="14" t="s">
        <v>471</v>
      </c>
      <c r="B38" s="15" t="e">
        <f>VLOOKUP(B37,'Conference Strength'!$B$1:$N$33, 13, FALSE)</f>
        <v>#N/A</v>
      </c>
      <c r="C38" s="16" t="s">
        <v>468</v>
      </c>
      <c r="D38" s="6" t="e">
        <f>AM36</f>
        <v>#N/A</v>
      </c>
      <c r="E38" s="16" t="s">
        <v>469</v>
      </c>
      <c r="F38" s="6" t="e">
        <f>AC36</f>
        <v>#N/A</v>
      </c>
      <c r="J38" s="4" t="s">
        <v>473</v>
      </c>
      <c r="K38" t="e">
        <f>SUM(K37-R43)</f>
        <v>#N/A</v>
      </c>
      <c r="L38" s="4" t="s">
        <v>473</v>
      </c>
      <c r="M38" t="e">
        <f>SUM(M37-T43)</f>
        <v>#N/A</v>
      </c>
      <c r="Q38" t="s">
        <v>473</v>
      </c>
      <c r="AI38" s="4" t="s">
        <v>473</v>
      </c>
      <c r="AJ38" t="e">
        <f>SUM(AJ37-AF43)</f>
        <v>#N/A</v>
      </c>
    </row>
    <row r="39" spans="1:39" hidden="1" outlineLevel="1" x14ac:dyDescent="0.2">
      <c r="A39" s="14" t="s">
        <v>507</v>
      </c>
      <c r="B39" s="15" t="e">
        <f>SUM(F40*B38)</f>
        <v>#N/A</v>
      </c>
      <c r="C39" s="16" t="s">
        <v>474</v>
      </c>
      <c r="D39" s="17" t="e">
        <f>SUM(F44*SUM(K38/F43))</f>
        <v>#N/A</v>
      </c>
      <c r="E39" s="16" t="s">
        <v>475</v>
      </c>
      <c r="F39" s="18" t="e">
        <f>SUM(F44*SUM(M38/F43))</f>
        <v>#N/A</v>
      </c>
    </row>
    <row r="40" spans="1:39" hidden="1" outlineLevel="1" x14ac:dyDescent="0.2">
      <c r="A40" s="19"/>
      <c r="B40" s="20"/>
      <c r="C40" s="21" t="s">
        <v>476</v>
      </c>
      <c r="D40" s="22" t="e">
        <f>AJ38/(SUM(F38*10))</f>
        <v>#N/A</v>
      </c>
      <c r="E40" s="21" t="s">
        <v>481</v>
      </c>
      <c r="F40" s="23" t="e">
        <f>SUM(D39,F39,D40)</f>
        <v>#N/A</v>
      </c>
    </row>
    <row r="41" spans="1:39" ht="30" hidden="1" customHeight="1" outlineLevel="1" x14ac:dyDescent="0.2"/>
    <row r="42" spans="1:39" ht="15" hidden="1" outlineLevel="1" x14ac:dyDescent="0.2">
      <c r="A42" s="11" t="s">
        <v>450</v>
      </c>
      <c r="B42" s="12"/>
      <c r="C42" s="13" t="s">
        <v>371</v>
      </c>
      <c r="D42" s="5" t="e">
        <f>VLOOKUP(B42,'School Stats'!$B:$AH, 14, FALSE)</f>
        <v>#N/A</v>
      </c>
      <c r="E42" s="13" t="s">
        <v>452</v>
      </c>
      <c r="F42" s="5" t="e">
        <f>VLOOKUP(B42,'Opponent Stats'!$B:$AH, 15, FALSE)</f>
        <v>#N/A</v>
      </c>
      <c r="J42" s="5" t="e">
        <f>VLOOKUP(B42,'School Stats'!$B:$AH, 17, FALSE)</f>
        <v>#N/A</v>
      </c>
      <c r="K42" s="5" t="e">
        <f>VLOOKUP(B42,'School Stats'!$B:$AH, 19, FALSE)</f>
        <v>#N/A</v>
      </c>
      <c r="L42" s="5" t="e">
        <f>VLOOKUP(B42,'School Stats'!$B:$AH, 20, FALSE)</f>
        <v>#N/A</v>
      </c>
      <c r="M42" s="5" t="e">
        <f>VLOOKUP(B42,'School Stats'!$B:$AH, 22, FALSE)</f>
        <v>#N/A</v>
      </c>
      <c r="N42" s="5" t="e">
        <f>VLOOKUP(B42,'School Stats'!$B:$AH, 23, FALSE)</f>
        <v>#N/A</v>
      </c>
      <c r="O42" s="5" t="e">
        <f>SUM(J42/SUM(K43+M43))</f>
        <v>#N/A</v>
      </c>
      <c r="Q42" s="5" t="e">
        <f>VLOOKUP(B42,'Opponent Stats'!$B:$AH, 17, FALSE)</f>
        <v>#N/A</v>
      </c>
      <c r="R42" s="5" t="e">
        <f>VLOOKUP(B42,'Opponent Stats'!$B:$AH, 19, FALSE)</f>
        <v>#N/A</v>
      </c>
      <c r="S42" s="5" t="e">
        <f>VLOOKUP(B42,'Opponent Stats'!$B:$AH, 20, FALSE)</f>
        <v>#N/A</v>
      </c>
      <c r="T42" s="5" t="e">
        <f>VLOOKUP(B42,'Opponent Stats'!$B:$AH, 22, FALSE)</f>
        <v>#N/A</v>
      </c>
      <c r="U42" s="5" t="e">
        <f>VLOOKUP(B42,'Opponent Stats'!$B:$AH, 23, FALSE)</f>
        <v>#N/A</v>
      </c>
      <c r="V42" s="5" t="e">
        <f>SUM(Q42/SUM(R43+T43))</f>
        <v>#N/A</v>
      </c>
      <c r="X42" s="5" t="e">
        <f>VLOOKUP(B42,'School Stats'!$B:$AH, 27, FALSE)</f>
        <v>#N/A</v>
      </c>
      <c r="Y42" s="5" t="e">
        <f>VLOOKUP(B42,'School Stats'!$B:$AH, 32, FALSE)</f>
        <v>#N/A</v>
      </c>
      <c r="Z42" s="5" t="e">
        <f>VLOOKUP(B42,'School Stats'!$B:$AH, 30, FALSE)</f>
        <v>#N/A</v>
      </c>
      <c r="AA42" s="5" t="e">
        <f>VLOOKUP(B42,'School Stats'!$B:$AH, 31, FALSE)</f>
        <v>#N/A</v>
      </c>
      <c r="AB42" s="5" t="e">
        <f>VLOOKUP(B42,'Opponent Stats'!$B:$AH, 32, FALSE)</f>
        <v>#N/A</v>
      </c>
      <c r="AC42" s="5" t="e">
        <f>SUM(J42/(SUM(X43-AB42)))</f>
        <v>#N/A</v>
      </c>
      <c r="AE42" s="5" t="e">
        <f>VLOOKUP(B42,'School Stats'!$B:$AH, 33, FALSE)</f>
        <v>#N/A</v>
      </c>
      <c r="AF42" s="5" t="e">
        <f>VLOOKUP(B42,'Opponent Stats'!$B:$AH, 25, FALSE)</f>
        <v>#N/A</v>
      </c>
      <c r="AG42" s="5" t="e">
        <f>VLOOKUP(B42,'Opponent Stats'!$B:$AH, 26, FALSE)</f>
        <v>#N/A</v>
      </c>
      <c r="AH42" s="5" t="e">
        <f>SUM(AF43/AE42)</f>
        <v>#N/A</v>
      </c>
      <c r="AI42" s="5" t="e">
        <f>VLOOKUP(B42,'Opponent Stats'!$B:$AH, 33, FALSE)</f>
        <v>#N/A</v>
      </c>
      <c r="AJ42" s="5" t="e">
        <f>VLOOKUP(B42,'School Stats'!$B:$AH, 19, FALSE)</f>
        <v>#N/A</v>
      </c>
      <c r="AK42" s="5" t="e">
        <f>VLOOKUP(B42,'School Stats'!$B:$AH, 26, FALSE)</f>
        <v>#N/A</v>
      </c>
      <c r="AL42" s="5" t="e">
        <f>SUM(AJ43/AI42)</f>
        <v>#N/A</v>
      </c>
      <c r="AM42" s="5" t="e">
        <f>SUM(AL42-AH42)</f>
        <v>#N/A</v>
      </c>
    </row>
    <row r="43" spans="1:39" hidden="1" outlineLevel="1" x14ac:dyDescent="0.2">
      <c r="A43" s="14" t="s">
        <v>470</v>
      </c>
      <c r="B43" s="15" t="e">
        <f>VLOOKUP(B42,'Conference Decoder'!$A:$B, 2, FALSE)</f>
        <v>#N/A</v>
      </c>
      <c r="C43" s="16" t="s">
        <v>466</v>
      </c>
      <c r="D43" s="6" t="e">
        <f>O42</f>
        <v>#N/A</v>
      </c>
      <c r="E43" s="16" t="s">
        <v>467</v>
      </c>
      <c r="F43" s="6" t="e">
        <f>V42</f>
        <v>#N/A</v>
      </c>
      <c r="K43" s="5" t="e">
        <f>SUM(K42*L42)</f>
        <v>#N/A</v>
      </c>
      <c r="M43" s="5" t="e">
        <f>SUM(M42*N42)</f>
        <v>#N/A</v>
      </c>
      <c r="R43" s="5" t="e">
        <f>SUM(R42*S42)</f>
        <v>#N/A</v>
      </c>
      <c r="T43" s="5" t="e">
        <f>SUM(T42*U42)</f>
        <v>#N/A</v>
      </c>
      <c r="X43" s="5" t="e">
        <f>SUM(X42:AA42)</f>
        <v>#N/A</v>
      </c>
      <c r="AF43" s="5" t="e">
        <f>SUM(AF42*AG42)</f>
        <v>#N/A</v>
      </c>
      <c r="AJ43" s="5" t="e">
        <f>SUM(AJ42*AK42)</f>
        <v>#N/A</v>
      </c>
    </row>
    <row r="44" spans="1:39" hidden="1" outlineLevel="1" x14ac:dyDescent="0.2">
      <c r="A44" s="14" t="s">
        <v>471</v>
      </c>
      <c r="B44" s="15" t="e">
        <f>VLOOKUP(B43,'Conference Strength'!$B$1:$N$33, 13, FALSE)</f>
        <v>#N/A</v>
      </c>
      <c r="C44" s="16" t="s">
        <v>468</v>
      </c>
      <c r="D44" s="6" t="e">
        <f>AM42</f>
        <v>#N/A</v>
      </c>
      <c r="E44" s="16" t="s">
        <v>469</v>
      </c>
      <c r="F44" s="6" t="e">
        <f>AC42</f>
        <v>#N/A</v>
      </c>
      <c r="J44" s="4" t="s">
        <v>473</v>
      </c>
      <c r="K44" t="e">
        <f>SUM(K43-R37)</f>
        <v>#N/A</v>
      </c>
      <c r="L44" s="4" t="s">
        <v>473</v>
      </c>
      <c r="M44" t="e">
        <f>SUM(M43-T37)</f>
        <v>#N/A</v>
      </c>
      <c r="AI44" s="4" t="s">
        <v>473</v>
      </c>
      <c r="AJ44" t="e">
        <f>SUM(AJ43-AF37)</f>
        <v>#N/A</v>
      </c>
    </row>
    <row r="45" spans="1:39" hidden="1" outlineLevel="1" x14ac:dyDescent="0.2">
      <c r="A45" s="14" t="s">
        <v>507</v>
      </c>
      <c r="B45" s="15" t="e">
        <f>SUM(F46*B44)</f>
        <v>#N/A</v>
      </c>
      <c r="C45" s="16" t="s">
        <v>474</v>
      </c>
      <c r="D45" s="17" t="e">
        <f>SUM(F38*SUM(K44/F37))</f>
        <v>#N/A</v>
      </c>
      <c r="E45" s="16" t="s">
        <v>475</v>
      </c>
      <c r="F45" s="18" t="e">
        <f>SUM(F38*SUM(M44/F37))</f>
        <v>#N/A</v>
      </c>
    </row>
    <row r="46" spans="1:39" hidden="1" outlineLevel="1" x14ac:dyDescent="0.2">
      <c r="A46" s="19"/>
      <c r="B46" s="20"/>
      <c r="C46" s="21" t="s">
        <v>476</v>
      </c>
      <c r="D46" s="22" t="e">
        <f>AJ44/(SUM(F44*10))</f>
        <v>#N/A</v>
      </c>
      <c r="E46" s="21" t="s">
        <v>481</v>
      </c>
      <c r="F46" s="23" t="e">
        <f>SUM(D45,F45,D46)</f>
        <v>#N/A</v>
      </c>
    </row>
    <row r="47" spans="1:39" hidden="1" outlineLevel="1" x14ac:dyDescent="0.2"/>
    <row r="48" spans="1:39" hidden="1" outlineLevel="1" x14ac:dyDescent="0.2"/>
    <row r="49" spans="1:39" hidden="1" outlineLevel="1" x14ac:dyDescent="0.2">
      <c r="A49" s="40" t="s">
        <v>472</v>
      </c>
      <c r="B49" s="41"/>
      <c r="C49" s="41"/>
      <c r="D49" s="41"/>
      <c r="E49" s="41"/>
      <c r="F49" s="42"/>
      <c r="J49" s="28" t="s">
        <v>456</v>
      </c>
      <c r="K49" s="29"/>
      <c r="L49" s="29"/>
      <c r="M49" s="29"/>
      <c r="N49" s="29"/>
      <c r="O49" s="30"/>
      <c r="Q49" s="31" t="s">
        <v>457</v>
      </c>
      <c r="R49" s="32"/>
      <c r="S49" s="32"/>
      <c r="T49" s="32"/>
      <c r="U49" s="32"/>
      <c r="V49" s="33"/>
      <c r="X49" s="34" t="s">
        <v>458</v>
      </c>
      <c r="Y49" s="35"/>
      <c r="Z49" s="35"/>
      <c r="AA49" s="35"/>
      <c r="AB49" s="35"/>
      <c r="AC49" s="36"/>
      <c r="AE49" s="37" t="s">
        <v>462</v>
      </c>
      <c r="AF49" s="38"/>
      <c r="AG49" s="38"/>
      <c r="AH49" s="38"/>
      <c r="AI49" s="38"/>
      <c r="AJ49" s="38"/>
      <c r="AK49" s="38"/>
      <c r="AL49" s="38"/>
      <c r="AM49" s="39"/>
    </row>
    <row r="50" spans="1:39" ht="60" hidden="1" outlineLevel="1" x14ac:dyDescent="0.2">
      <c r="A50" s="4" t="s">
        <v>451</v>
      </c>
      <c r="D50" s="2"/>
      <c r="F50" s="2"/>
      <c r="G50" s="2"/>
      <c r="H50" s="2"/>
      <c r="J50" s="7" t="s">
        <v>391</v>
      </c>
      <c r="K50" s="8" t="s">
        <v>393</v>
      </c>
      <c r="L50" s="8" t="s">
        <v>394</v>
      </c>
      <c r="M50" s="8" t="s">
        <v>396</v>
      </c>
      <c r="N50" s="8" t="s">
        <v>397</v>
      </c>
      <c r="O50" s="10" t="s">
        <v>459</v>
      </c>
      <c r="Q50" s="7" t="s">
        <v>455</v>
      </c>
      <c r="R50" s="8" t="s">
        <v>376</v>
      </c>
      <c r="S50" s="8" t="s">
        <v>377</v>
      </c>
      <c r="T50" s="8" t="s">
        <v>379</v>
      </c>
      <c r="U50" s="8" t="s">
        <v>380</v>
      </c>
      <c r="V50" s="10" t="s">
        <v>460</v>
      </c>
      <c r="X50" s="7" t="s">
        <v>401</v>
      </c>
      <c r="Y50" s="8" t="s">
        <v>406</v>
      </c>
      <c r="Z50" s="8" t="s">
        <v>404</v>
      </c>
      <c r="AA50" s="8" t="s">
        <v>405</v>
      </c>
      <c r="AB50" s="8" t="s">
        <v>389</v>
      </c>
      <c r="AC50" s="10" t="s">
        <v>461</v>
      </c>
      <c r="AE50" s="7" t="s">
        <v>407</v>
      </c>
      <c r="AF50" s="8" t="s">
        <v>382</v>
      </c>
      <c r="AG50" s="8" t="s">
        <v>383</v>
      </c>
      <c r="AH50" s="9" t="s">
        <v>464</v>
      </c>
      <c r="AI50" s="8" t="s">
        <v>390</v>
      </c>
      <c r="AJ50" s="8" t="s">
        <v>399</v>
      </c>
      <c r="AK50" s="8" t="s">
        <v>400</v>
      </c>
      <c r="AL50" s="9" t="s">
        <v>465</v>
      </c>
      <c r="AM50" s="10" t="s">
        <v>463</v>
      </c>
    </row>
    <row r="51" spans="1:39" ht="15" hidden="1" outlineLevel="1" x14ac:dyDescent="0.2">
      <c r="A51" s="11" t="s">
        <v>449</v>
      </c>
      <c r="B51" s="12"/>
      <c r="C51" s="13" t="s">
        <v>371</v>
      </c>
      <c r="D51" s="5" t="e">
        <f>VLOOKUP(B51,'School Stats'!$B:$AH, 14, FALSE)</f>
        <v>#N/A</v>
      </c>
      <c r="E51" s="13" t="s">
        <v>452</v>
      </c>
      <c r="F51" s="5" t="e">
        <f>VLOOKUP(B51,'School Stats'!$B:$AH, 15, FALSE)</f>
        <v>#N/A</v>
      </c>
      <c r="J51" s="5" t="e">
        <f>VLOOKUP(B51,'School Stats'!$B:$AH, 17, FALSE)</f>
        <v>#N/A</v>
      </c>
      <c r="K51" s="5" t="e">
        <f>VLOOKUP(B51,'School Stats'!$B:$AH, 19, FALSE)</f>
        <v>#N/A</v>
      </c>
      <c r="L51" s="5" t="e">
        <f>VLOOKUP(B51,'School Stats'!$B:$AH, 20, FALSE)</f>
        <v>#N/A</v>
      </c>
      <c r="M51" s="5" t="e">
        <f>VLOOKUP(B51,'School Stats'!$B:$AH, 22, FALSE)</f>
        <v>#N/A</v>
      </c>
      <c r="N51" s="5" t="e">
        <f>VLOOKUP(B51,'School Stats'!$B:$AH, 23, FALSE)</f>
        <v>#N/A</v>
      </c>
      <c r="O51" s="5" t="e">
        <f>SUM(J51/SUM(K52+M52))</f>
        <v>#N/A</v>
      </c>
      <c r="Q51" s="5" t="e">
        <f>VLOOKUP(B51,'Opponent Stats'!$B:$AH, 17, FALSE)</f>
        <v>#N/A</v>
      </c>
      <c r="R51" s="5" t="e">
        <f>VLOOKUP(B51,'Opponent Stats'!$B:$AH, 19, FALSE)</f>
        <v>#N/A</v>
      </c>
      <c r="S51" s="5" t="e">
        <f>VLOOKUP(B51,'Opponent Stats'!$B:$AH, 20, FALSE)</f>
        <v>#N/A</v>
      </c>
      <c r="T51" s="5" t="e">
        <f>VLOOKUP(B51,'Opponent Stats'!$B:$AH, 22, FALSE)</f>
        <v>#N/A</v>
      </c>
      <c r="U51" s="5" t="e">
        <f>VLOOKUP(B51,'Opponent Stats'!$B:$AH, 23, FALSE)</f>
        <v>#N/A</v>
      </c>
      <c r="V51" s="5" t="e">
        <f>SUM(Q51/SUM(R52+T52))</f>
        <v>#N/A</v>
      </c>
      <c r="X51" s="5" t="e">
        <f>VLOOKUP(B51,'School Stats'!$B:$AH, 27, FALSE)</f>
        <v>#N/A</v>
      </c>
      <c r="Y51" s="5" t="e">
        <f>VLOOKUP(B51,'School Stats'!$B:$AH, 32, FALSE)</f>
        <v>#N/A</v>
      </c>
      <c r="Z51" s="5" t="e">
        <f>VLOOKUP(B51,'School Stats'!$B:$AH, 30, FALSE)</f>
        <v>#N/A</v>
      </c>
      <c r="AA51" s="5" t="e">
        <f>VLOOKUP(B51,'School Stats'!$B:$AH, 31, FALSE)</f>
        <v>#N/A</v>
      </c>
      <c r="AB51" s="5" t="e">
        <f>VLOOKUP(B51,'Opponent Stats'!$B:$AH, 32, FALSE)</f>
        <v>#N/A</v>
      </c>
      <c r="AC51" s="5" t="e">
        <f>SUM(J51/(SUM(X52-AB51)))</f>
        <v>#N/A</v>
      </c>
      <c r="AE51" s="5" t="e">
        <f>VLOOKUP(B51,'School Stats'!$B:$AH, 33, FALSE)</f>
        <v>#N/A</v>
      </c>
      <c r="AF51" s="5" t="e">
        <f>VLOOKUP(B51,'Opponent Stats'!$B:$AH, 25, FALSE)</f>
        <v>#N/A</v>
      </c>
      <c r="AG51" s="5" t="e">
        <f>VLOOKUP(B51,'Opponent Stats'!$B:$AH, 26, FALSE)</f>
        <v>#N/A</v>
      </c>
      <c r="AH51" s="5" t="e">
        <f>SUM(AF52/AE51)</f>
        <v>#N/A</v>
      </c>
      <c r="AI51" s="5" t="e">
        <f>VLOOKUP(B51,'Opponent Stats'!$B:$AH, 33, FALSE)</f>
        <v>#N/A</v>
      </c>
      <c r="AJ51" s="5" t="e">
        <f>VLOOKUP(B51,'School Stats'!$B:$AH, 19, FALSE)</f>
        <v>#N/A</v>
      </c>
      <c r="AK51" s="5" t="e">
        <f>VLOOKUP(B51,'School Stats'!$B:$AH, 26, FALSE)</f>
        <v>#N/A</v>
      </c>
      <c r="AL51" s="5" t="e">
        <f>SUM(AJ52/AI51)</f>
        <v>#N/A</v>
      </c>
      <c r="AM51" s="5" t="e">
        <f>SUM(AL51-AH51)</f>
        <v>#N/A</v>
      </c>
    </row>
    <row r="52" spans="1:39" hidden="1" outlineLevel="1" x14ac:dyDescent="0.2">
      <c r="A52" s="14" t="s">
        <v>470</v>
      </c>
      <c r="B52" s="15" t="e">
        <f>VLOOKUP(B51,'Conference Decoder'!$A:$B, 2, FALSE)</f>
        <v>#N/A</v>
      </c>
      <c r="C52" s="16" t="s">
        <v>466</v>
      </c>
      <c r="D52" s="6" t="e">
        <f>O51</f>
        <v>#N/A</v>
      </c>
      <c r="E52" s="16" t="s">
        <v>467</v>
      </c>
      <c r="F52" s="6" t="e">
        <f>V51</f>
        <v>#N/A</v>
      </c>
      <c r="K52" s="5" t="e">
        <f>SUM(K51*L51)</f>
        <v>#N/A</v>
      </c>
      <c r="M52" s="5" t="e">
        <f>SUM(M51*N51)</f>
        <v>#N/A</v>
      </c>
      <c r="R52" s="5" t="e">
        <f>SUM(R51*S51)</f>
        <v>#N/A</v>
      </c>
      <c r="T52" s="5" t="e">
        <f>SUM(T51*U51)</f>
        <v>#N/A</v>
      </c>
      <c r="X52" s="5" t="e">
        <f>SUM(X51:AA51)</f>
        <v>#N/A</v>
      </c>
      <c r="AF52" s="5" t="e">
        <f>SUM(AF51*AG51)</f>
        <v>#N/A</v>
      </c>
      <c r="AJ52" s="5" t="e">
        <f>SUM(AJ51*AK51)</f>
        <v>#N/A</v>
      </c>
    </row>
    <row r="53" spans="1:39" hidden="1" outlineLevel="1" x14ac:dyDescent="0.2">
      <c r="A53" s="14" t="s">
        <v>471</v>
      </c>
      <c r="B53" s="15" t="e">
        <f>VLOOKUP(B52,'Conference Strength'!$B$1:$N$33, 13, FALSE)</f>
        <v>#N/A</v>
      </c>
      <c r="C53" s="16" t="s">
        <v>468</v>
      </c>
      <c r="D53" s="6" t="e">
        <f>AM51</f>
        <v>#N/A</v>
      </c>
      <c r="E53" s="16" t="s">
        <v>469</v>
      </c>
      <c r="F53" s="6" t="e">
        <f>AC51</f>
        <v>#N/A</v>
      </c>
      <c r="J53" s="4" t="s">
        <v>473</v>
      </c>
      <c r="K53" t="e">
        <f>SUM(K52-R58)</f>
        <v>#N/A</v>
      </c>
      <c r="L53" s="4" t="s">
        <v>473</v>
      </c>
      <c r="M53" t="e">
        <f>SUM(M52-T58)</f>
        <v>#N/A</v>
      </c>
      <c r="Q53" t="s">
        <v>473</v>
      </c>
      <c r="AI53" s="4" t="s">
        <v>473</v>
      </c>
      <c r="AJ53" t="e">
        <f>SUM(AJ52-AF58)</f>
        <v>#N/A</v>
      </c>
    </row>
    <row r="54" spans="1:39" hidden="1" outlineLevel="1" x14ac:dyDescent="0.2">
      <c r="A54" s="14" t="s">
        <v>507</v>
      </c>
      <c r="B54" s="15" t="e">
        <f>SUM(F55*B53)</f>
        <v>#N/A</v>
      </c>
      <c r="C54" s="16" t="s">
        <v>474</v>
      </c>
      <c r="D54" s="17" t="e">
        <f>SUM(F59*SUM(K53/F58))</f>
        <v>#N/A</v>
      </c>
      <c r="E54" s="16" t="s">
        <v>475</v>
      </c>
      <c r="F54" s="18" t="e">
        <f>SUM(F59*SUM(M53/F58))</f>
        <v>#N/A</v>
      </c>
    </row>
    <row r="55" spans="1:39" hidden="1" outlineLevel="1" x14ac:dyDescent="0.2">
      <c r="A55" s="19"/>
      <c r="B55" s="20"/>
      <c r="C55" s="21" t="s">
        <v>476</v>
      </c>
      <c r="D55" s="22" t="e">
        <f>AJ53/(SUM(F53*10))</f>
        <v>#N/A</v>
      </c>
      <c r="E55" s="21" t="s">
        <v>481</v>
      </c>
      <c r="F55" s="23" t="e">
        <f>SUM(D54,F54,D55)</f>
        <v>#N/A</v>
      </c>
    </row>
    <row r="56" spans="1:39" ht="30" hidden="1" customHeight="1" outlineLevel="1" x14ac:dyDescent="0.2"/>
    <row r="57" spans="1:39" ht="15" hidden="1" outlineLevel="1" x14ac:dyDescent="0.2">
      <c r="A57" s="11" t="s">
        <v>450</v>
      </c>
      <c r="B57" s="12"/>
      <c r="C57" s="13" t="s">
        <v>371</v>
      </c>
      <c r="D57" s="5" t="e">
        <f>VLOOKUP(B57,'School Stats'!$B:$AH, 14, FALSE)</f>
        <v>#N/A</v>
      </c>
      <c r="E57" s="13" t="s">
        <v>452</v>
      </c>
      <c r="F57" s="5" t="e">
        <f>VLOOKUP(B57,'Opponent Stats'!$B:$AH, 15, FALSE)</f>
        <v>#N/A</v>
      </c>
      <c r="J57" s="5" t="e">
        <f>VLOOKUP(B57,'School Stats'!$B:$AH, 17, FALSE)</f>
        <v>#N/A</v>
      </c>
      <c r="K57" s="5" t="e">
        <f>VLOOKUP(B57,'School Stats'!$B:$AH, 19, FALSE)</f>
        <v>#N/A</v>
      </c>
      <c r="L57" s="5" t="e">
        <f>VLOOKUP(B57,'School Stats'!$B:$AH, 20, FALSE)</f>
        <v>#N/A</v>
      </c>
      <c r="M57" s="5" t="e">
        <f>VLOOKUP(B57,'School Stats'!$B:$AH, 22, FALSE)</f>
        <v>#N/A</v>
      </c>
      <c r="N57" s="5" t="e">
        <f>VLOOKUP(B57,'School Stats'!$B:$AH, 23, FALSE)</f>
        <v>#N/A</v>
      </c>
      <c r="O57" s="5" t="e">
        <f>SUM(J57/SUM(K58+M58))</f>
        <v>#N/A</v>
      </c>
      <c r="Q57" s="5" t="e">
        <f>VLOOKUP(B57,'Opponent Stats'!$B:$AH, 17, FALSE)</f>
        <v>#N/A</v>
      </c>
      <c r="R57" s="5" t="e">
        <f>VLOOKUP(B57,'Opponent Stats'!$B:$AH, 19, FALSE)</f>
        <v>#N/A</v>
      </c>
      <c r="S57" s="5" t="e">
        <f>VLOOKUP(B57,'Opponent Stats'!$B:$AH, 20, FALSE)</f>
        <v>#N/A</v>
      </c>
      <c r="T57" s="5" t="e">
        <f>VLOOKUP(B57,'Opponent Stats'!$B:$AH, 22, FALSE)</f>
        <v>#N/A</v>
      </c>
      <c r="U57" s="5" t="e">
        <f>VLOOKUP(B57,'Opponent Stats'!$B:$AH, 23, FALSE)</f>
        <v>#N/A</v>
      </c>
      <c r="V57" s="5" t="e">
        <f>SUM(Q57/SUM(R58+T58))</f>
        <v>#N/A</v>
      </c>
      <c r="X57" s="5" t="e">
        <f>VLOOKUP(B57,'School Stats'!$B:$AH, 27, FALSE)</f>
        <v>#N/A</v>
      </c>
      <c r="Y57" s="5" t="e">
        <f>VLOOKUP(B57,'School Stats'!$B:$AH, 32, FALSE)</f>
        <v>#N/A</v>
      </c>
      <c r="Z57" s="5" t="e">
        <f>VLOOKUP(B57,'School Stats'!$B:$AH, 30, FALSE)</f>
        <v>#N/A</v>
      </c>
      <c r="AA57" s="5" t="e">
        <f>VLOOKUP(B57,'School Stats'!$B:$AH, 31, FALSE)</f>
        <v>#N/A</v>
      </c>
      <c r="AB57" s="5" t="e">
        <f>VLOOKUP(B57,'Opponent Stats'!$B:$AH, 32, FALSE)</f>
        <v>#N/A</v>
      </c>
      <c r="AC57" s="5" t="e">
        <f>SUM(J57/(SUM(X58-AB57)))</f>
        <v>#N/A</v>
      </c>
      <c r="AE57" s="5" t="e">
        <f>VLOOKUP(B57,'School Stats'!$B:$AH, 33, FALSE)</f>
        <v>#N/A</v>
      </c>
      <c r="AF57" s="5" t="e">
        <f>VLOOKUP(B57,'Opponent Stats'!$B:$AH, 25, FALSE)</f>
        <v>#N/A</v>
      </c>
      <c r="AG57" s="5" t="e">
        <f>VLOOKUP(B57,'Opponent Stats'!$B:$AH, 26, FALSE)</f>
        <v>#N/A</v>
      </c>
      <c r="AH57" s="5" t="e">
        <f>SUM(AF58/AE57)</f>
        <v>#N/A</v>
      </c>
      <c r="AI57" s="5" t="e">
        <f>VLOOKUP(B57,'Opponent Stats'!$B:$AH, 33, FALSE)</f>
        <v>#N/A</v>
      </c>
      <c r="AJ57" s="5" t="e">
        <f>VLOOKUP(B57,'School Stats'!$B:$AH, 19, FALSE)</f>
        <v>#N/A</v>
      </c>
      <c r="AK57" s="5" t="e">
        <f>VLOOKUP(B57,'School Stats'!$B:$AH, 26, FALSE)</f>
        <v>#N/A</v>
      </c>
      <c r="AL57" s="5" t="e">
        <f>SUM(AJ58/AI57)</f>
        <v>#N/A</v>
      </c>
      <c r="AM57" s="5" t="e">
        <f>SUM(AL57-AH57)</f>
        <v>#N/A</v>
      </c>
    </row>
    <row r="58" spans="1:39" hidden="1" outlineLevel="1" x14ac:dyDescent="0.2">
      <c r="A58" s="14" t="s">
        <v>470</v>
      </c>
      <c r="B58" s="15" t="e">
        <f>VLOOKUP(B57,'Conference Decoder'!$A:$B, 2, FALSE)</f>
        <v>#N/A</v>
      </c>
      <c r="C58" s="16" t="s">
        <v>466</v>
      </c>
      <c r="D58" s="6" t="e">
        <f>O57</f>
        <v>#N/A</v>
      </c>
      <c r="E58" s="16" t="s">
        <v>467</v>
      </c>
      <c r="F58" s="6" t="e">
        <f>V57</f>
        <v>#N/A</v>
      </c>
      <c r="K58" s="5" t="e">
        <f>SUM(K57*L57)</f>
        <v>#N/A</v>
      </c>
      <c r="M58" s="5" t="e">
        <f>SUM(M57*N57)</f>
        <v>#N/A</v>
      </c>
      <c r="R58" s="5" t="e">
        <f>SUM(R57*S57)</f>
        <v>#N/A</v>
      </c>
      <c r="T58" s="5" t="e">
        <f>SUM(T57*U57)</f>
        <v>#N/A</v>
      </c>
      <c r="X58" s="5" t="e">
        <f>SUM(X57:AA57)</f>
        <v>#N/A</v>
      </c>
      <c r="AF58" s="5" t="e">
        <f>SUM(AF57*AG57)</f>
        <v>#N/A</v>
      </c>
      <c r="AJ58" s="5" t="e">
        <f>SUM(AJ57*AK57)</f>
        <v>#N/A</v>
      </c>
    </row>
    <row r="59" spans="1:39" hidden="1" outlineLevel="1" x14ac:dyDescent="0.2">
      <c r="A59" s="14" t="s">
        <v>471</v>
      </c>
      <c r="B59" s="15" t="e">
        <f>VLOOKUP(B58,'Conference Strength'!$B$1:$N$33, 13, FALSE)</f>
        <v>#N/A</v>
      </c>
      <c r="C59" s="16" t="s">
        <v>468</v>
      </c>
      <c r="D59" s="6" t="e">
        <f>AM57</f>
        <v>#N/A</v>
      </c>
      <c r="E59" s="16" t="s">
        <v>469</v>
      </c>
      <c r="F59" s="6" t="e">
        <f>AC57</f>
        <v>#N/A</v>
      </c>
      <c r="J59" s="4" t="s">
        <v>473</v>
      </c>
      <c r="K59" t="e">
        <f>SUM(K58-R52)</f>
        <v>#N/A</v>
      </c>
      <c r="L59" s="4" t="s">
        <v>473</v>
      </c>
      <c r="M59" t="e">
        <f>SUM(M58-T52)</f>
        <v>#N/A</v>
      </c>
      <c r="AI59" s="4" t="s">
        <v>473</v>
      </c>
      <c r="AJ59" t="e">
        <f>SUM(AJ58-AF52)</f>
        <v>#N/A</v>
      </c>
    </row>
    <row r="60" spans="1:39" hidden="1" outlineLevel="1" x14ac:dyDescent="0.2">
      <c r="A60" s="14" t="s">
        <v>507</v>
      </c>
      <c r="B60" s="15" t="e">
        <f>SUM(F61*B59)</f>
        <v>#N/A</v>
      </c>
      <c r="C60" s="16" t="s">
        <v>474</v>
      </c>
      <c r="D60" s="17" t="e">
        <f>SUM(F53*SUM(K59/F52))</f>
        <v>#N/A</v>
      </c>
      <c r="E60" s="16" t="s">
        <v>475</v>
      </c>
      <c r="F60" s="18" t="e">
        <f>SUM(F53*SUM(M59/F52))</f>
        <v>#N/A</v>
      </c>
    </row>
    <row r="61" spans="1:39" hidden="1" outlineLevel="1" x14ac:dyDescent="0.2">
      <c r="A61" s="19"/>
      <c r="B61" s="20"/>
      <c r="C61" s="21" t="s">
        <v>476</v>
      </c>
      <c r="D61" s="22" t="e">
        <f>AJ59/(SUM(F59*10))</f>
        <v>#N/A</v>
      </c>
      <c r="E61" s="21" t="s">
        <v>481</v>
      </c>
      <c r="F61" s="23" t="e">
        <f>SUM(D60,F60,D61)</f>
        <v>#N/A</v>
      </c>
    </row>
    <row r="62" spans="1:39" hidden="1" outlineLevel="1" x14ac:dyDescent="0.2"/>
    <row r="63" spans="1:39" hidden="1" outlineLevel="1" x14ac:dyDescent="0.2"/>
    <row r="64" spans="1:39" collapsed="1" x14ac:dyDescent="0.2"/>
    <row r="65" spans="1:39" s="24" customFormat="1" x14ac:dyDescent="0.2">
      <c r="A65" s="25" t="s">
        <v>478</v>
      </c>
    </row>
    <row r="68" spans="1:39" hidden="1" outlineLevel="1" x14ac:dyDescent="0.2">
      <c r="A68" s="40" t="s">
        <v>472</v>
      </c>
      <c r="B68" s="41"/>
      <c r="C68" s="41"/>
      <c r="D68" s="41"/>
      <c r="E68" s="41"/>
      <c r="F68" s="42"/>
      <c r="J68" s="28" t="s">
        <v>456</v>
      </c>
      <c r="K68" s="29"/>
      <c r="L68" s="29"/>
      <c r="M68" s="29"/>
      <c r="N68" s="29"/>
      <c r="O68" s="30"/>
      <c r="Q68" s="31" t="s">
        <v>457</v>
      </c>
      <c r="R68" s="32"/>
      <c r="S68" s="32"/>
      <c r="T68" s="32"/>
      <c r="U68" s="32"/>
      <c r="V68" s="33"/>
      <c r="X68" s="34" t="s">
        <v>458</v>
      </c>
      <c r="Y68" s="35"/>
      <c r="Z68" s="35"/>
      <c r="AA68" s="35"/>
      <c r="AB68" s="35"/>
      <c r="AC68" s="36"/>
      <c r="AE68" s="37" t="s">
        <v>462</v>
      </c>
      <c r="AF68" s="38"/>
      <c r="AG68" s="38"/>
      <c r="AH68" s="38"/>
      <c r="AI68" s="38"/>
      <c r="AJ68" s="38"/>
      <c r="AK68" s="38"/>
      <c r="AL68" s="38"/>
      <c r="AM68" s="39"/>
    </row>
    <row r="69" spans="1:39" ht="60" hidden="1" outlineLevel="1" x14ac:dyDescent="0.2">
      <c r="A69" s="4" t="s">
        <v>451</v>
      </c>
      <c r="D69" s="2"/>
      <c r="F69" s="2"/>
      <c r="G69" s="2"/>
      <c r="H69" s="2"/>
      <c r="J69" s="7" t="s">
        <v>391</v>
      </c>
      <c r="K69" s="8" t="s">
        <v>393</v>
      </c>
      <c r="L69" s="8" t="s">
        <v>394</v>
      </c>
      <c r="M69" s="8" t="s">
        <v>396</v>
      </c>
      <c r="N69" s="8" t="s">
        <v>397</v>
      </c>
      <c r="O69" s="10" t="s">
        <v>459</v>
      </c>
      <c r="Q69" s="7" t="s">
        <v>455</v>
      </c>
      <c r="R69" s="8" t="s">
        <v>376</v>
      </c>
      <c r="S69" s="8" t="s">
        <v>377</v>
      </c>
      <c r="T69" s="8" t="s">
        <v>379</v>
      </c>
      <c r="U69" s="8" t="s">
        <v>380</v>
      </c>
      <c r="V69" s="10" t="s">
        <v>460</v>
      </c>
      <c r="X69" s="7" t="s">
        <v>401</v>
      </c>
      <c r="Y69" s="8" t="s">
        <v>406</v>
      </c>
      <c r="Z69" s="8" t="s">
        <v>404</v>
      </c>
      <c r="AA69" s="8" t="s">
        <v>405</v>
      </c>
      <c r="AB69" s="8" t="s">
        <v>389</v>
      </c>
      <c r="AC69" s="10" t="s">
        <v>461</v>
      </c>
      <c r="AE69" s="7" t="s">
        <v>407</v>
      </c>
      <c r="AF69" s="8" t="s">
        <v>382</v>
      </c>
      <c r="AG69" s="8" t="s">
        <v>383</v>
      </c>
      <c r="AH69" s="9" t="s">
        <v>464</v>
      </c>
      <c r="AI69" s="8" t="s">
        <v>390</v>
      </c>
      <c r="AJ69" s="8" t="s">
        <v>399</v>
      </c>
      <c r="AK69" s="8" t="s">
        <v>400</v>
      </c>
      <c r="AL69" s="9" t="s">
        <v>465</v>
      </c>
      <c r="AM69" s="10" t="s">
        <v>463</v>
      </c>
    </row>
    <row r="70" spans="1:39" ht="15" hidden="1" outlineLevel="1" x14ac:dyDescent="0.2">
      <c r="A70" s="11" t="s">
        <v>449</v>
      </c>
      <c r="B70" s="12"/>
      <c r="C70" s="13" t="s">
        <v>371</v>
      </c>
      <c r="D70" s="5" t="e">
        <f>VLOOKUP(B70,'School Stats'!$B:$AH, 14, FALSE)</f>
        <v>#N/A</v>
      </c>
      <c r="E70" s="13" t="s">
        <v>452</v>
      </c>
      <c r="F70" s="5" t="e">
        <f>VLOOKUP(B70,'School Stats'!$B:$AH, 15, FALSE)</f>
        <v>#N/A</v>
      </c>
      <c r="J70" s="5" t="e">
        <f>VLOOKUP(B70,'School Stats'!$B:$AH, 17, FALSE)</f>
        <v>#N/A</v>
      </c>
      <c r="K70" s="5" t="e">
        <f>VLOOKUP(B70,'School Stats'!$B:$AH, 19, FALSE)</f>
        <v>#N/A</v>
      </c>
      <c r="L70" s="5" t="e">
        <f>VLOOKUP(B70,'School Stats'!$B:$AH, 20, FALSE)</f>
        <v>#N/A</v>
      </c>
      <c r="M70" s="5" t="e">
        <f>VLOOKUP(B70,'School Stats'!$B:$AH, 22, FALSE)</f>
        <v>#N/A</v>
      </c>
      <c r="N70" s="5" t="e">
        <f>VLOOKUP(B70,'School Stats'!$B:$AH, 23, FALSE)</f>
        <v>#N/A</v>
      </c>
      <c r="O70" s="5" t="e">
        <f>SUM(J70/SUM(K71+M71))</f>
        <v>#N/A</v>
      </c>
      <c r="Q70" s="5" t="e">
        <f>VLOOKUP(B70,'Opponent Stats'!$B:$AH, 17, FALSE)</f>
        <v>#N/A</v>
      </c>
      <c r="R70" s="5" t="e">
        <f>VLOOKUP(B70,'Opponent Stats'!$B:$AH, 19, FALSE)</f>
        <v>#N/A</v>
      </c>
      <c r="S70" s="5" t="e">
        <f>VLOOKUP(B70,'Opponent Stats'!$B:$AH, 20, FALSE)</f>
        <v>#N/A</v>
      </c>
      <c r="T70" s="5" t="e">
        <f>VLOOKUP(B70,'Opponent Stats'!$B:$AH, 22, FALSE)</f>
        <v>#N/A</v>
      </c>
      <c r="U70" s="5" t="e">
        <f>VLOOKUP(B70,'Opponent Stats'!$B:$AH, 23, FALSE)</f>
        <v>#N/A</v>
      </c>
      <c r="V70" s="5" t="e">
        <f>SUM(Q70/SUM(R71+T71))</f>
        <v>#N/A</v>
      </c>
      <c r="X70" s="5" t="e">
        <f>VLOOKUP(B70,'School Stats'!$B:$AH, 27, FALSE)</f>
        <v>#N/A</v>
      </c>
      <c r="Y70" s="5" t="e">
        <f>VLOOKUP(B70,'School Stats'!$B:$AH, 32, FALSE)</f>
        <v>#N/A</v>
      </c>
      <c r="Z70" s="5" t="e">
        <f>VLOOKUP(B70,'School Stats'!$B:$AH, 30, FALSE)</f>
        <v>#N/A</v>
      </c>
      <c r="AA70" s="5" t="e">
        <f>VLOOKUP(B70,'School Stats'!$B:$AH, 31, FALSE)</f>
        <v>#N/A</v>
      </c>
      <c r="AB70" s="5" t="e">
        <f>VLOOKUP(B70,'Opponent Stats'!$B:$AH, 32, FALSE)</f>
        <v>#N/A</v>
      </c>
      <c r="AC70" s="5" t="e">
        <f>SUM(J70/(SUM(X71-AB70)))</f>
        <v>#N/A</v>
      </c>
      <c r="AE70" s="5" t="e">
        <f>VLOOKUP(B70,'School Stats'!$B:$AH, 33, FALSE)</f>
        <v>#N/A</v>
      </c>
      <c r="AF70" s="5" t="e">
        <f>VLOOKUP(B70,'Opponent Stats'!$B:$AH, 25, FALSE)</f>
        <v>#N/A</v>
      </c>
      <c r="AG70" s="5" t="e">
        <f>VLOOKUP(B70,'Opponent Stats'!$B:$AH, 26, FALSE)</f>
        <v>#N/A</v>
      </c>
      <c r="AH70" s="5" t="e">
        <f>SUM(AF71/AE70)</f>
        <v>#N/A</v>
      </c>
      <c r="AI70" s="5" t="e">
        <f>VLOOKUP(B70,'Opponent Stats'!$B:$AH, 33, FALSE)</f>
        <v>#N/A</v>
      </c>
      <c r="AJ70" s="5" t="e">
        <f>VLOOKUP(B70,'School Stats'!$B:$AH, 19, FALSE)</f>
        <v>#N/A</v>
      </c>
      <c r="AK70" s="5" t="e">
        <f>VLOOKUP(B70,'School Stats'!$B:$AH, 26, FALSE)</f>
        <v>#N/A</v>
      </c>
      <c r="AL70" s="5" t="e">
        <f>SUM(AJ71/AI70)</f>
        <v>#N/A</v>
      </c>
      <c r="AM70" s="5" t="e">
        <f>SUM(AL70-AH70)</f>
        <v>#N/A</v>
      </c>
    </row>
    <row r="71" spans="1:39" hidden="1" outlineLevel="1" x14ac:dyDescent="0.2">
      <c r="A71" s="14" t="s">
        <v>470</v>
      </c>
      <c r="B71" s="15" t="e">
        <f>VLOOKUP(B70,'Conference Decoder'!$A:$B, 2, FALSE)</f>
        <v>#N/A</v>
      </c>
      <c r="C71" s="16" t="s">
        <v>466</v>
      </c>
      <c r="D71" s="6" t="e">
        <f>O70</f>
        <v>#N/A</v>
      </c>
      <c r="E71" s="16" t="s">
        <v>467</v>
      </c>
      <c r="F71" s="6" t="e">
        <f>V70</f>
        <v>#N/A</v>
      </c>
      <c r="K71" s="5" t="e">
        <f>SUM(K70*L70)</f>
        <v>#N/A</v>
      </c>
      <c r="M71" s="5" t="e">
        <f>SUM(M70*N70)</f>
        <v>#N/A</v>
      </c>
      <c r="R71" s="5" t="e">
        <f>SUM(R70*S70)</f>
        <v>#N/A</v>
      </c>
      <c r="T71" s="5" t="e">
        <f>SUM(T70*U70)</f>
        <v>#N/A</v>
      </c>
      <c r="X71" s="5" t="e">
        <f>SUM(X70:AA70)</f>
        <v>#N/A</v>
      </c>
      <c r="AF71" s="5" t="e">
        <f>SUM(AF70*AG70)</f>
        <v>#N/A</v>
      </c>
      <c r="AJ71" s="5" t="e">
        <f>SUM(AJ70*AK70)</f>
        <v>#N/A</v>
      </c>
    </row>
    <row r="72" spans="1:39" hidden="1" outlineLevel="1" x14ac:dyDescent="0.2">
      <c r="A72" s="14" t="s">
        <v>471</v>
      </c>
      <c r="B72" s="15" t="e">
        <f>VLOOKUP(B71,'Conference Strength'!$B$1:$N$33, 13, FALSE)</f>
        <v>#N/A</v>
      </c>
      <c r="C72" s="16" t="s">
        <v>468</v>
      </c>
      <c r="D72" s="6" t="e">
        <f>AM70</f>
        <v>#N/A</v>
      </c>
      <c r="E72" s="16" t="s">
        <v>469</v>
      </c>
      <c r="F72" s="6" t="e">
        <f>AC70</f>
        <v>#N/A</v>
      </c>
      <c r="J72" s="4" t="s">
        <v>473</v>
      </c>
      <c r="K72" t="e">
        <f>SUM(K71-R77)</f>
        <v>#N/A</v>
      </c>
      <c r="L72" s="4" t="s">
        <v>473</v>
      </c>
      <c r="M72" t="e">
        <f>SUM(M71-T77)</f>
        <v>#N/A</v>
      </c>
      <c r="Q72" t="s">
        <v>473</v>
      </c>
      <c r="AI72" s="4" t="s">
        <v>473</v>
      </c>
      <c r="AJ72" t="e">
        <f>SUM(AJ71-AF77)</f>
        <v>#N/A</v>
      </c>
    </row>
    <row r="73" spans="1:39" hidden="1" outlineLevel="1" x14ac:dyDescent="0.2">
      <c r="A73" s="14" t="s">
        <v>507</v>
      </c>
      <c r="B73" s="15" t="e">
        <f>SUM(F74*B72)</f>
        <v>#N/A</v>
      </c>
      <c r="C73" s="16" t="s">
        <v>474</v>
      </c>
      <c r="D73" s="17" t="e">
        <f>SUM(F78*SUM(K72/F77))</f>
        <v>#N/A</v>
      </c>
      <c r="E73" s="16" t="s">
        <v>475</v>
      </c>
      <c r="F73" s="18" t="e">
        <f>SUM(F78*SUM(M72/F77))</f>
        <v>#N/A</v>
      </c>
    </row>
    <row r="74" spans="1:39" hidden="1" outlineLevel="1" x14ac:dyDescent="0.2">
      <c r="A74" s="19"/>
      <c r="B74" s="20"/>
      <c r="C74" s="21" t="s">
        <v>476</v>
      </c>
      <c r="D74" s="22" t="e">
        <f>AJ72/(SUM(F72*10))</f>
        <v>#N/A</v>
      </c>
      <c r="E74" s="21" t="s">
        <v>481</v>
      </c>
      <c r="F74" s="23" t="e">
        <f>SUM(D73,F73,D74)</f>
        <v>#N/A</v>
      </c>
    </row>
    <row r="75" spans="1:39" ht="30" hidden="1" customHeight="1" outlineLevel="1" x14ac:dyDescent="0.2"/>
    <row r="76" spans="1:39" ht="15" hidden="1" outlineLevel="1" x14ac:dyDescent="0.2">
      <c r="A76" s="11" t="s">
        <v>450</v>
      </c>
      <c r="B76" s="12"/>
      <c r="C76" s="13" t="s">
        <v>371</v>
      </c>
      <c r="D76" s="5" t="e">
        <f>VLOOKUP(B76,'School Stats'!$B:$AH, 14, FALSE)</f>
        <v>#N/A</v>
      </c>
      <c r="E76" s="13" t="s">
        <v>452</v>
      </c>
      <c r="F76" s="5" t="e">
        <f>VLOOKUP(B76,'Opponent Stats'!$B:$AH, 15, FALSE)</f>
        <v>#N/A</v>
      </c>
      <c r="J76" s="5" t="e">
        <f>VLOOKUP(B76,'School Stats'!$B:$AH, 17, FALSE)</f>
        <v>#N/A</v>
      </c>
      <c r="K76" s="5" t="e">
        <f>VLOOKUP(B76,'School Stats'!$B:$AH, 19, FALSE)</f>
        <v>#N/A</v>
      </c>
      <c r="L76" s="5" t="e">
        <f>VLOOKUP(B76,'School Stats'!$B:$AH, 20, FALSE)</f>
        <v>#N/A</v>
      </c>
      <c r="M76" s="5" t="e">
        <f>VLOOKUP(B76,'School Stats'!$B:$AH, 22, FALSE)</f>
        <v>#N/A</v>
      </c>
      <c r="N76" s="5" t="e">
        <f>VLOOKUP(B76,'School Stats'!$B:$AH, 23, FALSE)</f>
        <v>#N/A</v>
      </c>
      <c r="O76" s="5" t="e">
        <f>SUM(J76/SUM(K77+M77))</f>
        <v>#N/A</v>
      </c>
      <c r="Q76" s="5" t="e">
        <f>VLOOKUP(B76,'Opponent Stats'!$B:$AH, 17, FALSE)</f>
        <v>#N/A</v>
      </c>
      <c r="R76" s="5" t="e">
        <f>VLOOKUP(B76,'Opponent Stats'!$B:$AH, 19, FALSE)</f>
        <v>#N/A</v>
      </c>
      <c r="S76" s="5" t="e">
        <f>VLOOKUP(B76,'Opponent Stats'!$B:$AH, 20, FALSE)</f>
        <v>#N/A</v>
      </c>
      <c r="T76" s="5" t="e">
        <f>VLOOKUP(B76,'Opponent Stats'!$B:$AH, 22, FALSE)</f>
        <v>#N/A</v>
      </c>
      <c r="U76" s="5" t="e">
        <f>VLOOKUP(B76,'Opponent Stats'!$B:$AH, 23, FALSE)</f>
        <v>#N/A</v>
      </c>
      <c r="V76" s="5" t="e">
        <f>SUM(Q76/SUM(R77+T77))</f>
        <v>#N/A</v>
      </c>
      <c r="X76" s="5" t="e">
        <f>VLOOKUP(B76,'School Stats'!$B:$AH, 27, FALSE)</f>
        <v>#N/A</v>
      </c>
      <c r="Y76" s="5" t="e">
        <f>VLOOKUP(B76,'School Stats'!$B:$AH, 32, FALSE)</f>
        <v>#N/A</v>
      </c>
      <c r="Z76" s="5" t="e">
        <f>VLOOKUP(B76,'School Stats'!$B:$AH, 30, FALSE)</f>
        <v>#N/A</v>
      </c>
      <c r="AA76" s="5" t="e">
        <f>VLOOKUP(B76,'School Stats'!$B:$AH, 31, FALSE)</f>
        <v>#N/A</v>
      </c>
      <c r="AB76" s="5" t="e">
        <f>VLOOKUP(B76,'Opponent Stats'!$B:$AH, 32, FALSE)</f>
        <v>#N/A</v>
      </c>
      <c r="AC76" s="5" t="e">
        <f>SUM(J76/(SUM(X77-AB76)))</f>
        <v>#N/A</v>
      </c>
      <c r="AE76" s="5" t="e">
        <f>VLOOKUP(B76,'School Stats'!$B:$AH, 33, FALSE)</f>
        <v>#N/A</v>
      </c>
      <c r="AF76" s="5" t="e">
        <f>VLOOKUP(B76,'Opponent Stats'!$B:$AH, 25, FALSE)</f>
        <v>#N/A</v>
      </c>
      <c r="AG76" s="5" t="e">
        <f>VLOOKUP(B76,'Opponent Stats'!$B:$AH, 26, FALSE)</f>
        <v>#N/A</v>
      </c>
      <c r="AH76" s="5" t="e">
        <f>SUM(AF77/AE76)</f>
        <v>#N/A</v>
      </c>
      <c r="AI76" s="5" t="e">
        <f>VLOOKUP(B76,'Opponent Stats'!$B:$AH, 33, FALSE)</f>
        <v>#N/A</v>
      </c>
      <c r="AJ76" s="5" t="e">
        <f>VLOOKUP(B76,'School Stats'!$B:$AH, 19, FALSE)</f>
        <v>#N/A</v>
      </c>
      <c r="AK76" s="5" t="e">
        <f>VLOOKUP(B76,'School Stats'!$B:$AH, 26, FALSE)</f>
        <v>#N/A</v>
      </c>
      <c r="AL76" s="5" t="e">
        <f>SUM(AJ77/AI76)</f>
        <v>#N/A</v>
      </c>
      <c r="AM76" s="5" t="e">
        <f>SUM(AL76-AH76)</f>
        <v>#N/A</v>
      </c>
    </row>
    <row r="77" spans="1:39" hidden="1" outlineLevel="1" x14ac:dyDescent="0.2">
      <c r="A77" s="14" t="s">
        <v>470</v>
      </c>
      <c r="B77" s="15" t="e">
        <f>VLOOKUP(B76,'Conference Decoder'!$A:$B, 2, FALSE)</f>
        <v>#N/A</v>
      </c>
      <c r="C77" s="16" t="s">
        <v>466</v>
      </c>
      <c r="D77" s="6" t="e">
        <f>O76</f>
        <v>#N/A</v>
      </c>
      <c r="E77" s="16" t="s">
        <v>467</v>
      </c>
      <c r="F77" s="6" t="e">
        <f>V76</f>
        <v>#N/A</v>
      </c>
      <c r="K77" s="5" t="e">
        <f>SUM(K76*L76)</f>
        <v>#N/A</v>
      </c>
      <c r="M77" s="5" t="e">
        <f>SUM(M76*N76)</f>
        <v>#N/A</v>
      </c>
      <c r="R77" s="5" t="e">
        <f>SUM(R76*S76)</f>
        <v>#N/A</v>
      </c>
      <c r="T77" s="5" t="e">
        <f>SUM(T76*U76)</f>
        <v>#N/A</v>
      </c>
      <c r="X77" s="5" t="e">
        <f>SUM(X76:AA76)</f>
        <v>#N/A</v>
      </c>
      <c r="AF77" s="5" t="e">
        <f>SUM(AF76*AG76)</f>
        <v>#N/A</v>
      </c>
      <c r="AJ77" s="5" t="e">
        <f>SUM(AJ76*AK76)</f>
        <v>#N/A</v>
      </c>
    </row>
    <row r="78" spans="1:39" hidden="1" outlineLevel="1" x14ac:dyDescent="0.2">
      <c r="A78" s="14" t="s">
        <v>471</v>
      </c>
      <c r="B78" s="15" t="e">
        <f>VLOOKUP(B77,'Conference Strength'!$B$1:$N$33, 13, FALSE)</f>
        <v>#N/A</v>
      </c>
      <c r="C78" s="16" t="s">
        <v>468</v>
      </c>
      <c r="D78" s="6" t="e">
        <f>AM76</f>
        <v>#N/A</v>
      </c>
      <c r="E78" s="16" t="s">
        <v>469</v>
      </c>
      <c r="F78" s="6" t="e">
        <f>AC76</f>
        <v>#N/A</v>
      </c>
      <c r="J78" s="4" t="s">
        <v>473</v>
      </c>
      <c r="K78" t="e">
        <f>SUM(K77-R71)</f>
        <v>#N/A</v>
      </c>
      <c r="L78" s="4" t="s">
        <v>473</v>
      </c>
      <c r="M78" t="e">
        <f>SUM(M77-T71)</f>
        <v>#N/A</v>
      </c>
      <c r="AI78" s="4" t="s">
        <v>473</v>
      </c>
      <c r="AJ78" t="e">
        <f>SUM(AJ77-AF71)</f>
        <v>#N/A</v>
      </c>
    </row>
    <row r="79" spans="1:39" hidden="1" outlineLevel="1" x14ac:dyDescent="0.2">
      <c r="A79" s="14" t="s">
        <v>507</v>
      </c>
      <c r="B79" s="15" t="e">
        <f>SUM(F80*B78)</f>
        <v>#N/A</v>
      </c>
      <c r="C79" s="16" t="s">
        <v>474</v>
      </c>
      <c r="D79" s="17" t="e">
        <f>SUM(F72*SUM(K78/F71))</f>
        <v>#N/A</v>
      </c>
      <c r="E79" s="16" t="s">
        <v>475</v>
      </c>
      <c r="F79" s="18" t="e">
        <f>SUM(F72*SUM(M78/F71))</f>
        <v>#N/A</v>
      </c>
    </row>
    <row r="80" spans="1:39" hidden="1" outlineLevel="1" x14ac:dyDescent="0.2">
      <c r="A80" s="19"/>
      <c r="B80" s="20"/>
      <c r="C80" s="21" t="s">
        <v>476</v>
      </c>
      <c r="D80" s="22" t="e">
        <f>AJ78/(SUM(F78*10))</f>
        <v>#N/A</v>
      </c>
      <c r="E80" s="21" t="s">
        <v>481</v>
      </c>
      <c r="F80" s="23" t="e">
        <f>SUM(D79,F79,D80)</f>
        <v>#N/A</v>
      </c>
    </row>
    <row r="81" spans="1:39" hidden="1" outlineLevel="1" x14ac:dyDescent="0.2"/>
    <row r="82" spans="1:39" hidden="1" outlineLevel="1" x14ac:dyDescent="0.2"/>
    <row r="83" spans="1:39" hidden="1" outlineLevel="1" x14ac:dyDescent="0.2">
      <c r="A83" s="40" t="s">
        <v>472</v>
      </c>
      <c r="B83" s="41"/>
      <c r="C83" s="41"/>
      <c r="D83" s="41"/>
      <c r="E83" s="41"/>
      <c r="F83" s="42"/>
      <c r="J83" s="28" t="s">
        <v>456</v>
      </c>
      <c r="K83" s="29"/>
      <c r="L83" s="29"/>
      <c r="M83" s="29"/>
      <c r="N83" s="29"/>
      <c r="O83" s="30"/>
      <c r="Q83" s="31" t="s">
        <v>457</v>
      </c>
      <c r="R83" s="32"/>
      <c r="S83" s="32"/>
      <c r="T83" s="32"/>
      <c r="U83" s="32"/>
      <c r="V83" s="33"/>
      <c r="X83" s="34" t="s">
        <v>458</v>
      </c>
      <c r="Y83" s="35"/>
      <c r="Z83" s="35"/>
      <c r="AA83" s="35"/>
      <c r="AB83" s="35"/>
      <c r="AC83" s="36"/>
      <c r="AE83" s="37" t="s">
        <v>462</v>
      </c>
      <c r="AF83" s="38"/>
      <c r="AG83" s="38"/>
      <c r="AH83" s="38"/>
      <c r="AI83" s="38"/>
      <c r="AJ83" s="38"/>
      <c r="AK83" s="38"/>
      <c r="AL83" s="38"/>
      <c r="AM83" s="39"/>
    </row>
    <row r="84" spans="1:39" ht="60" hidden="1" outlineLevel="1" x14ac:dyDescent="0.2">
      <c r="A84" s="4" t="s">
        <v>451</v>
      </c>
      <c r="D84" s="2"/>
      <c r="F84" s="2"/>
      <c r="G84" s="2"/>
      <c r="H84" s="2"/>
      <c r="J84" s="7" t="s">
        <v>391</v>
      </c>
      <c r="K84" s="8" t="s">
        <v>393</v>
      </c>
      <c r="L84" s="8" t="s">
        <v>394</v>
      </c>
      <c r="M84" s="8" t="s">
        <v>396</v>
      </c>
      <c r="N84" s="8" t="s">
        <v>397</v>
      </c>
      <c r="O84" s="10" t="s">
        <v>459</v>
      </c>
      <c r="Q84" s="7" t="s">
        <v>455</v>
      </c>
      <c r="R84" s="8" t="s">
        <v>376</v>
      </c>
      <c r="S84" s="8" t="s">
        <v>377</v>
      </c>
      <c r="T84" s="8" t="s">
        <v>379</v>
      </c>
      <c r="U84" s="8" t="s">
        <v>380</v>
      </c>
      <c r="V84" s="10" t="s">
        <v>460</v>
      </c>
      <c r="X84" s="7" t="s">
        <v>401</v>
      </c>
      <c r="Y84" s="8" t="s">
        <v>406</v>
      </c>
      <c r="Z84" s="8" t="s">
        <v>404</v>
      </c>
      <c r="AA84" s="8" t="s">
        <v>405</v>
      </c>
      <c r="AB84" s="8" t="s">
        <v>389</v>
      </c>
      <c r="AC84" s="10" t="s">
        <v>461</v>
      </c>
      <c r="AE84" s="7" t="s">
        <v>407</v>
      </c>
      <c r="AF84" s="8" t="s">
        <v>382</v>
      </c>
      <c r="AG84" s="8" t="s">
        <v>383</v>
      </c>
      <c r="AH84" s="9" t="s">
        <v>464</v>
      </c>
      <c r="AI84" s="8" t="s">
        <v>390</v>
      </c>
      <c r="AJ84" s="8" t="s">
        <v>399</v>
      </c>
      <c r="AK84" s="8" t="s">
        <v>400</v>
      </c>
      <c r="AL84" s="9" t="s">
        <v>465</v>
      </c>
      <c r="AM84" s="10" t="s">
        <v>463</v>
      </c>
    </row>
    <row r="85" spans="1:39" ht="15" hidden="1" outlineLevel="1" x14ac:dyDescent="0.2">
      <c r="A85" s="11" t="s">
        <v>449</v>
      </c>
      <c r="B85" s="12"/>
      <c r="C85" s="13" t="s">
        <v>371</v>
      </c>
      <c r="D85" s="5" t="e">
        <f>VLOOKUP(B85,'School Stats'!$B:$AH, 14, FALSE)</f>
        <v>#N/A</v>
      </c>
      <c r="E85" s="13" t="s">
        <v>452</v>
      </c>
      <c r="F85" s="5" t="e">
        <f>VLOOKUP(B85,'School Stats'!$B:$AH, 15, FALSE)</f>
        <v>#N/A</v>
      </c>
      <c r="J85" s="5" t="e">
        <f>VLOOKUP(B85,'School Stats'!$B:$AH, 17, FALSE)</f>
        <v>#N/A</v>
      </c>
      <c r="K85" s="5" t="e">
        <f>VLOOKUP(B85,'School Stats'!$B:$AH, 19, FALSE)</f>
        <v>#N/A</v>
      </c>
      <c r="L85" s="5" t="e">
        <f>VLOOKUP(B85,'School Stats'!$B:$AH, 20, FALSE)</f>
        <v>#N/A</v>
      </c>
      <c r="M85" s="5" t="e">
        <f>VLOOKUP(B85,'School Stats'!$B:$AH, 22, FALSE)</f>
        <v>#N/A</v>
      </c>
      <c r="N85" s="5" t="e">
        <f>VLOOKUP(B85,'School Stats'!$B:$AH, 23, FALSE)</f>
        <v>#N/A</v>
      </c>
      <c r="O85" s="5" t="e">
        <f>SUM(J85/SUM(K86+M86))</f>
        <v>#N/A</v>
      </c>
      <c r="Q85" s="5" t="e">
        <f>VLOOKUP(B85,'Opponent Stats'!$B:$AH, 17, FALSE)</f>
        <v>#N/A</v>
      </c>
      <c r="R85" s="5" t="e">
        <f>VLOOKUP(B85,'Opponent Stats'!$B:$AH, 19, FALSE)</f>
        <v>#N/A</v>
      </c>
      <c r="S85" s="5" t="e">
        <f>VLOOKUP(B85,'Opponent Stats'!$B:$AH, 20, FALSE)</f>
        <v>#N/A</v>
      </c>
      <c r="T85" s="5" t="e">
        <f>VLOOKUP(B85,'Opponent Stats'!$B:$AH, 22, FALSE)</f>
        <v>#N/A</v>
      </c>
      <c r="U85" s="5" t="e">
        <f>VLOOKUP(B85,'Opponent Stats'!$B:$AH, 23, FALSE)</f>
        <v>#N/A</v>
      </c>
      <c r="V85" s="5" t="e">
        <f>SUM(Q85/SUM(R86+T86))</f>
        <v>#N/A</v>
      </c>
      <c r="X85" s="5" t="e">
        <f>VLOOKUP(B85,'School Stats'!$B:$AH, 27, FALSE)</f>
        <v>#N/A</v>
      </c>
      <c r="Y85" s="5" t="e">
        <f>VLOOKUP(B85,'School Stats'!$B:$AH, 32, FALSE)</f>
        <v>#N/A</v>
      </c>
      <c r="Z85" s="5" t="e">
        <f>VLOOKUP(B85,'School Stats'!$B:$AH, 30, FALSE)</f>
        <v>#N/A</v>
      </c>
      <c r="AA85" s="5" t="e">
        <f>VLOOKUP(B85,'School Stats'!$B:$AH, 31, FALSE)</f>
        <v>#N/A</v>
      </c>
      <c r="AB85" s="5" t="e">
        <f>VLOOKUP(B85,'Opponent Stats'!$B:$AH, 32, FALSE)</f>
        <v>#N/A</v>
      </c>
      <c r="AC85" s="5" t="e">
        <f>SUM(J85/(SUM(X86-AB85)))</f>
        <v>#N/A</v>
      </c>
      <c r="AE85" s="5" t="e">
        <f>VLOOKUP(B85,'School Stats'!$B:$AH, 33, FALSE)</f>
        <v>#N/A</v>
      </c>
      <c r="AF85" s="5" t="e">
        <f>VLOOKUP(B85,'Opponent Stats'!$B:$AH, 25, FALSE)</f>
        <v>#N/A</v>
      </c>
      <c r="AG85" s="5" t="e">
        <f>VLOOKUP(B85,'Opponent Stats'!$B:$AH, 26, FALSE)</f>
        <v>#N/A</v>
      </c>
      <c r="AH85" s="5" t="e">
        <f>SUM(AF86/AE85)</f>
        <v>#N/A</v>
      </c>
      <c r="AI85" s="5" t="e">
        <f>VLOOKUP(B85,'Opponent Stats'!$B:$AH, 33, FALSE)</f>
        <v>#N/A</v>
      </c>
      <c r="AJ85" s="5" t="e">
        <f>VLOOKUP(B85,'School Stats'!$B:$AH, 19, FALSE)</f>
        <v>#N/A</v>
      </c>
      <c r="AK85" s="5" t="e">
        <f>VLOOKUP(B85,'School Stats'!$B:$AH, 26, FALSE)</f>
        <v>#N/A</v>
      </c>
      <c r="AL85" s="5" t="e">
        <f>SUM(AJ86/AI85)</f>
        <v>#N/A</v>
      </c>
      <c r="AM85" s="5" t="e">
        <f>SUM(AL85-AH85)</f>
        <v>#N/A</v>
      </c>
    </row>
    <row r="86" spans="1:39" hidden="1" outlineLevel="1" x14ac:dyDescent="0.2">
      <c r="A86" s="14" t="s">
        <v>470</v>
      </c>
      <c r="B86" s="15" t="e">
        <f>VLOOKUP(B85,'Conference Decoder'!$A:$B, 2, FALSE)</f>
        <v>#N/A</v>
      </c>
      <c r="C86" s="16" t="s">
        <v>466</v>
      </c>
      <c r="D86" s="6" t="e">
        <f>O85</f>
        <v>#N/A</v>
      </c>
      <c r="E86" s="16" t="s">
        <v>467</v>
      </c>
      <c r="F86" s="6" t="e">
        <f>V85</f>
        <v>#N/A</v>
      </c>
      <c r="K86" s="5" t="e">
        <f>SUM(K85*L85)</f>
        <v>#N/A</v>
      </c>
      <c r="M86" s="5" t="e">
        <f>SUM(M85*N85)</f>
        <v>#N/A</v>
      </c>
      <c r="R86" s="5" t="e">
        <f>SUM(R85*S85)</f>
        <v>#N/A</v>
      </c>
      <c r="T86" s="5" t="e">
        <f>SUM(T85*U85)</f>
        <v>#N/A</v>
      </c>
      <c r="X86" s="5" t="e">
        <f>SUM(X85:AA85)</f>
        <v>#N/A</v>
      </c>
      <c r="AF86" s="5" t="e">
        <f>SUM(AF85*AG85)</f>
        <v>#N/A</v>
      </c>
      <c r="AJ86" s="5" t="e">
        <f>SUM(AJ85*AK85)</f>
        <v>#N/A</v>
      </c>
    </row>
    <row r="87" spans="1:39" hidden="1" outlineLevel="1" x14ac:dyDescent="0.2">
      <c r="A87" s="14" t="s">
        <v>471</v>
      </c>
      <c r="B87" s="15" t="e">
        <f>VLOOKUP(B86,'Conference Strength'!$B$1:$N$33, 13, FALSE)</f>
        <v>#N/A</v>
      </c>
      <c r="C87" s="16" t="s">
        <v>468</v>
      </c>
      <c r="D87" s="6" t="e">
        <f>AM85</f>
        <v>#N/A</v>
      </c>
      <c r="E87" s="16" t="s">
        <v>469</v>
      </c>
      <c r="F87" s="6" t="e">
        <f>AC85</f>
        <v>#N/A</v>
      </c>
      <c r="J87" s="4" t="s">
        <v>473</v>
      </c>
      <c r="K87" t="e">
        <f>SUM(K86-R92)</f>
        <v>#N/A</v>
      </c>
      <c r="L87" s="4" t="s">
        <v>473</v>
      </c>
      <c r="M87" t="e">
        <f>SUM(M86-T92)</f>
        <v>#N/A</v>
      </c>
      <c r="Q87" t="s">
        <v>473</v>
      </c>
      <c r="AI87" s="4" t="s">
        <v>473</v>
      </c>
      <c r="AJ87" t="e">
        <f>SUM(AJ86-AF92)</f>
        <v>#N/A</v>
      </c>
    </row>
    <row r="88" spans="1:39" hidden="1" outlineLevel="1" x14ac:dyDescent="0.2">
      <c r="A88" s="14" t="s">
        <v>507</v>
      </c>
      <c r="B88" s="15" t="e">
        <f>SUM(F89*B87)</f>
        <v>#N/A</v>
      </c>
      <c r="C88" s="16" t="s">
        <v>474</v>
      </c>
      <c r="D88" s="17" t="e">
        <f>SUM(F93*SUM(K87/F92))</f>
        <v>#N/A</v>
      </c>
      <c r="E88" s="16" t="s">
        <v>475</v>
      </c>
      <c r="F88" s="18" t="e">
        <f>SUM(F93*SUM(M87/F92))</f>
        <v>#N/A</v>
      </c>
    </row>
    <row r="89" spans="1:39" hidden="1" outlineLevel="1" x14ac:dyDescent="0.2">
      <c r="A89" s="19"/>
      <c r="B89" s="20"/>
      <c r="C89" s="21" t="s">
        <v>476</v>
      </c>
      <c r="D89" s="22" t="e">
        <f>AJ87/(SUM(F87*10))</f>
        <v>#N/A</v>
      </c>
      <c r="E89" s="21" t="s">
        <v>481</v>
      </c>
      <c r="F89" s="23" t="e">
        <f>SUM(D88,F88,D89)</f>
        <v>#N/A</v>
      </c>
    </row>
    <row r="90" spans="1:39" ht="30" hidden="1" customHeight="1" outlineLevel="1" x14ac:dyDescent="0.2"/>
    <row r="91" spans="1:39" ht="15" hidden="1" outlineLevel="1" x14ac:dyDescent="0.2">
      <c r="A91" s="11" t="s">
        <v>450</v>
      </c>
      <c r="B91" s="12"/>
      <c r="C91" s="13" t="s">
        <v>371</v>
      </c>
      <c r="D91" s="5" t="e">
        <f>VLOOKUP(B91,'School Stats'!$B:$AH, 14, FALSE)</f>
        <v>#N/A</v>
      </c>
      <c r="E91" s="13" t="s">
        <v>452</v>
      </c>
      <c r="F91" s="5" t="e">
        <f>VLOOKUP(B91,'Opponent Stats'!$B:$AH, 15, FALSE)</f>
        <v>#N/A</v>
      </c>
      <c r="J91" s="5" t="e">
        <f>VLOOKUP(B91,'School Stats'!$B:$AH, 17, FALSE)</f>
        <v>#N/A</v>
      </c>
      <c r="K91" s="5" t="e">
        <f>VLOOKUP(B91,'School Stats'!$B:$AH, 19, FALSE)</f>
        <v>#N/A</v>
      </c>
      <c r="L91" s="5" t="e">
        <f>VLOOKUP(B91,'School Stats'!$B:$AH, 20, FALSE)</f>
        <v>#N/A</v>
      </c>
      <c r="M91" s="5" t="e">
        <f>VLOOKUP(B91,'School Stats'!$B:$AH, 22, FALSE)</f>
        <v>#N/A</v>
      </c>
      <c r="N91" s="5" t="e">
        <f>VLOOKUP(B91,'School Stats'!$B:$AH, 23, FALSE)</f>
        <v>#N/A</v>
      </c>
      <c r="O91" s="5" t="e">
        <f>SUM(J91/SUM(K92+M92))</f>
        <v>#N/A</v>
      </c>
      <c r="Q91" s="5" t="e">
        <f>VLOOKUP(B91,'Opponent Stats'!$B:$AH, 17, FALSE)</f>
        <v>#N/A</v>
      </c>
      <c r="R91" s="5" t="e">
        <f>VLOOKUP(B91,'Opponent Stats'!$B:$AH, 19, FALSE)</f>
        <v>#N/A</v>
      </c>
      <c r="S91" s="5" t="e">
        <f>VLOOKUP(B91,'Opponent Stats'!$B:$AH, 20, FALSE)</f>
        <v>#N/A</v>
      </c>
      <c r="T91" s="5" t="e">
        <f>VLOOKUP(B91,'Opponent Stats'!$B:$AH, 22, FALSE)</f>
        <v>#N/A</v>
      </c>
      <c r="U91" s="5" t="e">
        <f>VLOOKUP(B91,'Opponent Stats'!$B:$AH, 23, FALSE)</f>
        <v>#N/A</v>
      </c>
      <c r="V91" s="5" t="e">
        <f>SUM(Q91/SUM(R92+T92))</f>
        <v>#N/A</v>
      </c>
      <c r="X91" s="5" t="e">
        <f>VLOOKUP(B91,'School Stats'!$B:$AH, 27, FALSE)</f>
        <v>#N/A</v>
      </c>
      <c r="Y91" s="5" t="e">
        <f>VLOOKUP(B91,'School Stats'!$B:$AH, 32, FALSE)</f>
        <v>#N/A</v>
      </c>
      <c r="Z91" s="5" t="e">
        <f>VLOOKUP(B91,'School Stats'!$B:$AH, 30, FALSE)</f>
        <v>#N/A</v>
      </c>
      <c r="AA91" s="5" t="e">
        <f>VLOOKUP(B91,'School Stats'!$B:$AH, 31, FALSE)</f>
        <v>#N/A</v>
      </c>
      <c r="AB91" s="5" t="e">
        <f>VLOOKUP(B91,'Opponent Stats'!$B:$AH, 32, FALSE)</f>
        <v>#N/A</v>
      </c>
      <c r="AC91" s="5" t="e">
        <f>SUM(J91/(SUM(X92-AB91)))</f>
        <v>#N/A</v>
      </c>
      <c r="AE91" s="5" t="e">
        <f>VLOOKUP(B91,'School Stats'!$B:$AH, 33, FALSE)</f>
        <v>#N/A</v>
      </c>
      <c r="AF91" s="5" t="e">
        <f>VLOOKUP(B91,'Opponent Stats'!$B:$AH, 25, FALSE)</f>
        <v>#N/A</v>
      </c>
      <c r="AG91" s="5" t="e">
        <f>VLOOKUP(B91,'Opponent Stats'!$B:$AH, 26, FALSE)</f>
        <v>#N/A</v>
      </c>
      <c r="AH91" s="5" t="e">
        <f>SUM(AF92/AE91)</f>
        <v>#N/A</v>
      </c>
      <c r="AI91" s="5" t="e">
        <f>VLOOKUP(B91,'Opponent Stats'!$B:$AH, 33, FALSE)</f>
        <v>#N/A</v>
      </c>
      <c r="AJ91" s="5" t="e">
        <f>VLOOKUP(B91,'School Stats'!$B:$AH, 19, FALSE)</f>
        <v>#N/A</v>
      </c>
      <c r="AK91" s="5" t="e">
        <f>VLOOKUP(B91,'School Stats'!$B:$AH, 26, FALSE)</f>
        <v>#N/A</v>
      </c>
      <c r="AL91" s="5" t="e">
        <f>SUM(AJ92/AI91)</f>
        <v>#N/A</v>
      </c>
      <c r="AM91" s="5" t="e">
        <f>SUM(AL91-AH91)</f>
        <v>#N/A</v>
      </c>
    </row>
    <row r="92" spans="1:39" hidden="1" outlineLevel="1" x14ac:dyDescent="0.2">
      <c r="A92" s="14" t="s">
        <v>470</v>
      </c>
      <c r="B92" s="15" t="e">
        <f>VLOOKUP(B91,'Conference Decoder'!$A:$B, 2, FALSE)</f>
        <v>#N/A</v>
      </c>
      <c r="C92" s="16" t="s">
        <v>466</v>
      </c>
      <c r="D92" s="6" t="e">
        <f>O91</f>
        <v>#N/A</v>
      </c>
      <c r="E92" s="16" t="s">
        <v>467</v>
      </c>
      <c r="F92" s="6" t="e">
        <f>V91</f>
        <v>#N/A</v>
      </c>
      <c r="K92" s="5" t="e">
        <f>SUM(K91*L91)</f>
        <v>#N/A</v>
      </c>
      <c r="M92" s="5" t="e">
        <f>SUM(M91*N91)</f>
        <v>#N/A</v>
      </c>
      <c r="R92" s="5" t="e">
        <f>SUM(R91*S91)</f>
        <v>#N/A</v>
      </c>
      <c r="T92" s="5" t="e">
        <f>SUM(T91*U91)</f>
        <v>#N/A</v>
      </c>
      <c r="X92" s="5" t="e">
        <f>SUM(X91:AA91)</f>
        <v>#N/A</v>
      </c>
      <c r="AF92" s="5" t="e">
        <f>SUM(AF91*AG91)</f>
        <v>#N/A</v>
      </c>
      <c r="AJ92" s="5" t="e">
        <f>SUM(AJ91*AK91)</f>
        <v>#N/A</v>
      </c>
    </row>
    <row r="93" spans="1:39" hidden="1" outlineLevel="1" x14ac:dyDescent="0.2">
      <c r="A93" s="14" t="s">
        <v>471</v>
      </c>
      <c r="B93" s="15" t="e">
        <f>VLOOKUP(B92,'Conference Strength'!$B$1:$N$33, 13, FALSE)</f>
        <v>#N/A</v>
      </c>
      <c r="C93" s="16" t="s">
        <v>468</v>
      </c>
      <c r="D93" s="6" t="e">
        <f>AM91</f>
        <v>#N/A</v>
      </c>
      <c r="E93" s="16" t="s">
        <v>469</v>
      </c>
      <c r="F93" s="6" t="e">
        <f>AC91</f>
        <v>#N/A</v>
      </c>
      <c r="J93" s="4" t="s">
        <v>473</v>
      </c>
      <c r="K93" t="e">
        <f>SUM(K92-R86)</f>
        <v>#N/A</v>
      </c>
      <c r="L93" s="4" t="s">
        <v>473</v>
      </c>
      <c r="M93" t="e">
        <f>SUM(M92-T86)</f>
        <v>#N/A</v>
      </c>
      <c r="AI93" s="4" t="s">
        <v>473</v>
      </c>
      <c r="AJ93" t="e">
        <f>SUM(AJ92-AF86)</f>
        <v>#N/A</v>
      </c>
    </row>
    <row r="94" spans="1:39" hidden="1" outlineLevel="1" x14ac:dyDescent="0.2">
      <c r="A94" s="14" t="s">
        <v>507</v>
      </c>
      <c r="B94" s="15" t="e">
        <f>SUM(F95*B93)</f>
        <v>#N/A</v>
      </c>
      <c r="C94" s="16" t="s">
        <v>474</v>
      </c>
      <c r="D94" s="17" t="e">
        <f>SUM(F87*SUM(K93/F86))</f>
        <v>#N/A</v>
      </c>
      <c r="E94" s="16" t="s">
        <v>475</v>
      </c>
      <c r="F94" s="18" t="e">
        <f>SUM(F87*SUM(M93/F86))</f>
        <v>#N/A</v>
      </c>
    </row>
    <row r="95" spans="1:39" hidden="1" outlineLevel="1" x14ac:dyDescent="0.2">
      <c r="A95" s="19"/>
      <c r="B95" s="20"/>
      <c r="C95" s="21" t="s">
        <v>476</v>
      </c>
      <c r="D95" s="22" t="e">
        <f>AJ93/(SUM(F93*10))</f>
        <v>#N/A</v>
      </c>
      <c r="E95" s="21" t="s">
        <v>481</v>
      </c>
      <c r="F95" s="23" t="e">
        <f>SUM(D94,F94,D95)</f>
        <v>#N/A</v>
      </c>
    </row>
    <row r="96" spans="1:39" hidden="1" outlineLevel="1" x14ac:dyDescent="0.2"/>
    <row r="97" spans="1:39" hidden="1" outlineLevel="1" x14ac:dyDescent="0.2"/>
    <row r="98" spans="1:39" hidden="1" outlineLevel="1" x14ac:dyDescent="0.2">
      <c r="A98" s="40" t="s">
        <v>472</v>
      </c>
      <c r="B98" s="41"/>
      <c r="C98" s="41"/>
      <c r="D98" s="41"/>
      <c r="E98" s="41"/>
      <c r="F98" s="42"/>
      <c r="J98" s="28" t="s">
        <v>456</v>
      </c>
      <c r="K98" s="29"/>
      <c r="L98" s="29"/>
      <c r="M98" s="29"/>
      <c r="N98" s="29"/>
      <c r="O98" s="30"/>
      <c r="Q98" s="31" t="s">
        <v>457</v>
      </c>
      <c r="R98" s="32"/>
      <c r="S98" s="32"/>
      <c r="T98" s="32"/>
      <c r="U98" s="32"/>
      <c r="V98" s="33"/>
      <c r="X98" s="34" t="s">
        <v>458</v>
      </c>
      <c r="Y98" s="35"/>
      <c r="Z98" s="35"/>
      <c r="AA98" s="35"/>
      <c r="AB98" s="35"/>
      <c r="AC98" s="36"/>
      <c r="AE98" s="37" t="s">
        <v>462</v>
      </c>
      <c r="AF98" s="38"/>
      <c r="AG98" s="38"/>
      <c r="AH98" s="38"/>
      <c r="AI98" s="38"/>
      <c r="AJ98" s="38"/>
      <c r="AK98" s="38"/>
      <c r="AL98" s="38"/>
      <c r="AM98" s="39"/>
    </row>
    <row r="99" spans="1:39" ht="60" hidden="1" outlineLevel="1" x14ac:dyDescent="0.2">
      <c r="A99" s="4" t="s">
        <v>451</v>
      </c>
      <c r="D99" s="2"/>
      <c r="F99" s="2"/>
      <c r="G99" s="2"/>
      <c r="H99" s="2"/>
      <c r="J99" s="7" t="s">
        <v>391</v>
      </c>
      <c r="K99" s="8" t="s">
        <v>393</v>
      </c>
      <c r="L99" s="8" t="s">
        <v>394</v>
      </c>
      <c r="M99" s="8" t="s">
        <v>396</v>
      </c>
      <c r="N99" s="8" t="s">
        <v>397</v>
      </c>
      <c r="O99" s="10" t="s">
        <v>459</v>
      </c>
      <c r="Q99" s="7" t="s">
        <v>455</v>
      </c>
      <c r="R99" s="8" t="s">
        <v>376</v>
      </c>
      <c r="S99" s="8" t="s">
        <v>377</v>
      </c>
      <c r="T99" s="8" t="s">
        <v>379</v>
      </c>
      <c r="U99" s="8" t="s">
        <v>380</v>
      </c>
      <c r="V99" s="10" t="s">
        <v>460</v>
      </c>
      <c r="X99" s="7" t="s">
        <v>401</v>
      </c>
      <c r="Y99" s="8" t="s">
        <v>406</v>
      </c>
      <c r="Z99" s="8" t="s">
        <v>404</v>
      </c>
      <c r="AA99" s="8" t="s">
        <v>405</v>
      </c>
      <c r="AB99" s="8" t="s">
        <v>389</v>
      </c>
      <c r="AC99" s="10" t="s">
        <v>461</v>
      </c>
      <c r="AE99" s="7" t="s">
        <v>407</v>
      </c>
      <c r="AF99" s="8" t="s">
        <v>382</v>
      </c>
      <c r="AG99" s="8" t="s">
        <v>383</v>
      </c>
      <c r="AH99" s="9" t="s">
        <v>464</v>
      </c>
      <c r="AI99" s="8" t="s">
        <v>390</v>
      </c>
      <c r="AJ99" s="8" t="s">
        <v>399</v>
      </c>
      <c r="AK99" s="8" t="s">
        <v>400</v>
      </c>
      <c r="AL99" s="9" t="s">
        <v>465</v>
      </c>
      <c r="AM99" s="10" t="s">
        <v>463</v>
      </c>
    </row>
    <row r="100" spans="1:39" ht="15" hidden="1" outlineLevel="1" x14ac:dyDescent="0.2">
      <c r="A100" s="11" t="s">
        <v>449</v>
      </c>
      <c r="B100" s="12"/>
      <c r="C100" s="13" t="s">
        <v>371</v>
      </c>
      <c r="D100" s="5" t="e">
        <f>VLOOKUP(B100,'School Stats'!$B:$AH, 14, FALSE)</f>
        <v>#N/A</v>
      </c>
      <c r="E100" s="13" t="s">
        <v>452</v>
      </c>
      <c r="F100" s="5" t="e">
        <f>VLOOKUP(B100,'School Stats'!$B:$AH, 15, FALSE)</f>
        <v>#N/A</v>
      </c>
      <c r="J100" s="5" t="e">
        <f>VLOOKUP(B100,'School Stats'!$B:$AH, 17, FALSE)</f>
        <v>#N/A</v>
      </c>
      <c r="K100" s="5" t="e">
        <f>VLOOKUP(B100,'School Stats'!$B:$AH, 19, FALSE)</f>
        <v>#N/A</v>
      </c>
      <c r="L100" s="5" t="e">
        <f>VLOOKUP(B100,'School Stats'!$B:$AH, 20, FALSE)</f>
        <v>#N/A</v>
      </c>
      <c r="M100" s="5" t="e">
        <f>VLOOKUP(B100,'School Stats'!$B:$AH, 22, FALSE)</f>
        <v>#N/A</v>
      </c>
      <c r="N100" s="5" t="e">
        <f>VLOOKUP(B100,'School Stats'!$B:$AH, 23, FALSE)</f>
        <v>#N/A</v>
      </c>
      <c r="O100" s="5" t="e">
        <f>SUM(J100/SUM(K101+M101))</f>
        <v>#N/A</v>
      </c>
      <c r="Q100" s="5" t="e">
        <f>VLOOKUP(B100,'Opponent Stats'!$B:$AH, 17, FALSE)</f>
        <v>#N/A</v>
      </c>
      <c r="R100" s="5" t="e">
        <f>VLOOKUP(B100,'Opponent Stats'!$B:$AH, 19, FALSE)</f>
        <v>#N/A</v>
      </c>
      <c r="S100" s="5" t="e">
        <f>VLOOKUP(B100,'Opponent Stats'!$B:$AH, 20, FALSE)</f>
        <v>#N/A</v>
      </c>
      <c r="T100" s="5" t="e">
        <f>VLOOKUP(B100,'Opponent Stats'!$B:$AH, 22, FALSE)</f>
        <v>#N/A</v>
      </c>
      <c r="U100" s="5" t="e">
        <f>VLOOKUP(B100,'Opponent Stats'!$B:$AH, 23, FALSE)</f>
        <v>#N/A</v>
      </c>
      <c r="V100" s="5" t="e">
        <f>SUM(Q100/SUM(R101+T101))</f>
        <v>#N/A</v>
      </c>
      <c r="X100" s="5" t="e">
        <f>VLOOKUP(B100,'School Stats'!$B:$AH, 27, FALSE)</f>
        <v>#N/A</v>
      </c>
      <c r="Y100" s="5" t="e">
        <f>VLOOKUP(B100,'School Stats'!$B:$AH, 32, FALSE)</f>
        <v>#N/A</v>
      </c>
      <c r="Z100" s="5" t="e">
        <f>VLOOKUP(B100,'School Stats'!$B:$AH, 30, FALSE)</f>
        <v>#N/A</v>
      </c>
      <c r="AA100" s="5" t="e">
        <f>VLOOKUP(B100,'School Stats'!$B:$AH, 31, FALSE)</f>
        <v>#N/A</v>
      </c>
      <c r="AB100" s="5" t="e">
        <f>VLOOKUP(B100,'Opponent Stats'!$B:$AH, 32, FALSE)</f>
        <v>#N/A</v>
      </c>
      <c r="AC100" s="5" t="e">
        <f>SUM(J100/(SUM(X101-AB100)))</f>
        <v>#N/A</v>
      </c>
      <c r="AE100" s="5" t="e">
        <f>VLOOKUP(B100,'School Stats'!$B:$AH, 33, FALSE)</f>
        <v>#N/A</v>
      </c>
      <c r="AF100" s="5" t="e">
        <f>VLOOKUP(B100,'Opponent Stats'!$B:$AH, 25, FALSE)</f>
        <v>#N/A</v>
      </c>
      <c r="AG100" s="5" t="e">
        <f>VLOOKUP(B100,'Opponent Stats'!$B:$AH, 26, FALSE)</f>
        <v>#N/A</v>
      </c>
      <c r="AH100" s="5" t="e">
        <f>SUM(AF101/AE100)</f>
        <v>#N/A</v>
      </c>
      <c r="AI100" s="5" t="e">
        <f>VLOOKUP(B100,'Opponent Stats'!$B:$AH, 33, FALSE)</f>
        <v>#N/A</v>
      </c>
      <c r="AJ100" s="5" t="e">
        <f>VLOOKUP(B100,'School Stats'!$B:$AH, 19, FALSE)</f>
        <v>#N/A</v>
      </c>
      <c r="AK100" s="5" t="e">
        <f>VLOOKUP(B100,'School Stats'!$B:$AH, 26, FALSE)</f>
        <v>#N/A</v>
      </c>
      <c r="AL100" s="5" t="e">
        <f>SUM(AJ101/AI100)</f>
        <v>#N/A</v>
      </c>
      <c r="AM100" s="5" t="e">
        <f>SUM(AL100-AH100)</f>
        <v>#N/A</v>
      </c>
    </row>
    <row r="101" spans="1:39" hidden="1" outlineLevel="1" x14ac:dyDescent="0.2">
      <c r="A101" s="14" t="s">
        <v>470</v>
      </c>
      <c r="B101" s="15" t="e">
        <f>VLOOKUP(B100,'Conference Decoder'!$A:$B, 2, FALSE)</f>
        <v>#N/A</v>
      </c>
      <c r="C101" s="16" t="s">
        <v>466</v>
      </c>
      <c r="D101" s="6" t="e">
        <f>O100</f>
        <v>#N/A</v>
      </c>
      <c r="E101" s="16" t="s">
        <v>467</v>
      </c>
      <c r="F101" s="6" t="e">
        <f>V100</f>
        <v>#N/A</v>
      </c>
      <c r="K101" s="5" t="e">
        <f>SUM(K100*L100)</f>
        <v>#N/A</v>
      </c>
      <c r="M101" s="5" t="e">
        <f>SUM(M100*N100)</f>
        <v>#N/A</v>
      </c>
      <c r="R101" s="5" t="e">
        <f>SUM(R100*S100)</f>
        <v>#N/A</v>
      </c>
      <c r="T101" s="5" t="e">
        <f>SUM(T100*U100)</f>
        <v>#N/A</v>
      </c>
      <c r="X101" s="5" t="e">
        <f>SUM(X100:AA100)</f>
        <v>#N/A</v>
      </c>
      <c r="AF101" s="5" t="e">
        <f>SUM(AF100*AG100)</f>
        <v>#N/A</v>
      </c>
      <c r="AJ101" s="5" t="e">
        <f>SUM(AJ100*AK100)</f>
        <v>#N/A</v>
      </c>
    </row>
    <row r="102" spans="1:39" hidden="1" outlineLevel="1" x14ac:dyDescent="0.2">
      <c r="A102" s="14" t="s">
        <v>471</v>
      </c>
      <c r="B102" s="15" t="e">
        <f>VLOOKUP(B101,'Conference Strength'!$B$1:$N$33, 13, FALSE)</f>
        <v>#N/A</v>
      </c>
      <c r="C102" s="16" t="s">
        <v>468</v>
      </c>
      <c r="D102" s="6" t="e">
        <f>AM100</f>
        <v>#N/A</v>
      </c>
      <c r="E102" s="16" t="s">
        <v>469</v>
      </c>
      <c r="F102" s="6" t="e">
        <f>AC100</f>
        <v>#N/A</v>
      </c>
      <c r="J102" s="4" t="s">
        <v>473</v>
      </c>
      <c r="K102" t="e">
        <f>SUM(K101-R107)</f>
        <v>#N/A</v>
      </c>
      <c r="L102" s="4" t="s">
        <v>473</v>
      </c>
      <c r="M102" t="e">
        <f>SUM(M101-T107)</f>
        <v>#N/A</v>
      </c>
      <c r="Q102" t="s">
        <v>473</v>
      </c>
      <c r="AI102" s="4" t="s">
        <v>473</v>
      </c>
      <c r="AJ102" t="e">
        <f>SUM(AJ101-AF107)</f>
        <v>#N/A</v>
      </c>
    </row>
    <row r="103" spans="1:39" hidden="1" outlineLevel="1" x14ac:dyDescent="0.2">
      <c r="A103" s="14" t="s">
        <v>507</v>
      </c>
      <c r="B103" s="15" t="e">
        <f>SUM(F104*B102)</f>
        <v>#N/A</v>
      </c>
      <c r="C103" s="16" t="s">
        <v>474</v>
      </c>
      <c r="D103" s="17" t="e">
        <f>SUM(F108*SUM(K102/F107))</f>
        <v>#N/A</v>
      </c>
      <c r="E103" s="16" t="s">
        <v>475</v>
      </c>
      <c r="F103" s="18" t="e">
        <f>SUM(F108*SUM(M102/F107))</f>
        <v>#N/A</v>
      </c>
    </row>
    <row r="104" spans="1:39" hidden="1" outlineLevel="1" x14ac:dyDescent="0.2">
      <c r="A104" s="19"/>
      <c r="B104" s="20"/>
      <c r="C104" s="21" t="s">
        <v>476</v>
      </c>
      <c r="D104" s="22" t="e">
        <f>AJ102/(SUM(F102*10))</f>
        <v>#N/A</v>
      </c>
      <c r="E104" s="21" t="s">
        <v>481</v>
      </c>
      <c r="F104" s="23" t="e">
        <f>SUM(D103,F103,D104)</f>
        <v>#N/A</v>
      </c>
    </row>
    <row r="105" spans="1:39" ht="30" hidden="1" customHeight="1" outlineLevel="1" x14ac:dyDescent="0.2"/>
    <row r="106" spans="1:39" ht="15" hidden="1" outlineLevel="1" x14ac:dyDescent="0.2">
      <c r="A106" s="11" t="s">
        <v>450</v>
      </c>
      <c r="B106" s="12"/>
      <c r="C106" s="13" t="s">
        <v>371</v>
      </c>
      <c r="D106" s="5" t="e">
        <f>VLOOKUP(B106,'School Stats'!$B:$AH, 14, FALSE)</f>
        <v>#N/A</v>
      </c>
      <c r="E106" s="13" t="s">
        <v>452</v>
      </c>
      <c r="F106" s="5" t="e">
        <f>VLOOKUP(B106,'Opponent Stats'!$B:$AH, 15, FALSE)</f>
        <v>#N/A</v>
      </c>
      <c r="J106" s="5" t="e">
        <f>VLOOKUP(B106,'School Stats'!$B:$AH, 17, FALSE)</f>
        <v>#N/A</v>
      </c>
      <c r="K106" s="5" t="e">
        <f>VLOOKUP(B106,'School Stats'!$B:$AH, 19, FALSE)</f>
        <v>#N/A</v>
      </c>
      <c r="L106" s="5" t="e">
        <f>VLOOKUP(B106,'School Stats'!$B:$AH, 20, FALSE)</f>
        <v>#N/A</v>
      </c>
      <c r="M106" s="5" t="e">
        <f>VLOOKUP(B106,'School Stats'!$B:$AH, 22, FALSE)</f>
        <v>#N/A</v>
      </c>
      <c r="N106" s="5" t="e">
        <f>VLOOKUP(B106,'School Stats'!$B:$AH, 23, FALSE)</f>
        <v>#N/A</v>
      </c>
      <c r="O106" s="5" t="e">
        <f>SUM(J106/SUM(K107+M107))</f>
        <v>#N/A</v>
      </c>
      <c r="Q106" s="5" t="e">
        <f>VLOOKUP(B106,'Opponent Stats'!$B:$AH, 17, FALSE)</f>
        <v>#N/A</v>
      </c>
      <c r="R106" s="5" t="e">
        <f>VLOOKUP(B106,'Opponent Stats'!$B:$AH, 19, FALSE)</f>
        <v>#N/A</v>
      </c>
      <c r="S106" s="5" t="e">
        <f>VLOOKUP(B106,'Opponent Stats'!$B:$AH, 20, FALSE)</f>
        <v>#N/A</v>
      </c>
      <c r="T106" s="5" t="e">
        <f>VLOOKUP(B106,'Opponent Stats'!$B:$AH, 22, FALSE)</f>
        <v>#N/A</v>
      </c>
      <c r="U106" s="5" t="e">
        <f>VLOOKUP(B106,'Opponent Stats'!$B:$AH, 23, FALSE)</f>
        <v>#N/A</v>
      </c>
      <c r="V106" s="5" t="e">
        <f>SUM(Q106/SUM(R107+T107))</f>
        <v>#N/A</v>
      </c>
      <c r="X106" s="5" t="e">
        <f>VLOOKUP(B106,'School Stats'!$B:$AH, 27, FALSE)</f>
        <v>#N/A</v>
      </c>
      <c r="Y106" s="5" t="e">
        <f>VLOOKUP(B106,'School Stats'!$B:$AH, 32, FALSE)</f>
        <v>#N/A</v>
      </c>
      <c r="Z106" s="5" t="e">
        <f>VLOOKUP(B106,'School Stats'!$B:$AH, 30, FALSE)</f>
        <v>#N/A</v>
      </c>
      <c r="AA106" s="5" t="e">
        <f>VLOOKUP(B106,'School Stats'!$B:$AH, 31, FALSE)</f>
        <v>#N/A</v>
      </c>
      <c r="AB106" s="5" t="e">
        <f>VLOOKUP(B106,'Opponent Stats'!$B:$AH, 32, FALSE)</f>
        <v>#N/A</v>
      </c>
      <c r="AC106" s="5" t="e">
        <f>SUM(J106/(SUM(X107-AB106)))</f>
        <v>#N/A</v>
      </c>
      <c r="AE106" s="5" t="e">
        <f>VLOOKUP(B106,'School Stats'!$B:$AH, 33, FALSE)</f>
        <v>#N/A</v>
      </c>
      <c r="AF106" s="5" t="e">
        <f>VLOOKUP(B106,'Opponent Stats'!$B:$AH, 25, FALSE)</f>
        <v>#N/A</v>
      </c>
      <c r="AG106" s="5" t="e">
        <f>VLOOKUP(B106,'Opponent Stats'!$B:$AH, 26, FALSE)</f>
        <v>#N/A</v>
      </c>
      <c r="AH106" s="5" t="e">
        <f>SUM(AF107/AE106)</f>
        <v>#N/A</v>
      </c>
      <c r="AI106" s="5" t="e">
        <f>VLOOKUP(B106,'Opponent Stats'!$B:$AH, 33, FALSE)</f>
        <v>#N/A</v>
      </c>
      <c r="AJ106" s="5" t="e">
        <f>VLOOKUP(B106,'School Stats'!$B:$AH, 19, FALSE)</f>
        <v>#N/A</v>
      </c>
      <c r="AK106" s="5" t="e">
        <f>VLOOKUP(B106,'School Stats'!$B:$AH, 26, FALSE)</f>
        <v>#N/A</v>
      </c>
      <c r="AL106" s="5" t="e">
        <f>SUM(AJ107/AI106)</f>
        <v>#N/A</v>
      </c>
      <c r="AM106" s="5" t="e">
        <f>SUM(AL106-AH106)</f>
        <v>#N/A</v>
      </c>
    </row>
    <row r="107" spans="1:39" hidden="1" outlineLevel="1" x14ac:dyDescent="0.2">
      <c r="A107" s="14" t="s">
        <v>470</v>
      </c>
      <c r="B107" s="15" t="e">
        <f>VLOOKUP(B106,'Conference Decoder'!$A:$B, 2, FALSE)</f>
        <v>#N/A</v>
      </c>
      <c r="C107" s="16" t="s">
        <v>466</v>
      </c>
      <c r="D107" s="6" t="e">
        <f>O106</f>
        <v>#N/A</v>
      </c>
      <c r="E107" s="16" t="s">
        <v>467</v>
      </c>
      <c r="F107" s="6" t="e">
        <f>V106</f>
        <v>#N/A</v>
      </c>
      <c r="K107" s="5" t="e">
        <f>SUM(K106*L106)</f>
        <v>#N/A</v>
      </c>
      <c r="M107" s="5" t="e">
        <f>SUM(M106*N106)</f>
        <v>#N/A</v>
      </c>
      <c r="R107" s="5" t="e">
        <f>SUM(R106*S106)</f>
        <v>#N/A</v>
      </c>
      <c r="T107" s="5" t="e">
        <f>SUM(T106*U106)</f>
        <v>#N/A</v>
      </c>
      <c r="X107" s="5" t="e">
        <f>SUM(X106:AA106)</f>
        <v>#N/A</v>
      </c>
      <c r="AF107" s="5" t="e">
        <f>SUM(AF106*AG106)</f>
        <v>#N/A</v>
      </c>
      <c r="AJ107" s="5" t="e">
        <f>SUM(AJ106*AK106)</f>
        <v>#N/A</v>
      </c>
    </row>
    <row r="108" spans="1:39" hidden="1" outlineLevel="1" x14ac:dyDescent="0.2">
      <c r="A108" s="14" t="s">
        <v>471</v>
      </c>
      <c r="B108" s="15" t="e">
        <f>VLOOKUP(B107,'Conference Strength'!$B$1:$N$33, 13, FALSE)</f>
        <v>#N/A</v>
      </c>
      <c r="C108" s="16" t="s">
        <v>468</v>
      </c>
      <c r="D108" s="6" t="e">
        <f>AM106</f>
        <v>#N/A</v>
      </c>
      <c r="E108" s="16" t="s">
        <v>469</v>
      </c>
      <c r="F108" s="6" t="e">
        <f>AC106</f>
        <v>#N/A</v>
      </c>
      <c r="J108" s="4" t="s">
        <v>473</v>
      </c>
      <c r="K108" t="e">
        <f>SUM(K107-R101)</f>
        <v>#N/A</v>
      </c>
      <c r="L108" s="4" t="s">
        <v>473</v>
      </c>
      <c r="M108" t="e">
        <f>SUM(M107-T101)</f>
        <v>#N/A</v>
      </c>
      <c r="AI108" s="4" t="s">
        <v>473</v>
      </c>
      <c r="AJ108" t="e">
        <f>SUM(AJ107-AF101)</f>
        <v>#N/A</v>
      </c>
    </row>
    <row r="109" spans="1:39" hidden="1" outlineLevel="1" x14ac:dyDescent="0.2">
      <c r="A109" s="14" t="s">
        <v>507</v>
      </c>
      <c r="B109" s="15" t="e">
        <f>SUM(F110*B108)</f>
        <v>#N/A</v>
      </c>
      <c r="C109" s="16" t="s">
        <v>474</v>
      </c>
      <c r="D109" s="17" t="e">
        <f>SUM(F102*SUM(K108/F101))</f>
        <v>#N/A</v>
      </c>
      <c r="E109" s="16" t="s">
        <v>475</v>
      </c>
      <c r="F109" s="18" t="e">
        <f>SUM(F102*SUM(M108/F101))</f>
        <v>#N/A</v>
      </c>
    </row>
    <row r="110" spans="1:39" hidden="1" outlineLevel="1" x14ac:dyDescent="0.2">
      <c r="A110" s="19"/>
      <c r="B110" s="20"/>
      <c r="C110" s="21" t="s">
        <v>476</v>
      </c>
      <c r="D110" s="22" t="e">
        <f>AJ108/(SUM(F108*10))</f>
        <v>#N/A</v>
      </c>
      <c r="E110" s="21" t="s">
        <v>481</v>
      </c>
      <c r="F110" s="23" t="e">
        <f>SUM(D109,F109,D110)</f>
        <v>#N/A</v>
      </c>
    </row>
    <row r="111" spans="1:39" hidden="1" outlineLevel="1" x14ac:dyDescent="0.2"/>
    <row r="112" spans="1:39" hidden="1" outlineLevel="1" x14ac:dyDescent="0.2"/>
    <row r="113" spans="1:39" hidden="1" outlineLevel="1" x14ac:dyDescent="0.2">
      <c r="A113" s="40" t="s">
        <v>472</v>
      </c>
      <c r="B113" s="41"/>
      <c r="C113" s="41"/>
      <c r="D113" s="41"/>
      <c r="E113" s="41"/>
      <c r="F113" s="42"/>
      <c r="J113" s="28" t="s">
        <v>456</v>
      </c>
      <c r="K113" s="29"/>
      <c r="L113" s="29"/>
      <c r="M113" s="29"/>
      <c r="N113" s="29"/>
      <c r="O113" s="30"/>
      <c r="Q113" s="31" t="s">
        <v>457</v>
      </c>
      <c r="R113" s="32"/>
      <c r="S113" s="32"/>
      <c r="T113" s="32"/>
      <c r="U113" s="32"/>
      <c r="V113" s="33"/>
      <c r="X113" s="34" t="s">
        <v>458</v>
      </c>
      <c r="Y113" s="35"/>
      <c r="Z113" s="35"/>
      <c r="AA113" s="35"/>
      <c r="AB113" s="35"/>
      <c r="AC113" s="36"/>
      <c r="AE113" s="37" t="s">
        <v>462</v>
      </c>
      <c r="AF113" s="38"/>
      <c r="AG113" s="38"/>
      <c r="AH113" s="38"/>
      <c r="AI113" s="38"/>
      <c r="AJ113" s="38"/>
      <c r="AK113" s="38"/>
      <c r="AL113" s="38"/>
      <c r="AM113" s="39"/>
    </row>
    <row r="114" spans="1:39" ht="60" hidden="1" outlineLevel="1" x14ac:dyDescent="0.2">
      <c r="A114" s="4" t="s">
        <v>451</v>
      </c>
      <c r="D114" s="2"/>
      <c r="F114" s="2"/>
      <c r="G114" s="2"/>
      <c r="H114" s="2"/>
      <c r="J114" s="7" t="s">
        <v>391</v>
      </c>
      <c r="K114" s="8" t="s">
        <v>393</v>
      </c>
      <c r="L114" s="8" t="s">
        <v>394</v>
      </c>
      <c r="M114" s="8" t="s">
        <v>396</v>
      </c>
      <c r="N114" s="8" t="s">
        <v>397</v>
      </c>
      <c r="O114" s="10" t="s">
        <v>459</v>
      </c>
      <c r="Q114" s="7" t="s">
        <v>455</v>
      </c>
      <c r="R114" s="8" t="s">
        <v>376</v>
      </c>
      <c r="S114" s="8" t="s">
        <v>377</v>
      </c>
      <c r="T114" s="8" t="s">
        <v>379</v>
      </c>
      <c r="U114" s="8" t="s">
        <v>380</v>
      </c>
      <c r="V114" s="10" t="s">
        <v>460</v>
      </c>
      <c r="X114" s="7" t="s">
        <v>401</v>
      </c>
      <c r="Y114" s="8" t="s">
        <v>406</v>
      </c>
      <c r="Z114" s="8" t="s">
        <v>404</v>
      </c>
      <c r="AA114" s="8" t="s">
        <v>405</v>
      </c>
      <c r="AB114" s="8" t="s">
        <v>389</v>
      </c>
      <c r="AC114" s="10" t="s">
        <v>461</v>
      </c>
      <c r="AE114" s="7" t="s">
        <v>407</v>
      </c>
      <c r="AF114" s="8" t="s">
        <v>382</v>
      </c>
      <c r="AG114" s="8" t="s">
        <v>383</v>
      </c>
      <c r="AH114" s="9" t="s">
        <v>464</v>
      </c>
      <c r="AI114" s="8" t="s">
        <v>390</v>
      </c>
      <c r="AJ114" s="8" t="s">
        <v>399</v>
      </c>
      <c r="AK114" s="8" t="s">
        <v>400</v>
      </c>
      <c r="AL114" s="9" t="s">
        <v>465</v>
      </c>
      <c r="AM114" s="10" t="s">
        <v>463</v>
      </c>
    </row>
    <row r="115" spans="1:39" ht="15" hidden="1" outlineLevel="1" x14ac:dyDescent="0.2">
      <c r="A115" s="11" t="s">
        <v>449</v>
      </c>
      <c r="B115" s="12"/>
      <c r="C115" s="13" t="s">
        <v>371</v>
      </c>
      <c r="D115" s="5" t="e">
        <f>VLOOKUP(B115,'School Stats'!$B:$AH, 14, FALSE)</f>
        <v>#N/A</v>
      </c>
      <c r="E115" s="13" t="s">
        <v>452</v>
      </c>
      <c r="F115" s="5" t="e">
        <f>VLOOKUP(B115,'School Stats'!$B:$AH, 15, FALSE)</f>
        <v>#N/A</v>
      </c>
      <c r="J115" s="5" t="e">
        <f>VLOOKUP(B115,'School Stats'!$B:$AH, 17, FALSE)</f>
        <v>#N/A</v>
      </c>
      <c r="K115" s="5" t="e">
        <f>VLOOKUP(B115,'School Stats'!$B:$AH, 19, FALSE)</f>
        <v>#N/A</v>
      </c>
      <c r="L115" s="5" t="e">
        <f>VLOOKUP(B115,'School Stats'!$B:$AH, 20, FALSE)</f>
        <v>#N/A</v>
      </c>
      <c r="M115" s="5" t="e">
        <f>VLOOKUP(B115,'School Stats'!$B:$AH, 22, FALSE)</f>
        <v>#N/A</v>
      </c>
      <c r="N115" s="5" t="e">
        <f>VLOOKUP(B115,'School Stats'!$B:$AH, 23, FALSE)</f>
        <v>#N/A</v>
      </c>
      <c r="O115" s="5" t="e">
        <f>SUM(J115/SUM(K116+M116))</f>
        <v>#N/A</v>
      </c>
      <c r="Q115" s="5" t="e">
        <f>VLOOKUP(B115,'Opponent Stats'!$B:$AH, 17, FALSE)</f>
        <v>#N/A</v>
      </c>
      <c r="R115" s="5" t="e">
        <f>VLOOKUP(B115,'Opponent Stats'!$B:$AH, 19, FALSE)</f>
        <v>#N/A</v>
      </c>
      <c r="S115" s="5" t="e">
        <f>VLOOKUP(B115,'Opponent Stats'!$B:$AH, 20, FALSE)</f>
        <v>#N/A</v>
      </c>
      <c r="T115" s="5" t="e">
        <f>VLOOKUP(B115,'Opponent Stats'!$B:$AH, 22, FALSE)</f>
        <v>#N/A</v>
      </c>
      <c r="U115" s="5" t="e">
        <f>VLOOKUP(B115,'Opponent Stats'!$B:$AH, 23, FALSE)</f>
        <v>#N/A</v>
      </c>
      <c r="V115" s="5" t="e">
        <f>SUM(Q115/SUM(R116+T116))</f>
        <v>#N/A</v>
      </c>
      <c r="X115" s="5" t="e">
        <f>VLOOKUP(B115,'School Stats'!$B:$AH, 27, FALSE)</f>
        <v>#N/A</v>
      </c>
      <c r="Y115" s="5" t="e">
        <f>VLOOKUP(B115,'School Stats'!$B:$AH, 32, FALSE)</f>
        <v>#N/A</v>
      </c>
      <c r="Z115" s="5" t="e">
        <f>VLOOKUP(B115,'School Stats'!$B:$AH, 30, FALSE)</f>
        <v>#N/A</v>
      </c>
      <c r="AA115" s="5" t="e">
        <f>VLOOKUP(B115,'School Stats'!$B:$AH, 31, FALSE)</f>
        <v>#N/A</v>
      </c>
      <c r="AB115" s="5" t="e">
        <f>VLOOKUP(B115,'Opponent Stats'!$B:$AH, 32, FALSE)</f>
        <v>#N/A</v>
      </c>
      <c r="AC115" s="5" t="e">
        <f>SUM(J115/(SUM(X116-AB115)))</f>
        <v>#N/A</v>
      </c>
      <c r="AE115" s="5" t="e">
        <f>VLOOKUP(B115,'School Stats'!$B:$AH, 33, FALSE)</f>
        <v>#N/A</v>
      </c>
      <c r="AF115" s="5" t="e">
        <f>VLOOKUP(B115,'Opponent Stats'!$B:$AH, 25, FALSE)</f>
        <v>#N/A</v>
      </c>
      <c r="AG115" s="5" t="e">
        <f>VLOOKUP(B115,'Opponent Stats'!$B:$AH, 26, FALSE)</f>
        <v>#N/A</v>
      </c>
      <c r="AH115" s="5" t="e">
        <f>SUM(AF116/AE115)</f>
        <v>#N/A</v>
      </c>
      <c r="AI115" s="5" t="e">
        <f>VLOOKUP(B115,'Opponent Stats'!$B:$AH, 33, FALSE)</f>
        <v>#N/A</v>
      </c>
      <c r="AJ115" s="5" t="e">
        <f>VLOOKUP(B115,'School Stats'!$B:$AH, 19, FALSE)</f>
        <v>#N/A</v>
      </c>
      <c r="AK115" s="5" t="e">
        <f>VLOOKUP(B115,'School Stats'!$B:$AH, 26, FALSE)</f>
        <v>#N/A</v>
      </c>
      <c r="AL115" s="5" t="e">
        <f>SUM(AJ116/AI115)</f>
        <v>#N/A</v>
      </c>
      <c r="AM115" s="5" t="e">
        <f>SUM(AL115-AH115)</f>
        <v>#N/A</v>
      </c>
    </row>
    <row r="116" spans="1:39" hidden="1" outlineLevel="1" x14ac:dyDescent="0.2">
      <c r="A116" s="14" t="s">
        <v>470</v>
      </c>
      <c r="B116" s="15" t="e">
        <f>VLOOKUP(B115,'Conference Decoder'!$A:$B, 2, FALSE)</f>
        <v>#N/A</v>
      </c>
      <c r="C116" s="16" t="s">
        <v>466</v>
      </c>
      <c r="D116" s="6" t="e">
        <f>O115</f>
        <v>#N/A</v>
      </c>
      <c r="E116" s="16" t="s">
        <v>467</v>
      </c>
      <c r="F116" s="6" t="e">
        <f>V115</f>
        <v>#N/A</v>
      </c>
      <c r="K116" s="5" t="e">
        <f>SUM(K115*L115)</f>
        <v>#N/A</v>
      </c>
      <c r="M116" s="5" t="e">
        <f>SUM(M115*N115)</f>
        <v>#N/A</v>
      </c>
      <c r="R116" s="5" t="e">
        <f>SUM(R115*S115)</f>
        <v>#N/A</v>
      </c>
      <c r="T116" s="5" t="e">
        <f>SUM(T115*U115)</f>
        <v>#N/A</v>
      </c>
      <c r="X116" s="5" t="e">
        <f>SUM(X115:AA115)</f>
        <v>#N/A</v>
      </c>
      <c r="AF116" s="5" t="e">
        <f>SUM(AF115*AG115)</f>
        <v>#N/A</v>
      </c>
      <c r="AJ116" s="5" t="e">
        <f>SUM(AJ115*AK115)</f>
        <v>#N/A</v>
      </c>
    </row>
    <row r="117" spans="1:39" hidden="1" outlineLevel="1" x14ac:dyDescent="0.2">
      <c r="A117" s="14" t="s">
        <v>471</v>
      </c>
      <c r="B117" s="15" t="e">
        <f>VLOOKUP(B116,'Conference Strength'!$B$1:$N$33, 13, FALSE)</f>
        <v>#N/A</v>
      </c>
      <c r="C117" s="16" t="s">
        <v>468</v>
      </c>
      <c r="D117" s="6" t="e">
        <f>AM115</f>
        <v>#N/A</v>
      </c>
      <c r="E117" s="16" t="s">
        <v>469</v>
      </c>
      <c r="F117" s="6" t="e">
        <f>AC115</f>
        <v>#N/A</v>
      </c>
      <c r="J117" s="4" t="s">
        <v>473</v>
      </c>
      <c r="K117" t="e">
        <f>SUM(K116-R122)</f>
        <v>#N/A</v>
      </c>
      <c r="L117" s="4" t="s">
        <v>473</v>
      </c>
      <c r="M117" t="e">
        <f>SUM(M116-T122)</f>
        <v>#N/A</v>
      </c>
      <c r="Q117" t="s">
        <v>473</v>
      </c>
      <c r="AI117" s="4" t="s">
        <v>473</v>
      </c>
      <c r="AJ117" t="e">
        <f>SUM(AJ116-AF122)</f>
        <v>#N/A</v>
      </c>
    </row>
    <row r="118" spans="1:39" hidden="1" outlineLevel="1" x14ac:dyDescent="0.2">
      <c r="A118" s="14" t="s">
        <v>507</v>
      </c>
      <c r="B118" s="15" t="e">
        <f>SUM(F119*B117)</f>
        <v>#N/A</v>
      </c>
      <c r="C118" s="16" t="s">
        <v>474</v>
      </c>
      <c r="D118" s="17" t="e">
        <f>SUM(F123*SUM(K117/F122))</f>
        <v>#N/A</v>
      </c>
      <c r="E118" s="16" t="s">
        <v>475</v>
      </c>
      <c r="F118" s="18" t="e">
        <f>SUM(F123*SUM(M117/F122))</f>
        <v>#N/A</v>
      </c>
    </row>
    <row r="119" spans="1:39" hidden="1" outlineLevel="1" x14ac:dyDescent="0.2">
      <c r="A119" s="19"/>
      <c r="B119" s="20"/>
      <c r="C119" s="21" t="s">
        <v>476</v>
      </c>
      <c r="D119" s="22" t="e">
        <f>AJ117/(SUM(F117*10))</f>
        <v>#N/A</v>
      </c>
      <c r="E119" s="21" t="s">
        <v>481</v>
      </c>
      <c r="F119" s="23" t="e">
        <f>SUM(D118,F118,D119)</f>
        <v>#N/A</v>
      </c>
    </row>
    <row r="120" spans="1:39" ht="30" hidden="1" customHeight="1" outlineLevel="1" x14ac:dyDescent="0.2"/>
    <row r="121" spans="1:39" ht="15" hidden="1" outlineLevel="1" x14ac:dyDescent="0.2">
      <c r="A121" s="11" t="s">
        <v>450</v>
      </c>
      <c r="B121" s="12"/>
      <c r="C121" s="13" t="s">
        <v>371</v>
      </c>
      <c r="D121" s="5" t="e">
        <f>VLOOKUP(B121,'School Stats'!$B:$AH, 14, FALSE)</f>
        <v>#N/A</v>
      </c>
      <c r="E121" s="13" t="s">
        <v>452</v>
      </c>
      <c r="F121" s="5" t="e">
        <f>VLOOKUP(B121,'Opponent Stats'!$B:$AH, 15, FALSE)</f>
        <v>#N/A</v>
      </c>
      <c r="J121" s="5" t="e">
        <f>VLOOKUP(B121,'School Stats'!$B:$AH, 17, FALSE)</f>
        <v>#N/A</v>
      </c>
      <c r="K121" s="5" t="e">
        <f>VLOOKUP(B121,'School Stats'!$B:$AH, 19, FALSE)</f>
        <v>#N/A</v>
      </c>
      <c r="L121" s="5" t="e">
        <f>VLOOKUP(B121,'School Stats'!$B:$AH, 20, FALSE)</f>
        <v>#N/A</v>
      </c>
      <c r="M121" s="5" t="e">
        <f>VLOOKUP(B121,'School Stats'!$B:$AH, 22, FALSE)</f>
        <v>#N/A</v>
      </c>
      <c r="N121" s="5" t="e">
        <f>VLOOKUP(B121,'School Stats'!$B:$AH, 23, FALSE)</f>
        <v>#N/A</v>
      </c>
      <c r="O121" s="5" t="e">
        <f>SUM(J121/SUM(K122+M122))</f>
        <v>#N/A</v>
      </c>
      <c r="Q121" s="5" t="e">
        <f>VLOOKUP(B121,'Opponent Stats'!$B:$AH, 17, FALSE)</f>
        <v>#N/A</v>
      </c>
      <c r="R121" s="5" t="e">
        <f>VLOOKUP(B121,'Opponent Stats'!$B:$AH, 19, FALSE)</f>
        <v>#N/A</v>
      </c>
      <c r="S121" s="5" t="e">
        <f>VLOOKUP(B121,'Opponent Stats'!$B:$AH, 20, FALSE)</f>
        <v>#N/A</v>
      </c>
      <c r="T121" s="5" t="e">
        <f>VLOOKUP(B121,'Opponent Stats'!$B:$AH, 22, FALSE)</f>
        <v>#N/A</v>
      </c>
      <c r="U121" s="5" t="e">
        <f>VLOOKUP(B121,'Opponent Stats'!$B:$AH, 23, FALSE)</f>
        <v>#N/A</v>
      </c>
      <c r="V121" s="5" t="e">
        <f>SUM(Q121/SUM(R122+T122))</f>
        <v>#N/A</v>
      </c>
      <c r="X121" s="5" t="e">
        <f>VLOOKUP(B121,'School Stats'!$B:$AH, 27, FALSE)</f>
        <v>#N/A</v>
      </c>
      <c r="Y121" s="5" t="e">
        <f>VLOOKUP(B121,'School Stats'!$B:$AH, 32, FALSE)</f>
        <v>#N/A</v>
      </c>
      <c r="Z121" s="5" t="e">
        <f>VLOOKUP(B121,'School Stats'!$B:$AH, 30, FALSE)</f>
        <v>#N/A</v>
      </c>
      <c r="AA121" s="5" t="e">
        <f>VLOOKUP(B121,'School Stats'!$B:$AH, 31, FALSE)</f>
        <v>#N/A</v>
      </c>
      <c r="AB121" s="5" t="e">
        <f>VLOOKUP(B121,'Opponent Stats'!$B:$AH, 32, FALSE)</f>
        <v>#N/A</v>
      </c>
      <c r="AC121" s="5" t="e">
        <f>SUM(J121/(SUM(X122-AB121)))</f>
        <v>#N/A</v>
      </c>
      <c r="AE121" s="5" t="e">
        <f>VLOOKUP(B121,'School Stats'!$B:$AH, 33, FALSE)</f>
        <v>#N/A</v>
      </c>
      <c r="AF121" s="5" t="e">
        <f>VLOOKUP(B121,'Opponent Stats'!$B:$AH, 25, FALSE)</f>
        <v>#N/A</v>
      </c>
      <c r="AG121" s="5" t="e">
        <f>VLOOKUP(B121,'Opponent Stats'!$B:$AH, 26, FALSE)</f>
        <v>#N/A</v>
      </c>
      <c r="AH121" s="5" t="e">
        <f>SUM(AF122/AE121)</f>
        <v>#N/A</v>
      </c>
      <c r="AI121" s="5" t="e">
        <f>VLOOKUP(B121,'Opponent Stats'!$B:$AH, 33, FALSE)</f>
        <v>#N/A</v>
      </c>
      <c r="AJ121" s="5" t="e">
        <f>VLOOKUP(B121,'School Stats'!$B:$AH, 19, FALSE)</f>
        <v>#N/A</v>
      </c>
      <c r="AK121" s="5" t="e">
        <f>VLOOKUP(B121,'School Stats'!$B:$AH, 26, FALSE)</f>
        <v>#N/A</v>
      </c>
      <c r="AL121" s="5" t="e">
        <f>SUM(AJ122/AI121)</f>
        <v>#N/A</v>
      </c>
      <c r="AM121" s="5" t="e">
        <f>SUM(AL121-AH121)</f>
        <v>#N/A</v>
      </c>
    </row>
    <row r="122" spans="1:39" hidden="1" outlineLevel="1" x14ac:dyDescent="0.2">
      <c r="A122" s="14" t="s">
        <v>470</v>
      </c>
      <c r="B122" s="15" t="e">
        <f>VLOOKUP(B121,'Conference Decoder'!$A:$B, 2, FALSE)</f>
        <v>#N/A</v>
      </c>
      <c r="C122" s="16" t="s">
        <v>466</v>
      </c>
      <c r="D122" s="6" t="e">
        <f>O121</f>
        <v>#N/A</v>
      </c>
      <c r="E122" s="16" t="s">
        <v>467</v>
      </c>
      <c r="F122" s="6" t="e">
        <f>V121</f>
        <v>#N/A</v>
      </c>
      <c r="K122" s="5" t="e">
        <f>SUM(K121*L121)</f>
        <v>#N/A</v>
      </c>
      <c r="M122" s="5" t="e">
        <f>SUM(M121*N121)</f>
        <v>#N/A</v>
      </c>
      <c r="R122" s="5" t="e">
        <f>SUM(R121*S121)</f>
        <v>#N/A</v>
      </c>
      <c r="T122" s="5" t="e">
        <f>SUM(T121*U121)</f>
        <v>#N/A</v>
      </c>
      <c r="X122" s="5" t="e">
        <f>SUM(X121:AA121)</f>
        <v>#N/A</v>
      </c>
      <c r="AF122" s="5" t="e">
        <f>SUM(AF121*AG121)</f>
        <v>#N/A</v>
      </c>
      <c r="AJ122" s="5" t="e">
        <f>SUM(AJ121*AK121)</f>
        <v>#N/A</v>
      </c>
    </row>
    <row r="123" spans="1:39" hidden="1" outlineLevel="1" x14ac:dyDescent="0.2">
      <c r="A123" s="14" t="s">
        <v>471</v>
      </c>
      <c r="B123" s="15" t="e">
        <f>VLOOKUP(B122,'Conference Strength'!$B$1:$N$33, 13, FALSE)</f>
        <v>#N/A</v>
      </c>
      <c r="C123" s="16" t="s">
        <v>468</v>
      </c>
      <c r="D123" s="6" t="e">
        <f>AM121</f>
        <v>#N/A</v>
      </c>
      <c r="E123" s="16" t="s">
        <v>469</v>
      </c>
      <c r="F123" s="6" t="e">
        <f>AC121</f>
        <v>#N/A</v>
      </c>
      <c r="J123" s="4" t="s">
        <v>473</v>
      </c>
      <c r="K123" t="e">
        <f>SUM(K122-R116)</f>
        <v>#N/A</v>
      </c>
      <c r="L123" s="4" t="s">
        <v>473</v>
      </c>
      <c r="M123" t="e">
        <f>SUM(M122-T116)</f>
        <v>#N/A</v>
      </c>
      <c r="AI123" s="4" t="s">
        <v>473</v>
      </c>
      <c r="AJ123" t="e">
        <f>SUM(AJ122-AF116)</f>
        <v>#N/A</v>
      </c>
    </row>
    <row r="124" spans="1:39" hidden="1" outlineLevel="1" x14ac:dyDescent="0.2">
      <c r="A124" s="14" t="s">
        <v>507</v>
      </c>
      <c r="B124" s="15" t="e">
        <f>SUM(F125*B123)</f>
        <v>#N/A</v>
      </c>
      <c r="C124" s="16" t="s">
        <v>474</v>
      </c>
      <c r="D124" s="17" t="e">
        <f>SUM(F117*SUM(K123/F116))</f>
        <v>#N/A</v>
      </c>
      <c r="E124" s="16" t="s">
        <v>475</v>
      </c>
      <c r="F124" s="18" t="e">
        <f>SUM(F117*SUM(M123/F116))</f>
        <v>#N/A</v>
      </c>
    </row>
    <row r="125" spans="1:39" hidden="1" outlineLevel="1" x14ac:dyDescent="0.2">
      <c r="A125" s="19"/>
      <c r="B125" s="20"/>
      <c r="C125" s="21" t="s">
        <v>476</v>
      </c>
      <c r="D125" s="22" t="e">
        <f>AJ123/(SUM(F123*10))</f>
        <v>#N/A</v>
      </c>
      <c r="E125" s="21" t="s">
        <v>481</v>
      </c>
      <c r="F125" s="23" t="e">
        <f>SUM(D124,F124,D125)</f>
        <v>#N/A</v>
      </c>
    </row>
    <row r="126" spans="1:39" hidden="1" outlineLevel="1" x14ac:dyDescent="0.2"/>
    <row r="127" spans="1:39" hidden="1" outlineLevel="1" x14ac:dyDescent="0.2"/>
    <row r="128" spans="1:39" collapsed="1" x14ac:dyDescent="0.2"/>
    <row r="129" spans="1:39" s="24" customFormat="1" x14ac:dyDescent="0.2">
      <c r="A129" s="25" t="s">
        <v>480</v>
      </c>
    </row>
    <row r="132" spans="1:39" hidden="1" outlineLevel="1" x14ac:dyDescent="0.2">
      <c r="A132" s="40" t="s">
        <v>472</v>
      </c>
      <c r="B132" s="41"/>
      <c r="C132" s="41"/>
      <c r="D132" s="41"/>
      <c r="E132" s="41"/>
      <c r="F132" s="42"/>
      <c r="J132" s="28" t="s">
        <v>456</v>
      </c>
      <c r="K132" s="29"/>
      <c r="L132" s="29"/>
      <c r="M132" s="29"/>
      <c r="N132" s="29"/>
      <c r="O132" s="30"/>
      <c r="Q132" s="31" t="s">
        <v>457</v>
      </c>
      <c r="R132" s="32"/>
      <c r="S132" s="32"/>
      <c r="T132" s="32"/>
      <c r="U132" s="32"/>
      <c r="V132" s="33"/>
      <c r="X132" s="34" t="s">
        <v>458</v>
      </c>
      <c r="Y132" s="35"/>
      <c r="Z132" s="35"/>
      <c r="AA132" s="35"/>
      <c r="AB132" s="35"/>
      <c r="AC132" s="36"/>
      <c r="AE132" s="37" t="s">
        <v>462</v>
      </c>
      <c r="AF132" s="38"/>
      <c r="AG132" s="38"/>
      <c r="AH132" s="38"/>
      <c r="AI132" s="38"/>
      <c r="AJ132" s="38"/>
      <c r="AK132" s="38"/>
      <c r="AL132" s="38"/>
      <c r="AM132" s="39"/>
    </row>
    <row r="133" spans="1:39" ht="60" hidden="1" outlineLevel="1" x14ac:dyDescent="0.2">
      <c r="A133" s="4" t="s">
        <v>451</v>
      </c>
      <c r="D133" s="2"/>
      <c r="F133" s="2"/>
      <c r="G133" s="2"/>
      <c r="H133" s="2"/>
      <c r="J133" s="7" t="s">
        <v>391</v>
      </c>
      <c r="K133" s="8" t="s">
        <v>393</v>
      </c>
      <c r="L133" s="8" t="s">
        <v>394</v>
      </c>
      <c r="M133" s="8" t="s">
        <v>396</v>
      </c>
      <c r="N133" s="8" t="s">
        <v>397</v>
      </c>
      <c r="O133" s="10" t="s">
        <v>459</v>
      </c>
      <c r="Q133" s="7" t="s">
        <v>455</v>
      </c>
      <c r="R133" s="8" t="s">
        <v>376</v>
      </c>
      <c r="S133" s="8" t="s">
        <v>377</v>
      </c>
      <c r="T133" s="8" t="s">
        <v>379</v>
      </c>
      <c r="U133" s="8" t="s">
        <v>380</v>
      </c>
      <c r="V133" s="10" t="s">
        <v>460</v>
      </c>
      <c r="X133" s="7" t="s">
        <v>401</v>
      </c>
      <c r="Y133" s="8" t="s">
        <v>406</v>
      </c>
      <c r="Z133" s="8" t="s">
        <v>404</v>
      </c>
      <c r="AA133" s="8" t="s">
        <v>405</v>
      </c>
      <c r="AB133" s="8" t="s">
        <v>389</v>
      </c>
      <c r="AC133" s="10" t="s">
        <v>461</v>
      </c>
      <c r="AE133" s="7" t="s">
        <v>407</v>
      </c>
      <c r="AF133" s="8" t="s">
        <v>382</v>
      </c>
      <c r="AG133" s="8" t="s">
        <v>383</v>
      </c>
      <c r="AH133" s="9" t="s">
        <v>464</v>
      </c>
      <c r="AI133" s="8" t="s">
        <v>390</v>
      </c>
      <c r="AJ133" s="8" t="s">
        <v>399</v>
      </c>
      <c r="AK133" s="8" t="s">
        <v>400</v>
      </c>
      <c r="AL133" s="9" t="s">
        <v>465</v>
      </c>
      <c r="AM133" s="10" t="s">
        <v>463</v>
      </c>
    </row>
    <row r="134" spans="1:39" ht="15" hidden="1" outlineLevel="1" x14ac:dyDescent="0.2">
      <c r="A134" s="11" t="s">
        <v>449</v>
      </c>
      <c r="B134" s="12"/>
      <c r="C134" s="13" t="s">
        <v>371</v>
      </c>
      <c r="D134" s="5" t="e">
        <f>VLOOKUP(B134,'School Stats'!$B:$AH, 14, FALSE)</f>
        <v>#N/A</v>
      </c>
      <c r="E134" s="13" t="s">
        <v>452</v>
      </c>
      <c r="F134" s="5" t="e">
        <f>VLOOKUP(B134,'School Stats'!$B:$AH, 15, FALSE)</f>
        <v>#N/A</v>
      </c>
      <c r="J134" s="5" t="e">
        <f>VLOOKUP(B134,'School Stats'!$B:$AH, 17, FALSE)</f>
        <v>#N/A</v>
      </c>
      <c r="K134" s="5" t="e">
        <f>VLOOKUP(B134,'School Stats'!$B:$AH, 19, FALSE)</f>
        <v>#N/A</v>
      </c>
      <c r="L134" s="5" t="e">
        <f>VLOOKUP(B134,'School Stats'!$B:$AH, 20, FALSE)</f>
        <v>#N/A</v>
      </c>
      <c r="M134" s="5" t="e">
        <f>VLOOKUP(B134,'School Stats'!$B:$AH, 22, FALSE)</f>
        <v>#N/A</v>
      </c>
      <c r="N134" s="5" t="e">
        <f>VLOOKUP(B134,'School Stats'!$B:$AH, 23, FALSE)</f>
        <v>#N/A</v>
      </c>
      <c r="O134" s="5" t="e">
        <f>SUM(J134/SUM(K135+M135))</f>
        <v>#N/A</v>
      </c>
      <c r="Q134" s="5" t="e">
        <f>VLOOKUP(B134,'Opponent Stats'!$B:$AH, 17, FALSE)</f>
        <v>#N/A</v>
      </c>
      <c r="R134" s="5" t="e">
        <f>VLOOKUP(B134,'Opponent Stats'!$B:$AH, 19, FALSE)</f>
        <v>#N/A</v>
      </c>
      <c r="S134" s="5" t="e">
        <f>VLOOKUP(B134,'Opponent Stats'!$B:$AH, 20, FALSE)</f>
        <v>#N/A</v>
      </c>
      <c r="T134" s="5" t="e">
        <f>VLOOKUP(B134,'Opponent Stats'!$B:$AH, 22, FALSE)</f>
        <v>#N/A</v>
      </c>
      <c r="U134" s="5" t="e">
        <f>VLOOKUP(B134,'Opponent Stats'!$B:$AH, 23, FALSE)</f>
        <v>#N/A</v>
      </c>
      <c r="V134" s="5" t="e">
        <f>SUM(Q134/SUM(R135+T135))</f>
        <v>#N/A</v>
      </c>
      <c r="X134" s="5" t="e">
        <f>VLOOKUP(B134,'School Stats'!$B:$AH, 27, FALSE)</f>
        <v>#N/A</v>
      </c>
      <c r="Y134" s="5" t="e">
        <f>VLOOKUP(B134,'School Stats'!$B:$AH, 32, FALSE)</f>
        <v>#N/A</v>
      </c>
      <c r="Z134" s="5" t="e">
        <f>VLOOKUP(B134,'School Stats'!$B:$AH, 30, FALSE)</f>
        <v>#N/A</v>
      </c>
      <c r="AA134" s="5" t="e">
        <f>VLOOKUP(B134,'School Stats'!$B:$AH, 31, FALSE)</f>
        <v>#N/A</v>
      </c>
      <c r="AB134" s="5" t="e">
        <f>VLOOKUP(B134,'Opponent Stats'!$B:$AH, 32, FALSE)</f>
        <v>#N/A</v>
      </c>
      <c r="AC134" s="5" t="e">
        <f>SUM(J134/(SUM(X135-AB134)))</f>
        <v>#N/A</v>
      </c>
      <c r="AE134" s="5" t="e">
        <f>VLOOKUP(B134,'School Stats'!$B:$AH, 33, FALSE)</f>
        <v>#N/A</v>
      </c>
      <c r="AF134" s="5" t="e">
        <f>VLOOKUP(B134,'Opponent Stats'!$B:$AH, 25, FALSE)</f>
        <v>#N/A</v>
      </c>
      <c r="AG134" s="5" t="e">
        <f>VLOOKUP(B134,'Opponent Stats'!$B:$AH, 26, FALSE)</f>
        <v>#N/A</v>
      </c>
      <c r="AH134" s="5" t="e">
        <f>SUM(AF135/AE134)</f>
        <v>#N/A</v>
      </c>
      <c r="AI134" s="5" t="e">
        <f>VLOOKUP(B134,'Opponent Stats'!$B:$AH, 33, FALSE)</f>
        <v>#N/A</v>
      </c>
      <c r="AJ134" s="5" t="e">
        <f>VLOOKUP(B134,'School Stats'!$B:$AH, 19, FALSE)</f>
        <v>#N/A</v>
      </c>
      <c r="AK134" s="5" t="e">
        <f>VLOOKUP(B134,'School Stats'!$B:$AH, 26, FALSE)</f>
        <v>#N/A</v>
      </c>
      <c r="AL134" s="5" t="e">
        <f>SUM(AJ135/AI134)</f>
        <v>#N/A</v>
      </c>
      <c r="AM134" s="5" t="e">
        <f>SUM(AL134-AH134)</f>
        <v>#N/A</v>
      </c>
    </row>
    <row r="135" spans="1:39" hidden="1" outlineLevel="1" x14ac:dyDescent="0.2">
      <c r="A135" s="14" t="s">
        <v>470</v>
      </c>
      <c r="B135" s="15" t="e">
        <f>VLOOKUP(B134,'Conference Decoder'!$A:$B, 2, FALSE)</f>
        <v>#N/A</v>
      </c>
      <c r="C135" s="16" t="s">
        <v>466</v>
      </c>
      <c r="D135" s="6" t="e">
        <f>O134</f>
        <v>#N/A</v>
      </c>
      <c r="E135" s="16" t="s">
        <v>467</v>
      </c>
      <c r="F135" s="6" t="e">
        <f>V134</f>
        <v>#N/A</v>
      </c>
      <c r="K135" s="5" t="e">
        <f>SUM(K134*L134)</f>
        <v>#N/A</v>
      </c>
      <c r="M135" s="5" t="e">
        <f>SUM(M134*N134)</f>
        <v>#N/A</v>
      </c>
      <c r="R135" s="5" t="e">
        <f>SUM(R134*S134)</f>
        <v>#N/A</v>
      </c>
      <c r="T135" s="5" t="e">
        <f>SUM(T134*U134)</f>
        <v>#N/A</v>
      </c>
      <c r="X135" s="5" t="e">
        <f>SUM(X134:AA134)</f>
        <v>#N/A</v>
      </c>
      <c r="AF135" s="5" t="e">
        <f>SUM(AF134*AG134)</f>
        <v>#N/A</v>
      </c>
      <c r="AJ135" s="5" t="e">
        <f>SUM(AJ134*AK134)</f>
        <v>#N/A</v>
      </c>
    </row>
    <row r="136" spans="1:39" hidden="1" outlineLevel="1" x14ac:dyDescent="0.2">
      <c r="A136" s="14" t="s">
        <v>471</v>
      </c>
      <c r="B136" s="15" t="e">
        <f>VLOOKUP(B135,'Conference Strength'!$B$1:$N$33, 13, FALSE)</f>
        <v>#N/A</v>
      </c>
      <c r="C136" s="16" t="s">
        <v>468</v>
      </c>
      <c r="D136" s="6" t="e">
        <f>AM134</f>
        <v>#N/A</v>
      </c>
      <c r="E136" s="16" t="s">
        <v>469</v>
      </c>
      <c r="F136" s="6" t="e">
        <f>AC134</f>
        <v>#N/A</v>
      </c>
      <c r="J136" s="4" t="s">
        <v>473</v>
      </c>
      <c r="K136" t="e">
        <f>SUM(K135-R141)</f>
        <v>#N/A</v>
      </c>
      <c r="L136" s="4" t="s">
        <v>473</v>
      </c>
      <c r="M136" t="e">
        <f>SUM(M135-T141)</f>
        <v>#N/A</v>
      </c>
      <c r="Q136" t="s">
        <v>473</v>
      </c>
      <c r="AI136" s="4" t="s">
        <v>473</v>
      </c>
      <c r="AJ136" t="e">
        <f>SUM(AJ135-AF141)</f>
        <v>#N/A</v>
      </c>
    </row>
    <row r="137" spans="1:39" hidden="1" outlineLevel="1" x14ac:dyDescent="0.2">
      <c r="A137" s="14" t="s">
        <v>507</v>
      </c>
      <c r="B137" s="15" t="e">
        <f>SUM(F138*B136)</f>
        <v>#N/A</v>
      </c>
      <c r="C137" s="16" t="s">
        <v>474</v>
      </c>
      <c r="D137" s="17" t="e">
        <f>SUM(F142*SUM(K136/F141))</f>
        <v>#N/A</v>
      </c>
      <c r="E137" s="16" t="s">
        <v>475</v>
      </c>
      <c r="F137" s="18" t="e">
        <f>SUM(F142*SUM(M136/F141))</f>
        <v>#N/A</v>
      </c>
    </row>
    <row r="138" spans="1:39" hidden="1" outlineLevel="1" x14ac:dyDescent="0.2">
      <c r="A138" s="19"/>
      <c r="B138" s="20"/>
      <c r="C138" s="21" t="s">
        <v>476</v>
      </c>
      <c r="D138" s="22" t="e">
        <f>AJ136/(SUM(F136*10))</f>
        <v>#N/A</v>
      </c>
      <c r="E138" s="21" t="s">
        <v>481</v>
      </c>
      <c r="F138" s="23" t="e">
        <f>SUM(D137,F137,D138)</f>
        <v>#N/A</v>
      </c>
    </row>
    <row r="139" spans="1:39" ht="30" hidden="1" customHeight="1" outlineLevel="1" x14ac:dyDescent="0.2"/>
    <row r="140" spans="1:39" ht="15" hidden="1" outlineLevel="1" x14ac:dyDescent="0.2">
      <c r="A140" s="11" t="s">
        <v>450</v>
      </c>
      <c r="B140" s="12"/>
      <c r="C140" s="13" t="s">
        <v>371</v>
      </c>
      <c r="D140" s="5" t="e">
        <f>VLOOKUP(B140,'School Stats'!$B:$AH, 14, FALSE)</f>
        <v>#N/A</v>
      </c>
      <c r="E140" s="13" t="s">
        <v>452</v>
      </c>
      <c r="F140" s="5" t="e">
        <f>VLOOKUP(B140,'Opponent Stats'!$B:$AH, 15, FALSE)</f>
        <v>#N/A</v>
      </c>
      <c r="J140" s="5" t="e">
        <f>VLOOKUP(B140,'School Stats'!$B:$AH, 17, FALSE)</f>
        <v>#N/A</v>
      </c>
      <c r="K140" s="5" t="e">
        <f>VLOOKUP(B140,'School Stats'!$B:$AH, 19, FALSE)</f>
        <v>#N/A</v>
      </c>
      <c r="L140" s="5" t="e">
        <f>VLOOKUP(B140,'School Stats'!$B:$AH, 20, FALSE)</f>
        <v>#N/A</v>
      </c>
      <c r="M140" s="5" t="e">
        <f>VLOOKUP(B140,'School Stats'!$B:$AH, 22, FALSE)</f>
        <v>#N/A</v>
      </c>
      <c r="N140" s="5" t="e">
        <f>VLOOKUP(B140,'School Stats'!$B:$AH, 23, FALSE)</f>
        <v>#N/A</v>
      </c>
      <c r="O140" s="5" t="e">
        <f>SUM(J140/SUM(K141+M141))</f>
        <v>#N/A</v>
      </c>
      <c r="Q140" s="5" t="e">
        <f>VLOOKUP(B140,'Opponent Stats'!$B:$AH, 17, FALSE)</f>
        <v>#N/A</v>
      </c>
      <c r="R140" s="5" t="e">
        <f>VLOOKUP(B140,'Opponent Stats'!$B:$AH, 19, FALSE)</f>
        <v>#N/A</v>
      </c>
      <c r="S140" s="5" t="e">
        <f>VLOOKUP(B140,'Opponent Stats'!$B:$AH, 20, FALSE)</f>
        <v>#N/A</v>
      </c>
      <c r="T140" s="5" t="e">
        <f>VLOOKUP(B140,'Opponent Stats'!$B:$AH, 22, FALSE)</f>
        <v>#N/A</v>
      </c>
      <c r="U140" s="5" t="e">
        <f>VLOOKUP(B140,'Opponent Stats'!$B:$AH, 23, FALSE)</f>
        <v>#N/A</v>
      </c>
      <c r="V140" s="5" t="e">
        <f>SUM(Q140/SUM(R141+T141))</f>
        <v>#N/A</v>
      </c>
      <c r="X140" s="5" t="e">
        <f>VLOOKUP(B140,'School Stats'!$B:$AH, 27, FALSE)</f>
        <v>#N/A</v>
      </c>
      <c r="Y140" s="5" t="e">
        <f>VLOOKUP(B140,'School Stats'!$B:$AH, 32, FALSE)</f>
        <v>#N/A</v>
      </c>
      <c r="Z140" s="5" t="e">
        <f>VLOOKUP(B140,'School Stats'!$B:$AH, 30, FALSE)</f>
        <v>#N/A</v>
      </c>
      <c r="AA140" s="5" t="e">
        <f>VLOOKUP(B140,'School Stats'!$B:$AH, 31, FALSE)</f>
        <v>#N/A</v>
      </c>
      <c r="AB140" s="5" t="e">
        <f>VLOOKUP(B140,'Opponent Stats'!$B:$AH, 32, FALSE)</f>
        <v>#N/A</v>
      </c>
      <c r="AC140" s="5" t="e">
        <f>SUM(J140/(SUM(X141-AB140)))</f>
        <v>#N/A</v>
      </c>
      <c r="AE140" s="5" t="e">
        <f>VLOOKUP(B140,'School Stats'!$B:$AH, 33, FALSE)</f>
        <v>#N/A</v>
      </c>
      <c r="AF140" s="5" t="e">
        <f>VLOOKUP(B140,'Opponent Stats'!$B:$AH, 25, FALSE)</f>
        <v>#N/A</v>
      </c>
      <c r="AG140" s="5" t="e">
        <f>VLOOKUP(B140,'Opponent Stats'!$B:$AH, 26, FALSE)</f>
        <v>#N/A</v>
      </c>
      <c r="AH140" s="5" t="e">
        <f>SUM(AF141/AE140)</f>
        <v>#N/A</v>
      </c>
      <c r="AI140" s="5" t="e">
        <f>VLOOKUP(B140,'Opponent Stats'!$B:$AH, 33, FALSE)</f>
        <v>#N/A</v>
      </c>
      <c r="AJ140" s="5" t="e">
        <f>VLOOKUP(B140,'School Stats'!$B:$AH, 19, FALSE)</f>
        <v>#N/A</v>
      </c>
      <c r="AK140" s="5" t="e">
        <f>VLOOKUP(B140,'School Stats'!$B:$AH, 26, FALSE)</f>
        <v>#N/A</v>
      </c>
      <c r="AL140" s="5" t="e">
        <f>SUM(AJ141/AI140)</f>
        <v>#N/A</v>
      </c>
      <c r="AM140" s="5" t="e">
        <f>SUM(AL140-AH140)</f>
        <v>#N/A</v>
      </c>
    </row>
    <row r="141" spans="1:39" hidden="1" outlineLevel="1" x14ac:dyDescent="0.2">
      <c r="A141" s="14" t="s">
        <v>470</v>
      </c>
      <c r="B141" s="15" t="e">
        <f>VLOOKUP(B140,'Conference Decoder'!$A:$B, 2, FALSE)</f>
        <v>#N/A</v>
      </c>
      <c r="C141" s="16" t="s">
        <v>466</v>
      </c>
      <c r="D141" s="6" t="e">
        <f>O140</f>
        <v>#N/A</v>
      </c>
      <c r="E141" s="16" t="s">
        <v>467</v>
      </c>
      <c r="F141" s="6" t="e">
        <f>V140</f>
        <v>#N/A</v>
      </c>
      <c r="K141" s="5" t="e">
        <f>SUM(K140*L140)</f>
        <v>#N/A</v>
      </c>
      <c r="M141" s="5" t="e">
        <f>SUM(M140*N140)</f>
        <v>#N/A</v>
      </c>
      <c r="R141" s="5" t="e">
        <f>SUM(R140*S140)</f>
        <v>#N/A</v>
      </c>
      <c r="T141" s="5" t="e">
        <f>SUM(T140*U140)</f>
        <v>#N/A</v>
      </c>
      <c r="X141" s="5" t="e">
        <f>SUM(X140:AA140)</f>
        <v>#N/A</v>
      </c>
      <c r="AF141" s="5" t="e">
        <f>SUM(AF140*AG140)</f>
        <v>#N/A</v>
      </c>
      <c r="AJ141" s="5" t="e">
        <f>SUM(AJ140*AK140)</f>
        <v>#N/A</v>
      </c>
    </row>
    <row r="142" spans="1:39" hidden="1" outlineLevel="1" x14ac:dyDescent="0.2">
      <c r="A142" s="14" t="s">
        <v>471</v>
      </c>
      <c r="B142" s="15" t="e">
        <f>VLOOKUP(B141,'Conference Strength'!$B$1:$N$33, 13, FALSE)</f>
        <v>#N/A</v>
      </c>
      <c r="C142" s="16" t="s">
        <v>468</v>
      </c>
      <c r="D142" s="6" t="e">
        <f>AM140</f>
        <v>#N/A</v>
      </c>
      <c r="E142" s="16" t="s">
        <v>469</v>
      </c>
      <c r="F142" s="6" t="e">
        <f>AC140</f>
        <v>#N/A</v>
      </c>
      <c r="J142" s="4" t="s">
        <v>473</v>
      </c>
      <c r="K142" t="e">
        <f>SUM(K141-R135)</f>
        <v>#N/A</v>
      </c>
      <c r="L142" s="4" t="s">
        <v>473</v>
      </c>
      <c r="M142" t="e">
        <f>SUM(M141-T135)</f>
        <v>#N/A</v>
      </c>
      <c r="AI142" s="4" t="s">
        <v>473</v>
      </c>
      <c r="AJ142" t="e">
        <f>SUM(AJ141-AF135)</f>
        <v>#N/A</v>
      </c>
    </row>
    <row r="143" spans="1:39" hidden="1" outlineLevel="1" x14ac:dyDescent="0.2">
      <c r="A143" s="14" t="s">
        <v>507</v>
      </c>
      <c r="B143" s="15" t="e">
        <f>SUM(F144*B142)</f>
        <v>#N/A</v>
      </c>
      <c r="C143" s="16" t="s">
        <v>474</v>
      </c>
      <c r="D143" s="17" t="e">
        <f>SUM(F136*SUM(K142/F135))</f>
        <v>#N/A</v>
      </c>
      <c r="E143" s="16" t="s">
        <v>475</v>
      </c>
      <c r="F143" s="18" t="e">
        <f>SUM(F136*SUM(M142/F135))</f>
        <v>#N/A</v>
      </c>
    </row>
    <row r="144" spans="1:39" hidden="1" outlineLevel="1" x14ac:dyDescent="0.2">
      <c r="A144" s="19"/>
      <c r="B144" s="20"/>
      <c r="C144" s="21" t="s">
        <v>476</v>
      </c>
      <c r="D144" s="22" t="e">
        <f>AJ142/(SUM(F142*10))</f>
        <v>#N/A</v>
      </c>
      <c r="E144" s="21" t="s">
        <v>481</v>
      </c>
      <c r="F144" s="23" t="e">
        <f>SUM(D143,F143,D144)</f>
        <v>#N/A</v>
      </c>
    </row>
    <row r="145" spans="1:39" hidden="1" outlineLevel="1" x14ac:dyDescent="0.2"/>
    <row r="146" spans="1:39" hidden="1" outlineLevel="1" x14ac:dyDescent="0.2"/>
    <row r="147" spans="1:39" hidden="1" outlineLevel="1" x14ac:dyDescent="0.2">
      <c r="A147" s="40" t="s">
        <v>472</v>
      </c>
      <c r="B147" s="41"/>
      <c r="C147" s="41"/>
      <c r="D147" s="41"/>
      <c r="E147" s="41"/>
      <c r="F147" s="42"/>
      <c r="J147" s="28" t="s">
        <v>456</v>
      </c>
      <c r="K147" s="29"/>
      <c r="L147" s="29"/>
      <c r="M147" s="29"/>
      <c r="N147" s="29"/>
      <c r="O147" s="30"/>
      <c r="Q147" s="31" t="s">
        <v>457</v>
      </c>
      <c r="R147" s="32"/>
      <c r="S147" s="32"/>
      <c r="T147" s="32"/>
      <c r="U147" s="32"/>
      <c r="V147" s="33"/>
      <c r="X147" s="34" t="s">
        <v>458</v>
      </c>
      <c r="Y147" s="35"/>
      <c r="Z147" s="35"/>
      <c r="AA147" s="35"/>
      <c r="AB147" s="35"/>
      <c r="AC147" s="36"/>
      <c r="AE147" s="37" t="s">
        <v>462</v>
      </c>
      <c r="AF147" s="38"/>
      <c r="AG147" s="38"/>
      <c r="AH147" s="38"/>
      <c r="AI147" s="38"/>
      <c r="AJ147" s="38"/>
      <c r="AK147" s="38"/>
      <c r="AL147" s="38"/>
      <c r="AM147" s="39"/>
    </row>
    <row r="148" spans="1:39" ht="60" hidden="1" outlineLevel="1" x14ac:dyDescent="0.2">
      <c r="A148" s="4" t="s">
        <v>451</v>
      </c>
      <c r="D148" s="2"/>
      <c r="F148" s="2"/>
      <c r="G148" s="2"/>
      <c r="H148" s="2"/>
      <c r="J148" s="7" t="s">
        <v>391</v>
      </c>
      <c r="K148" s="8" t="s">
        <v>393</v>
      </c>
      <c r="L148" s="8" t="s">
        <v>394</v>
      </c>
      <c r="M148" s="8" t="s">
        <v>396</v>
      </c>
      <c r="N148" s="8" t="s">
        <v>397</v>
      </c>
      <c r="O148" s="10" t="s">
        <v>459</v>
      </c>
      <c r="Q148" s="7" t="s">
        <v>455</v>
      </c>
      <c r="R148" s="8" t="s">
        <v>376</v>
      </c>
      <c r="S148" s="8" t="s">
        <v>377</v>
      </c>
      <c r="T148" s="8" t="s">
        <v>379</v>
      </c>
      <c r="U148" s="8" t="s">
        <v>380</v>
      </c>
      <c r="V148" s="10" t="s">
        <v>460</v>
      </c>
      <c r="X148" s="7" t="s">
        <v>401</v>
      </c>
      <c r="Y148" s="8" t="s">
        <v>406</v>
      </c>
      <c r="Z148" s="8" t="s">
        <v>404</v>
      </c>
      <c r="AA148" s="8" t="s">
        <v>405</v>
      </c>
      <c r="AB148" s="8" t="s">
        <v>389</v>
      </c>
      <c r="AC148" s="10" t="s">
        <v>461</v>
      </c>
      <c r="AE148" s="7" t="s">
        <v>407</v>
      </c>
      <c r="AF148" s="8" t="s">
        <v>382</v>
      </c>
      <c r="AG148" s="8" t="s">
        <v>383</v>
      </c>
      <c r="AH148" s="9" t="s">
        <v>464</v>
      </c>
      <c r="AI148" s="8" t="s">
        <v>390</v>
      </c>
      <c r="AJ148" s="8" t="s">
        <v>399</v>
      </c>
      <c r="AK148" s="8" t="s">
        <v>400</v>
      </c>
      <c r="AL148" s="9" t="s">
        <v>465</v>
      </c>
      <c r="AM148" s="10" t="s">
        <v>463</v>
      </c>
    </row>
    <row r="149" spans="1:39" ht="15" hidden="1" outlineLevel="1" x14ac:dyDescent="0.2">
      <c r="A149" s="11" t="s">
        <v>449</v>
      </c>
      <c r="B149" s="12"/>
      <c r="C149" s="13" t="s">
        <v>371</v>
      </c>
      <c r="D149" s="5" t="e">
        <f>VLOOKUP(B149,'School Stats'!$B:$AH, 14, FALSE)</f>
        <v>#N/A</v>
      </c>
      <c r="E149" s="13" t="s">
        <v>452</v>
      </c>
      <c r="F149" s="5" t="e">
        <f>VLOOKUP(B149,'School Stats'!$B:$AH, 15, FALSE)</f>
        <v>#N/A</v>
      </c>
      <c r="J149" s="5" t="e">
        <f>VLOOKUP(B149,'School Stats'!$B:$AH, 17, FALSE)</f>
        <v>#N/A</v>
      </c>
      <c r="K149" s="5" t="e">
        <f>VLOOKUP(B149,'School Stats'!$B:$AH, 19, FALSE)</f>
        <v>#N/A</v>
      </c>
      <c r="L149" s="5" t="e">
        <f>VLOOKUP(B149,'School Stats'!$B:$AH, 20, FALSE)</f>
        <v>#N/A</v>
      </c>
      <c r="M149" s="5" t="e">
        <f>VLOOKUP(B149,'School Stats'!$B:$AH, 22, FALSE)</f>
        <v>#N/A</v>
      </c>
      <c r="N149" s="5" t="e">
        <f>VLOOKUP(B149,'School Stats'!$B:$AH, 23, FALSE)</f>
        <v>#N/A</v>
      </c>
      <c r="O149" s="5" t="e">
        <f>SUM(J149/SUM(K150+M150))</f>
        <v>#N/A</v>
      </c>
      <c r="Q149" s="5" t="e">
        <f>VLOOKUP(B149,'Opponent Stats'!$B:$AH, 17, FALSE)</f>
        <v>#N/A</v>
      </c>
      <c r="R149" s="5" t="e">
        <f>VLOOKUP(B149,'Opponent Stats'!$B:$AH, 19, FALSE)</f>
        <v>#N/A</v>
      </c>
      <c r="S149" s="5" t="e">
        <f>VLOOKUP(B149,'Opponent Stats'!$B:$AH, 20, FALSE)</f>
        <v>#N/A</v>
      </c>
      <c r="T149" s="5" t="e">
        <f>VLOOKUP(B149,'Opponent Stats'!$B:$AH, 22, FALSE)</f>
        <v>#N/A</v>
      </c>
      <c r="U149" s="5" t="e">
        <f>VLOOKUP(B149,'Opponent Stats'!$B:$AH, 23, FALSE)</f>
        <v>#N/A</v>
      </c>
      <c r="V149" s="5" t="e">
        <f>SUM(Q149/SUM(R150+T150))</f>
        <v>#N/A</v>
      </c>
      <c r="X149" s="5" t="e">
        <f>VLOOKUP(B149,'School Stats'!$B:$AH, 27, FALSE)</f>
        <v>#N/A</v>
      </c>
      <c r="Y149" s="5" t="e">
        <f>VLOOKUP(B149,'School Stats'!$B:$AH, 32, FALSE)</f>
        <v>#N/A</v>
      </c>
      <c r="Z149" s="5" t="e">
        <f>VLOOKUP(B149,'School Stats'!$B:$AH, 30, FALSE)</f>
        <v>#N/A</v>
      </c>
      <c r="AA149" s="5" t="e">
        <f>VLOOKUP(B149,'School Stats'!$B:$AH, 31, FALSE)</f>
        <v>#N/A</v>
      </c>
      <c r="AB149" s="5" t="e">
        <f>VLOOKUP(B149,'Opponent Stats'!$B:$AH, 32, FALSE)</f>
        <v>#N/A</v>
      </c>
      <c r="AC149" s="5" t="e">
        <f>SUM(J149/(SUM(X150-AB149)))</f>
        <v>#N/A</v>
      </c>
      <c r="AE149" s="5" t="e">
        <f>VLOOKUP(B149,'School Stats'!$B:$AH, 33, FALSE)</f>
        <v>#N/A</v>
      </c>
      <c r="AF149" s="5" t="e">
        <f>VLOOKUP(B149,'Opponent Stats'!$B:$AH, 25, FALSE)</f>
        <v>#N/A</v>
      </c>
      <c r="AG149" s="5" t="e">
        <f>VLOOKUP(B149,'Opponent Stats'!$B:$AH, 26, FALSE)</f>
        <v>#N/A</v>
      </c>
      <c r="AH149" s="5" t="e">
        <f>SUM(AF150/AE149)</f>
        <v>#N/A</v>
      </c>
      <c r="AI149" s="5" t="e">
        <f>VLOOKUP(B149,'Opponent Stats'!$B:$AH, 33, FALSE)</f>
        <v>#N/A</v>
      </c>
      <c r="AJ149" s="5" t="e">
        <f>VLOOKUP(B149,'School Stats'!$B:$AH, 19, FALSE)</f>
        <v>#N/A</v>
      </c>
      <c r="AK149" s="5" t="e">
        <f>VLOOKUP(B149,'School Stats'!$B:$AH, 26, FALSE)</f>
        <v>#N/A</v>
      </c>
      <c r="AL149" s="5" t="e">
        <f>SUM(AJ150/AI149)</f>
        <v>#N/A</v>
      </c>
      <c r="AM149" s="5" t="e">
        <f>SUM(AL149-AH149)</f>
        <v>#N/A</v>
      </c>
    </row>
    <row r="150" spans="1:39" hidden="1" outlineLevel="1" x14ac:dyDescent="0.2">
      <c r="A150" s="14" t="s">
        <v>470</v>
      </c>
      <c r="B150" s="15" t="e">
        <f>VLOOKUP(B149,'Conference Decoder'!$A:$B, 2, FALSE)</f>
        <v>#N/A</v>
      </c>
      <c r="C150" s="16" t="s">
        <v>466</v>
      </c>
      <c r="D150" s="6" t="e">
        <f>O149</f>
        <v>#N/A</v>
      </c>
      <c r="E150" s="16" t="s">
        <v>467</v>
      </c>
      <c r="F150" s="6" t="e">
        <f>V149</f>
        <v>#N/A</v>
      </c>
      <c r="K150" s="5" t="e">
        <f>SUM(K149*L149)</f>
        <v>#N/A</v>
      </c>
      <c r="M150" s="5" t="e">
        <f>SUM(M149*N149)</f>
        <v>#N/A</v>
      </c>
      <c r="R150" s="5" t="e">
        <f>SUM(R149*S149)</f>
        <v>#N/A</v>
      </c>
      <c r="T150" s="5" t="e">
        <f>SUM(T149*U149)</f>
        <v>#N/A</v>
      </c>
      <c r="X150" s="5" t="e">
        <f>SUM(X149:AA149)</f>
        <v>#N/A</v>
      </c>
      <c r="AF150" s="5" t="e">
        <f>SUM(AF149*AG149)</f>
        <v>#N/A</v>
      </c>
      <c r="AJ150" s="5" t="e">
        <f>SUM(AJ149*AK149)</f>
        <v>#N/A</v>
      </c>
    </row>
    <row r="151" spans="1:39" hidden="1" outlineLevel="1" x14ac:dyDescent="0.2">
      <c r="A151" s="14" t="s">
        <v>471</v>
      </c>
      <c r="B151" s="15" t="e">
        <f>VLOOKUP(B150,'Conference Strength'!$B$1:$N$33, 13, FALSE)</f>
        <v>#N/A</v>
      </c>
      <c r="C151" s="16" t="s">
        <v>468</v>
      </c>
      <c r="D151" s="6" t="e">
        <f>AM149</f>
        <v>#N/A</v>
      </c>
      <c r="E151" s="16" t="s">
        <v>469</v>
      </c>
      <c r="F151" s="6" t="e">
        <f>AC149</f>
        <v>#N/A</v>
      </c>
      <c r="J151" s="4" t="s">
        <v>473</v>
      </c>
      <c r="K151" t="e">
        <f>SUM(K150-R156)</f>
        <v>#N/A</v>
      </c>
      <c r="L151" s="4" t="s">
        <v>473</v>
      </c>
      <c r="M151" t="e">
        <f>SUM(M150-T156)</f>
        <v>#N/A</v>
      </c>
      <c r="Q151" t="s">
        <v>473</v>
      </c>
      <c r="AI151" s="4" t="s">
        <v>473</v>
      </c>
      <c r="AJ151" t="e">
        <f>SUM(AJ150-AF156)</f>
        <v>#N/A</v>
      </c>
    </row>
    <row r="152" spans="1:39" hidden="1" outlineLevel="1" x14ac:dyDescent="0.2">
      <c r="A152" s="14" t="s">
        <v>507</v>
      </c>
      <c r="B152" s="15" t="e">
        <f>SUM(F153*B151)</f>
        <v>#N/A</v>
      </c>
      <c r="C152" s="16" t="s">
        <v>474</v>
      </c>
      <c r="D152" s="17" t="e">
        <f>SUM(F157*SUM(K151/F156))</f>
        <v>#N/A</v>
      </c>
      <c r="E152" s="16" t="s">
        <v>475</v>
      </c>
      <c r="F152" s="18" t="e">
        <f>SUM(F157*SUM(M151/F156))</f>
        <v>#N/A</v>
      </c>
    </row>
    <row r="153" spans="1:39" hidden="1" outlineLevel="1" x14ac:dyDescent="0.2">
      <c r="A153" s="19"/>
      <c r="B153" s="20"/>
      <c r="C153" s="21" t="s">
        <v>476</v>
      </c>
      <c r="D153" s="22" t="e">
        <f>AJ151/(SUM(F151*10))</f>
        <v>#N/A</v>
      </c>
      <c r="E153" s="21" t="s">
        <v>481</v>
      </c>
      <c r="F153" s="23" t="e">
        <f>SUM(D152,F152,D153)</f>
        <v>#N/A</v>
      </c>
    </row>
    <row r="154" spans="1:39" ht="30" hidden="1" customHeight="1" outlineLevel="1" x14ac:dyDescent="0.2"/>
    <row r="155" spans="1:39" ht="15" hidden="1" outlineLevel="1" x14ac:dyDescent="0.2">
      <c r="A155" s="11" t="s">
        <v>450</v>
      </c>
      <c r="B155" s="12"/>
      <c r="C155" s="13" t="s">
        <v>371</v>
      </c>
      <c r="D155" s="5" t="e">
        <f>VLOOKUP(B155,'School Stats'!$B:$AH, 14, FALSE)</f>
        <v>#N/A</v>
      </c>
      <c r="E155" s="13" t="s">
        <v>452</v>
      </c>
      <c r="F155" s="5" t="e">
        <f>VLOOKUP(B155,'Opponent Stats'!$B:$AH, 15, FALSE)</f>
        <v>#N/A</v>
      </c>
      <c r="J155" s="5" t="e">
        <f>VLOOKUP(B155,'School Stats'!$B:$AH, 17, FALSE)</f>
        <v>#N/A</v>
      </c>
      <c r="K155" s="5" t="e">
        <f>VLOOKUP(B155,'School Stats'!$B:$AH, 19, FALSE)</f>
        <v>#N/A</v>
      </c>
      <c r="L155" s="5" t="e">
        <f>VLOOKUP(B155,'School Stats'!$B:$AH, 20, FALSE)</f>
        <v>#N/A</v>
      </c>
      <c r="M155" s="5" t="e">
        <f>VLOOKUP(B155,'School Stats'!$B:$AH, 22, FALSE)</f>
        <v>#N/A</v>
      </c>
      <c r="N155" s="5" t="e">
        <f>VLOOKUP(B155,'School Stats'!$B:$AH, 23, FALSE)</f>
        <v>#N/A</v>
      </c>
      <c r="O155" s="5" t="e">
        <f>SUM(J155/SUM(K156+M156))</f>
        <v>#N/A</v>
      </c>
      <c r="Q155" s="5" t="e">
        <f>VLOOKUP(B155,'Opponent Stats'!$B:$AH, 17, FALSE)</f>
        <v>#N/A</v>
      </c>
      <c r="R155" s="5" t="e">
        <f>VLOOKUP(B155,'Opponent Stats'!$B:$AH, 19, FALSE)</f>
        <v>#N/A</v>
      </c>
      <c r="S155" s="5" t="e">
        <f>VLOOKUP(B155,'Opponent Stats'!$B:$AH, 20, FALSE)</f>
        <v>#N/A</v>
      </c>
      <c r="T155" s="5" t="e">
        <f>VLOOKUP(B155,'Opponent Stats'!$B:$AH, 22, FALSE)</f>
        <v>#N/A</v>
      </c>
      <c r="U155" s="5" t="e">
        <f>VLOOKUP(B155,'Opponent Stats'!$B:$AH, 23, FALSE)</f>
        <v>#N/A</v>
      </c>
      <c r="V155" s="5" t="e">
        <f>SUM(Q155/SUM(R156+T156))</f>
        <v>#N/A</v>
      </c>
      <c r="X155" s="5" t="e">
        <f>VLOOKUP(B155,'School Stats'!$B:$AH, 27, FALSE)</f>
        <v>#N/A</v>
      </c>
      <c r="Y155" s="5" t="e">
        <f>VLOOKUP(B155,'School Stats'!$B:$AH, 32, FALSE)</f>
        <v>#N/A</v>
      </c>
      <c r="Z155" s="5" t="e">
        <f>VLOOKUP(B155,'School Stats'!$B:$AH, 30, FALSE)</f>
        <v>#N/A</v>
      </c>
      <c r="AA155" s="5" t="e">
        <f>VLOOKUP(B155,'School Stats'!$B:$AH, 31, FALSE)</f>
        <v>#N/A</v>
      </c>
      <c r="AB155" s="5" t="e">
        <f>VLOOKUP(B155,'Opponent Stats'!$B:$AH, 32, FALSE)</f>
        <v>#N/A</v>
      </c>
      <c r="AC155" s="5" t="e">
        <f>SUM(J155/(SUM(X156-AB155)))</f>
        <v>#N/A</v>
      </c>
      <c r="AE155" s="5" t="e">
        <f>VLOOKUP(B155,'School Stats'!$B:$AH, 33, FALSE)</f>
        <v>#N/A</v>
      </c>
      <c r="AF155" s="5" t="e">
        <f>VLOOKUP(B155,'Opponent Stats'!$B:$AH, 25, FALSE)</f>
        <v>#N/A</v>
      </c>
      <c r="AG155" s="5" t="e">
        <f>VLOOKUP(B155,'Opponent Stats'!$B:$AH, 26, FALSE)</f>
        <v>#N/A</v>
      </c>
      <c r="AH155" s="5" t="e">
        <f>SUM(AF156/AE155)</f>
        <v>#N/A</v>
      </c>
      <c r="AI155" s="5" t="e">
        <f>VLOOKUP(B155,'Opponent Stats'!$B:$AH, 33, FALSE)</f>
        <v>#N/A</v>
      </c>
      <c r="AJ155" s="5" t="e">
        <f>VLOOKUP(B155,'School Stats'!$B:$AH, 19, FALSE)</f>
        <v>#N/A</v>
      </c>
      <c r="AK155" s="5" t="e">
        <f>VLOOKUP(B155,'School Stats'!$B:$AH, 26, FALSE)</f>
        <v>#N/A</v>
      </c>
      <c r="AL155" s="5" t="e">
        <f>SUM(AJ156/AI155)</f>
        <v>#N/A</v>
      </c>
      <c r="AM155" s="5" t="e">
        <f>SUM(AL155-AH155)</f>
        <v>#N/A</v>
      </c>
    </row>
    <row r="156" spans="1:39" hidden="1" outlineLevel="1" x14ac:dyDescent="0.2">
      <c r="A156" s="14" t="s">
        <v>470</v>
      </c>
      <c r="B156" s="15" t="e">
        <f>VLOOKUP(B155,'Conference Decoder'!$A:$B, 2, FALSE)</f>
        <v>#N/A</v>
      </c>
      <c r="C156" s="16" t="s">
        <v>466</v>
      </c>
      <c r="D156" s="6" t="e">
        <f>O155</f>
        <v>#N/A</v>
      </c>
      <c r="E156" s="16" t="s">
        <v>467</v>
      </c>
      <c r="F156" s="6" t="e">
        <f>V155</f>
        <v>#N/A</v>
      </c>
      <c r="K156" s="5" t="e">
        <f>SUM(K155*L155)</f>
        <v>#N/A</v>
      </c>
      <c r="M156" s="5" t="e">
        <f>SUM(M155*N155)</f>
        <v>#N/A</v>
      </c>
      <c r="R156" s="5" t="e">
        <f>SUM(R155*S155)</f>
        <v>#N/A</v>
      </c>
      <c r="T156" s="5" t="e">
        <f>SUM(T155*U155)</f>
        <v>#N/A</v>
      </c>
      <c r="X156" s="5" t="e">
        <f>SUM(X155:AA155)</f>
        <v>#N/A</v>
      </c>
      <c r="AF156" s="5" t="e">
        <f>SUM(AF155*AG155)</f>
        <v>#N/A</v>
      </c>
      <c r="AJ156" s="5" t="e">
        <f>SUM(AJ155*AK155)</f>
        <v>#N/A</v>
      </c>
    </row>
    <row r="157" spans="1:39" hidden="1" outlineLevel="1" x14ac:dyDescent="0.2">
      <c r="A157" s="14" t="s">
        <v>471</v>
      </c>
      <c r="B157" s="15" t="e">
        <f>VLOOKUP(B156,'Conference Strength'!$B$1:$N$33, 13, FALSE)</f>
        <v>#N/A</v>
      </c>
      <c r="C157" s="16" t="s">
        <v>468</v>
      </c>
      <c r="D157" s="6" t="e">
        <f>AM155</f>
        <v>#N/A</v>
      </c>
      <c r="E157" s="16" t="s">
        <v>469</v>
      </c>
      <c r="F157" s="6" t="e">
        <f>AC155</f>
        <v>#N/A</v>
      </c>
      <c r="J157" s="4" t="s">
        <v>473</v>
      </c>
      <c r="K157" t="e">
        <f>SUM(K156-R150)</f>
        <v>#N/A</v>
      </c>
      <c r="L157" s="4" t="s">
        <v>473</v>
      </c>
      <c r="M157" t="e">
        <f>SUM(M156-T150)</f>
        <v>#N/A</v>
      </c>
      <c r="AI157" s="4" t="s">
        <v>473</v>
      </c>
      <c r="AJ157" t="e">
        <f>SUM(AJ156-AF150)</f>
        <v>#N/A</v>
      </c>
    </row>
    <row r="158" spans="1:39" hidden="1" outlineLevel="1" x14ac:dyDescent="0.2">
      <c r="A158" s="14" t="s">
        <v>507</v>
      </c>
      <c r="B158" s="15" t="e">
        <f>SUM(F159*B157)</f>
        <v>#N/A</v>
      </c>
      <c r="C158" s="16" t="s">
        <v>474</v>
      </c>
      <c r="D158" s="17" t="e">
        <f>SUM(F151*SUM(K157/F150))</f>
        <v>#N/A</v>
      </c>
      <c r="E158" s="16" t="s">
        <v>475</v>
      </c>
      <c r="F158" s="18" t="e">
        <f>SUM(F151*SUM(M157/F150))</f>
        <v>#N/A</v>
      </c>
    </row>
    <row r="159" spans="1:39" hidden="1" outlineLevel="1" x14ac:dyDescent="0.2">
      <c r="A159" s="19"/>
      <c r="B159" s="20"/>
      <c r="C159" s="21" t="s">
        <v>476</v>
      </c>
      <c r="D159" s="22" t="e">
        <f>AJ157/(SUM(F157*10))</f>
        <v>#N/A</v>
      </c>
      <c r="E159" s="21" t="s">
        <v>481</v>
      </c>
      <c r="F159" s="23" t="e">
        <f>SUM(D158,F158,D159)</f>
        <v>#N/A</v>
      </c>
    </row>
    <row r="160" spans="1:39" hidden="1" outlineLevel="1" x14ac:dyDescent="0.2"/>
    <row r="161" spans="1:39" hidden="1" outlineLevel="1" x14ac:dyDescent="0.2"/>
    <row r="162" spans="1:39" hidden="1" outlineLevel="1" x14ac:dyDescent="0.2">
      <c r="A162" s="40" t="s">
        <v>472</v>
      </c>
      <c r="B162" s="41"/>
      <c r="C162" s="41"/>
      <c r="D162" s="41"/>
      <c r="E162" s="41"/>
      <c r="F162" s="42"/>
      <c r="J162" s="28" t="s">
        <v>456</v>
      </c>
      <c r="K162" s="29"/>
      <c r="L162" s="29"/>
      <c r="M162" s="29"/>
      <c r="N162" s="29"/>
      <c r="O162" s="30"/>
      <c r="Q162" s="31" t="s">
        <v>457</v>
      </c>
      <c r="R162" s="32"/>
      <c r="S162" s="32"/>
      <c r="T162" s="32"/>
      <c r="U162" s="32"/>
      <c r="V162" s="33"/>
      <c r="X162" s="34" t="s">
        <v>458</v>
      </c>
      <c r="Y162" s="35"/>
      <c r="Z162" s="35"/>
      <c r="AA162" s="35"/>
      <c r="AB162" s="35"/>
      <c r="AC162" s="36"/>
      <c r="AE162" s="37" t="s">
        <v>462</v>
      </c>
      <c r="AF162" s="38"/>
      <c r="AG162" s="38"/>
      <c r="AH162" s="38"/>
      <c r="AI162" s="38"/>
      <c r="AJ162" s="38"/>
      <c r="AK162" s="38"/>
      <c r="AL162" s="38"/>
      <c r="AM162" s="39"/>
    </row>
    <row r="163" spans="1:39" ht="60" hidden="1" outlineLevel="1" x14ac:dyDescent="0.2">
      <c r="A163" s="4" t="s">
        <v>451</v>
      </c>
      <c r="D163" s="2"/>
      <c r="F163" s="2"/>
      <c r="G163" s="2"/>
      <c r="H163" s="2"/>
      <c r="J163" s="7" t="s">
        <v>391</v>
      </c>
      <c r="K163" s="8" t="s">
        <v>393</v>
      </c>
      <c r="L163" s="8" t="s">
        <v>394</v>
      </c>
      <c r="M163" s="8" t="s">
        <v>396</v>
      </c>
      <c r="N163" s="8" t="s">
        <v>397</v>
      </c>
      <c r="O163" s="10" t="s">
        <v>459</v>
      </c>
      <c r="Q163" s="7" t="s">
        <v>455</v>
      </c>
      <c r="R163" s="8" t="s">
        <v>376</v>
      </c>
      <c r="S163" s="8" t="s">
        <v>377</v>
      </c>
      <c r="T163" s="8" t="s">
        <v>379</v>
      </c>
      <c r="U163" s="8" t="s">
        <v>380</v>
      </c>
      <c r="V163" s="10" t="s">
        <v>460</v>
      </c>
      <c r="X163" s="7" t="s">
        <v>401</v>
      </c>
      <c r="Y163" s="8" t="s">
        <v>406</v>
      </c>
      <c r="Z163" s="8" t="s">
        <v>404</v>
      </c>
      <c r="AA163" s="8" t="s">
        <v>405</v>
      </c>
      <c r="AB163" s="8" t="s">
        <v>389</v>
      </c>
      <c r="AC163" s="10" t="s">
        <v>461</v>
      </c>
      <c r="AE163" s="7" t="s">
        <v>407</v>
      </c>
      <c r="AF163" s="8" t="s">
        <v>382</v>
      </c>
      <c r="AG163" s="8" t="s">
        <v>383</v>
      </c>
      <c r="AH163" s="9" t="s">
        <v>464</v>
      </c>
      <c r="AI163" s="8" t="s">
        <v>390</v>
      </c>
      <c r="AJ163" s="8" t="s">
        <v>399</v>
      </c>
      <c r="AK163" s="8" t="s">
        <v>400</v>
      </c>
      <c r="AL163" s="9" t="s">
        <v>465</v>
      </c>
      <c r="AM163" s="10" t="s">
        <v>463</v>
      </c>
    </row>
    <row r="164" spans="1:39" ht="15" hidden="1" outlineLevel="1" x14ac:dyDescent="0.2">
      <c r="A164" s="11" t="s">
        <v>449</v>
      </c>
      <c r="B164" s="12"/>
      <c r="C164" s="13" t="s">
        <v>371</v>
      </c>
      <c r="D164" s="5" t="e">
        <f>VLOOKUP(B164,'School Stats'!$B:$AH, 14, FALSE)</f>
        <v>#N/A</v>
      </c>
      <c r="E164" s="13" t="s">
        <v>452</v>
      </c>
      <c r="F164" s="5" t="e">
        <f>VLOOKUP(B164,'School Stats'!$B:$AH, 15, FALSE)</f>
        <v>#N/A</v>
      </c>
      <c r="J164" s="5" t="e">
        <f>VLOOKUP(B164,'School Stats'!$B:$AH, 17, FALSE)</f>
        <v>#N/A</v>
      </c>
      <c r="K164" s="5" t="e">
        <f>VLOOKUP(B164,'School Stats'!$B:$AH, 19, FALSE)</f>
        <v>#N/A</v>
      </c>
      <c r="L164" s="5" t="e">
        <f>VLOOKUP(B164,'School Stats'!$B:$AH, 20, FALSE)</f>
        <v>#N/A</v>
      </c>
      <c r="M164" s="5" t="e">
        <f>VLOOKUP(B164,'School Stats'!$B:$AH, 22, FALSE)</f>
        <v>#N/A</v>
      </c>
      <c r="N164" s="5" t="e">
        <f>VLOOKUP(B164,'School Stats'!$B:$AH, 23, FALSE)</f>
        <v>#N/A</v>
      </c>
      <c r="O164" s="5" t="e">
        <f>SUM(J164/SUM(K165+M165))</f>
        <v>#N/A</v>
      </c>
      <c r="Q164" s="5" t="e">
        <f>VLOOKUP(B164,'Opponent Stats'!$B:$AH, 17, FALSE)</f>
        <v>#N/A</v>
      </c>
      <c r="R164" s="5" t="e">
        <f>VLOOKUP(B164,'Opponent Stats'!$B:$AH, 19, FALSE)</f>
        <v>#N/A</v>
      </c>
      <c r="S164" s="5" t="e">
        <f>VLOOKUP(B164,'Opponent Stats'!$B:$AH, 20, FALSE)</f>
        <v>#N/A</v>
      </c>
      <c r="T164" s="5" t="e">
        <f>VLOOKUP(B164,'Opponent Stats'!$B:$AH, 22, FALSE)</f>
        <v>#N/A</v>
      </c>
      <c r="U164" s="5" t="e">
        <f>VLOOKUP(B164,'Opponent Stats'!$B:$AH, 23, FALSE)</f>
        <v>#N/A</v>
      </c>
      <c r="V164" s="5" t="e">
        <f>SUM(Q164/SUM(R165+T165))</f>
        <v>#N/A</v>
      </c>
      <c r="X164" s="5" t="e">
        <f>VLOOKUP(B164,'School Stats'!$B:$AH, 27, FALSE)</f>
        <v>#N/A</v>
      </c>
      <c r="Y164" s="5" t="e">
        <f>VLOOKUP(B164,'School Stats'!$B:$AH, 32, FALSE)</f>
        <v>#N/A</v>
      </c>
      <c r="Z164" s="5" t="e">
        <f>VLOOKUP(B164,'School Stats'!$B:$AH, 30, FALSE)</f>
        <v>#N/A</v>
      </c>
      <c r="AA164" s="5" t="e">
        <f>VLOOKUP(B164,'School Stats'!$B:$AH, 31, FALSE)</f>
        <v>#N/A</v>
      </c>
      <c r="AB164" s="5" t="e">
        <f>VLOOKUP(B164,'Opponent Stats'!$B:$AH, 32, FALSE)</f>
        <v>#N/A</v>
      </c>
      <c r="AC164" s="5" t="e">
        <f>SUM(J164/(SUM(X165-AB164)))</f>
        <v>#N/A</v>
      </c>
      <c r="AE164" s="5" t="e">
        <f>VLOOKUP(B164,'School Stats'!$B:$AH, 33, FALSE)</f>
        <v>#N/A</v>
      </c>
      <c r="AF164" s="5" t="e">
        <f>VLOOKUP(B164,'Opponent Stats'!$B:$AH, 25, FALSE)</f>
        <v>#N/A</v>
      </c>
      <c r="AG164" s="5" t="e">
        <f>VLOOKUP(B164,'Opponent Stats'!$B:$AH, 26, FALSE)</f>
        <v>#N/A</v>
      </c>
      <c r="AH164" s="5" t="e">
        <f>SUM(AF165/AE164)</f>
        <v>#N/A</v>
      </c>
      <c r="AI164" s="5" t="e">
        <f>VLOOKUP(B164,'Opponent Stats'!$B:$AH, 33, FALSE)</f>
        <v>#N/A</v>
      </c>
      <c r="AJ164" s="5" t="e">
        <f>VLOOKUP(B164,'School Stats'!$B:$AH, 19, FALSE)</f>
        <v>#N/A</v>
      </c>
      <c r="AK164" s="5" t="e">
        <f>VLOOKUP(B164,'School Stats'!$B:$AH, 26, FALSE)</f>
        <v>#N/A</v>
      </c>
      <c r="AL164" s="5" t="e">
        <f>SUM(AJ165/AI164)</f>
        <v>#N/A</v>
      </c>
      <c r="AM164" s="5" t="e">
        <f>SUM(AL164-AH164)</f>
        <v>#N/A</v>
      </c>
    </row>
    <row r="165" spans="1:39" hidden="1" outlineLevel="1" x14ac:dyDescent="0.2">
      <c r="A165" s="14" t="s">
        <v>470</v>
      </c>
      <c r="B165" s="15" t="e">
        <f>VLOOKUP(B164,'Conference Decoder'!$A:$B, 2, FALSE)</f>
        <v>#N/A</v>
      </c>
      <c r="C165" s="16" t="s">
        <v>466</v>
      </c>
      <c r="D165" s="6" t="e">
        <f>O164</f>
        <v>#N/A</v>
      </c>
      <c r="E165" s="16" t="s">
        <v>467</v>
      </c>
      <c r="F165" s="6" t="e">
        <f>V164</f>
        <v>#N/A</v>
      </c>
      <c r="K165" s="5" t="e">
        <f>SUM(K164*L164)</f>
        <v>#N/A</v>
      </c>
      <c r="M165" s="5" t="e">
        <f>SUM(M164*N164)</f>
        <v>#N/A</v>
      </c>
      <c r="R165" s="5" t="e">
        <f>SUM(R164*S164)</f>
        <v>#N/A</v>
      </c>
      <c r="T165" s="5" t="e">
        <f>SUM(T164*U164)</f>
        <v>#N/A</v>
      </c>
      <c r="X165" s="5" t="e">
        <f>SUM(X164:AA164)</f>
        <v>#N/A</v>
      </c>
      <c r="AF165" s="5" t="e">
        <f>SUM(AF164*AG164)</f>
        <v>#N/A</v>
      </c>
      <c r="AJ165" s="5" t="e">
        <f>SUM(AJ164*AK164)</f>
        <v>#N/A</v>
      </c>
    </row>
    <row r="166" spans="1:39" hidden="1" outlineLevel="1" x14ac:dyDescent="0.2">
      <c r="A166" s="14" t="s">
        <v>471</v>
      </c>
      <c r="B166" s="15" t="e">
        <f>VLOOKUP(B165,'Conference Strength'!$B$1:$N$33, 13, FALSE)</f>
        <v>#N/A</v>
      </c>
      <c r="C166" s="16" t="s">
        <v>468</v>
      </c>
      <c r="D166" s="6" t="e">
        <f>AM164</f>
        <v>#N/A</v>
      </c>
      <c r="E166" s="16" t="s">
        <v>469</v>
      </c>
      <c r="F166" s="6" t="e">
        <f>AC164</f>
        <v>#N/A</v>
      </c>
      <c r="J166" s="4" t="s">
        <v>473</v>
      </c>
      <c r="K166" t="e">
        <f>SUM(K165-R171)</f>
        <v>#N/A</v>
      </c>
      <c r="L166" s="4" t="s">
        <v>473</v>
      </c>
      <c r="M166" t="e">
        <f>SUM(M165-T171)</f>
        <v>#N/A</v>
      </c>
      <c r="Q166" t="s">
        <v>473</v>
      </c>
      <c r="AI166" s="4" t="s">
        <v>473</v>
      </c>
      <c r="AJ166" t="e">
        <f>SUM(AJ165-AF171)</f>
        <v>#N/A</v>
      </c>
    </row>
    <row r="167" spans="1:39" hidden="1" outlineLevel="1" x14ac:dyDescent="0.2">
      <c r="A167" s="14" t="s">
        <v>507</v>
      </c>
      <c r="B167" s="15" t="e">
        <f>SUM(F168*B166)</f>
        <v>#N/A</v>
      </c>
      <c r="C167" s="16" t="s">
        <v>474</v>
      </c>
      <c r="D167" s="17" t="e">
        <f>SUM(F172*SUM(K166/F171))</f>
        <v>#N/A</v>
      </c>
      <c r="E167" s="16" t="s">
        <v>475</v>
      </c>
      <c r="F167" s="18" t="e">
        <f>SUM(F172*SUM(M166/F171))</f>
        <v>#N/A</v>
      </c>
    </row>
    <row r="168" spans="1:39" hidden="1" outlineLevel="1" x14ac:dyDescent="0.2">
      <c r="A168" s="19"/>
      <c r="B168" s="20"/>
      <c r="C168" s="21" t="s">
        <v>476</v>
      </c>
      <c r="D168" s="22" t="e">
        <f>AJ166/(SUM(F166*10))</f>
        <v>#N/A</v>
      </c>
      <c r="E168" s="21" t="s">
        <v>481</v>
      </c>
      <c r="F168" s="23" t="e">
        <f>SUM(D167,F167,D168)</f>
        <v>#N/A</v>
      </c>
    </row>
    <row r="169" spans="1:39" ht="30" hidden="1" customHeight="1" outlineLevel="1" x14ac:dyDescent="0.2"/>
    <row r="170" spans="1:39" ht="15" hidden="1" outlineLevel="1" x14ac:dyDescent="0.2">
      <c r="A170" s="11" t="s">
        <v>450</v>
      </c>
      <c r="B170" s="12"/>
      <c r="C170" s="13" t="s">
        <v>371</v>
      </c>
      <c r="D170" s="5" t="e">
        <f>VLOOKUP(B170,'School Stats'!$B:$AH, 14, FALSE)</f>
        <v>#N/A</v>
      </c>
      <c r="E170" s="13" t="s">
        <v>452</v>
      </c>
      <c r="F170" s="5" t="e">
        <f>VLOOKUP(B170,'Opponent Stats'!$B:$AH, 15, FALSE)</f>
        <v>#N/A</v>
      </c>
      <c r="J170" s="5" t="e">
        <f>VLOOKUP(B170,'School Stats'!$B:$AH, 17, FALSE)</f>
        <v>#N/A</v>
      </c>
      <c r="K170" s="5" t="e">
        <f>VLOOKUP(B170,'School Stats'!$B:$AH, 19, FALSE)</f>
        <v>#N/A</v>
      </c>
      <c r="L170" s="5" t="e">
        <f>VLOOKUP(B170,'School Stats'!$B:$AH, 20, FALSE)</f>
        <v>#N/A</v>
      </c>
      <c r="M170" s="5" t="e">
        <f>VLOOKUP(B170,'School Stats'!$B:$AH, 22, FALSE)</f>
        <v>#N/A</v>
      </c>
      <c r="N170" s="5" t="e">
        <f>VLOOKUP(B170,'School Stats'!$B:$AH, 23, FALSE)</f>
        <v>#N/A</v>
      </c>
      <c r="O170" s="5" t="e">
        <f>SUM(J170/SUM(K171+M171))</f>
        <v>#N/A</v>
      </c>
      <c r="Q170" s="5" t="e">
        <f>VLOOKUP(B170,'Opponent Stats'!$B:$AH, 17, FALSE)</f>
        <v>#N/A</v>
      </c>
      <c r="R170" s="5" t="e">
        <f>VLOOKUP(B170,'Opponent Stats'!$B:$AH, 19, FALSE)</f>
        <v>#N/A</v>
      </c>
      <c r="S170" s="5" t="e">
        <f>VLOOKUP(B170,'Opponent Stats'!$B:$AH, 20, FALSE)</f>
        <v>#N/A</v>
      </c>
      <c r="T170" s="5" t="e">
        <f>VLOOKUP(B170,'Opponent Stats'!$B:$AH, 22, FALSE)</f>
        <v>#N/A</v>
      </c>
      <c r="U170" s="5" t="e">
        <f>VLOOKUP(B170,'Opponent Stats'!$B:$AH, 23, FALSE)</f>
        <v>#N/A</v>
      </c>
      <c r="V170" s="5" t="e">
        <f>SUM(Q170/SUM(R171+T171))</f>
        <v>#N/A</v>
      </c>
      <c r="X170" s="5" t="e">
        <f>VLOOKUP(B170,'School Stats'!$B:$AH, 27, FALSE)</f>
        <v>#N/A</v>
      </c>
      <c r="Y170" s="5" t="e">
        <f>VLOOKUP(B170,'School Stats'!$B:$AH, 32, FALSE)</f>
        <v>#N/A</v>
      </c>
      <c r="Z170" s="5" t="e">
        <f>VLOOKUP(B170,'School Stats'!$B:$AH, 30, FALSE)</f>
        <v>#N/A</v>
      </c>
      <c r="AA170" s="5" t="e">
        <f>VLOOKUP(B170,'School Stats'!$B:$AH, 31, FALSE)</f>
        <v>#N/A</v>
      </c>
      <c r="AB170" s="5" t="e">
        <f>VLOOKUP(B170,'Opponent Stats'!$B:$AH, 32, FALSE)</f>
        <v>#N/A</v>
      </c>
      <c r="AC170" s="5" t="e">
        <f>SUM(J170/(SUM(X171-AB170)))</f>
        <v>#N/A</v>
      </c>
      <c r="AE170" s="5" t="e">
        <f>VLOOKUP(B170,'School Stats'!$B:$AH, 33, FALSE)</f>
        <v>#N/A</v>
      </c>
      <c r="AF170" s="5" t="e">
        <f>VLOOKUP(B170,'Opponent Stats'!$B:$AH, 25, FALSE)</f>
        <v>#N/A</v>
      </c>
      <c r="AG170" s="5" t="e">
        <f>VLOOKUP(B170,'Opponent Stats'!$B:$AH, 26, FALSE)</f>
        <v>#N/A</v>
      </c>
      <c r="AH170" s="5" t="e">
        <f>SUM(AF171/AE170)</f>
        <v>#N/A</v>
      </c>
      <c r="AI170" s="5" t="e">
        <f>VLOOKUP(B170,'Opponent Stats'!$B:$AH, 33, FALSE)</f>
        <v>#N/A</v>
      </c>
      <c r="AJ170" s="5" t="e">
        <f>VLOOKUP(B170,'School Stats'!$B:$AH, 19, FALSE)</f>
        <v>#N/A</v>
      </c>
      <c r="AK170" s="5" t="e">
        <f>VLOOKUP(B170,'School Stats'!$B:$AH, 26, FALSE)</f>
        <v>#N/A</v>
      </c>
      <c r="AL170" s="5" t="e">
        <f>SUM(AJ171/AI170)</f>
        <v>#N/A</v>
      </c>
      <c r="AM170" s="5" t="e">
        <f>SUM(AL170-AH170)</f>
        <v>#N/A</v>
      </c>
    </row>
    <row r="171" spans="1:39" hidden="1" outlineLevel="1" x14ac:dyDescent="0.2">
      <c r="A171" s="14" t="s">
        <v>470</v>
      </c>
      <c r="B171" s="15" t="e">
        <f>VLOOKUP(B170,'Conference Decoder'!$A:$B, 2, FALSE)</f>
        <v>#N/A</v>
      </c>
      <c r="C171" s="16" t="s">
        <v>466</v>
      </c>
      <c r="D171" s="6" t="e">
        <f>O170</f>
        <v>#N/A</v>
      </c>
      <c r="E171" s="16" t="s">
        <v>467</v>
      </c>
      <c r="F171" s="6" t="e">
        <f>V170</f>
        <v>#N/A</v>
      </c>
      <c r="K171" s="5" t="e">
        <f>SUM(K170*L170)</f>
        <v>#N/A</v>
      </c>
      <c r="M171" s="5" t="e">
        <f>SUM(M170*N170)</f>
        <v>#N/A</v>
      </c>
      <c r="R171" s="5" t="e">
        <f>SUM(R170*S170)</f>
        <v>#N/A</v>
      </c>
      <c r="T171" s="5" t="e">
        <f>SUM(T170*U170)</f>
        <v>#N/A</v>
      </c>
      <c r="X171" s="5" t="e">
        <f>SUM(X170:AA170)</f>
        <v>#N/A</v>
      </c>
      <c r="AF171" s="5" t="e">
        <f>SUM(AF170*AG170)</f>
        <v>#N/A</v>
      </c>
      <c r="AJ171" s="5" t="e">
        <f>SUM(AJ170*AK170)</f>
        <v>#N/A</v>
      </c>
    </row>
    <row r="172" spans="1:39" hidden="1" outlineLevel="1" x14ac:dyDescent="0.2">
      <c r="A172" s="14" t="s">
        <v>471</v>
      </c>
      <c r="B172" s="15" t="e">
        <f>VLOOKUP(B171,'Conference Strength'!$B$1:$N$33, 13, FALSE)</f>
        <v>#N/A</v>
      </c>
      <c r="C172" s="16" t="s">
        <v>468</v>
      </c>
      <c r="D172" s="6" t="e">
        <f>AM170</f>
        <v>#N/A</v>
      </c>
      <c r="E172" s="16" t="s">
        <v>469</v>
      </c>
      <c r="F172" s="6" t="e">
        <f>AC170</f>
        <v>#N/A</v>
      </c>
      <c r="J172" s="4" t="s">
        <v>473</v>
      </c>
      <c r="K172" t="e">
        <f>SUM(K171-R165)</f>
        <v>#N/A</v>
      </c>
      <c r="L172" s="4" t="s">
        <v>473</v>
      </c>
      <c r="M172" t="e">
        <f>SUM(M171-T165)</f>
        <v>#N/A</v>
      </c>
      <c r="AI172" s="4" t="s">
        <v>473</v>
      </c>
      <c r="AJ172" t="e">
        <f>SUM(AJ171-AF165)</f>
        <v>#N/A</v>
      </c>
    </row>
    <row r="173" spans="1:39" hidden="1" outlineLevel="1" x14ac:dyDescent="0.2">
      <c r="A173" s="14" t="s">
        <v>507</v>
      </c>
      <c r="B173" s="15" t="e">
        <f>SUM(F174*B172)</f>
        <v>#N/A</v>
      </c>
      <c r="C173" s="16" t="s">
        <v>474</v>
      </c>
      <c r="D173" s="17" t="e">
        <f>SUM(F166*SUM(K172/F165))</f>
        <v>#N/A</v>
      </c>
      <c r="E173" s="16" t="s">
        <v>475</v>
      </c>
      <c r="F173" s="18" t="e">
        <f>SUM(F166*SUM(M172/F165))</f>
        <v>#N/A</v>
      </c>
    </row>
    <row r="174" spans="1:39" hidden="1" outlineLevel="1" x14ac:dyDescent="0.2">
      <c r="A174" s="19"/>
      <c r="B174" s="20"/>
      <c r="C174" s="21" t="s">
        <v>476</v>
      </c>
      <c r="D174" s="22" t="e">
        <f>AJ172/(SUM(F172*10))</f>
        <v>#N/A</v>
      </c>
      <c r="E174" s="21" t="s">
        <v>481</v>
      </c>
      <c r="F174" s="23" t="e">
        <f>SUM(D173,F173,D174)</f>
        <v>#N/A</v>
      </c>
    </row>
    <row r="175" spans="1:39" hidden="1" outlineLevel="1" x14ac:dyDescent="0.2"/>
    <row r="176" spans="1:39" hidden="1" outlineLevel="1" x14ac:dyDescent="0.2"/>
    <row r="177" spans="1:39" hidden="1" outlineLevel="1" x14ac:dyDescent="0.2">
      <c r="A177" s="40" t="s">
        <v>472</v>
      </c>
      <c r="B177" s="41"/>
      <c r="C177" s="41"/>
      <c r="D177" s="41"/>
      <c r="E177" s="41"/>
      <c r="F177" s="42"/>
      <c r="J177" s="28" t="s">
        <v>456</v>
      </c>
      <c r="K177" s="29"/>
      <c r="L177" s="29"/>
      <c r="M177" s="29"/>
      <c r="N177" s="29"/>
      <c r="O177" s="30"/>
      <c r="Q177" s="31" t="s">
        <v>457</v>
      </c>
      <c r="R177" s="32"/>
      <c r="S177" s="32"/>
      <c r="T177" s="32"/>
      <c r="U177" s="32"/>
      <c r="V177" s="33"/>
      <c r="X177" s="34" t="s">
        <v>458</v>
      </c>
      <c r="Y177" s="35"/>
      <c r="Z177" s="35"/>
      <c r="AA177" s="35"/>
      <c r="AB177" s="35"/>
      <c r="AC177" s="36"/>
      <c r="AE177" s="37" t="s">
        <v>462</v>
      </c>
      <c r="AF177" s="38"/>
      <c r="AG177" s="38"/>
      <c r="AH177" s="38"/>
      <c r="AI177" s="38"/>
      <c r="AJ177" s="38"/>
      <c r="AK177" s="38"/>
      <c r="AL177" s="38"/>
      <c r="AM177" s="39"/>
    </row>
    <row r="178" spans="1:39" ht="60" hidden="1" outlineLevel="1" x14ac:dyDescent="0.2">
      <c r="A178" s="4" t="s">
        <v>451</v>
      </c>
      <c r="D178" s="2"/>
      <c r="F178" s="2"/>
      <c r="G178" s="2"/>
      <c r="H178" s="2"/>
      <c r="J178" s="7" t="s">
        <v>391</v>
      </c>
      <c r="K178" s="8" t="s">
        <v>393</v>
      </c>
      <c r="L178" s="8" t="s">
        <v>394</v>
      </c>
      <c r="M178" s="8" t="s">
        <v>396</v>
      </c>
      <c r="N178" s="8" t="s">
        <v>397</v>
      </c>
      <c r="O178" s="10" t="s">
        <v>459</v>
      </c>
      <c r="Q178" s="7" t="s">
        <v>455</v>
      </c>
      <c r="R178" s="8" t="s">
        <v>376</v>
      </c>
      <c r="S178" s="8" t="s">
        <v>377</v>
      </c>
      <c r="T178" s="8" t="s">
        <v>379</v>
      </c>
      <c r="U178" s="8" t="s">
        <v>380</v>
      </c>
      <c r="V178" s="10" t="s">
        <v>460</v>
      </c>
      <c r="X178" s="7" t="s">
        <v>401</v>
      </c>
      <c r="Y178" s="8" t="s">
        <v>406</v>
      </c>
      <c r="Z178" s="8" t="s">
        <v>404</v>
      </c>
      <c r="AA178" s="8" t="s">
        <v>405</v>
      </c>
      <c r="AB178" s="8" t="s">
        <v>389</v>
      </c>
      <c r="AC178" s="10" t="s">
        <v>461</v>
      </c>
      <c r="AE178" s="7" t="s">
        <v>407</v>
      </c>
      <c r="AF178" s="8" t="s">
        <v>382</v>
      </c>
      <c r="AG178" s="8" t="s">
        <v>383</v>
      </c>
      <c r="AH178" s="9" t="s">
        <v>464</v>
      </c>
      <c r="AI178" s="8" t="s">
        <v>390</v>
      </c>
      <c r="AJ178" s="8" t="s">
        <v>399</v>
      </c>
      <c r="AK178" s="8" t="s">
        <v>400</v>
      </c>
      <c r="AL178" s="9" t="s">
        <v>465</v>
      </c>
      <c r="AM178" s="10" t="s">
        <v>463</v>
      </c>
    </row>
    <row r="179" spans="1:39" ht="15" hidden="1" outlineLevel="1" x14ac:dyDescent="0.2">
      <c r="A179" s="11" t="s">
        <v>449</v>
      </c>
      <c r="B179" s="12"/>
      <c r="C179" s="13" t="s">
        <v>371</v>
      </c>
      <c r="D179" s="5" t="e">
        <f>VLOOKUP(B179,'School Stats'!$B:$AH, 14, FALSE)</f>
        <v>#N/A</v>
      </c>
      <c r="E179" s="13" t="s">
        <v>452</v>
      </c>
      <c r="F179" s="5" t="e">
        <f>VLOOKUP(B179,'School Stats'!$B:$AH, 15, FALSE)</f>
        <v>#N/A</v>
      </c>
      <c r="J179" s="5" t="e">
        <f>VLOOKUP(B179,'School Stats'!$B:$AH, 17, FALSE)</f>
        <v>#N/A</v>
      </c>
      <c r="K179" s="5" t="e">
        <f>VLOOKUP(B179,'School Stats'!$B:$AH, 19, FALSE)</f>
        <v>#N/A</v>
      </c>
      <c r="L179" s="5" t="e">
        <f>VLOOKUP(B179,'School Stats'!$B:$AH, 20, FALSE)</f>
        <v>#N/A</v>
      </c>
      <c r="M179" s="5" t="e">
        <f>VLOOKUP(B179,'School Stats'!$B:$AH, 22, FALSE)</f>
        <v>#N/A</v>
      </c>
      <c r="N179" s="5" t="e">
        <f>VLOOKUP(B179,'School Stats'!$B:$AH, 23, FALSE)</f>
        <v>#N/A</v>
      </c>
      <c r="O179" s="5" t="e">
        <f>SUM(J179/SUM(K180+M180))</f>
        <v>#N/A</v>
      </c>
      <c r="Q179" s="5" t="e">
        <f>VLOOKUP(B179,'Opponent Stats'!$B:$AH, 17, FALSE)</f>
        <v>#N/A</v>
      </c>
      <c r="R179" s="5" t="e">
        <f>VLOOKUP(B179,'Opponent Stats'!$B:$AH, 19, FALSE)</f>
        <v>#N/A</v>
      </c>
      <c r="S179" s="5" t="e">
        <f>VLOOKUP(B179,'Opponent Stats'!$B:$AH, 20, FALSE)</f>
        <v>#N/A</v>
      </c>
      <c r="T179" s="5" t="e">
        <f>VLOOKUP(B179,'Opponent Stats'!$B:$AH, 22, FALSE)</f>
        <v>#N/A</v>
      </c>
      <c r="U179" s="5" t="e">
        <f>VLOOKUP(B179,'Opponent Stats'!$B:$AH, 23, FALSE)</f>
        <v>#N/A</v>
      </c>
      <c r="V179" s="5" t="e">
        <f>SUM(Q179/SUM(R180+T180))</f>
        <v>#N/A</v>
      </c>
      <c r="X179" s="5" t="e">
        <f>VLOOKUP(B179,'School Stats'!$B:$AH, 27, FALSE)</f>
        <v>#N/A</v>
      </c>
      <c r="Y179" s="5" t="e">
        <f>VLOOKUP(B179,'School Stats'!$B:$AH, 32, FALSE)</f>
        <v>#N/A</v>
      </c>
      <c r="Z179" s="5" t="e">
        <f>VLOOKUP(B179,'School Stats'!$B:$AH, 30, FALSE)</f>
        <v>#N/A</v>
      </c>
      <c r="AA179" s="5" t="e">
        <f>VLOOKUP(B179,'School Stats'!$B:$AH, 31, FALSE)</f>
        <v>#N/A</v>
      </c>
      <c r="AB179" s="5" t="e">
        <f>VLOOKUP(B179,'Opponent Stats'!$B:$AH, 32, FALSE)</f>
        <v>#N/A</v>
      </c>
      <c r="AC179" s="5" t="e">
        <f>SUM(J179/(SUM(X180-AB179)))</f>
        <v>#N/A</v>
      </c>
      <c r="AE179" s="5" t="e">
        <f>VLOOKUP(B179,'School Stats'!$B:$AH, 33, FALSE)</f>
        <v>#N/A</v>
      </c>
      <c r="AF179" s="5" t="e">
        <f>VLOOKUP(B179,'Opponent Stats'!$B:$AH, 25, FALSE)</f>
        <v>#N/A</v>
      </c>
      <c r="AG179" s="5" t="e">
        <f>VLOOKUP(B179,'Opponent Stats'!$B:$AH, 26, FALSE)</f>
        <v>#N/A</v>
      </c>
      <c r="AH179" s="5" t="e">
        <f>SUM(AF180/AE179)</f>
        <v>#N/A</v>
      </c>
      <c r="AI179" s="5" t="e">
        <f>VLOOKUP(B179,'Opponent Stats'!$B:$AH, 33, FALSE)</f>
        <v>#N/A</v>
      </c>
      <c r="AJ179" s="5" t="e">
        <f>VLOOKUP(B179,'School Stats'!$B:$AH, 19, FALSE)</f>
        <v>#N/A</v>
      </c>
      <c r="AK179" s="5" t="e">
        <f>VLOOKUP(B179,'School Stats'!$B:$AH, 26, FALSE)</f>
        <v>#N/A</v>
      </c>
      <c r="AL179" s="5" t="e">
        <f>SUM(AJ180/AI179)</f>
        <v>#N/A</v>
      </c>
      <c r="AM179" s="5" t="e">
        <f>SUM(AL179-AH179)</f>
        <v>#N/A</v>
      </c>
    </row>
    <row r="180" spans="1:39" hidden="1" outlineLevel="1" x14ac:dyDescent="0.2">
      <c r="A180" s="14" t="s">
        <v>470</v>
      </c>
      <c r="B180" s="15" t="e">
        <f>VLOOKUP(B179,'Conference Decoder'!$A:$B, 2, FALSE)</f>
        <v>#N/A</v>
      </c>
      <c r="C180" s="16" t="s">
        <v>466</v>
      </c>
      <c r="D180" s="6" t="e">
        <f>O179</f>
        <v>#N/A</v>
      </c>
      <c r="E180" s="16" t="s">
        <v>467</v>
      </c>
      <c r="F180" s="6" t="e">
        <f>V179</f>
        <v>#N/A</v>
      </c>
      <c r="K180" s="5" t="e">
        <f>SUM(K179*L179)</f>
        <v>#N/A</v>
      </c>
      <c r="M180" s="5" t="e">
        <f>SUM(M179*N179)</f>
        <v>#N/A</v>
      </c>
      <c r="R180" s="5" t="e">
        <f>SUM(R179*S179)</f>
        <v>#N/A</v>
      </c>
      <c r="T180" s="5" t="e">
        <f>SUM(T179*U179)</f>
        <v>#N/A</v>
      </c>
      <c r="X180" s="5" t="e">
        <f>SUM(X179:AA179)</f>
        <v>#N/A</v>
      </c>
      <c r="AF180" s="5" t="e">
        <f>SUM(AF179*AG179)</f>
        <v>#N/A</v>
      </c>
      <c r="AJ180" s="5" t="e">
        <f>SUM(AJ179*AK179)</f>
        <v>#N/A</v>
      </c>
    </row>
    <row r="181" spans="1:39" hidden="1" outlineLevel="1" x14ac:dyDescent="0.2">
      <c r="A181" s="14" t="s">
        <v>471</v>
      </c>
      <c r="B181" s="15" t="e">
        <f>VLOOKUP(B180,'Conference Strength'!$B$1:$N$33, 13, FALSE)</f>
        <v>#N/A</v>
      </c>
      <c r="C181" s="16" t="s">
        <v>468</v>
      </c>
      <c r="D181" s="6" t="e">
        <f>AM179</f>
        <v>#N/A</v>
      </c>
      <c r="E181" s="16" t="s">
        <v>469</v>
      </c>
      <c r="F181" s="6" t="e">
        <f>AC179</f>
        <v>#N/A</v>
      </c>
      <c r="J181" s="4" t="s">
        <v>473</v>
      </c>
      <c r="K181" t="e">
        <f>SUM(K180-R186)</f>
        <v>#N/A</v>
      </c>
      <c r="L181" s="4" t="s">
        <v>473</v>
      </c>
      <c r="M181" t="e">
        <f>SUM(M180-T186)</f>
        <v>#N/A</v>
      </c>
      <c r="Q181" t="s">
        <v>473</v>
      </c>
      <c r="AI181" s="4" t="s">
        <v>473</v>
      </c>
      <c r="AJ181" t="e">
        <f>SUM(AJ180-AF186)</f>
        <v>#N/A</v>
      </c>
    </row>
    <row r="182" spans="1:39" hidden="1" outlineLevel="1" x14ac:dyDescent="0.2">
      <c r="A182" s="14" t="s">
        <v>507</v>
      </c>
      <c r="B182" s="15" t="e">
        <f>SUM(F183*B181)</f>
        <v>#N/A</v>
      </c>
      <c r="C182" s="16" t="s">
        <v>474</v>
      </c>
      <c r="D182" s="17" t="e">
        <f>SUM(F187*SUM(K181/F186))</f>
        <v>#N/A</v>
      </c>
      <c r="E182" s="16" t="s">
        <v>475</v>
      </c>
      <c r="F182" s="18" t="e">
        <f>SUM(F187*SUM(M181/F186))</f>
        <v>#N/A</v>
      </c>
    </row>
    <row r="183" spans="1:39" hidden="1" outlineLevel="1" x14ac:dyDescent="0.2">
      <c r="A183" s="19"/>
      <c r="B183" s="20"/>
      <c r="C183" s="21" t="s">
        <v>476</v>
      </c>
      <c r="D183" s="22" t="e">
        <f>AJ181/(SUM(F181*10))</f>
        <v>#N/A</v>
      </c>
      <c r="E183" s="21" t="s">
        <v>481</v>
      </c>
      <c r="F183" s="23" t="e">
        <f>SUM(D182,F182,D183)</f>
        <v>#N/A</v>
      </c>
    </row>
    <row r="184" spans="1:39" ht="30" hidden="1" customHeight="1" outlineLevel="1" x14ac:dyDescent="0.2"/>
    <row r="185" spans="1:39" ht="15" hidden="1" outlineLevel="1" x14ac:dyDescent="0.2">
      <c r="A185" s="11" t="s">
        <v>450</v>
      </c>
      <c r="B185" s="12"/>
      <c r="C185" s="13" t="s">
        <v>371</v>
      </c>
      <c r="D185" s="5" t="e">
        <f>VLOOKUP(B185,'School Stats'!$B:$AH, 14, FALSE)</f>
        <v>#N/A</v>
      </c>
      <c r="E185" s="13" t="s">
        <v>452</v>
      </c>
      <c r="F185" s="5" t="e">
        <f>VLOOKUP(B185,'Opponent Stats'!$B:$AH, 15, FALSE)</f>
        <v>#N/A</v>
      </c>
      <c r="J185" s="5" t="e">
        <f>VLOOKUP(B185,'School Stats'!$B:$AH, 17, FALSE)</f>
        <v>#N/A</v>
      </c>
      <c r="K185" s="5" t="e">
        <f>VLOOKUP(B185,'School Stats'!$B:$AH, 19, FALSE)</f>
        <v>#N/A</v>
      </c>
      <c r="L185" s="5" t="e">
        <f>VLOOKUP(B185,'School Stats'!$B:$AH, 20, FALSE)</f>
        <v>#N/A</v>
      </c>
      <c r="M185" s="5" t="e">
        <f>VLOOKUP(B185,'School Stats'!$B:$AH, 22, FALSE)</f>
        <v>#N/A</v>
      </c>
      <c r="N185" s="5" t="e">
        <f>VLOOKUP(B185,'School Stats'!$B:$AH, 23, FALSE)</f>
        <v>#N/A</v>
      </c>
      <c r="O185" s="5" t="e">
        <f>SUM(J185/SUM(K186+M186))</f>
        <v>#N/A</v>
      </c>
      <c r="Q185" s="5" t="e">
        <f>VLOOKUP(B185,'Opponent Stats'!$B:$AH, 17, FALSE)</f>
        <v>#N/A</v>
      </c>
      <c r="R185" s="5" t="e">
        <f>VLOOKUP(B185,'Opponent Stats'!$B:$AH, 19, FALSE)</f>
        <v>#N/A</v>
      </c>
      <c r="S185" s="5" t="e">
        <f>VLOOKUP(B185,'Opponent Stats'!$B:$AH, 20, FALSE)</f>
        <v>#N/A</v>
      </c>
      <c r="T185" s="5" t="e">
        <f>VLOOKUP(B185,'Opponent Stats'!$B:$AH, 22, FALSE)</f>
        <v>#N/A</v>
      </c>
      <c r="U185" s="5" t="e">
        <f>VLOOKUP(B185,'Opponent Stats'!$B:$AH, 23, FALSE)</f>
        <v>#N/A</v>
      </c>
      <c r="V185" s="5" t="e">
        <f>SUM(Q185/SUM(R186+T186))</f>
        <v>#N/A</v>
      </c>
      <c r="X185" s="5" t="e">
        <f>VLOOKUP(B185,'School Stats'!$B:$AH, 27, FALSE)</f>
        <v>#N/A</v>
      </c>
      <c r="Y185" s="5" t="e">
        <f>VLOOKUP(B185,'School Stats'!$B:$AH, 32, FALSE)</f>
        <v>#N/A</v>
      </c>
      <c r="Z185" s="5" t="e">
        <f>VLOOKUP(B185,'School Stats'!$B:$AH, 30, FALSE)</f>
        <v>#N/A</v>
      </c>
      <c r="AA185" s="5" t="e">
        <f>VLOOKUP(B185,'School Stats'!$B:$AH, 31, FALSE)</f>
        <v>#N/A</v>
      </c>
      <c r="AB185" s="5" t="e">
        <f>VLOOKUP(B185,'Opponent Stats'!$B:$AH, 32, FALSE)</f>
        <v>#N/A</v>
      </c>
      <c r="AC185" s="5" t="e">
        <f>SUM(J185/(SUM(X186-AB185)))</f>
        <v>#N/A</v>
      </c>
      <c r="AE185" s="5" t="e">
        <f>VLOOKUP(B185,'School Stats'!$B:$AH, 33, FALSE)</f>
        <v>#N/A</v>
      </c>
      <c r="AF185" s="5" t="e">
        <f>VLOOKUP(B185,'Opponent Stats'!$B:$AH, 25, FALSE)</f>
        <v>#N/A</v>
      </c>
      <c r="AG185" s="5" t="e">
        <f>VLOOKUP(B185,'Opponent Stats'!$B:$AH, 26, FALSE)</f>
        <v>#N/A</v>
      </c>
      <c r="AH185" s="5" t="e">
        <f>SUM(AF186/AE185)</f>
        <v>#N/A</v>
      </c>
      <c r="AI185" s="5" t="e">
        <f>VLOOKUP(B185,'Opponent Stats'!$B:$AH, 33, FALSE)</f>
        <v>#N/A</v>
      </c>
      <c r="AJ185" s="5" t="e">
        <f>VLOOKUP(B185,'School Stats'!$B:$AH, 19, FALSE)</f>
        <v>#N/A</v>
      </c>
      <c r="AK185" s="5" t="e">
        <f>VLOOKUP(B185,'School Stats'!$B:$AH, 26, FALSE)</f>
        <v>#N/A</v>
      </c>
      <c r="AL185" s="5" t="e">
        <f>SUM(AJ186/AI185)</f>
        <v>#N/A</v>
      </c>
      <c r="AM185" s="5" t="e">
        <f>SUM(AL185-AH185)</f>
        <v>#N/A</v>
      </c>
    </row>
    <row r="186" spans="1:39" hidden="1" outlineLevel="1" x14ac:dyDescent="0.2">
      <c r="A186" s="14" t="s">
        <v>470</v>
      </c>
      <c r="B186" s="15" t="e">
        <f>VLOOKUP(B185,'Conference Decoder'!$A:$B, 2, FALSE)</f>
        <v>#N/A</v>
      </c>
      <c r="C186" s="16" t="s">
        <v>466</v>
      </c>
      <c r="D186" s="6" t="e">
        <f>O185</f>
        <v>#N/A</v>
      </c>
      <c r="E186" s="16" t="s">
        <v>467</v>
      </c>
      <c r="F186" s="6" t="e">
        <f>V185</f>
        <v>#N/A</v>
      </c>
      <c r="K186" s="5" t="e">
        <f>SUM(K185*L185)</f>
        <v>#N/A</v>
      </c>
      <c r="M186" s="5" t="e">
        <f>SUM(M185*N185)</f>
        <v>#N/A</v>
      </c>
      <c r="R186" s="5" t="e">
        <f>SUM(R185*S185)</f>
        <v>#N/A</v>
      </c>
      <c r="T186" s="5" t="e">
        <f>SUM(T185*U185)</f>
        <v>#N/A</v>
      </c>
      <c r="X186" s="5" t="e">
        <f>SUM(X185:AA185)</f>
        <v>#N/A</v>
      </c>
      <c r="AF186" s="5" t="e">
        <f>SUM(AF185*AG185)</f>
        <v>#N/A</v>
      </c>
      <c r="AJ186" s="5" t="e">
        <f>SUM(AJ185*AK185)</f>
        <v>#N/A</v>
      </c>
    </row>
    <row r="187" spans="1:39" hidden="1" outlineLevel="1" x14ac:dyDescent="0.2">
      <c r="A187" s="14" t="s">
        <v>471</v>
      </c>
      <c r="B187" s="15" t="e">
        <f>VLOOKUP(B186,'Conference Strength'!$B$1:$N$33, 13, FALSE)</f>
        <v>#N/A</v>
      </c>
      <c r="C187" s="16" t="s">
        <v>468</v>
      </c>
      <c r="D187" s="6" t="e">
        <f>AM185</f>
        <v>#N/A</v>
      </c>
      <c r="E187" s="16" t="s">
        <v>469</v>
      </c>
      <c r="F187" s="6" t="e">
        <f>AC185</f>
        <v>#N/A</v>
      </c>
      <c r="J187" s="4" t="s">
        <v>473</v>
      </c>
      <c r="K187" t="e">
        <f>SUM(K186-R180)</f>
        <v>#N/A</v>
      </c>
      <c r="L187" s="4" t="s">
        <v>473</v>
      </c>
      <c r="M187" t="e">
        <f>SUM(M186-T180)</f>
        <v>#N/A</v>
      </c>
      <c r="AI187" s="4" t="s">
        <v>473</v>
      </c>
      <c r="AJ187" t="e">
        <f>SUM(AJ186-AF180)</f>
        <v>#N/A</v>
      </c>
    </row>
    <row r="188" spans="1:39" hidden="1" outlineLevel="1" x14ac:dyDescent="0.2">
      <c r="A188" s="14" t="s">
        <v>507</v>
      </c>
      <c r="B188" s="15" t="e">
        <f>SUM(F189*B187)</f>
        <v>#N/A</v>
      </c>
      <c r="C188" s="16" t="s">
        <v>474</v>
      </c>
      <c r="D188" s="17" t="e">
        <f>SUM(F181*SUM(K187/F180))</f>
        <v>#N/A</v>
      </c>
      <c r="E188" s="16" t="s">
        <v>475</v>
      </c>
      <c r="F188" s="18" t="e">
        <f>SUM(F181*SUM(M187/F180))</f>
        <v>#N/A</v>
      </c>
    </row>
    <row r="189" spans="1:39" hidden="1" outlineLevel="1" x14ac:dyDescent="0.2">
      <c r="A189" s="19"/>
      <c r="B189" s="20"/>
      <c r="C189" s="21" t="s">
        <v>476</v>
      </c>
      <c r="D189" s="22" t="e">
        <f>AJ187/(SUM(F187*10))</f>
        <v>#N/A</v>
      </c>
      <c r="E189" s="21" t="s">
        <v>481</v>
      </c>
      <c r="F189" s="23" t="e">
        <f>SUM(D188,F188,D189)</f>
        <v>#N/A</v>
      </c>
    </row>
    <row r="190" spans="1:39" hidden="1" outlineLevel="1" x14ac:dyDescent="0.2"/>
    <row r="191" spans="1:39" hidden="1" outlineLevel="1" x14ac:dyDescent="0.2"/>
    <row r="192" spans="1:39" collapsed="1" x14ac:dyDescent="0.2"/>
    <row r="193" spans="1:39" s="24" customFormat="1" x14ac:dyDescent="0.2">
      <c r="A193" s="25" t="s">
        <v>479</v>
      </c>
    </row>
    <row r="196" spans="1:39" hidden="1" outlineLevel="1" x14ac:dyDescent="0.2">
      <c r="A196" s="40" t="s">
        <v>472</v>
      </c>
      <c r="B196" s="41"/>
      <c r="C196" s="41"/>
      <c r="D196" s="41"/>
      <c r="E196" s="41"/>
      <c r="F196" s="42"/>
      <c r="J196" s="28" t="s">
        <v>456</v>
      </c>
      <c r="K196" s="29"/>
      <c r="L196" s="29"/>
      <c r="M196" s="29"/>
      <c r="N196" s="29"/>
      <c r="O196" s="30"/>
      <c r="Q196" s="31" t="s">
        <v>457</v>
      </c>
      <c r="R196" s="32"/>
      <c r="S196" s="32"/>
      <c r="T196" s="32"/>
      <c r="U196" s="32"/>
      <c r="V196" s="33"/>
      <c r="X196" s="34" t="s">
        <v>458</v>
      </c>
      <c r="Y196" s="35"/>
      <c r="Z196" s="35"/>
      <c r="AA196" s="35"/>
      <c r="AB196" s="35"/>
      <c r="AC196" s="36"/>
      <c r="AE196" s="37" t="s">
        <v>462</v>
      </c>
      <c r="AF196" s="38"/>
      <c r="AG196" s="38"/>
      <c r="AH196" s="38"/>
      <c r="AI196" s="38"/>
      <c r="AJ196" s="38"/>
      <c r="AK196" s="38"/>
      <c r="AL196" s="38"/>
      <c r="AM196" s="39"/>
    </row>
    <row r="197" spans="1:39" ht="60" hidden="1" outlineLevel="1" x14ac:dyDescent="0.2">
      <c r="A197" s="4" t="s">
        <v>451</v>
      </c>
      <c r="D197" s="2"/>
      <c r="F197" s="2"/>
      <c r="G197" s="2"/>
      <c r="H197" s="2"/>
      <c r="J197" s="7" t="s">
        <v>391</v>
      </c>
      <c r="K197" s="8" t="s">
        <v>393</v>
      </c>
      <c r="L197" s="8" t="s">
        <v>394</v>
      </c>
      <c r="M197" s="8" t="s">
        <v>396</v>
      </c>
      <c r="N197" s="8" t="s">
        <v>397</v>
      </c>
      <c r="O197" s="10" t="s">
        <v>459</v>
      </c>
      <c r="Q197" s="7" t="s">
        <v>455</v>
      </c>
      <c r="R197" s="8" t="s">
        <v>376</v>
      </c>
      <c r="S197" s="8" t="s">
        <v>377</v>
      </c>
      <c r="T197" s="8" t="s">
        <v>379</v>
      </c>
      <c r="U197" s="8" t="s">
        <v>380</v>
      </c>
      <c r="V197" s="10" t="s">
        <v>460</v>
      </c>
      <c r="X197" s="7" t="s">
        <v>401</v>
      </c>
      <c r="Y197" s="8" t="s">
        <v>406</v>
      </c>
      <c r="Z197" s="8" t="s">
        <v>404</v>
      </c>
      <c r="AA197" s="8" t="s">
        <v>405</v>
      </c>
      <c r="AB197" s="8" t="s">
        <v>389</v>
      </c>
      <c r="AC197" s="10" t="s">
        <v>461</v>
      </c>
      <c r="AE197" s="7" t="s">
        <v>407</v>
      </c>
      <c r="AF197" s="8" t="s">
        <v>382</v>
      </c>
      <c r="AG197" s="8" t="s">
        <v>383</v>
      </c>
      <c r="AH197" s="9" t="s">
        <v>464</v>
      </c>
      <c r="AI197" s="8" t="s">
        <v>390</v>
      </c>
      <c r="AJ197" s="8" t="s">
        <v>399</v>
      </c>
      <c r="AK197" s="8" t="s">
        <v>400</v>
      </c>
      <c r="AL197" s="9" t="s">
        <v>465</v>
      </c>
      <c r="AM197" s="10" t="s">
        <v>463</v>
      </c>
    </row>
    <row r="198" spans="1:39" ht="15" hidden="1" outlineLevel="1" x14ac:dyDescent="0.2">
      <c r="A198" s="11" t="s">
        <v>449</v>
      </c>
      <c r="B198" s="12"/>
      <c r="C198" s="13" t="s">
        <v>371</v>
      </c>
      <c r="D198" s="5" t="e">
        <f>VLOOKUP(B198,'School Stats'!$B:$AH, 14, FALSE)</f>
        <v>#N/A</v>
      </c>
      <c r="E198" s="13" t="s">
        <v>452</v>
      </c>
      <c r="F198" s="5" t="e">
        <f>VLOOKUP(B198,'School Stats'!$B:$AH, 15, FALSE)</f>
        <v>#N/A</v>
      </c>
      <c r="J198" s="5" t="e">
        <f>VLOOKUP(B198,'School Stats'!$B:$AH, 17, FALSE)</f>
        <v>#N/A</v>
      </c>
      <c r="K198" s="5" t="e">
        <f>VLOOKUP(B198,'School Stats'!$B:$AH, 19, FALSE)</f>
        <v>#N/A</v>
      </c>
      <c r="L198" s="5" t="e">
        <f>VLOOKUP(B198,'School Stats'!$B:$AH, 20, FALSE)</f>
        <v>#N/A</v>
      </c>
      <c r="M198" s="5" t="e">
        <f>VLOOKUP(B198,'School Stats'!$B:$AH, 22, FALSE)</f>
        <v>#N/A</v>
      </c>
      <c r="N198" s="5" t="e">
        <f>VLOOKUP(B198,'School Stats'!$B:$AH, 23, FALSE)</f>
        <v>#N/A</v>
      </c>
      <c r="O198" s="5" t="e">
        <f>SUM(J198/SUM(K199+M199))</f>
        <v>#N/A</v>
      </c>
      <c r="Q198" s="5" t="e">
        <f>VLOOKUP(B198,'Opponent Stats'!$B:$AH, 17, FALSE)</f>
        <v>#N/A</v>
      </c>
      <c r="R198" s="5" t="e">
        <f>VLOOKUP(B198,'Opponent Stats'!$B:$AH, 19, FALSE)</f>
        <v>#N/A</v>
      </c>
      <c r="S198" s="5" t="e">
        <f>VLOOKUP(B198,'Opponent Stats'!$B:$AH, 20, FALSE)</f>
        <v>#N/A</v>
      </c>
      <c r="T198" s="5" t="e">
        <f>VLOOKUP(B198,'Opponent Stats'!$B:$AH, 22, FALSE)</f>
        <v>#N/A</v>
      </c>
      <c r="U198" s="5" t="e">
        <f>VLOOKUP(B198,'Opponent Stats'!$B:$AH, 23, FALSE)</f>
        <v>#N/A</v>
      </c>
      <c r="V198" s="5" t="e">
        <f>SUM(Q198/SUM(R199+T199))</f>
        <v>#N/A</v>
      </c>
      <c r="X198" s="5" t="e">
        <f>VLOOKUP(B198,'School Stats'!$B:$AH, 27, FALSE)</f>
        <v>#N/A</v>
      </c>
      <c r="Y198" s="5" t="e">
        <f>VLOOKUP(B198,'School Stats'!$B:$AH, 32, FALSE)</f>
        <v>#N/A</v>
      </c>
      <c r="Z198" s="5" t="e">
        <f>VLOOKUP(B198,'School Stats'!$B:$AH, 30, FALSE)</f>
        <v>#N/A</v>
      </c>
      <c r="AA198" s="5" t="e">
        <f>VLOOKUP(B198,'School Stats'!$B:$AH, 31, FALSE)</f>
        <v>#N/A</v>
      </c>
      <c r="AB198" s="5" t="e">
        <f>VLOOKUP(B198,'Opponent Stats'!$B:$AH, 32, FALSE)</f>
        <v>#N/A</v>
      </c>
      <c r="AC198" s="5" t="e">
        <f>SUM(J198/(SUM(X199-AB198)))</f>
        <v>#N/A</v>
      </c>
      <c r="AE198" s="5" t="e">
        <f>VLOOKUP(B198,'School Stats'!$B:$AH, 33, FALSE)</f>
        <v>#N/A</v>
      </c>
      <c r="AF198" s="5" t="e">
        <f>VLOOKUP(B198,'Opponent Stats'!$B:$AH, 25, FALSE)</f>
        <v>#N/A</v>
      </c>
      <c r="AG198" s="5" t="e">
        <f>VLOOKUP(B198,'Opponent Stats'!$B:$AH, 26, FALSE)</f>
        <v>#N/A</v>
      </c>
      <c r="AH198" s="5" t="e">
        <f>SUM(AF199/AE198)</f>
        <v>#N/A</v>
      </c>
      <c r="AI198" s="5" t="e">
        <f>VLOOKUP(B198,'Opponent Stats'!$B:$AH, 33, FALSE)</f>
        <v>#N/A</v>
      </c>
      <c r="AJ198" s="5" t="e">
        <f>VLOOKUP(B198,'School Stats'!$B:$AH, 19, FALSE)</f>
        <v>#N/A</v>
      </c>
      <c r="AK198" s="5" t="e">
        <f>VLOOKUP(B198,'School Stats'!$B:$AH, 26, FALSE)</f>
        <v>#N/A</v>
      </c>
      <c r="AL198" s="5" t="e">
        <f>SUM(AJ199/AI198)</f>
        <v>#N/A</v>
      </c>
      <c r="AM198" s="5" t="e">
        <f>SUM(AL198-AH198)</f>
        <v>#N/A</v>
      </c>
    </row>
    <row r="199" spans="1:39" hidden="1" outlineLevel="1" x14ac:dyDescent="0.2">
      <c r="A199" s="14" t="s">
        <v>470</v>
      </c>
      <c r="B199" s="15" t="e">
        <f>VLOOKUP(B198,'Conference Decoder'!$A:$B, 2, FALSE)</f>
        <v>#N/A</v>
      </c>
      <c r="C199" s="16" t="s">
        <v>466</v>
      </c>
      <c r="D199" s="6" t="e">
        <f>O198</f>
        <v>#N/A</v>
      </c>
      <c r="E199" s="16" t="s">
        <v>467</v>
      </c>
      <c r="F199" s="6" t="e">
        <f>V198</f>
        <v>#N/A</v>
      </c>
      <c r="K199" s="5" t="e">
        <f>SUM(K198*L198)</f>
        <v>#N/A</v>
      </c>
      <c r="M199" s="5" t="e">
        <f>SUM(M198*N198)</f>
        <v>#N/A</v>
      </c>
      <c r="R199" s="5" t="e">
        <f>SUM(R198*S198)</f>
        <v>#N/A</v>
      </c>
      <c r="T199" s="5" t="e">
        <f>SUM(T198*U198)</f>
        <v>#N/A</v>
      </c>
      <c r="X199" s="5" t="e">
        <f>SUM(X198:AA198)</f>
        <v>#N/A</v>
      </c>
      <c r="AF199" s="5" t="e">
        <f>SUM(AF198*AG198)</f>
        <v>#N/A</v>
      </c>
      <c r="AJ199" s="5" t="e">
        <f>SUM(AJ198*AK198)</f>
        <v>#N/A</v>
      </c>
    </row>
    <row r="200" spans="1:39" hidden="1" outlineLevel="1" x14ac:dyDescent="0.2">
      <c r="A200" s="14" t="s">
        <v>471</v>
      </c>
      <c r="B200" s="15" t="e">
        <f>VLOOKUP(B199,'Conference Strength'!$B$1:$N$33, 13, FALSE)</f>
        <v>#N/A</v>
      </c>
      <c r="C200" s="16" t="s">
        <v>468</v>
      </c>
      <c r="D200" s="6" t="e">
        <f>AM198</f>
        <v>#N/A</v>
      </c>
      <c r="E200" s="16" t="s">
        <v>469</v>
      </c>
      <c r="F200" s="6" t="e">
        <f>AC198</f>
        <v>#N/A</v>
      </c>
      <c r="J200" s="4" t="s">
        <v>473</v>
      </c>
      <c r="K200" t="e">
        <f>SUM(K199-R205)</f>
        <v>#N/A</v>
      </c>
      <c r="L200" s="4" t="s">
        <v>473</v>
      </c>
      <c r="M200" t="e">
        <f>SUM(M199-T205)</f>
        <v>#N/A</v>
      </c>
      <c r="Q200" t="s">
        <v>473</v>
      </c>
      <c r="AI200" s="4" t="s">
        <v>473</v>
      </c>
      <c r="AJ200" t="e">
        <f>SUM(AJ199-AF205)</f>
        <v>#N/A</v>
      </c>
    </row>
    <row r="201" spans="1:39" hidden="1" outlineLevel="1" x14ac:dyDescent="0.2">
      <c r="A201" s="14" t="s">
        <v>507</v>
      </c>
      <c r="B201" s="15" t="e">
        <f>SUM(F202*B200)</f>
        <v>#N/A</v>
      </c>
      <c r="C201" s="16" t="s">
        <v>474</v>
      </c>
      <c r="D201" s="17" t="e">
        <f>SUM(F206*SUM(K200/F205))</f>
        <v>#N/A</v>
      </c>
      <c r="E201" s="16" t="s">
        <v>475</v>
      </c>
      <c r="F201" s="18" t="e">
        <f>SUM(F206*SUM(M200/F205))</f>
        <v>#N/A</v>
      </c>
    </row>
    <row r="202" spans="1:39" hidden="1" outlineLevel="1" x14ac:dyDescent="0.2">
      <c r="A202" s="19"/>
      <c r="B202" s="20"/>
      <c r="C202" s="21" t="s">
        <v>476</v>
      </c>
      <c r="D202" s="22" t="e">
        <f>AJ200/(SUM(F200*10))</f>
        <v>#N/A</v>
      </c>
      <c r="E202" s="21" t="s">
        <v>481</v>
      </c>
      <c r="F202" s="23" t="e">
        <f>SUM(D201,F201,D202)</f>
        <v>#N/A</v>
      </c>
    </row>
    <row r="203" spans="1:39" ht="30" hidden="1" customHeight="1" outlineLevel="1" x14ac:dyDescent="0.2"/>
    <row r="204" spans="1:39" ht="15" hidden="1" outlineLevel="1" x14ac:dyDescent="0.2">
      <c r="A204" s="11" t="s">
        <v>450</v>
      </c>
      <c r="B204" s="12"/>
      <c r="C204" s="13" t="s">
        <v>371</v>
      </c>
      <c r="D204" s="5" t="e">
        <f>VLOOKUP(B204,'School Stats'!$B:$AH, 14, FALSE)</f>
        <v>#N/A</v>
      </c>
      <c r="E204" s="13" t="s">
        <v>452</v>
      </c>
      <c r="F204" s="5" t="e">
        <f>VLOOKUP(B204,'Opponent Stats'!$B:$AH, 15, FALSE)</f>
        <v>#N/A</v>
      </c>
      <c r="J204" s="5" t="e">
        <f>VLOOKUP(B204,'School Stats'!$B:$AH, 17, FALSE)</f>
        <v>#N/A</v>
      </c>
      <c r="K204" s="5" t="e">
        <f>VLOOKUP(B204,'School Stats'!$B:$AH, 19, FALSE)</f>
        <v>#N/A</v>
      </c>
      <c r="L204" s="5" t="e">
        <f>VLOOKUP(B204,'School Stats'!$B:$AH, 20, FALSE)</f>
        <v>#N/A</v>
      </c>
      <c r="M204" s="5" t="e">
        <f>VLOOKUP(B204,'School Stats'!$B:$AH, 22, FALSE)</f>
        <v>#N/A</v>
      </c>
      <c r="N204" s="5" t="e">
        <f>VLOOKUP(B204,'School Stats'!$B:$AH, 23, FALSE)</f>
        <v>#N/A</v>
      </c>
      <c r="O204" s="5" t="e">
        <f>SUM(J204/SUM(K205+M205))</f>
        <v>#N/A</v>
      </c>
      <c r="Q204" s="5" t="e">
        <f>VLOOKUP(B204,'Opponent Stats'!$B:$AH, 17, FALSE)</f>
        <v>#N/A</v>
      </c>
      <c r="R204" s="5" t="e">
        <f>VLOOKUP(B204,'Opponent Stats'!$B:$AH, 19, FALSE)</f>
        <v>#N/A</v>
      </c>
      <c r="S204" s="5" t="e">
        <f>VLOOKUP(B204,'Opponent Stats'!$B:$AH, 20, FALSE)</f>
        <v>#N/A</v>
      </c>
      <c r="T204" s="5" t="e">
        <f>VLOOKUP(B204,'Opponent Stats'!$B:$AH, 22, FALSE)</f>
        <v>#N/A</v>
      </c>
      <c r="U204" s="5" t="e">
        <f>VLOOKUP(B204,'Opponent Stats'!$B:$AH, 23, FALSE)</f>
        <v>#N/A</v>
      </c>
      <c r="V204" s="5" t="e">
        <f>SUM(Q204/SUM(R205+T205))</f>
        <v>#N/A</v>
      </c>
      <c r="X204" s="5" t="e">
        <f>VLOOKUP(B204,'School Stats'!$B:$AH, 27, FALSE)</f>
        <v>#N/A</v>
      </c>
      <c r="Y204" s="5" t="e">
        <f>VLOOKUP(B204,'School Stats'!$B:$AH, 32, FALSE)</f>
        <v>#N/A</v>
      </c>
      <c r="Z204" s="5" t="e">
        <f>VLOOKUP(B204,'School Stats'!$B:$AH, 30, FALSE)</f>
        <v>#N/A</v>
      </c>
      <c r="AA204" s="5" t="e">
        <f>VLOOKUP(B204,'School Stats'!$B:$AH, 31, FALSE)</f>
        <v>#N/A</v>
      </c>
      <c r="AB204" s="5" t="e">
        <f>VLOOKUP(B204,'Opponent Stats'!$B:$AH, 32, FALSE)</f>
        <v>#N/A</v>
      </c>
      <c r="AC204" s="5" t="e">
        <f>SUM(J204/(SUM(X205-AB204)))</f>
        <v>#N/A</v>
      </c>
      <c r="AE204" s="5" t="e">
        <f>VLOOKUP(B204,'School Stats'!$B:$AH, 33, FALSE)</f>
        <v>#N/A</v>
      </c>
      <c r="AF204" s="5" t="e">
        <f>VLOOKUP(B204,'Opponent Stats'!$B:$AH, 25, FALSE)</f>
        <v>#N/A</v>
      </c>
      <c r="AG204" s="5" t="e">
        <f>VLOOKUP(B204,'Opponent Stats'!$B:$AH, 26, FALSE)</f>
        <v>#N/A</v>
      </c>
      <c r="AH204" s="5" t="e">
        <f>SUM(AF205/AE204)</f>
        <v>#N/A</v>
      </c>
      <c r="AI204" s="5" t="e">
        <f>VLOOKUP(B204,'Opponent Stats'!$B:$AH, 33, FALSE)</f>
        <v>#N/A</v>
      </c>
      <c r="AJ204" s="5" t="e">
        <f>VLOOKUP(B204,'School Stats'!$B:$AH, 19, FALSE)</f>
        <v>#N/A</v>
      </c>
      <c r="AK204" s="5" t="e">
        <f>VLOOKUP(B204,'School Stats'!$B:$AH, 26, FALSE)</f>
        <v>#N/A</v>
      </c>
      <c r="AL204" s="5" t="e">
        <f>SUM(AJ205/AI204)</f>
        <v>#N/A</v>
      </c>
      <c r="AM204" s="5" t="e">
        <f>SUM(AL204-AH204)</f>
        <v>#N/A</v>
      </c>
    </row>
    <row r="205" spans="1:39" hidden="1" outlineLevel="1" x14ac:dyDescent="0.2">
      <c r="A205" s="14" t="s">
        <v>470</v>
      </c>
      <c r="B205" s="15" t="e">
        <f>VLOOKUP(B204,'Conference Decoder'!$A:$B, 2, FALSE)</f>
        <v>#N/A</v>
      </c>
      <c r="C205" s="16" t="s">
        <v>466</v>
      </c>
      <c r="D205" s="6" t="e">
        <f>O204</f>
        <v>#N/A</v>
      </c>
      <c r="E205" s="16" t="s">
        <v>467</v>
      </c>
      <c r="F205" s="6" t="e">
        <f>V204</f>
        <v>#N/A</v>
      </c>
      <c r="K205" s="5" t="e">
        <f>SUM(K204*L204)</f>
        <v>#N/A</v>
      </c>
      <c r="M205" s="5" t="e">
        <f>SUM(M204*N204)</f>
        <v>#N/A</v>
      </c>
      <c r="R205" s="5" t="e">
        <f>SUM(R204*S204)</f>
        <v>#N/A</v>
      </c>
      <c r="T205" s="5" t="e">
        <f>SUM(T204*U204)</f>
        <v>#N/A</v>
      </c>
      <c r="X205" s="5" t="e">
        <f>SUM(X204:AA204)</f>
        <v>#N/A</v>
      </c>
      <c r="AF205" s="5" t="e">
        <f>SUM(AF204*AG204)</f>
        <v>#N/A</v>
      </c>
      <c r="AJ205" s="5" t="e">
        <f>SUM(AJ204*AK204)</f>
        <v>#N/A</v>
      </c>
    </row>
    <row r="206" spans="1:39" hidden="1" outlineLevel="1" x14ac:dyDescent="0.2">
      <c r="A206" s="14" t="s">
        <v>471</v>
      </c>
      <c r="B206" s="15" t="e">
        <f>VLOOKUP(B205,'Conference Strength'!$B$1:$N$33, 13, FALSE)</f>
        <v>#N/A</v>
      </c>
      <c r="C206" s="16" t="s">
        <v>468</v>
      </c>
      <c r="D206" s="6" t="e">
        <f>AM204</f>
        <v>#N/A</v>
      </c>
      <c r="E206" s="16" t="s">
        <v>469</v>
      </c>
      <c r="F206" s="6" t="e">
        <f>AC204</f>
        <v>#N/A</v>
      </c>
      <c r="J206" s="4" t="s">
        <v>473</v>
      </c>
      <c r="K206" t="e">
        <f>SUM(K205-R199)</f>
        <v>#N/A</v>
      </c>
      <c r="L206" s="4" t="s">
        <v>473</v>
      </c>
      <c r="M206" t="e">
        <f>SUM(M205-T199)</f>
        <v>#N/A</v>
      </c>
      <c r="AI206" s="4" t="s">
        <v>473</v>
      </c>
      <c r="AJ206" t="e">
        <f>SUM(AJ205-AF199)</f>
        <v>#N/A</v>
      </c>
    </row>
    <row r="207" spans="1:39" hidden="1" outlineLevel="1" x14ac:dyDescent="0.2">
      <c r="A207" s="14" t="s">
        <v>507</v>
      </c>
      <c r="B207" s="15" t="e">
        <f>SUM(F208*B206)</f>
        <v>#N/A</v>
      </c>
      <c r="C207" s="16" t="s">
        <v>474</v>
      </c>
      <c r="D207" s="17" t="e">
        <f>SUM(F200*SUM(K206/F199))</f>
        <v>#N/A</v>
      </c>
      <c r="E207" s="16" t="s">
        <v>475</v>
      </c>
      <c r="F207" s="18" t="e">
        <f>SUM(F200*SUM(M206/F199))</f>
        <v>#N/A</v>
      </c>
    </row>
    <row r="208" spans="1:39" hidden="1" outlineLevel="1" x14ac:dyDescent="0.2">
      <c r="A208" s="19"/>
      <c r="B208" s="20"/>
      <c r="C208" s="21" t="s">
        <v>476</v>
      </c>
      <c r="D208" s="22" t="e">
        <f>AJ206/(SUM(F206*10))</f>
        <v>#N/A</v>
      </c>
      <c r="E208" s="21" t="s">
        <v>481</v>
      </c>
      <c r="F208" s="23" t="e">
        <f>SUM(D207,F207,D208)</f>
        <v>#N/A</v>
      </c>
    </row>
    <row r="209" spans="1:39" hidden="1" outlineLevel="1" x14ac:dyDescent="0.2"/>
    <row r="210" spans="1:39" hidden="1" outlineLevel="1" x14ac:dyDescent="0.2"/>
    <row r="211" spans="1:39" hidden="1" outlineLevel="1" x14ac:dyDescent="0.2">
      <c r="A211" s="40" t="s">
        <v>472</v>
      </c>
      <c r="B211" s="41"/>
      <c r="C211" s="41"/>
      <c r="D211" s="41"/>
      <c r="E211" s="41"/>
      <c r="F211" s="42"/>
      <c r="J211" s="28" t="s">
        <v>456</v>
      </c>
      <c r="K211" s="29"/>
      <c r="L211" s="29"/>
      <c r="M211" s="29"/>
      <c r="N211" s="29"/>
      <c r="O211" s="30"/>
      <c r="Q211" s="31" t="s">
        <v>457</v>
      </c>
      <c r="R211" s="32"/>
      <c r="S211" s="32"/>
      <c r="T211" s="32"/>
      <c r="U211" s="32"/>
      <c r="V211" s="33"/>
      <c r="X211" s="34" t="s">
        <v>458</v>
      </c>
      <c r="Y211" s="35"/>
      <c r="Z211" s="35"/>
      <c r="AA211" s="35"/>
      <c r="AB211" s="35"/>
      <c r="AC211" s="36"/>
      <c r="AE211" s="37" t="s">
        <v>462</v>
      </c>
      <c r="AF211" s="38"/>
      <c r="AG211" s="38"/>
      <c r="AH211" s="38"/>
      <c r="AI211" s="38"/>
      <c r="AJ211" s="38"/>
      <c r="AK211" s="38"/>
      <c r="AL211" s="38"/>
      <c r="AM211" s="39"/>
    </row>
    <row r="212" spans="1:39" ht="60" hidden="1" outlineLevel="1" x14ac:dyDescent="0.2">
      <c r="A212" s="4" t="s">
        <v>451</v>
      </c>
      <c r="D212" s="2"/>
      <c r="F212" s="2"/>
      <c r="G212" s="2"/>
      <c r="H212" s="2"/>
      <c r="J212" s="7" t="s">
        <v>391</v>
      </c>
      <c r="K212" s="8" t="s">
        <v>393</v>
      </c>
      <c r="L212" s="8" t="s">
        <v>394</v>
      </c>
      <c r="M212" s="8" t="s">
        <v>396</v>
      </c>
      <c r="N212" s="8" t="s">
        <v>397</v>
      </c>
      <c r="O212" s="10" t="s">
        <v>459</v>
      </c>
      <c r="Q212" s="7" t="s">
        <v>455</v>
      </c>
      <c r="R212" s="8" t="s">
        <v>376</v>
      </c>
      <c r="S212" s="8" t="s">
        <v>377</v>
      </c>
      <c r="T212" s="8" t="s">
        <v>379</v>
      </c>
      <c r="U212" s="8" t="s">
        <v>380</v>
      </c>
      <c r="V212" s="10" t="s">
        <v>460</v>
      </c>
      <c r="X212" s="7" t="s">
        <v>401</v>
      </c>
      <c r="Y212" s="8" t="s">
        <v>406</v>
      </c>
      <c r="Z212" s="8" t="s">
        <v>404</v>
      </c>
      <c r="AA212" s="8" t="s">
        <v>405</v>
      </c>
      <c r="AB212" s="8" t="s">
        <v>389</v>
      </c>
      <c r="AC212" s="10" t="s">
        <v>461</v>
      </c>
      <c r="AE212" s="7" t="s">
        <v>407</v>
      </c>
      <c r="AF212" s="8" t="s">
        <v>382</v>
      </c>
      <c r="AG212" s="8" t="s">
        <v>383</v>
      </c>
      <c r="AH212" s="9" t="s">
        <v>464</v>
      </c>
      <c r="AI212" s="8" t="s">
        <v>390</v>
      </c>
      <c r="AJ212" s="8" t="s">
        <v>399</v>
      </c>
      <c r="AK212" s="8" t="s">
        <v>400</v>
      </c>
      <c r="AL212" s="9" t="s">
        <v>465</v>
      </c>
      <c r="AM212" s="10" t="s">
        <v>463</v>
      </c>
    </row>
    <row r="213" spans="1:39" ht="15" hidden="1" outlineLevel="1" x14ac:dyDescent="0.2">
      <c r="A213" s="11" t="s">
        <v>449</v>
      </c>
      <c r="B213" s="12"/>
      <c r="C213" s="13" t="s">
        <v>371</v>
      </c>
      <c r="D213" s="5" t="e">
        <f>VLOOKUP(B213,'School Stats'!$B:$AH, 14, FALSE)</f>
        <v>#N/A</v>
      </c>
      <c r="E213" s="13" t="s">
        <v>452</v>
      </c>
      <c r="F213" s="5" t="e">
        <f>VLOOKUP(B213,'School Stats'!$B:$AH, 15, FALSE)</f>
        <v>#N/A</v>
      </c>
      <c r="J213" s="5" t="e">
        <f>VLOOKUP(B213,'School Stats'!$B:$AH, 17, FALSE)</f>
        <v>#N/A</v>
      </c>
      <c r="K213" s="5" t="e">
        <f>VLOOKUP(B213,'School Stats'!$B:$AH, 19, FALSE)</f>
        <v>#N/A</v>
      </c>
      <c r="L213" s="5" t="e">
        <f>VLOOKUP(B213,'School Stats'!$B:$AH, 20, FALSE)</f>
        <v>#N/A</v>
      </c>
      <c r="M213" s="5" t="e">
        <f>VLOOKUP(B213,'School Stats'!$B:$AH, 22, FALSE)</f>
        <v>#N/A</v>
      </c>
      <c r="N213" s="5" t="e">
        <f>VLOOKUP(B213,'School Stats'!$B:$AH, 23, FALSE)</f>
        <v>#N/A</v>
      </c>
      <c r="O213" s="5" t="e">
        <f>SUM(J213/SUM(K214+M214))</f>
        <v>#N/A</v>
      </c>
      <c r="Q213" s="5" t="e">
        <f>VLOOKUP(B213,'Opponent Stats'!$B:$AH, 17, FALSE)</f>
        <v>#N/A</v>
      </c>
      <c r="R213" s="5" t="e">
        <f>VLOOKUP(B213,'Opponent Stats'!$B:$AH, 19, FALSE)</f>
        <v>#N/A</v>
      </c>
      <c r="S213" s="5" t="e">
        <f>VLOOKUP(B213,'Opponent Stats'!$B:$AH, 20, FALSE)</f>
        <v>#N/A</v>
      </c>
      <c r="T213" s="5" t="e">
        <f>VLOOKUP(B213,'Opponent Stats'!$B:$AH, 22, FALSE)</f>
        <v>#N/A</v>
      </c>
      <c r="U213" s="5" t="e">
        <f>VLOOKUP(B213,'Opponent Stats'!$B:$AH, 23, FALSE)</f>
        <v>#N/A</v>
      </c>
      <c r="V213" s="5" t="e">
        <f>SUM(Q213/SUM(R214+T214))</f>
        <v>#N/A</v>
      </c>
      <c r="X213" s="5" t="e">
        <f>VLOOKUP(B213,'School Stats'!$B:$AH, 27, FALSE)</f>
        <v>#N/A</v>
      </c>
      <c r="Y213" s="5" t="e">
        <f>VLOOKUP(B213,'School Stats'!$B:$AH, 32, FALSE)</f>
        <v>#N/A</v>
      </c>
      <c r="Z213" s="5" t="e">
        <f>VLOOKUP(B213,'School Stats'!$B:$AH, 30, FALSE)</f>
        <v>#N/A</v>
      </c>
      <c r="AA213" s="5" t="e">
        <f>VLOOKUP(B213,'School Stats'!$B:$AH, 31, FALSE)</f>
        <v>#N/A</v>
      </c>
      <c r="AB213" s="5" t="e">
        <f>VLOOKUP(B213,'Opponent Stats'!$B:$AH, 32, FALSE)</f>
        <v>#N/A</v>
      </c>
      <c r="AC213" s="5" t="e">
        <f>SUM(J213/(SUM(X214-AB213)))</f>
        <v>#N/A</v>
      </c>
      <c r="AE213" s="5" t="e">
        <f>VLOOKUP(B213,'School Stats'!$B:$AH, 33, FALSE)</f>
        <v>#N/A</v>
      </c>
      <c r="AF213" s="5" t="e">
        <f>VLOOKUP(B213,'Opponent Stats'!$B:$AH, 25, FALSE)</f>
        <v>#N/A</v>
      </c>
      <c r="AG213" s="5" t="e">
        <f>VLOOKUP(B213,'Opponent Stats'!$B:$AH, 26, FALSE)</f>
        <v>#N/A</v>
      </c>
      <c r="AH213" s="5" t="e">
        <f>SUM(AF214/AE213)</f>
        <v>#N/A</v>
      </c>
      <c r="AI213" s="5" t="e">
        <f>VLOOKUP(B213,'Opponent Stats'!$B:$AH, 33, FALSE)</f>
        <v>#N/A</v>
      </c>
      <c r="AJ213" s="5" t="e">
        <f>VLOOKUP(B213,'School Stats'!$B:$AH, 19, FALSE)</f>
        <v>#N/A</v>
      </c>
      <c r="AK213" s="5" t="e">
        <f>VLOOKUP(B213,'School Stats'!$B:$AH, 26, FALSE)</f>
        <v>#N/A</v>
      </c>
      <c r="AL213" s="5" t="e">
        <f>SUM(AJ214/AI213)</f>
        <v>#N/A</v>
      </c>
      <c r="AM213" s="5" t="e">
        <f>SUM(AL213-AH213)</f>
        <v>#N/A</v>
      </c>
    </row>
    <row r="214" spans="1:39" hidden="1" outlineLevel="1" x14ac:dyDescent="0.2">
      <c r="A214" s="14" t="s">
        <v>470</v>
      </c>
      <c r="B214" s="15" t="e">
        <f>VLOOKUP(B213,'Conference Decoder'!$A:$B, 2, FALSE)</f>
        <v>#N/A</v>
      </c>
      <c r="C214" s="16" t="s">
        <v>466</v>
      </c>
      <c r="D214" s="6" t="e">
        <f>O213</f>
        <v>#N/A</v>
      </c>
      <c r="E214" s="16" t="s">
        <v>467</v>
      </c>
      <c r="F214" s="6" t="e">
        <f>V213</f>
        <v>#N/A</v>
      </c>
      <c r="K214" s="5" t="e">
        <f>SUM(K213*L213)</f>
        <v>#N/A</v>
      </c>
      <c r="M214" s="5" t="e">
        <f>SUM(M213*N213)</f>
        <v>#N/A</v>
      </c>
      <c r="R214" s="5" t="e">
        <f>SUM(R213*S213)</f>
        <v>#N/A</v>
      </c>
      <c r="T214" s="5" t="e">
        <f>SUM(T213*U213)</f>
        <v>#N/A</v>
      </c>
      <c r="X214" s="5" t="e">
        <f>SUM(X213:AA213)</f>
        <v>#N/A</v>
      </c>
      <c r="AF214" s="5" t="e">
        <f>SUM(AF213*AG213)</f>
        <v>#N/A</v>
      </c>
      <c r="AJ214" s="5" t="e">
        <f>SUM(AJ213*AK213)</f>
        <v>#N/A</v>
      </c>
    </row>
    <row r="215" spans="1:39" hidden="1" outlineLevel="1" x14ac:dyDescent="0.2">
      <c r="A215" s="14" t="s">
        <v>471</v>
      </c>
      <c r="B215" s="15" t="e">
        <f>VLOOKUP(B214,'Conference Strength'!$B$1:$N$33, 13, FALSE)</f>
        <v>#N/A</v>
      </c>
      <c r="C215" s="16" t="s">
        <v>468</v>
      </c>
      <c r="D215" s="6" t="e">
        <f>AM213</f>
        <v>#N/A</v>
      </c>
      <c r="E215" s="16" t="s">
        <v>469</v>
      </c>
      <c r="F215" s="6" t="e">
        <f>AC213</f>
        <v>#N/A</v>
      </c>
      <c r="J215" s="4" t="s">
        <v>473</v>
      </c>
      <c r="K215" t="e">
        <f>SUM(K214-R220)</f>
        <v>#N/A</v>
      </c>
      <c r="L215" s="4" t="s">
        <v>473</v>
      </c>
      <c r="M215" t="e">
        <f>SUM(M214-T220)</f>
        <v>#N/A</v>
      </c>
      <c r="Q215" t="s">
        <v>473</v>
      </c>
      <c r="AI215" s="4" t="s">
        <v>473</v>
      </c>
      <c r="AJ215" t="e">
        <f>SUM(AJ214-AF220)</f>
        <v>#N/A</v>
      </c>
    </row>
    <row r="216" spans="1:39" hidden="1" outlineLevel="1" x14ac:dyDescent="0.2">
      <c r="A216" s="14" t="s">
        <v>507</v>
      </c>
      <c r="B216" s="15" t="e">
        <f>SUM(F217*B215)</f>
        <v>#N/A</v>
      </c>
      <c r="C216" s="16" t="s">
        <v>474</v>
      </c>
      <c r="D216" s="17" t="e">
        <f>SUM(F221*SUM(K215/F220))</f>
        <v>#N/A</v>
      </c>
      <c r="E216" s="16" t="s">
        <v>475</v>
      </c>
      <c r="F216" s="18" t="e">
        <f>SUM(F221*SUM(M215/F220))</f>
        <v>#N/A</v>
      </c>
    </row>
    <row r="217" spans="1:39" hidden="1" outlineLevel="1" x14ac:dyDescent="0.2">
      <c r="A217" s="19"/>
      <c r="B217" s="20"/>
      <c r="C217" s="21" t="s">
        <v>476</v>
      </c>
      <c r="D217" s="22" t="e">
        <f>AJ215/(SUM(F215*10))</f>
        <v>#N/A</v>
      </c>
      <c r="E217" s="21" t="s">
        <v>481</v>
      </c>
      <c r="F217" s="23" t="e">
        <f>SUM(D216,F216,D217)</f>
        <v>#N/A</v>
      </c>
    </row>
    <row r="218" spans="1:39" ht="30" hidden="1" customHeight="1" outlineLevel="1" x14ac:dyDescent="0.2"/>
    <row r="219" spans="1:39" ht="15" hidden="1" outlineLevel="1" x14ac:dyDescent="0.2">
      <c r="A219" s="11" t="s">
        <v>450</v>
      </c>
      <c r="B219" s="12"/>
      <c r="C219" s="13" t="s">
        <v>371</v>
      </c>
      <c r="D219" s="5" t="e">
        <f>VLOOKUP(B219,'School Stats'!$B:$AH, 14, FALSE)</f>
        <v>#N/A</v>
      </c>
      <c r="E219" s="13" t="s">
        <v>452</v>
      </c>
      <c r="F219" s="5" t="e">
        <f>VLOOKUP(B219,'Opponent Stats'!$B:$AH, 15, FALSE)</f>
        <v>#N/A</v>
      </c>
      <c r="J219" s="5" t="e">
        <f>VLOOKUP(B219,'School Stats'!$B:$AH, 17, FALSE)</f>
        <v>#N/A</v>
      </c>
      <c r="K219" s="5" t="e">
        <f>VLOOKUP(B219,'School Stats'!$B:$AH, 19, FALSE)</f>
        <v>#N/A</v>
      </c>
      <c r="L219" s="5" t="e">
        <f>VLOOKUP(B219,'School Stats'!$B:$AH, 20, FALSE)</f>
        <v>#N/A</v>
      </c>
      <c r="M219" s="5" t="e">
        <f>VLOOKUP(B219,'School Stats'!$B:$AH, 22, FALSE)</f>
        <v>#N/A</v>
      </c>
      <c r="N219" s="5" t="e">
        <f>VLOOKUP(B219,'School Stats'!$B:$AH, 23, FALSE)</f>
        <v>#N/A</v>
      </c>
      <c r="O219" s="5" t="e">
        <f>SUM(J219/SUM(K220+M220))</f>
        <v>#N/A</v>
      </c>
      <c r="Q219" s="5" t="e">
        <f>VLOOKUP(B219,'Opponent Stats'!$B:$AH, 17, FALSE)</f>
        <v>#N/A</v>
      </c>
      <c r="R219" s="5" t="e">
        <f>VLOOKUP(B219,'Opponent Stats'!$B:$AH, 19, FALSE)</f>
        <v>#N/A</v>
      </c>
      <c r="S219" s="5" t="e">
        <f>VLOOKUP(B219,'Opponent Stats'!$B:$AH, 20, FALSE)</f>
        <v>#N/A</v>
      </c>
      <c r="T219" s="5" t="e">
        <f>VLOOKUP(B219,'Opponent Stats'!$B:$AH, 22, FALSE)</f>
        <v>#N/A</v>
      </c>
      <c r="U219" s="5" t="e">
        <f>VLOOKUP(B219,'Opponent Stats'!$B:$AH, 23, FALSE)</f>
        <v>#N/A</v>
      </c>
      <c r="V219" s="5" t="e">
        <f>SUM(Q219/SUM(R220+T220))</f>
        <v>#N/A</v>
      </c>
      <c r="X219" s="5" t="e">
        <f>VLOOKUP(B219,'School Stats'!$B:$AH, 27, FALSE)</f>
        <v>#N/A</v>
      </c>
      <c r="Y219" s="5" t="e">
        <f>VLOOKUP(B219,'School Stats'!$B:$AH, 32, FALSE)</f>
        <v>#N/A</v>
      </c>
      <c r="Z219" s="5" t="e">
        <f>VLOOKUP(B219,'School Stats'!$B:$AH, 30, FALSE)</f>
        <v>#N/A</v>
      </c>
      <c r="AA219" s="5" t="e">
        <f>VLOOKUP(B219,'School Stats'!$B:$AH, 31, FALSE)</f>
        <v>#N/A</v>
      </c>
      <c r="AB219" s="5" t="e">
        <f>VLOOKUP(B219,'Opponent Stats'!$B:$AH, 32, FALSE)</f>
        <v>#N/A</v>
      </c>
      <c r="AC219" s="5" t="e">
        <f>SUM(J219/(SUM(X220-AB219)))</f>
        <v>#N/A</v>
      </c>
      <c r="AE219" s="5" t="e">
        <f>VLOOKUP(B219,'School Stats'!$B:$AH, 33, FALSE)</f>
        <v>#N/A</v>
      </c>
      <c r="AF219" s="5" t="e">
        <f>VLOOKUP(B219,'Opponent Stats'!$B:$AH, 25, FALSE)</f>
        <v>#N/A</v>
      </c>
      <c r="AG219" s="5" t="e">
        <f>VLOOKUP(B219,'Opponent Stats'!$B:$AH, 26, FALSE)</f>
        <v>#N/A</v>
      </c>
      <c r="AH219" s="5" t="e">
        <f>SUM(AF220/AE219)</f>
        <v>#N/A</v>
      </c>
      <c r="AI219" s="5" t="e">
        <f>VLOOKUP(B219,'Opponent Stats'!$B:$AH, 33, FALSE)</f>
        <v>#N/A</v>
      </c>
      <c r="AJ219" s="5" t="e">
        <f>VLOOKUP(B219,'School Stats'!$B:$AH, 19, FALSE)</f>
        <v>#N/A</v>
      </c>
      <c r="AK219" s="5" t="e">
        <f>VLOOKUP(B219,'School Stats'!$B:$AH, 26, FALSE)</f>
        <v>#N/A</v>
      </c>
      <c r="AL219" s="5" t="e">
        <f>SUM(AJ220/AI219)</f>
        <v>#N/A</v>
      </c>
      <c r="AM219" s="5" t="e">
        <f>SUM(AL219-AH219)</f>
        <v>#N/A</v>
      </c>
    </row>
    <row r="220" spans="1:39" hidden="1" outlineLevel="1" x14ac:dyDescent="0.2">
      <c r="A220" s="14" t="s">
        <v>470</v>
      </c>
      <c r="B220" s="15" t="e">
        <f>VLOOKUP(B219,'Conference Decoder'!$A:$B, 2, FALSE)</f>
        <v>#N/A</v>
      </c>
      <c r="C220" s="16" t="s">
        <v>466</v>
      </c>
      <c r="D220" s="6" t="e">
        <f>O219</f>
        <v>#N/A</v>
      </c>
      <c r="E220" s="16" t="s">
        <v>467</v>
      </c>
      <c r="F220" s="6" t="e">
        <f>V219</f>
        <v>#N/A</v>
      </c>
      <c r="K220" s="5" t="e">
        <f>SUM(K219*L219)</f>
        <v>#N/A</v>
      </c>
      <c r="M220" s="5" t="e">
        <f>SUM(M219*N219)</f>
        <v>#N/A</v>
      </c>
      <c r="R220" s="5" t="e">
        <f>SUM(R219*S219)</f>
        <v>#N/A</v>
      </c>
      <c r="T220" s="5" t="e">
        <f>SUM(T219*U219)</f>
        <v>#N/A</v>
      </c>
      <c r="X220" s="5" t="e">
        <f>SUM(X219:AA219)</f>
        <v>#N/A</v>
      </c>
      <c r="AF220" s="5" t="e">
        <f>SUM(AF219*AG219)</f>
        <v>#N/A</v>
      </c>
      <c r="AJ220" s="5" t="e">
        <f>SUM(AJ219*AK219)</f>
        <v>#N/A</v>
      </c>
    </row>
    <row r="221" spans="1:39" hidden="1" outlineLevel="1" x14ac:dyDescent="0.2">
      <c r="A221" s="14" t="s">
        <v>471</v>
      </c>
      <c r="B221" s="15" t="e">
        <f>VLOOKUP(B220,'Conference Strength'!$B$1:$N$33, 13, FALSE)</f>
        <v>#N/A</v>
      </c>
      <c r="C221" s="16" t="s">
        <v>468</v>
      </c>
      <c r="D221" s="6" t="e">
        <f>AM219</f>
        <v>#N/A</v>
      </c>
      <c r="E221" s="16" t="s">
        <v>469</v>
      </c>
      <c r="F221" s="6" t="e">
        <f>AC219</f>
        <v>#N/A</v>
      </c>
      <c r="J221" s="4" t="s">
        <v>473</v>
      </c>
      <c r="K221" t="e">
        <f>SUM(K220-R214)</f>
        <v>#N/A</v>
      </c>
      <c r="L221" s="4" t="s">
        <v>473</v>
      </c>
      <c r="M221" t="e">
        <f>SUM(M220-T214)</f>
        <v>#N/A</v>
      </c>
      <c r="AI221" s="4" t="s">
        <v>473</v>
      </c>
      <c r="AJ221" t="e">
        <f>SUM(AJ220-AF214)</f>
        <v>#N/A</v>
      </c>
    </row>
    <row r="222" spans="1:39" hidden="1" outlineLevel="1" x14ac:dyDescent="0.2">
      <c r="A222" s="14" t="s">
        <v>507</v>
      </c>
      <c r="B222" s="15" t="e">
        <f>SUM(F223*B221)</f>
        <v>#N/A</v>
      </c>
      <c r="C222" s="16" t="s">
        <v>474</v>
      </c>
      <c r="D222" s="17" t="e">
        <f>SUM(F215*SUM(K221/F214))</f>
        <v>#N/A</v>
      </c>
      <c r="E222" s="16" t="s">
        <v>475</v>
      </c>
      <c r="F222" s="18" t="e">
        <f>SUM(F215*SUM(M221/F214))</f>
        <v>#N/A</v>
      </c>
    </row>
    <row r="223" spans="1:39" hidden="1" outlineLevel="1" x14ac:dyDescent="0.2">
      <c r="A223" s="19"/>
      <c r="B223" s="20"/>
      <c r="C223" s="21" t="s">
        <v>476</v>
      </c>
      <c r="D223" s="22" t="e">
        <f>AJ221/(SUM(F221*10))</f>
        <v>#N/A</v>
      </c>
      <c r="E223" s="21" t="s">
        <v>481</v>
      </c>
      <c r="F223" s="23" t="e">
        <f>SUM(D222,F222,D223)</f>
        <v>#N/A</v>
      </c>
    </row>
    <row r="224" spans="1:39" hidden="1" outlineLevel="1" x14ac:dyDescent="0.2"/>
    <row r="225" spans="1:39" hidden="1" outlineLevel="1" x14ac:dyDescent="0.2"/>
    <row r="226" spans="1:39" hidden="1" outlineLevel="1" x14ac:dyDescent="0.2">
      <c r="A226" s="40" t="s">
        <v>472</v>
      </c>
      <c r="B226" s="41"/>
      <c r="C226" s="41"/>
      <c r="D226" s="41"/>
      <c r="E226" s="41"/>
      <c r="F226" s="42"/>
      <c r="J226" s="28" t="s">
        <v>456</v>
      </c>
      <c r="K226" s="29"/>
      <c r="L226" s="29"/>
      <c r="M226" s="29"/>
      <c r="N226" s="29"/>
      <c r="O226" s="30"/>
      <c r="Q226" s="31" t="s">
        <v>457</v>
      </c>
      <c r="R226" s="32"/>
      <c r="S226" s="32"/>
      <c r="T226" s="32"/>
      <c r="U226" s="32"/>
      <c r="V226" s="33"/>
      <c r="X226" s="34" t="s">
        <v>458</v>
      </c>
      <c r="Y226" s="35"/>
      <c r="Z226" s="35"/>
      <c r="AA226" s="35"/>
      <c r="AB226" s="35"/>
      <c r="AC226" s="36"/>
      <c r="AE226" s="37" t="s">
        <v>462</v>
      </c>
      <c r="AF226" s="38"/>
      <c r="AG226" s="38"/>
      <c r="AH226" s="38"/>
      <c r="AI226" s="38"/>
      <c r="AJ226" s="38"/>
      <c r="AK226" s="38"/>
      <c r="AL226" s="38"/>
      <c r="AM226" s="39"/>
    </row>
    <row r="227" spans="1:39" ht="60" hidden="1" outlineLevel="1" x14ac:dyDescent="0.2">
      <c r="A227" s="4" t="s">
        <v>451</v>
      </c>
      <c r="D227" s="2"/>
      <c r="F227" s="2"/>
      <c r="G227" s="2"/>
      <c r="H227" s="2"/>
      <c r="J227" s="7" t="s">
        <v>391</v>
      </c>
      <c r="K227" s="8" t="s">
        <v>393</v>
      </c>
      <c r="L227" s="8" t="s">
        <v>394</v>
      </c>
      <c r="M227" s="8" t="s">
        <v>396</v>
      </c>
      <c r="N227" s="8" t="s">
        <v>397</v>
      </c>
      <c r="O227" s="10" t="s">
        <v>459</v>
      </c>
      <c r="Q227" s="7" t="s">
        <v>455</v>
      </c>
      <c r="R227" s="8" t="s">
        <v>376</v>
      </c>
      <c r="S227" s="8" t="s">
        <v>377</v>
      </c>
      <c r="T227" s="8" t="s">
        <v>379</v>
      </c>
      <c r="U227" s="8" t="s">
        <v>380</v>
      </c>
      <c r="V227" s="10" t="s">
        <v>460</v>
      </c>
      <c r="X227" s="7" t="s">
        <v>401</v>
      </c>
      <c r="Y227" s="8" t="s">
        <v>406</v>
      </c>
      <c r="Z227" s="8" t="s">
        <v>404</v>
      </c>
      <c r="AA227" s="8" t="s">
        <v>405</v>
      </c>
      <c r="AB227" s="8" t="s">
        <v>389</v>
      </c>
      <c r="AC227" s="10" t="s">
        <v>461</v>
      </c>
      <c r="AE227" s="7" t="s">
        <v>407</v>
      </c>
      <c r="AF227" s="8" t="s">
        <v>382</v>
      </c>
      <c r="AG227" s="8" t="s">
        <v>383</v>
      </c>
      <c r="AH227" s="9" t="s">
        <v>464</v>
      </c>
      <c r="AI227" s="8" t="s">
        <v>390</v>
      </c>
      <c r="AJ227" s="8" t="s">
        <v>399</v>
      </c>
      <c r="AK227" s="8" t="s">
        <v>400</v>
      </c>
      <c r="AL227" s="9" t="s">
        <v>465</v>
      </c>
      <c r="AM227" s="10" t="s">
        <v>463</v>
      </c>
    </row>
    <row r="228" spans="1:39" ht="15" hidden="1" outlineLevel="1" x14ac:dyDescent="0.2">
      <c r="A228" s="11" t="s">
        <v>449</v>
      </c>
      <c r="B228" s="12"/>
      <c r="C228" s="13" t="s">
        <v>371</v>
      </c>
      <c r="D228" s="5" t="e">
        <f>VLOOKUP(B228,'School Stats'!$B:$AH, 14, FALSE)</f>
        <v>#N/A</v>
      </c>
      <c r="E228" s="13" t="s">
        <v>452</v>
      </c>
      <c r="F228" s="5" t="e">
        <f>VLOOKUP(B228,'School Stats'!$B:$AH, 15, FALSE)</f>
        <v>#N/A</v>
      </c>
      <c r="J228" s="5" t="e">
        <f>VLOOKUP(B228,'School Stats'!$B:$AH, 17, FALSE)</f>
        <v>#N/A</v>
      </c>
      <c r="K228" s="5" t="e">
        <f>VLOOKUP(B228,'School Stats'!$B:$AH, 19, FALSE)</f>
        <v>#N/A</v>
      </c>
      <c r="L228" s="5" t="e">
        <f>VLOOKUP(B228,'School Stats'!$B:$AH, 20, FALSE)</f>
        <v>#N/A</v>
      </c>
      <c r="M228" s="5" t="e">
        <f>VLOOKUP(B228,'School Stats'!$B:$AH, 22, FALSE)</f>
        <v>#N/A</v>
      </c>
      <c r="N228" s="5" t="e">
        <f>VLOOKUP(B228,'School Stats'!$B:$AH, 23, FALSE)</f>
        <v>#N/A</v>
      </c>
      <c r="O228" s="5" t="e">
        <f>SUM(J228/SUM(K229+M229))</f>
        <v>#N/A</v>
      </c>
      <c r="Q228" s="5" t="e">
        <f>VLOOKUP(B228,'Opponent Stats'!$B:$AH, 17, FALSE)</f>
        <v>#N/A</v>
      </c>
      <c r="R228" s="5" t="e">
        <f>VLOOKUP(B228,'Opponent Stats'!$B:$AH, 19, FALSE)</f>
        <v>#N/A</v>
      </c>
      <c r="S228" s="5" t="e">
        <f>VLOOKUP(B228,'Opponent Stats'!$B:$AH, 20, FALSE)</f>
        <v>#N/A</v>
      </c>
      <c r="T228" s="5" t="e">
        <f>VLOOKUP(B228,'Opponent Stats'!$B:$AH, 22, FALSE)</f>
        <v>#N/A</v>
      </c>
      <c r="U228" s="5" t="e">
        <f>VLOOKUP(B228,'Opponent Stats'!$B:$AH, 23, FALSE)</f>
        <v>#N/A</v>
      </c>
      <c r="V228" s="5" t="e">
        <f>SUM(Q228/SUM(R229+T229))</f>
        <v>#N/A</v>
      </c>
      <c r="X228" s="5" t="e">
        <f>VLOOKUP(B228,'School Stats'!$B:$AH, 27, FALSE)</f>
        <v>#N/A</v>
      </c>
      <c r="Y228" s="5" t="e">
        <f>VLOOKUP(B228,'School Stats'!$B:$AH, 32, FALSE)</f>
        <v>#N/A</v>
      </c>
      <c r="Z228" s="5" t="e">
        <f>VLOOKUP(B228,'School Stats'!$B:$AH, 30, FALSE)</f>
        <v>#N/A</v>
      </c>
      <c r="AA228" s="5" t="e">
        <f>VLOOKUP(B228,'School Stats'!$B:$AH, 31, FALSE)</f>
        <v>#N/A</v>
      </c>
      <c r="AB228" s="5" t="e">
        <f>VLOOKUP(B228,'Opponent Stats'!$B:$AH, 32, FALSE)</f>
        <v>#N/A</v>
      </c>
      <c r="AC228" s="5" t="e">
        <f>SUM(J228/(SUM(X229-AB228)))</f>
        <v>#N/A</v>
      </c>
      <c r="AE228" s="5" t="e">
        <f>VLOOKUP(B228,'School Stats'!$B:$AH, 33, FALSE)</f>
        <v>#N/A</v>
      </c>
      <c r="AF228" s="5" t="e">
        <f>VLOOKUP(B228,'Opponent Stats'!$B:$AH, 25, FALSE)</f>
        <v>#N/A</v>
      </c>
      <c r="AG228" s="5" t="e">
        <f>VLOOKUP(B228,'Opponent Stats'!$B:$AH, 26, FALSE)</f>
        <v>#N/A</v>
      </c>
      <c r="AH228" s="5" t="e">
        <f>SUM(AF229/AE228)</f>
        <v>#N/A</v>
      </c>
      <c r="AI228" s="5" t="e">
        <f>VLOOKUP(B228,'Opponent Stats'!$B:$AH, 33, FALSE)</f>
        <v>#N/A</v>
      </c>
      <c r="AJ228" s="5" t="e">
        <f>VLOOKUP(B228,'School Stats'!$B:$AH, 19, FALSE)</f>
        <v>#N/A</v>
      </c>
      <c r="AK228" s="5" t="e">
        <f>VLOOKUP(B228,'School Stats'!$B:$AH, 26, FALSE)</f>
        <v>#N/A</v>
      </c>
      <c r="AL228" s="5" t="e">
        <f>SUM(AJ229/AI228)</f>
        <v>#N/A</v>
      </c>
      <c r="AM228" s="5" t="e">
        <f>SUM(AL228-AH228)</f>
        <v>#N/A</v>
      </c>
    </row>
    <row r="229" spans="1:39" hidden="1" outlineLevel="1" x14ac:dyDescent="0.2">
      <c r="A229" s="14" t="s">
        <v>470</v>
      </c>
      <c r="B229" s="15" t="e">
        <f>VLOOKUP(B228,'Conference Decoder'!$A:$B, 2, FALSE)</f>
        <v>#N/A</v>
      </c>
      <c r="C229" s="16" t="s">
        <v>466</v>
      </c>
      <c r="D229" s="6" t="e">
        <f>O228</f>
        <v>#N/A</v>
      </c>
      <c r="E229" s="16" t="s">
        <v>467</v>
      </c>
      <c r="F229" s="6" t="e">
        <f>V228</f>
        <v>#N/A</v>
      </c>
      <c r="K229" s="5" t="e">
        <f>SUM(K228*L228)</f>
        <v>#N/A</v>
      </c>
      <c r="M229" s="5" t="e">
        <f>SUM(M228*N228)</f>
        <v>#N/A</v>
      </c>
      <c r="R229" s="5" t="e">
        <f>SUM(R228*S228)</f>
        <v>#N/A</v>
      </c>
      <c r="T229" s="5" t="e">
        <f>SUM(T228*U228)</f>
        <v>#N/A</v>
      </c>
      <c r="X229" s="5" t="e">
        <f>SUM(X228:AA228)</f>
        <v>#N/A</v>
      </c>
      <c r="AF229" s="5" t="e">
        <f>SUM(AF228*AG228)</f>
        <v>#N/A</v>
      </c>
      <c r="AJ229" s="5" t="e">
        <f>SUM(AJ228*AK228)</f>
        <v>#N/A</v>
      </c>
    </row>
    <row r="230" spans="1:39" hidden="1" outlineLevel="1" x14ac:dyDescent="0.2">
      <c r="A230" s="14" t="s">
        <v>471</v>
      </c>
      <c r="B230" s="15" t="e">
        <f>VLOOKUP(B229,'Conference Strength'!$B$1:$N$33, 13, FALSE)</f>
        <v>#N/A</v>
      </c>
      <c r="C230" s="16" t="s">
        <v>468</v>
      </c>
      <c r="D230" s="6" t="e">
        <f>AM228</f>
        <v>#N/A</v>
      </c>
      <c r="E230" s="16" t="s">
        <v>469</v>
      </c>
      <c r="F230" s="6" t="e">
        <f>AC228</f>
        <v>#N/A</v>
      </c>
      <c r="J230" s="4" t="s">
        <v>473</v>
      </c>
      <c r="K230" t="e">
        <f>SUM(K229-R235)</f>
        <v>#N/A</v>
      </c>
      <c r="L230" s="4" t="s">
        <v>473</v>
      </c>
      <c r="M230" t="e">
        <f>SUM(M229-T235)</f>
        <v>#N/A</v>
      </c>
      <c r="Q230" t="s">
        <v>473</v>
      </c>
      <c r="AI230" s="4" t="s">
        <v>473</v>
      </c>
      <c r="AJ230" t="e">
        <f>SUM(AJ229-AF235)</f>
        <v>#N/A</v>
      </c>
    </row>
    <row r="231" spans="1:39" hidden="1" outlineLevel="1" x14ac:dyDescent="0.2">
      <c r="A231" s="14" t="s">
        <v>507</v>
      </c>
      <c r="B231" s="15" t="e">
        <f>SUM(F232*B230)</f>
        <v>#N/A</v>
      </c>
      <c r="C231" s="16" t="s">
        <v>474</v>
      </c>
      <c r="D231" s="17" t="e">
        <f>SUM(F236*SUM(K230/F235))</f>
        <v>#N/A</v>
      </c>
      <c r="E231" s="16" t="s">
        <v>475</v>
      </c>
      <c r="F231" s="18" t="e">
        <f>SUM(F236*SUM(M230/F235))</f>
        <v>#N/A</v>
      </c>
    </row>
    <row r="232" spans="1:39" hidden="1" outlineLevel="1" x14ac:dyDescent="0.2">
      <c r="A232" s="19"/>
      <c r="B232" s="20"/>
      <c r="C232" s="21" t="s">
        <v>476</v>
      </c>
      <c r="D232" s="22" t="e">
        <f>AJ230/(SUM(F230*10))</f>
        <v>#N/A</v>
      </c>
      <c r="E232" s="21" t="s">
        <v>481</v>
      </c>
      <c r="F232" s="23" t="e">
        <f>SUM(D231,F231,D232)</f>
        <v>#N/A</v>
      </c>
    </row>
    <row r="233" spans="1:39" ht="30" hidden="1" customHeight="1" outlineLevel="1" x14ac:dyDescent="0.2"/>
    <row r="234" spans="1:39" ht="15" hidden="1" outlineLevel="1" x14ac:dyDescent="0.2">
      <c r="A234" s="11" t="s">
        <v>450</v>
      </c>
      <c r="B234" s="12"/>
      <c r="C234" s="13" t="s">
        <v>371</v>
      </c>
      <c r="D234" s="5" t="e">
        <f>VLOOKUP(B234,'School Stats'!$B:$AH, 14, FALSE)</f>
        <v>#N/A</v>
      </c>
      <c r="E234" s="13" t="s">
        <v>452</v>
      </c>
      <c r="F234" s="5" t="e">
        <f>VLOOKUP(B234,'Opponent Stats'!$B:$AH, 15, FALSE)</f>
        <v>#N/A</v>
      </c>
      <c r="J234" s="5" t="e">
        <f>VLOOKUP(B234,'School Stats'!$B:$AH, 17, FALSE)</f>
        <v>#N/A</v>
      </c>
      <c r="K234" s="5" t="e">
        <f>VLOOKUP(B234,'School Stats'!$B:$AH, 19, FALSE)</f>
        <v>#N/A</v>
      </c>
      <c r="L234" s="5" t="e">
        <f>VLOOKUP(B234,'School Stats'!$B:$AH, 20, FALSE)</f>
        <v>#N/A</v>
      </c>
      <c r="M234" s="5" t="e">
        <f>VLOOKUP(B234,'School Stats'!$B:$AH, 22, FALSE)</f>
        <v>#N/A</v>
      </c>
      <c r="N234" s="5" t="e">
        <f>VLOOKUP(B234,'School Stats'!$B:$AH, 23, FALSE)</f>
        <v>#N/A</v>
      </c>
      <c r="O234" s="5" t="e">
        <f>SUM(J234/SUM(K235+M235))</f>
        <v>#N/A</v>
      </c>
      <c r="Q234" s="5" t="e">
        <f>VLOOKUP(B234,'Opponent Stats'!$B:$AH, 17, FALSE)</f>
        <v>#N/A</v>
      </c>
      <c r="R234" s="5" t="e">
        <f>VLOOKUP(B234,'Opponent Stats'!$B:$AH, 19, FALSE)</f>
        <v>#N/A</v>
      </c>
      <c r="S234" s="5" t="e">
        <f>VLOOKUP(B234,'Opponent Stats'!$B:$AH, 20, FALSE)</f>
        <v>#N/A</v>
      </c>
      <c r="T234" s="5" t="e">
        <f>VLOOKUP(B234,'Opponent Stats'!$B:$AH, 22, FALSE)</f>
        <v>#N/A</v>
      </c>
      <c r="U234" s="5" t="e">
        <f>VLOOKUP(B234,'Opponent Stats'!$B:$AH, 23, FALSE)</f>
        <v>#N/A</v>
      </c>
      <c r="V234" s="5" t="e">
        <f>SUM(Q234/SUM(R235+T235))</f>
        <v>#N/A</v>
      </c>
      <c r="X234" s="5" t="e">
        <f>VLOOKUP(B234,'School Stats'!$B:$AH, 27, FALSE)</f>
        <v>#N/A</v>
      </c>
      <c r="Y234" s="5" t="e">
        <f>VLOOKUP(B234,'School Stats'!$B:$AH, 32, FALSE)</f>
        <v>#N/A</v>
      </c>
      <c r="Z234" s="5" t="e">
        <f>VLOOKUP(B234,'School Stats'!$B:$AH, 30, FALSE)</f>
        <v>#N/A</v>
      </c>
      <c r="AA234" s="5" t="e">
        <f>VLOOKUP(B234,'School Stats'!$B:$AH, 31, FALSE)</f>
        <v>#N/A</v>
      </c>
      <c r="AB234" s="5" t="e">
        <f>VLOOKUP(B234,'Opponent Stats'!$B:$AH, 32, FALSE)</f>
        <v>#N/A</v>
      </c>
      <c r="AC234" s="5" t="e">
        <f>SUM(J234/(SUM(X235-AB234)))</f>
        <v>#N/A</v>
      </c>
      <c r="AE234" s="5" t="e">
        <f>VLOOKUP(B234,'School Stats'!$B:$AH, 33, FALSE)</f>
        <v>#N/A</v>
      </c>
      <c r="AF234" s="5" t="e">
        <f>VLOOKUP(B234,'Opponent Stats'!$B:$AH, 25, FALSE)</f>
        <v>#N/A</v>
      </c>
      <c r="AG234" s="5" t="e">
        <f>VLOOKUP(B234,'Opponent Stats'!$B:$AH, 26, FALSE)</f>
        <v>#N/A</v>
      </c>
      <c r="AH234" s="5" t="e">
        <f>SUM(AF235/AE234)</f>
        <v>#N/A</v>
      </c>
      <c r="AI234" s="5" t="e">
        <f>VLOOKUP(B234,'Opponent Stats'!$B:$AH, 33, FALSE)</f>
        <v>#N/A</v>
      </c>
      <c r="AJ234" s="5" t="e">
        <f>VLOOKUP(B234,'School Stats'!$B:$AH, 19, FALSE)</f>
        <v>#N/A</v>
      </c>
      <c r="AK234" s="5" t="e">
        <f>VLOOKUP(B234,'School Stats'!$B:$AH, 26, FALSE)</f>
        <v>#N/A</v>
      </c>
      <c r="AL234" s="5" t="e">
        <f>SUM(AJ235/AI234)</f>
        <v>#N/A</v>
      </c>
      <c r="AM234" s="5" t="e">
        <f>SUM(AL234-AH234)</f>
        <v>#N/A</v>
      </c>
    </row>
    <row r="235" spans="1:39" hidden="1" outlineLevel="1" x14ac:dyDescent="0.2">
      <c r="A235" s="14" t="s">
        <v>470</v>
      </c>
      <c r="B235" s="15" t="e">
        <f>VLOOKUP(B234,'Conference Decoder'!$A:$B, 2, FALSE)</f>
        <v>#N/A</v>
      </c>
      <c r="C235" s="16" t="s">
        <v>466</v>
      </c>
      <c r="D235" s="6" t="e">
        <f>O234</f>
        <v>#N/A</v>
      </c>
      <c r="E235" s="16" t="s">
        <v>467</v>
      </c>
      <c r="F235" s="6" t="e">
        <f>V234</f>
        <v>#N/A</v>
      </c>
      <c r="K235" s="5" t="e">
        <f>SUM(K234*L234)</f>
        <v>#N/A</v>
      </c>
      <c r="M235" s="5" t="e">
        <f>SUM(M234*N234)</f>
        <v>#N/A</v>
      </c>
      <c r="R235" s="5" t="e">
        <f>SUM(R234*S234)</f>
        <v>#N/A</v>
      </c>
      <c r="T235" s="5" t="e">
        <f>SUM(T234*U234)</f>
        <v>#N/A</v>
      </c>
      <c r="X235" s="5" t="e">
        <f>SUM(X234:AA234)</f>
        <v>#N/A</v>
      </c>
      <c r="AF235" s="5" t="e">
        <f>SUM(AF234*AG234)</f>
        <v>#N/A</v>
      </c>
      <c r="AJ235" s="5" t="e">
        <f>SUM(AJ234*AK234)</f>
        <v>#N/A</v>
      </c>
    </row>
    <row r="236" spans="1:39" hidden="1" outlineLevel="1" x14ac:dyDescent="0.2">
      <c r="A236" s="14" t="s">
        <v>471</v>
      </c>
      <c r="B236" s="15" t="e">
        <f>VLOOKUP(B235,'Conference Strength'!$B$1:$N$33, 13, FALSE)</f>
        <v>#N/A</v>
      </c>
      <c r="C236" s="16" t="s">
        <v>468</v>
      </c>
      <c r="D236" s="6" t="e">
        <f>AM234</f>
        <v>#N/A</v>
      </c>
      <c r="E236" s="16" t="s">
        <v>469</v>
      </c>
      <c r="F236" s="6" t="e">
        <f>AC234</f>
        <v>#N/A</v>
      </c>
      <c r="J236" s="4" t="s">
        <v>473</v>
      </c>
      <c r="K236" t="e">
        <f>SUM(K235-R229)</f>
        <v>#N/A</v>
      </c>
      <c r="L236" s="4" t="s">
        <v>473</v>
      </c>
      <c r="M236" t="e">
        <f>SUM(M235-T229)</f>
        <v>#N/A</v>
      </c>
      <c r="AI236" s="4" t="s">
        <v>473</v>
      </c>
      <c r="AJ236" t="e">
        <f>SUM(AJ235-AF229)</f>
        <v>#N/A</v>
      </c>
    </row>
    <row r="237" spans="1:39" hidden="1" outlineLevel="1" x14ac:dyDescent="0.2">
      <c r="A237" s="14" t="s">
        <v>507</v>
      </c>
      <c r="B237" s="15" t="e">
        <f>SUM(F238*B236)</f>
        <v>#N/A</v>
      </c>
      <c r="C237" s="16" t="s">
        <v>474</v>
      </c>
      <c r="D237" s="17" t="e">
        <f>SUM(F230*SUM(K236/F229))</f>
        <v>#N/A</v>
      </c>
      <c r="E237" s="16" t="s">
        <v>475</v>
      </c>
      <c r="F237" s="18" t="e">
        <f>SUM(F230*SUM(M236/F229))</f>
        <v>#N/A</v>
      </c>
    </row>
    <row r="238" spans="1:39" hidden="1" outlineLevel="1" x14ac:dyDescent="0.2">
      <c r="A238" s="19"/>
      <c r="B238" s="20"/>
      <c r="C238" s="21" t="s">
        <v>476</v>
      </c>
      <c r="D238" s="22" t="e">
        <f>AJ236/(SUM(F236*10))</f>
        <v>#N/A</v>
      </c>
      <c r="E238" s="21" t="s">
        <v>481</v>
      </c>
      <c r="F238" s="23" t="e">
        <f>SUM(D237,F237,D238)</f>
        <v>#N/A</v>
      </c>
    </row>
    <row r="239" spans="1:39" hidden="1" outlineLevel="1" x14ac:dyDescent="0.2"/>
    <row r="240" spans="1:39" hidden="1" outlineLevel="1" x14ac:dyDescent="0.2"/>
    <row r="241" spans="1:39" hidden="1" outlineLevel="1" x14ac:dyDescent="0.2">
      <c r="A241" s="40" t="s">
        <v>472</v>
      </c>
      <c r="B241" s="41"/>
      <c r="C241" s="41"/>
      <c r="D241" s="41"/>
      <c r="E241" s="41"/>
      <c r="F241" s="42"/>
      <c r="J241" s="28" t="s">
        <v>456</v>
      </c>
      <c r="K241" s="29"/>
      <c r="L241" s="29"/>
      <c r="M241" s="29"/>
      <c r="N241" s="29"/>
      <c r="O241" s="30"/>
      <c r="Q241" s="31" t="s">
        <v>457</v>
      </c>
      <c r="R241" s="32"/>
      <c r="S241" s="32"/>
      <c r="T241" s="32"/>
      <c r="U241" s="32"/>
      <c r="V241" s="33"/>
      <c r="X241" s="34" t="s">
        <v>458</v>
      </c>
      <c r="Y241" s="35"/>
      <c r="Z241" s="35"/>
      <c r="AA241" s="35"/>
      <c r="AB241" s="35"/>
      <c r="AC241" s="36"/>
      <c r="AE241" s="37" t="s">
        <v>462</v>
      </c>
      <c r="AF241" s="38"/>
      <c r="AG241" s="38"/>
      <c r="AH241" s="38"/>
      <c r="AI241" s="38"/>
      <c r="AJ241" s="38"/>
      <c r="AK241" s="38"/>
      <c r="AL241" s="38"/>
      <c r="AM241" s="39"/>
    </row>
    <row r="242" spans="1:39" ht="60" hidden="1" outlineLevel="1" x14ac:dyDescent="0.2">
      <c r="A242" s="4" t="s">
        <v>451</v>
      </c>
      <c r="D242" s="2"/>
      <c r="F242" s="2"/>
      <c r="G242" s="2"/>
      <c r="H242" s="2"/>
      <c r="J242" s="7" t="s">
        <v>391</v>
      </c>
      <c r="K242" s="8" t="s">
        <v>393</v>
      </c>
      <c r="L242" s="8" t="s">
        <v>394</v>
      </c>
      <c r="M242" s="8" t="s">
        <v>396</v>
      </c>
      <c r="N242" s="8" t="s">
        <v>397</v>
      </c>
      <c r="O242" s="10" t="s">
        <v>459</v>
      </c>
      <c r="Q242" s="7" t="s">
        <v>455</v>
      </c>
      <c r="R242" s="8" t="s">
        <v>376</v>
      </c>
      <c r="S242" s="8" t="s">
        <v>377</v>
      </c>
      <c r="T242" s="8" t="s">
        <v>379</v>
      </c>
      <c r="U242" s="8" t="s">
        <v>380</v>
      </c>
      <c r="V242" s="10" t="s">
        <v>460</v>
      </c>
      <c r="X242" s="7" t="s">
        <v>401</v>
      </c>
      <c r="Y242" s="8" t="s">
        <v>406</v>
      </c>
      <c r="Z242" s="8" t="s">
        <v>404</v>
      </c>
      <c r="AA242" s="8" t="s">
        <v>405</v>
      </c>
      <c r="AB242" s="8" t="s">
        <v>389</v>
      </c>
      <c r="AC242" s="10" t="s">
        <v>461</v>
      </c>
      <c r="AE242" s="7" t="s">
        <v>407</v>
      </c>
      <c r="AF242" s="8" t="s">
        <v>382</v>
      </c>
      <c r="AG242" s="8" t="s">
        <v>383</v>
      </c>
      <c r="AH242" s="9" t="s">
        <v>464</v>
      </c>
      <c r="AI242" s="8" t="s">
        <v>390</v>
      </c>
      <c r="AJ242" s="8" t="s">
        <v>399</v>
      </c>
      <c r="AK242" s="8" t="s">
        <v>400</v>
      </c>
      <c r="AL242" s="9" t="s">
        <v>465</v>
      </c>
      <c r="AM242" s="10" t="s">
        <v>463</v>
      </c>
    </row>
    <row r="243" spans="1:39" ht="15" hidden="1" outlineLevel="1" x14ac:dyDescent="0.2">
      <c r="A243" s="11" t="s">
        <v>449</v>
      </c>
      <c r="B243" s="12"/>
      <c r="C243" s="13" t="s">
        <v>371</v>
      </c>
      <c r="D243" s="5" t="e">
        <f>VLOOKUP(B243,'School Stats'!$B:$AH, 14, FALSE)</f>
        <v>#N/A</v>
      </c>
      <c r="E243" s="13" t="s">
        <v>452</v>
      </c>
      <c r="F243" s="5" t="e">
        <f>VLOOKUP(B243,'School Stats'!$B:$AH, 15, FALSE)</f>
        <v>#N/A</v>
      </c>
      <c r="J243" s="5" t="e">
        <f>VLOOKUP(B243,'School Stats'!$B:$AH, 17, FALSE)</f>
        <v>#N/A</v>
      </c>
      <c r="K243" s="5" t="e">
        <f>VLOOKUP(B243,'School Stats'!$B:$AH, 19, FALSE)</f>
        <v>#N/A</v>
      </c>
      <c r="L243" s="5" t="e">
        <f>VLOOKUP(B243,'School Stats'!$B:$AH, 20, FALSE)</f>
        <v>#N/A</v>
      </c>
      <c r="M243" s="5" t="e">
        <f>VLOOKUP(B243,'School Stats'!$B:$AH, 22, FALSE)</f>
        <v>#N/A</v>
      </c>
      <c r="N243" s="5" t="e">
        <f>VLOOKUP(B243,'School Stats'!$B:$AH, 23, FALSE)</f>
        <v>#N/A</v>
      </c>
      <c r="O243" s="5" t="e">
        <f>SUM(J243/SUM(K244+M244))</f>
        <v>#N/A</v>
      </c>
      <c r="Q243" s="5" t="e">
        <f>VLOOKUP(B243,'Opponent Stats'!$B:$AH, 17, FALSE)</f>
        <v>#N/A</v>
      </c>
      <c r="R243" s="5" t="e">
        <f>VLOOKUP(B243,'Opponent Stats'!$B:$AH, 19, FALSE)</f>
        <v>#N/A</v>
      </c>
      <c r="S243" s="5" t="e">
        <f>VLOOKUP(B243,'Opponent Stats'!$B:$AH, 20, FALSE)</f>
        <v>#N/A</v>
      </c>
      <c r="T243" s="5" t="e">
        <f>VLOOKUP(B243,'Opponent Stats'!$B:$AH, 22, FALSE)</f>
        <v>#N/A</v>
      </c>
      <c r="U243" s="5" t="e">
        <f>VLOOKUP(B243,'Opponent Stats'!$B:$AH, 23, FALSE)</f>
        <v>#N/A</v>
      </c>
      <c r="V243" s="5" t="e">
        <f>SUM(Q243/SUM(R244+T244))</f>
        <v>#N/A</v>
      </c>
      <c r="X243" s="5" t="e">
        <f>VLOOKUP(B243,'School Stats'!$B:$AH, 27, FALSE)</f>
        <v>#N/A</v>
      </c>
      <c r="Y243" s="5" t="e">
        <f>VLOOKUP(B243,'School Stats'!$B:$AH, 32, FALSE)</f>
        <v>#N/A</v>
      </c>
      <c r="Z243" s="5" t="e">
        <f>VLOOKUP(B243,'School Stats'!$B:$AH, 30, FALSE)</f>
        <v>#N/A</v>
      </c>
      <c r="AA243" s="5" t="e">
        <f>VLOOKUP(B243,'School Stats'!$B:$AH, 31, FALSE)</f>
        <v>#N/A</v>
      </c>
      <c r="AB243" s="5" t="e">
        <f>VLOOKUP(B243,'Opponent Stats'!$B:$AH, 32, FALSE)</f>
        <v>#N/A</v>
      </c>
      <c r="AC243" s="5" t="e">
        <f>SUM(J243/(SUM(X244-AB243)))</f>
        <v>#N/A</v>
      </c>
      <c r="AE243" s="5" t="e">
        <f>VLOOKUP(B243,'School Stats'!$B:$AH, 33, FALSE)</f>
        <v>#N/A</v>
      </c>
      <c r="AF243" s="5" t="e">
        <f>VLOOKUP(B243,'Opponent Stats'!$B:$AH, 25, FALSE)</f>
        <v>#N/A</v>
      </c>
      <c r="AG243" s="5" t="e">
        <f>VLOOKUP(B243,'Opponent Stats'!$B:$AH, 26, FALSE)</f>
        <v>#N/A</v>
      </c>
      <c r="AH243" s="5" t="e">
        <f>SUM(AF244/AE243)</f>
        <v>#N/A</v>
      </c>
      <c r="AI243" s="5" t="e">
        <f>VLOOKUP(B243,'Opponent Stats'!$B:$AH, 33, FALSE)</f>
        <v>#N/A</v>
      </c>
      <c r="AJ243" s="5" t="e">
        <f>VLOOKUP(B243,'School Stats'!$B:$AH, 19, FALSE)</f>
        <v>#N/A</v>
      </c>
      <c r="AK243" s="5" t="e">
        <f>VLOOKUP(B243,'School Stats'!$B:$AH, 26, FALSE)</f>
        <v>#N/A</v>
      </c>
      <c r="AL243" s="5" t="e">
        <f>SUM(AJ244/AI243)</f>
        <v>#N/A</v>
      </c>
      <c r="AM243" s="5" t="e">
        <f>SUM(AL243-AH243)</f>
        <v>#N/A</v>
      </c>
    </row>
    <row r="244" spans="1:39" hidden="1" outlineLevel="1" x14ac:dyDescent="0.2">
      <c r="A244" s="14" t="s">
        <v>470</v>
      </c>
      <c r="B244" s="15" t="e">
        <f>VLOOKUP(B243,'Conference Decoder'!$A:$B, 2, FALSE)</f>
        <v>#N/A</v>
      </c>
      <c r="C244" s="16" t="s">
        <v>466</v>
      </c>
      <c r="D244" s="6" t="e">
        <f>O243</f>
        <v>#N/A</v>
      </c>
      <c r="E244" s="16" t="s">
        <v>467</v>
      </c>
      <c r="F244" s="6" t="e">
        <f>V243</f>
        <v>#N/A</v>
      </c>
      <c r="K244" s="5" t="e">
        <f>SUM(K243*L243)</f>
        <v>#N/A</v>
      </c>
      <c r="M244" s="5" t="e">
        <f>SUM(M243*N243)</f>
        <v>#N/A</v>
      </c>
      <c r="R244" s="5" t="e">
        <f>SUM(R243*S243)</f>
        <v>#N/A</v>
      </c>
      <c r="T244" s="5" t="e">
        <f>SUM(T243*U243)</f>
        <v>#N/A</v>
      </c>
      <c r="X244" s="5" t="e">
        <f>SUM(X243:AA243)</f>
        <v>#N/A</v>
      </c>
      <c r="AF244" s="5" t="e">
        <f>SUM(AF243*AG243)</f>
        <v>#N/A</v>
      </c>
      <c r="AJ244" s="5" t="e">
        <f>SUM(AJ243*AK243)</f>
        <v>#N/A</v>
      </c>
    </row>
    <row r="245" spans="1:39" hidden="1" outlineLevel="1" x14ac:dyDescent="0.2">
      <c r="A245" s="14" t="s">
        <v>471</v>
      </c>
      <c r="B245" s="15" t="e">
        <f>VLOOKUP(B244,'Conference Strength'!$B$1:$N$33, 13, FALSE)</f>
        <v>#N/A</v>
      </c>
      <c r="C245" s="16" t="s">
        <v>468</v>
      </c>
      <c r="D245" s="6" t="e">
        <f>AM243</f>
        <v>#N/A</v>
      </c>
      <c r="E245" s="16" t="s">
        <v>469</v>
      </c>
      <c r="F245" s="6" t="e">
        <f>AC243</f>
        <v>#N/A</v>
      </c>
      <c r="J245" s="4" t="s">
        <v>473</v>
      </c>
      <c r="K245" t="e">
        <f>SUM(K244-R250)</f>
        <v>#N/A</v>
      </c>
      <c r="L245" s="4" t="s">
        <v>473</v>
      </c>
      <c r="M245" t="e">
        <f>SUM(M244-T250)</f>
        <v>#N/A</v>
      </c>
      <c r="Q245" t="s">
        <v>473</v>
      </c>
      <c r="AI245" s="4" t="s">
        <v>473</v>
      </c>
      <c r="AJ245" t="e">
        <f>SUM(AJ244-AF250)</f>
        <v>#N/A</v>
      </c>
    </row>
    <row r="246" spans="1:39" hidden="1" outlineLevel="1" x14ac:dyDescent="0.2">
      <c r="A246" s="14" t="s">
        <v>507</v>
      </c>
      <c r="B246" s="15" t="e">
        <f>SUM(F247*B245)</f>
        <v>#N/A</v>
      </c>
      <c r="C246" s="16" t="s">
        <v>474</v>
      </c>
      <c r="D246" s="17" t="e">
        <f>SUM(F251*SUM(K245/F250))</f>
        <v>#N/A</v>
      </c>
      <c r="E246" s="16" t="s">
        <v>475</v>
      </c>
      <c r="F246" s="18" t="e">
        <f>SUM(F251*SUM(M245/F250))</f>
        <v>#N/A</v>
      </c>
    </row>
    <row r="247" spans="1:39" hidden="1" outlineLevel="1" x14ac:dyDescent="0.2">
      <c r="A247" s="19"/>
      <c r="B247" s="20"/>
      <c r="C247" s="21" t="s">
        <v>476</v>
      </c>
      <c r="D247" s="22" t="e">
        <f>AJ245/(SUM(F245*10))</f>
        <v>#N/A</v>
      </c>
      <c r="E247" s="21" t="s">
        <v>481</v>
      </c>
      <c r="F247" s="23" t="e">
        <f>SUM(D246,F246,D247)</f>
        <v>#N/A</v>
      </c>
    </row>
    <row r="248" spans="1:39" ht="30" hidden="1" customHeight="1" outlineLevel="1" x14ac:dyDescent="0.2"/>
    <row r="249" spans="1:39" ht="15" hidden="1" outlineLevel="1" x14ac:dyDescent="0.2">
      <c r="A249" s="11" t="s">
        <v>450</v>
      </c>
      <c r="B249" s="12"/>
      <c r="C249" s="13" t="s">
        <v>371</v>
      </c>
      <c r="D249" s="5" t="e">
        <f>VLOOKUP(B249,'School Stats'!$B:$AH, 14, FALSE)</f>
        <v>#N/A</v>
      </c>
      <c r="E249" s="13" t="s">
        <v>452</v>
      </c>
      <c r="F249" s="5" t="e">
        <f>VLOOKUP(B249,'Opponent Stats'!$B:$AH, 15, FALSE)</f>
        <v>#N/A</v>
      </c>
      <c r="J249" s="5" t="e">
        <f>VLOOKUP(B249,'School Stats'!$B:$AH, 17, FALSE)</f>
        <v>#N/A</v>
      </c>
      <c r="K249" s="5" t="e">
        <f>VLOOKUP(B249,'School Stats'!$B:$AH, 19, FALSE)</f>
        <v>#N/A</v>
      </c>
      <c r="L249" s="5" t="e">
        <f>VLOOKUP(B249,'School Stats'!$B:$AH, 20, FALSE)</f>
        <v>#N/A</v>
      </c>
      <c r="M249" s="5" t="e">
        <f>VLOOKUP(B249,'School Stats'!$B:$AH, 22, FALSE)</f>
        <v>#N/A</v>
      </c>
      <c r="N249" s="5" t="e">
        <f>VLOOKUP(B249,'School Stats'!$B:$AH, 23, FALSE)</f>
        <v>#N/A</v>
      </c>
      <c r="O249" s="5" t="e">
        <f>SUM(J249/SUM(K250+M250))</f>
        <v>#N/A</v>
      </c>
      <c r="Q249" s="5" t="e">
        <f>VLOOKUP(B249,'Opponent Stats'!$B:$AH, 17, FALSE)</f>
        <v>#N/A</v>
      </c>
      <c r="R249" s="5" t="e">
        <f>VLOOKUP(B249,'Opponent Stats'!$B:$AH, 19, FALSE)</f>
        <v>#N/A</v>
      </c>
      <c r="S249" s="5" t="e">
        <f>VLOOKUP(B249,'Opponent Stats'!$B:$AH, 20, FALSE)</f>
        <v>#N/A</v>
      </c>
      <c r="T249" s="5" t="e">
        <f>VLOOKUP(B249,'Opponent Stats'!$B:$AH, 22, FALSE)</f>
        <v>#N/A</v>
      </c>
      <c r="U249" s="5" t="e">
        <f>VLOOKUP(B249,'Opponent Stats'!$B:$AH, 23, FALSE)</f>
        <v>#N/A</v>
      </c>
      <c r="V249" s="5" t="e">
        <f>SUM(Q249/SUM(R250+T250))</f>
        <v>#N/A</v>
      </c>
      <c r="X249" s="5" t="e">
        <f>VLOOKUP(B249,'School Stats'!$B:$AH, 27, FALSE)</f>
        <v>#N/A</v>
      </c>
      <c r="Y249" s="5" t="e">
        <f>VLOOKUP(B249,'School Stats'!$B:$AH, 32, FALSE)</f>
        <v>#N/A</v>
      </c>
      <c r="Z249" s="5" t="e">
        <f>VLOOKUP(B249,'School Stats'!$B:$AH, 30, FALSE)</f>
        <v>#N/A</v>
      </c>
      <c r="AA249" s="5" t="e">
        <f>VLOOKUP(B249,'School Stats'!$B:$AH, 31, FALSE)</f>
        <v>#N/A</v>
      </c>
      <c r="AB249" s="5" t="e">
        <f>VLOOKUP(B249,'Opponent Stats'!$B:$AH, 32, FALSE)</f>
        <v>#N/A</v>
      </c>
      <c r="AC249" s="5" t="e">
        <f>SUM(J249/(SUM(X250-AB249)))</f>
        <v>#N/A</v>
      </c>
      <c r="AE249" s="5" t="e">
        <f>VLOOKUP(B249,'School Stats'!$B:$AH, 33, FALSE)</f>
        <v>#N/A</v>
      </c>
      <c r="AF249" s="5" t="e">
        <f>VLOOKUP(B249,'Opponent Stats'!$B:$AH, 25, FALSE)</f>
        <v>#N/A</v>
      </c>
      <c r="AG249" s="5" t="e">
        <f>VLOOKUP(B249,'Opponent Stats'!$B:$AH, 26, FALSE)</f>
        <v>#N/A</v>
      </c>
      <c r="AH249" s="5" t="e">
        <f>SUM(AF250/AE249)</f>
        <v>#N/A</v>
      </c>
      <c r="AI249" s="5" t="e">
        <f>VLOOKUP(B249,'Opponent Stats'!$B:$AH, 33, FALSE)</f>
        <v>#N/A</v>
      </c>
      <c r="AJ249" s="5" t="e">
        <f>VLOOKUP(B249,'School Stats'!$B:$AH, 19, FALSE)</f>
        <v>#N/A</v>
      </c>
      <c r="AK249" s="5" t="e">
        <f>VLOOKUP(B249,'School Stats'!$B:$AH, 26, FALSE)</f>
        <v>#N/A</v>
      </c>
      <c r="AL249" s="5" t="e">
        <f>SUM(AJ250/AI249)</f>
        <v>#N/A</v>
      </c>
      <c r="AM249" s="5" t="e">
        <f>SUM(AL249-AH249)</f>
        <v>#N/A</v>
      </c>
    </row>
    <row r="250" spans="1:39" hidden="1" outlineLevel="1" x14ac:dyDescent="0.2">
      <c r="A250" s="14" t="s">
        <v>470</v>
      </c>
      <c r="B250" s="15" t="e">
        <f>VLOOKUP(B249,'Conference Decoder'!$A:$B, 2, FALSE)</f>
        <v>#N/A</v>
      </c>
      <c r="C250" s="16" t="s">
        <v>466</v>
      </c>
      <c r="D250" s="6" t="e">
        <f>O249</f>
        <v>#N/A</v>
      </c>
      <c r="E250" s="16" t="s">
        <v>467</v>
      </c>
      <c r="F250" s="6" t="e">
        <f>V249</f>
        <v>#N/A</v>
      </c>
      <c r="K250" s="5" t="e">
        <f>SUM(K249*L249)</f>
        <v>#N/A</v>
      </c>
      <c r="M250" s="5" t="e">
        <f>SUM(M249*N249)</f>
        <v>#N/A</v>
      </c>
      <c r="R250" s="5" t="e">
        <f>SUM(R249*S249)</f>
        <v>#N/A</v>
      </c>
      <c r="T250" s="5" t="e">
        <f>SUM(T249*U249)</f>
        <v>#N/A</v>
      </c>
      <c r="X250" s="5" t="e">
        <f>SUM(X249:AA249)</f>
        <v>#N/A</v>
      </c>
      <c r="AF250" s="5" t="e">
        <f>SUM(AF249*AG249)</f>
        <v>#N/A</v>
      </c>
      <c r="AJ250" s="5" t="e">
        <f>SUM(AJ249*AK249)</f>
        <v>#N/A</v>
      </c>
    </row>
    <row r="251" spans="1:39" hidden="1" outlineLevel="1" x14ac:dyDescent="0.2">
      <c r="A251" s="14" t="s">
        <v>471</v>
      </c>
      <c r="B251" s="15" t="e">
        <f>VLOOKUP(B250,'Conference Strength'!$B$1:$N$33, 13, FALSE)</f>
        <v>#N/A</v>
      </c>
      <c r="C251" s="16" t="s">
        <v>468</v>
      </c>
      <c r="D251" s="6" t="e">
        <f>AM249</f>
        <v>#N/A</v>
      </c>
      <c r="E251" s="16" t="s">
        <v>469</v>
      </c>
      <c r="F251" s="6" t="e">
        <f>AC249</f>
        <v>#N/A</v>
      </c>
      <c r="J251" s="4" t="s">
        <v>473</v>
      </c>
      <c r="K251" t="e">
        <f>SUM(K250-R244)</f>
        <v>#N/A</v>
      </c>
      <c r="L251" s="4" t="s">
        <v>473</v>
      </c>
      <c r="M251" t="e">
        <f>SUM(M250-T244)</f>
        <v>#N/A</v>
      </c>
      <c r="AI251" s="4" t="s">
        <v>473</v>
      </c>
      <c r="AJ251" t="e">
        <f>SUM(AJ250-AF244)</f>
        <v>#N/A</v>
      </c>
    </row>
    <row r="252" spans="1:39" hidden="1" outlineLevel="1" x14ac:dyDescent="0.2">
      <c r="A252" s="14" t="s">
        <v>507</v>
      </c>
      <c r="B252" s="15" t="e">
        <f>SUM(F253*B251)</f>
        <v>#N/A</v>
      </c>
      <c r="C252" s="16" t="s">
        <v>474</v>
      </c>
      <c r="D252" s="17" t="e">
        <f>SUM(F245*SUM(K251/F244))</f>
        <v>#N/A</v>
      </c>
      <c r="E252" s="16" t="s">
        <v>475</v>
      </c>
      <c r="F252" s="18" t="e">
        <f>SUM(F245*SUM(M251/F244))</f>
        <v>#N/A</v>
      </c>
    </row>
    <row r="253" spans="1:39" hidden="1" outlineLevel="1" x14ac:dyDescent="0.2">
      <c r="A253" s="19"/>
      <c r="B253" s="20"/>
      <c r="C253" s="21" t="s">
        <v>476</v>
      </c>
      <c r="D253" s="22" t="e">
        <f>AJ251/(SUM(F251*10))</f>
        <v>#N/A</v>
      </c>
      <c r="E253" s="21" t="s">
        <v>481</v>
      </c>
      <c r="F253" s="23" t="e">
        <f>SUM(D252,F252,D253)</f>
        <v>#N/A</v>
      </c>
    </row>
    <row r="254" spans="1:39" hidden="1" outlineLevel="1" x14ac:dyDescent="0.2"/>
    <row r="255" spans="1:39" hidden="1" outlineLevel="1" x14ac:dyDescent="0.2"/>
    <row r="256" spans="1:39" collapsed="1" x14ac:dyDescent="0.2"/>
  </sheetData>
  <mergeCells count="80">
    <mergeCell ref="A226:F226"/>
    <mergeCell ref="J226:O226"/>
    <mergeCell ref="Q226:V226"/>
    <mergeCell ref="X226:AC226"/>
    <mergeCell ref="AE226:AM226"/>
    <mergeCell ref="A241:F241"/>
    <mergeCell ref="J241:O241"/>
    <mergeCell ref="Q241:V241"/>
    <mergeCell ref="X241:AC241"/>
    <mergeCell ref="AE241:AM241"/>
    <mergeCell ref="A196:F196"/>
    <mergeCell ref="J196:O196"/>
    <mergeCell ref="Q196:V196"/>
    <mergeCell ref="X196:AC196"/>
    <mergeCell ref="AE196:AM196"/>
    <mergeCell ref="A211:F211"/>
    <mergeCell ref="J211:O211"/>
    <mergeCell ref="Q211:V211"/>
    <mergeCell ref="X211:AC211"/>
    <mergeCell ref="AE211:AM211"/>
    <mergeCell ref="A162:F162"/>
    <mergeCell ref="J162:O162"/>
    <mergeCell ref="Q162:V162"/>
    <mergeCell ref="X162:AC162"/>
    <mergeCell ref="AE162:AM162"/>
    <mergeCell ref="A177:F177"/>
    <mergeCell ref="J177:O177"/>
    <mergeCell ref="Q177:V177"/>
    <mergeCell ref="X177:AC177"/>
    <mergeCell ref="AE177:AM177"/>
    <mergeCell ref="A132:F132"/>
    <mergeCell ref="J132:O132"/>
    <mergeCell ref="Q132:V132"/>
    <mergeCell ref="X132:AC132"/>
    <mergeCell ref="AE132:AM132"/>
    <mergeCell ref="A147:F147"/>
    <mergeCell ref="J147:O147"/>
    <mergeCell ref="Q147:V147"/>
    <mergeCell ref="X147:AC147"/>
    <mergeCell ref="AE147:AM147"/>
    <mergeCell ref="A98:F98"/>
    <mergeCell ref="J98:O98"/>
    <mergeCell ref="Q98:V98"/>
    <mergeCell ref="X98:AC98"/>
    <mergeCell ref="AE98:AM98"/>
    <mergeCell ref="A113:F113"/>
    <mergeCell ref="J113:O113"/>
    <mergeCell ref="Q113:V113"/>
    <mergeCell ref="X113:AC113"/>
    <mergeCell ref="AE113:AM113"/>
    <mergeCell ref="A68:F68"/>
    <mergeCell ref="J68:O68"/>
    <mergeCell ref="Q68:V68"/>
    <mergeCell ref="X68:AC68"/>
    <mergeCell ref="AE68:AM68"/>
    <mergeCell ref="A83:F83"/>
    <mergeCell ref="J83:O83"/>
    <mergeCell ref="Q83:V83"/>
    <mergeCell ref="X83:AC83"/>
    <mergeCell ref="AE83:AM83"/>
    <mergeCell ref="A34:F34"/>
    <mergeCell ref="J34:O34"/>
    <mergeCell ref="Q34:V34"/>
    <mergeCell ref="X34:AC34"/>
    <mergeCell ref="AE34:AM34"/>
    <mergeCell ref="A49:F49"/>
    <mergeCell ref="J49:O49"/>
    <mergeCell ref="Q49:V49"/>
    <mergeCell ref="X49:AC49"/>
    <mergeCell ref="AE49:AM49"/>
    <mergeCell ref="A4:F4"/>
    <mergeCell ref="J4:O4"/>
    <mergeCell ref="Q4:V4"/>
    <mergeCell ref="X4:AC4"/>
    <mergeCell ref="AE4:AM4"/>
    <mergeCell ref="A19:F19"/>
    <mergeCell ref="J19:O19"/>
    <mergeCell ref="Q19:V19"/>
    <mergeCell ref="X19:AC19"/>
    <mergeCell ref="AE19:AM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4"/>
  <sheetViews>
    <sheetView workbookViewId="0">
      <selection activeCell="A144" sqref="A1:XFD144"/>
    </sheetView>
  </sheetViews>
  <sheetFormatPr defaultRowHeight="12.75" outlineLevelRow="1" x14ac:dyDescent="0.2"/>
  <sheetData>
    <row r="1" spans="1:39" s="24" customFormat="1" x14ac:dyDescent="0.2">
      <c r="A1" s="25" t="s">
        <v>477</v>
      </c>
    </row>
    <row r="4" spans="1:39" hidden="1" outlineLevel="1" x14ac:dyDescent="0.2">
      <c r="A4" s="40" t="s">
        <v>472</v>
      </c>
      <c r="B4" s="41"/>
      <c r="C4" s="41"/>
      <c r="D4" s="41"/>
      <c r="E4" s="41"/>
      <c r="F4" s="42"/>
      <c r="J4" s="28" t="s">
        <v>456</v>
      </c>
      <c r="K4" s="29"/>
      <c r="L4" s="29"/>
      <c r="M4" s="29"/>
      <c r="N4" s="29"/>
      <c r="O4" s="30"/>
      <c r="Q4" s="31" t="s">
        <v>457</v>
      </c>
      <c r="R4" s="32"/>
      <c r="S4" s="32"/>
      <c r="T4" s="32"/>
      <c r="U4" s="32"/>
      <c r="V4" s="33"/>
      <c r="X4" s="34" t="s">
        <v>458</v>
      </c>
      <c r="Y4" s="35"/>
      <c r="Z4" s="35"/>
      <c r="AA4" s="35"/>
      <c r="AB4" s="35"/>
      <c r="AC4" s="36"/>
      <c r="AE4" s="37" t="s">
        <v>462</v>
      </c>
      <c r="AF4" s="38"/>
      <c r="AG4" s="38"/>
      <c r="AH4" s="38"/>
      <c r="AI4" s="38"/>
      <c r="AJ4" s="38"/>
      <c r="AK4" s="38"/>
      <c r="AL4" s="38"/>
      <c r="AM4" s="39"/>
    </row>
    <row r="5" spans="1:39" ht="60" hidden="1" outlineLevel="1" x14ac:dyDescent="0.2">
      <c r="A5" s="4" t="s">
        <v>451</v>
      </c>
      <c r="D5" s="2"/>
      <c r="F5" s="2"/>
      <c r="G5" s="2"/>
      <c r="H5" s="2"/>
      <c r="J5" s="7" t="s">
        <v>391</v>
      </c>
      <c r="K5" s="8" t="s">
        <v>393</v>
      </c>
      <c r="L5" s="8" t="s">
        <v>394</v>
      </c>
      <c r="M5" s="8" t="s">
        <v>396</v>
      </c>
      <c r="N5" s="8" t="s">
        <v>397</v>
      </c>
      <c r="O5" s="10" t="s">
        <v>459</v>
      </c>
      <c r="Q5" s="7" t="s">
        <v>455</v>
      </c>
      <c r="R5" s="8" t="s">
        <v>376</v>
      </c>
      <c r="S5" s="8" t="s">
        <v>377</v>
      </c>
      <c r="T5" s="8" t="s">
        <v>379</v>
      </c>
      <c r="U5" s="8" t="s">
        <v>380</v>
      </c>
      <c r="V5" s="10" t="s">
        <v>460</v>
      </c>
      <c r="X5" s="7" t="s">
        <v>401</v>
      </c>
      <c r="Y5" s="8" t="s">
        <v>406</v>
      </c>
      <c r="Z5" s="8" t="s">
        <v>404</v>
      </c>
      <c r="AA5" s="8" t="s">
        <v>405</v>
      </c>
      <c r="AB5" s="8" t="s">
        <v>389</v>
      </c>
      <c r="AC5" s="10" t="s">
        <v>461</v>
      </c>
      <c r="AE5" s="7" t="s">
        <v>407</v>
      </c>
      <c r="AF5" s="8" t="s">
        <v>382</v>
      </c>
      <c r="AG5" s="8" t="s">
        <v>383</v>
      </c>
      <c r="AH5" s="9" t="s">
        <v>464</v>
      </c>
      <c r="AI5" s="8" t="s">
        <v>390</v>
      </c>
      <c r="AJ5" s="8" t="s">
        <v>399</v>
      </c>
      <c r="AK5" s="8" t="s">
        <v>400</v>
      </c>
      <c r="AL5" s="9" t="s">
        <v>465</v>
      </c>
      <c r="AM5" s="10" t="s">
        <v>463</v>
      </c>
    </row>
    <row r="6" spans="1:39" ht="15" hidden="1" outlineLevel="1" x14ac:dyDescent="0.2">
      <c r="A6" s="11" t="s">
        <v>449</v>
      </c>
      <c r="B6" s="12"/>
      <c r="C6" s="13" t="s">
        <v>371</v>
      </c>
      <c r="D6" s="5" t="e">
        <f>VLOOKUP(B6,'School Stats'!$B:$AH, 14, FALSE)</f>
        <v>#N/A</v>
      </c>
      <c r="E6" s="13" t="s">
        <v>452</v>
      </c>
      <c r="F6" s="5" t="e">
        <f>VLOOKUP(B6,'School Stats'!$B:$AH, 15, FALSE)</f>
        <v>#N/A</v>
      </c>
      <c r="J6" s="5" t="e">
        <f>VLOOKUP(B6,'School Stats'!$B:$AH, 17, FALSE)</f>
        <v>#N/A</v>
      </c>
      <c r="K6" s="5" t="e">
        <f>VLOOKUP(B6,'School Stats'!$B:$AH, 19, FALSE)</f>
        <v>#N/A</v>
      </c>
      <c r="L6" s="5" t="e">
        <f>VLOOKUP(B6,'School Stats'!$B:$AH, 20, FALSE)</f>
        <v>#N/A</v>
      </c>
      <c r="M6" s="5" t="e">
        <f>VLOOKUP(B6,'School Stats'!$B:$AH, 22, FALSE)</f>
        <v>#N/A</v>
      </c>
      <c r="N6" s="5" t="e">
        <f>VLOOKUP(B6,'School Stats'!$B:$AH, 23, FALSE)</f>
        <v>#N/A</v>
      </c>
      <c r="O6" s="5" t="e">
        <f>SUM(J6/SUM(K7+M7))</f>
        <v>#N/A</v>
      </c>
      <c r="Q6" s="5" t="e">
        <f>VLOOKUP(B6,'Opponent Stats'!$B:$AH, 17, FALSE)</f>
        <v>#N/A</v>
      </c>
      <c r="R6" s="5" t="e">
        <f>VLOOKUP(B6,'Opponent Stats'!$B:$AH, 19, FALSE)</f>
        <v>#N/A</v>
      </c>
      <c r="S6" s="5" t="e">
        <f>VLOOKUP(B6,'Opponent Stats'!$B:$AH, 20, FALSE)</f>
        <v>#N/A</v>
      </c>
      <c r="T6" s="5" t="e">
        <f>VLOOKUP(B6,'Opponent Stats'!$B:$AH, 22, FALSE)</f>
        <v>#N/A</v>
      </c>
      <c r="U6" s="5" t="e">
        <f>VLOOKUP(B6,'Opponent Stats'!$B:$AH, 23, FALSE)</f>
        <v>#N/A</v>
      </c>
      <c r="V6" s="5" t="e">
        <f>SUM(Q6/SUM(R7+T7))</f>
        <v>#N/A</v>
      </c>
      <c r="X6" s="5" t="e">
        <f>VLOOKUP(B6,'School Stats'!$B:$AH, 27, FALSE)</f>
        <v>#N/A</v>
      </c>
      <c r="Y6" s="5" t="e">
        <f>VLOOKUP(B6,'School Stats'!$B:$AH, 32, FALSE)</f>
        <v>#N/A</v>
      </c>
      <c r="Z6" s="5" t="e">
        <f>VLOOKUP(B6,'School Stats'!$B:$AH, 30, FALSE)</f>
        <v>#N/A</v>
      </c>
      <c r="AA6" s="5" t="e">
        <f>VLOOKUP(B6,'School Stats'!$B:$AH, 31, FALSE)</f>
        <v>#N/A</v>
      </c>
      <c r="AB6" s="5" t="e">
        <f>VLOOKUP(B6,'Opponent Stats'!$B:$AH, 32, FALSE)</f>
        <v>#N/A</v>
      </c>
      <c r="AC6" s="5" t="e">
        <f>SUM(J6/(SUM(X7-AB6)))</f>
        <v>#N/A</v>
      </c>
      <c r="AE6" s="5" t="e">
        <f>VLOOKUP(B6,'School Stats'!$B:$AH, 33, FALSE)</f>
        <v>#N/A</v>
      </c>
      <c r="AF6" s="5" t="e">
        <f>VLOOKUP(B6,'Opponent Stats'!$B:$AH, 25, FALSE)</f>
        <v>#N/A</v>
      </c>
      <c r="AG6" s="5" t="e">
        <f>VLOOKUP(B6,'Opponent Stats'!$B:$AH, 26, FALSE)</f>
        <v>#N/A</v>
      </c>
      <c r="AH6" s="5" t="e">
        <f>SUM(AF7/AE6)</f>
        <v>#N/A</v>
      </c>
      <c r="AI6" s="5" t="e">
        <f>VLOOKUP(B6,'Opponent Stats'!$B:$AH, 33, FALSE)</f>
        <v>#N/A</v>
      </c>
      <c r="AJ6" s="5" t="e">
        <f>VLOOKUP(B6,'School Stats'!$B:$AH, 19, FALSE)</f>
        <v>#N/A</v>
      </c>
      <c r="AK6" s="5" t="e">
        <f>VLOOKUP(B6,'School Stats'!$B:$AH, 26, FALSE)</f>
        <v>#N/A</v>
      </c>
      <c r="AL6" s="5" t="e">
        <f>SUM(AJ7/AI6)</f>
        <v>#N/A</v>
      </c>
      <c r="AM6" s="5" t="e">
        <f>SUM(AL6-AH6)</f>
        <v>#N/A</v>
      </c>
    </row>
    <row r="7" spans="1:39" hidden="1" outlineLevel="1" x14ac:dyDescent="0.2">
      <c r="A7" s="14" t="s">
        <v>470</v>
      </c>
      <c r="B7" s="15" t="e">
        <f>VLOOKUP(B6,'Conference Decoder'!$A:$B, 2, FALSE)</f>
        <v>#N/A</v>
      </c>
      <c r="C7" s="16" t="s">
        <v>466</v>
      </c>
      <c r="D7" s="6" t="e">
        <f>O6</f>
        <v>#N/A</v>
      </c>
      <c r="E7" s="16" t="s">
        <v>467</v>
      </c>
      <c r="F7" s="6" t="e">
        <f>V6</f>
        <v>#N/A</v>
      </c>
      <c r="K7" s="5" t="e">
        <f>SUM(K6*L6)</f>
        <v>#N/A</v>
      </c>
      <c r="M7" s="5" t="e">
        <f>SUM(M6*N6)</f>
        <v>#N/A</v>
      </c>
      <c r="R7" s="5" t="e">
        <f>SUM(R6*S6)</f>
        <v>#N/A</v>
      </c>
      <c r="T7" s="5" t="e">
        <f>SUM(T6*U6)</f>
        <v>#N/A</v>
      </c>
      <c r="X7" s="5" t="e">
        <f>SUM(X6:AA6)</f>
        <v>#N/A</v>
      </c>
      <c r="AF7" s="5" t="e">
        <f>SUM(AF6*AG6)</f>
        <v>#N/A</v>
      </c>
      <c r="AJ7" s="5" t="e">
        <f>SUM(AJ6*AK6)</f>
        <v>#N/A</v>
      </c>
    </row>
    <row r="8" spans="1:39" hidden="1" outlineLevel="1" x14ac:dyDescent="0.2">
      <c r="A8" s="14" t="s">
        <v>471</v>
      </c>
      <c r="B8" s="15" t="e">
        <f>VLOOKUP(B7,'Conference Strength'!$B$1:$N$33, 13, FALSE)</f>
        <v>#N/A</v>
      </c>
      <c r="C8" s="16" t="s">
        <v>468</v>
      </c>
      <c r="D8" s="6" t="e">
        <f>AM6</f>
        <v>#N/A</v>
      </c>
      <c r="E8" s="16" t="s">
        <v>469</v>
      </c>
      <c r="F8" s="6" t="e">
        <f>AC6</f>
        <v>#N/A</v>
      </c>
      <c r="J8" s="4" t="s">
        <v>473</v>
      </c>
      <c r="K8" t="e">
        <f>SUM(K7-R13)</f>
        <v>#N/A</v>
      </c>
      <c r="L8" s="4" t="s">
        <v>473</v>
      </c>
      <c r="M8" t="e">
        <f>SUM(M7-T13)</f>
        <v>#N/A</v>
      </c>
      <c r="Q8" t="s">
        <v>473</v>
      </c>
      <c r="AI8" s="4" t="s">
        <v>473</v>
      </c>
      <c r="AJ8" t="e">
        <f>SUM(AJ7-AF13)</f>
        <v>#N/A</v>
      </c>
    </row>
    <row r="9" spans="1:39" hidden="1" outlineLevel="1" x14ac:dyDescent="0.2">
      <c r="A9" s="14" t="s">
        <v>507</v>
      </c>
      <c r="B9" s="15" t="e">
        <f>SUM(F10*B8)</f>
        <v>#N/A</v>
      </c>
      <c r="C9" s="16" t="s">
        <v>474</v>
      </c>
      <c r="D9" s="17" t="e">
        <f>SUM(F14*SUM(K8/F13))</f>
        <v>#N/A</v>
      </c>
      <c r="E9" s="16" t="s">
        <v>475</v>
      </c>
      <c r="F9" s="18" t="e">
        <f>SUM(F14*SUM(M8/F13))</f>
        <v>#N/A</v>
      </c>
    </row>
    <row r="10" spans="1:39" hidden="1" outlineLevel="1" x14ac:dyDescent="0.2">
      <c r="A10" s="19"/>
      <c r="B10" s="20"/>
      <c r="C10" s="21" t="s">
        <v>476</v>
      </c>
      <c r="D10" s="22" t="e">
        <f>AJ8/(SUM(F8*10))</f>
        <v>#N/A</v>
      </c>
      <c r="E10" s="21" t="s">
        <v>481</v>
      </c>
      <c r="F10" s="23" t="e">
        <f>SUM(D9,F9,D10)</f>
        <v>#N/A</v>
      </c>
    </row>
    <row r="11" spans="1:39" ht="30" hidden="1" customHeight="1" outlineLevel="1" x14ac:dyDescent="0.2"/>
    <row r="12" spans="1:39" ht="15" hidden="1" outlineLevel="1" x14ac:dyDescent="0.2">
      <c r="A12" s="11" t="s">
        <v>450</v>
      </c>
      <c r="B12" s="12"/>
      <c r="C12" s="13" t="s">
        <v>371</v>
      </c>
      <c r="D12" s="5" t="e">
        <f>VLOOKUP(B12,'School Stats'!$B:$AH, 14, FALSE)</f>
        <v>#N/A</v>
      </c>
      <c r="E12" s="13" t="s">
        <v>452</v>
      </c>
      <c r="F12" s="5" t="e">
        <f>VLOOKUP(B12,'Opponent Stats'!$B:$AH, 15, FALSE)</f>
        <v>#N/A</v>
      </c>
      <c r="J12" s="5" t="e">
        <f>VLOOKUP(B12,'School Stats'!$B:$AH, 17, FALSE)</f>
        <v>#N/A</v>
      </c>
      <c r="K12" s="5" t="e">
        <f>VLOOKUP(B12,'School Stats'!$B:$AH, 19, FALSE)</f>
        <v>#N/A</v>
      </c>
      <c r="L12" s="5" t="e">
        <f>VLOOKUP(B12,'School Stats'!$B:$AH, 20, FALSE)</f>
        <v>#N/A</v>
      </c>
      <c r="M12" s="5" t="e">
        <f>VLOOKUP(B12,'School Stats'!$B:$AH, 22, FALSE)</f>
        <v>#N/A</v>
      </c>
      <c r="N12" s="5" t="e">
        <f>VLOOKUP(B12,'School Stats'!$B:$AH, 23, FALSE)</f>
        <v>#N/A</v>
      </c>
      <c r="O12" s="5" t="e">
        <f>SUM(J12/SUM(K13+M13))</f>
        <v>#N/A</v>
      </c>
      <c r="Q12" s="5" t="e">
        <f>VLOOKUP(B12,'Opponent Stats'!$B:$AH, 17, FALSE)</f>
        <v>#N/A</v>
      </c>
      <c r="R12" s="5" t="e">
        <f>VLOOKUP(B12,'Opponent Stats'!$B:$AH, 19, FALSE)</f>
        <v>#N/A</v>
      </c>
      <c r="S12" s="5" t="e">
        <f>VLOOKUP(B12,'Opponent Stats'!$B:$AH, 20, FALSE)</f>
        <v>#N/A</v>
      </c>
      <c r="T12" s="5" t="e">
        <f>VLOOKUP(B12,'Opponent Stats'!$B:$AH, 22, FALSE)</f>
        <v>#N/A</v>
      </c>
      <c r="U12" s="5" t="e">
        <f>VLOOKUP(B12,'Opponent Stats'!$B:$AH, 23, FALSE)</f>
        <v>#N/A</v>
      </c>
      <c r="V12" s="5" t="e">
        <f>SUM(Q12/SUM(R13+T13))</f>
        <v>#N/A</v>
      </c>
      <c r="X12" s="5" t="e">
        <f>VLOOKUP(B12,'School Stats'!$B:$AH, 27, FALSE)</f>
        <v>#N/A</v>
      </c>
      <c r="Y12" s="5" t="e">
        <f>VLOOKUP(B12,'School Stats'!$B:$AH, 32, FALSE)</f>
        <v>#N/A</v>
      </c>
      <c r="Z12" s="5" t="e">
        <f>VLOOKUP(B12,'School Stats'!$B:$AH, 30, FALSE)</f>
        <v>#N/A</v>
      </c>
      <c r="AA12" s="5" t="e">
        <f>VLOOKUP(B12,'School Stats'!$B:$AH, 31, FALSE)</f>
        <v>#N/A</v>
      </c>
      <c r="AB12" s="5" t="e">
        <f>VLOOKUP(B12,'Opponent Stats'!$B:$AH, 32, FALSE)</f>
        <v>#N/A</v>
      </c>
      <c r="AC12" s="5" t="e">
        <f>SUM(J12/(SUM(X13-AB12)))</f>
        <v>#N/A</v>
      </c>
      <c r="AE12" s="5" t="e">
        <f>VLOOKUP(B12,'School Stats'!$B:$AH, 33, FALSE)</f>
        <v>#N/A</v>
      </c>
      <c r="AF12" s="5" t="e">
        <f>VLOOKUP(B12,'Opponent Stats'!$B:$AH, 25, FALSE)</f>
        <v>#N/A</v>
      </c>
      <c r="AG12" s="5" t="e">
        <f>VLOOKUP(B12,'Opponent Stats'!$B:$AH, 26, FALSE)</f>
        <v>#N/A</v>
      </c>
      <c r="AH12" s="5" t="e">
        <f>SUM(AF13/AE12)</f>
        <v>#N/A</v>
      </c>
      <c r="AI12" s="5" t="e">
        <f>VLOOKUP(B12,'Opponent Stats'!$B:$AH, 33, FALSE)</f>
        <v>#N/A</v>
      </c>
      <c r="AJ12" s="5" t="e">
        <f>VLOOKUP(B12,'School Stats'!$B:$AH, 19, FALSE)</f>
        <v>#N/A</v>
      </c>
      <c r="AK12" s="5" t="e">
        <f>VLOOKUP(B12,'School Stats'!$B:$AH, 26, FALSE)</f>
        <v>#N/A</v>
      </c>
      <c r="AL12" s="5" t="e">
        <f>SUM(AJ13/AI12)</f>
        <v>#N/A</v>
      </c>
      <c r="AM12" s="5" t="e">
        <f>SUM(AL12-AH12)</f>
        <v>#N/A</v>
      </c>
    </row>
    <row r="13" spans="1:39" hidden="1" outlineLevel="1" x14ac:dyDescent="0.2">
      <c r="A13" s="14" t="s">
        <v>470</v>
      </c>
      <c r="B13" s="15" t="e">
        <f>VLOOKUP(B12,'Conference Decoder'!$A:$B, 2, FALSE)</f>
        <v>#N/A</v>
      </c>
      <c r="C13" s="16" t="s">
        <v>466</v>
      </c>
      <c r="D13" s="6" t="e">
        <f>O12</f>
        <v>#N/A</v>
      </c>
      <c r="E13" s="16" t="s">
        <v>467</v>
      </c>
      <c r="F13" s="6" t="e">
        <f>V12</f>
        <v>#N/A</v>
      </c>
      <c r="K13" s="5" t="e">
        <f>SUM(K12*L12)</f>
        <v>#N/A</v>
      </c>
      <c r="M13" s="5" t="e">
        <f>SUM(M12*N12)</f>
        <v>#N/A</v>
      </c>
      <c r="R13" s="5" t="e">
        <f>SUM(R12*S12)</f>
        <v>#N/A</v>
      </c>
      <c r="T13" s="5" t="e">
        <f>SUM(T12*U12)</f>
        <v>#N/A</v>
      </c>
      <c r="X13" s="5" t="e">
        <f>SUM(X12:AA12)</f>
        <v>#N/A</v>
      </c>
      <c r="AF13" s="5" t="e">
        <f>SUM(AF12*AG12)</f>
        <v>#N/A</v>
      </c>
      <c r="AJ13" s="5" t="e">
        <f>SUM(AJ12*AK12)</f>
        <v>#N/A</v>
      </c>
    </row>
    <row r="14" spans="1:39" hidden="1" outlineLevel="1" x14ac:dyDescent="0.2">
      <c r="A14" s="14" t="s">
        <v>471</v>
      </c>
      <c r="B14" s="15" t="e">
        <f>VLOOKUP(B13,'Conference Strength'!$B$1:$N$33, 13, FALSE)</f>
        <v>#N/A</v>
      </c>
      <c r="C14" s="16" t="s">
        <v>468</v>
      </c>
      <c r="D14" s="6" t="e">
        <f>AM12</f>
        <v>#N/A</v>
      </c>
      <c r="E14" s="16" t="s">
        <v>469</v>
      </c>
      <c r="F14" s="6" t="e">
        <f>AC12</f>
        <v>#N/A</v>
      </c>
      <c r="J14" s="4" t="s">
        <v>473</v>
      </c>
      <c r="K14" t="e">
        <f>SUM(K13-R7)</f>
        <v>#N/A</v>
      </c>
      <c r="L14" s="4" t="s">
        <v>473</v>
      </c>
      <c r="M14" t="e">
        <f>SUM(M13-T7)</f>
        <v>#N/A</v>
      </c>
      <c r="AI14" s="4" t="s">
        <v>473</v>
      </c>
      <c r="AJ14" t="e">
        <f>SUM(AJ13-AF7)</f>
        <v>#N/A</v>
      </c>
    </row>
    <row r="15" spans="1:39" hidden="1" outlineLevel="1" x14ac:dyDescent="0.2">
      <c r="A15" s="14" t="s">
        <v>507</v>
      </c>
      <c r="B15" s="15" t="e">
        <f>SUM(F16*B14)</f>
        <v>#N/A</v>
      </c>
      <c r="C15" s="16" t="s">
        <v>474</v>
      </c>
      <c r="D15" s="17" t="e">
        <f>SUM(F8*SUM(K14/F7))</f>
        <v>#N/A</v>
      </c>
      <c r="E15" s="16" t="s">
        <v>475</v>
      </c>
      <c r="F15" s="18" t="e">
        <f>SUM(F8*SUM(M14/F7))</f>
        <v>#N/A</v>
      </c>
    </row>
    <row r="16" spans="1:39" hidden="1" outlineLevel="1" x14ac:dyDescent="0.2">
      <c r="A16" s="19"/>
      <c r="B16" s="20"/>
      <c r="C16" s="21" t="s">
        <v>476</v>
      </c>
      <c r="D16" s="22" t="e">
        <f>AJ14/(SUM(F14*10))</f>
        <v>#N/A</v>
      </c>
      <c r="E16" s="21" t="s">
        <v>481</v>
      </c>
      <c r="F16" s="23" t="e">
        <f>SUM(D15,F15,D16)</f>
        <v>#N/A</v>
      </c>
    </row>
    <row r="17" spans="1:39" hidden="1" outlineLevel="1" x14ac:dyDescent="0.2"/>
    <row r="18" spans="1:39" hidden="1" outlineLevel="1" x14ac:dyDescent="0.2"/>
    <row r="19" spans="1:39" hidden="1" outlineLevel="1" x14ac:dyDescent="0.2">
      <c r="A19" s="40" t="s">
        <v>472</v>
      </c>
      <c r="B19" s="41"/>
      <c r="C19" s="41"/>
      <c r="D19" s="41"/>
      <c r="E19" s="41"/>
      <c r="F19" s="42"/>
      <c r="J19" s="28" t="s">
        <v>456</v>
      </c>
      <c r="K19" s="29"/>
      <c r="L19" s="29"/>
      <c r="M19" s="29"/>
      <c r="N19" s="29"/>
      <c r="O19" s="30"/>
      <c r="Q19" s="31" t="s">
        <v>457</v>
      </c>
      <c r="R19" s="32"/>
      <c r="S19" s="32"/>
      <c r="T19" s="32"/>
      <c r="U19" s="32"/>
      <c r="V19" s="33"/>
      <c r="X19" s="34" t="s">
        <v>458</v>
      </c>
      <c r="Y19" s="35"/>
      <c r="Z19" s="35"/>
      <c r="AA19" s="35"/>
      <c r="AB19" s="35"/>
      <c r="AC19" s="36"/>
      <c r="AE19" s="37" t="s">
        <v>462</v>
      </c>
      <c r="AF19" s="38"/>
      <c r="AG19" s="38"/>
      <c r="AH19" s="38"/>
      <c r="AI19" s="38"/>
      <c r="AJ19" s="38"/>
      <c r="AK19" s="38"/>
      <c r="AL19" s="38"/>
      <c r="AM19" s="39"/>
    </row>
    <row r="20" spans="1:39" ht="60" hidden="1" outlineLevel="1" x14ac:dyDescent="0.2">
      <c r="A20" s="4" t="s">
        <v>451</v>
      </c>
      <c r="D20" s="2"/>
      <c r="F20" s="2"/>
      <c r="G20" s="2"/>
      <c r="H20" s="2"/>
      <c r="J20" s="7" t="s">
        <v>391</v>
      </c>
      <c r="K20" s="8" t="s">
        <v>393</v>
      </c>
      <c r="L20" s="8" t="s">
        <v>394</v>
      </c>
      <c r="M20" s="8" t="s">
        <v>396</v>
      </c>
      <c r="N20" s="8" t="s">
        <v>397</v>
      </c>
      <c r="O20" s="10" t="s">
        <v>459</v>
      </c>
      <c r="Q20" s="7" t="s">
        <v>455</v>
      </c>
      <c r="R20" s="8" t="s">
        <v>376</v>
      </c>
      <c r="S20" s="8" t="s">
        <v>377</v>
      </c>
      <c r="T20" s="8" t="s">
        <v>379</v>
      </c>
      <c r="U20" s="8" t="s">
        <v>380</v>
      </c>
      <c r="V20" s="10" t="s">
        <v>460</v>
      </c>
      <c r="X20" s="7" t="s">
        <v>401</v>
      </c>
      <c r="Y20" s="8" t="s">
        <v>406</v>
      </c>
      <c r="Z20" s="8" t="s">
        <v>404</v>
      </c>
      <c r="AA20" s="8" t="s">
        <v>405</v>
      </c>
      <c r="AB20" s="8" t="s">
        <v>389</v>
      </c>
      <c r="AC20" s="10" t="s">
        <v>461</v>
      </c>
      <c r="AE20" s="7" t="s">
        <v>407</v>
      </c>
      <c r="AF20" s="8" t="s">
        <v>382</v>
      </c>
      <c r="AG20" s="8" t="s">
        <v>383</v>
      </c>
      <c r="AH20" s="9" t="s">
        <v>464</v>
      </c>
      <c r="AI20" s="8" t="s">
        <v>390</v>
      </c>
      <c r="AJ20" s="8" t="s">
        <v>399</v>
      </c>
      <c r="AK20" s="8" t="s">
        <v>400</v>
      </c>
      <c r="AL20" s="9" t="s">
        <v>465</v>
      </c>
      <c r="AM20" s="10" t="s">
        <v>463</v>
      </c>
    </row>
    <row r="21" spans="1:39" ht="15" hidden="1" outlineLevel="1" x14ac:dyDescent="0.2">
      <c r="A21" s="11" t="s">
        <v>449</v>
      </c>
      <c r="B21" s="12"/>
      <c r="C21" s="13" t="s">
        <v>371</v>
      </c>
      <c r="D21" s="5" t="e">
        <f>VLOOKUP(B21,'School Stats'!$B:$AH, 14, FALSE)</f>
        <v>#N/A</v>
      </c>
      <c r="E21" s="13" t="s">
        <v>452</v>
      </c>
      <c r="F21" s="5" t="e">
        <f>VLOOKUP(B21,'School Stats'!$B:$AH, 15, FALSE)</f>
        <v>#N/A</v>
      </c>
      <c r="J21" s="5" t="e">
        <f>VLOOKUP(B21,'School Stats'!$B:$AH, 17, FALSE)</f>
        <v>#N/A</v>
      </c>
      <c r="K21" s="5" t="e">
        <f>VLOOKUP(B21,'School Stats'!$B:$AH, 19, FALSE)</f>
        <v>#N/A</v>
      </c>
      <c r="L21" s="5" t="e">
        <f>VLOOKUP(B21,'School Stats'!$B:$AH, 20, FALSE)</f>
        <v>#N/A</v>
      </c>
      <c r="M21" s="5" t="e">
        <f>VLOOKUP(B21,'School Stats'!$B:$AH, 22, FALSE)</f>
        <v>#N/A</v>
      </c>
      <c r="N21" s="5" t="e">
        <f>VLOOKUP(B21,'School Stats'!$B:$AH, 23, FALSE)</f>
        <v>#N/A</v>
      </c>
      <c r="O21" s="5" t="e">
        <f>SUM(J21/SUM(K22+M22))</f>
        <v>#N/A</v>
      </c>
      <c r="Q21" s="5" t="e">
        <f>VLOOKUP(B21,'Opponent Stats'!$B:$AH, 17, FALSE)</f>
        <v>#N/A</v>
      </c>
      <c r="R21" s="5" t="e">
        <f>VLOOKUP(B21,'Opponent Stats'!$B:$AH, 19, FALSE)</f>
        <v>#N/A</v>
      </c>
      <c r="S21" s="5" t="e">
        <f>VLOOKUP(B21,'Opponent Stats'!$B:$AH, 20, FALSE)</f>
        <v>#N/A</v>
      </c>
      <c r="T21" s="5" t="e">
        <f>VLOOKUP(B21,'Opponent Stats'!$B:$AH, 22, FALSE)</f>
        <v>#N/A</v>
      </c>
      <c r="U21" s="5" t="e">
        <f>VLOOKUP(B21,'Opponent Stats'!$B:$AH, 23, FALSE)</f>
        <v>#N/A</v>
      </c>
      <c r="V21" s="5" t="e">
        <f>SUM(Q21/SUM(R22+T22))</f>
        <v>#N/A</v>
      </c>
      <c r="X21" s="5" t="e">
        <f>VLOOKUP(B21,'School Stats'!$B:$AH, 27, FALSE)</f>
        <v>#N/A</v>
      </c>
      <c r="Y21" s="5" t="e">
        <f>VLOOKUP(B21,'School Stats'!$B:$AH, 32, FALSE)</f>
        <v>#N/A</v>
      </c>
      <c r="Z21" s="5" t="e">
        <f>VLOOKUP(B21,'School Stats'!$B:$AH, 30, FALSE)</f>
        <v>#N/A</v>
      </c>
      <c r="AA21" s="5" t="e">
        <f>VLOOKUP(B21,'School Stats'!$B:$AH, 31, FALSE)</f>
        <v>#N/A</v>
      </c>
      <c r="AB21" s="5" t="e">
        <f>VLOOKUP(B21,'Opponent Stats'!$B:$AH, 32, FALSE)</f>
        <v>#N/A</v>
      </c>
      <c r="AC21" s="5" t="e">
        <f>SUM(J21/(SUM(X22-AB21)))</f>
        <v>#N/A</v>
      </c>
      <c r="AE21" s="5" t="e">
        <f>VLOOKUP(B21,'School Stats'!$B:$AH, 33, FALSE)</f>
        <v>#N/A</v>
      </c>
      <c r="AF21" s="5" t="e">
        <f>VLOOKUP(B21,'Opponent Stats'!$B:$AH, 25, FALSE)</f>
        <v>#N/A</v>
      </c>
      <c r="AG21" s="5" t="e">
        <f>VLOOKUP(B21,'Opponent Stats'!$B:$AH, 26, FALSE)</f>
        <v>#N/A</v>
      </c>
      <c r="AH21" s="5" t="e">
        <f>SUM(AF22/AE21)</f>
        <v>#N/A</v>
      </c>
      <c r="AI21" s="5" t="e">
        <f>VLOOKUP(B21,'Opponent Stats'!$B:$AH, 33, FALSE)</f>
        <v>#N/A</v>
      </c>
      <c r="AJ21" s="5" t="e">
        <f>VLOOKUP(B21,'School Stats'!$B:$AH, 19, FALSE)</f>
        <v>#N/A</v>
      </c>
      <c r="AK21" s="5" t="e">
        <f>VLOOKUP(B21,'School Stats'!$B:$AH, 26, FALSE)</f>
        <v>#N/A</v>
      </c>
      <c r="AL21" s="5" t="e">
        <f>SUM(AJ22/AI21)</f>
        <v>#N/A</v>
      </c>
      <c r="AM21" s="5" t="e">
        <f>SUM(AL21-AH21)</f>
        <v>#N/A</v>
      </c>
    </row>
    <row r="22" spans="1:39" hidden="1" outlineLevel="1" x14ac:dyDescent="0.2">
      <c r="A22" s="14" t="s">
        <v>470</v>
      </c>
      <c r="B22" s="15" t="e">
        <f>VLOOKUP(B21,'Conference Decoder'!$A:$B, 2, FALSE)</f>
        <v>#N/A</v>
      </c>
      <c r="C22" s="16" t="s">
        <v>466</v>
      </c>
      <c r="D22" s="6" t="e">
        <f>O21</f>
        <v>#N/A</v>
      </c>
      <c r="E22" s="16" t="s">
        <v>467</v>
      </c>
      <c r="F22" s="6" t="e">
        <f>V21</f>
        <v>#N/A</v>
      </c>
      <c r="K22" s="5" t="e">
        <f>SUM(K21*L21)</f>
        <v>#N/A</v>
      </c>
      <c r="M22" s="5" t="e">
        <f>SUM(M21*N21)</f>
        <v>#N/A</v>
      </c>
      <c r="R22" s="5" t="e">
        <f>SUM(R21*S21)</f>
        <v>#N/A</v>
      </c>
      <c r="T22" s="5" t="e">
        <f>SUM(T21*U21)</f>
        <v>#N/A</v>
      </c>
      <c r="X22" s="5" t="e">
        <f>SUM(X21:AA21)</f>
        <v>#N/A</v>
      </c>
      <c r="AF22" s="5" t="e">
        <f>SUM(AF21*AG21)</f>
        <v>#N/A</v>
      </c>
      <c r="AJ22" s="5" t="e">
        <f>SUM(AJ21*AK21)</f>
        <v>#N/A</v>
      </c>
    </row>
    <row r="23" spans="1:39" hidden="1" outlineLevel="1" x14ac:dyDescent="0.2">
      <c r="A23" s="14" t="s">
        <v>471</v>
      </c>
      <c r="B23" s="15" t="e">
        <f>VLOOKUP(B22,'Conference Strength'!$B$1:$N$33, 13, FALSE)</f>
        <v>#N/A</v>
      </c>
      <c r="C23" s="16" t="s">
        <v>468</v>
      </c>
      <c r="D23" s="6" t="e">
        <f>AM21</f>
        <v>#N/A</v>
      </c>
      <c r="E23" s="16" t="s">
        <v>469</v>
      </c>
      <c r="F23" s="6" t="e">
        <f>AC21</f>
        <v>#N/A</v>
      </c>
      <c r="J23" s="4" t="s">
        <v>473</v>
      </c>
      <c r="K23" t="e">
        <f>SUM(K22-R28)</f>
        <v>#N/A</v>
      </c>
      <c r="L23" s="4" t="s">
        <v>473</v>
      </c>
      <c r="M23" t="e">
        <f>SUM(M22-T28)</f>
        <v>#N/A</v>
      </c>
      <c r="Q23" t="s">
        <v>473</v>
      </c>
      <c r="AI23" s="4" t="s">
        <v>473</v>
      </c>
      <c r="AJ23" t="e">
        <f>SUM(AJ22-AF28)</f>
        <v>#N/A</v>
      </c>
    </row>
    <row r="24" spans="1:39" hidden="1" outlineLevel="1" x14ac:dyDescent="0.2">
      <c r="A24" s="14" t="s">
        <v>507</v>
      </c>
      <c r="B24" s="15" t="e">
        <f>SUM(F25*B23)</f>
        <v>#N/A</v>
      </c>
      <c r="C24" s="16" t="s">
        <v>474</v>
      </c>
      <c r="D24" s="17" t="e">
        <f>SUM(F29*SUM(K23/F28))</f>
        <v>#N/A</v>
      </c>
      <c r="E24" s="16" t="s">
        <v>475</v>
      </c>
      <c r="F24" s="18" t="e">
        <f>SUM(F29*SUM(M23/F28))</f>
        <v>#N/A</v>
      </c>
    </row>
    <row r="25" spans="1:39" hidden="1" outlineLevel="1" x14ac:dyDescent="0.2">
      <c r="A25" s="19"/>
      <c r="B25" s="20"/>
      <c r="C25" s="21" t="s">
        <v>476</v>
      </c>
      <c r="D25" s="22" t="e">
        <f>AJ23/(SUM(F23*10))</f>
        <v>#N/A</v>
      </c>
      <c r="E25" s="21" t="s">
        <v>481</v>
      </c>
      <c r="F25" s="23" t="e">
        <f>SUM(D24,F24,D25)</f>
        <v>#N/A</v>
      </c>
    </row>
    <row r="26" spans="1:39" ht="30" hidden="1" customHeight="1" outlineLevel="1" x14ac:dyDescent="0.2"/>
    <row r="27" spans="1:39" ht="15" hidden="1" outlineLevel="1" x14ac:dyDescent="0.2">
      <c r="A27" s="11" t="s">
        <v>450</v>
      </c>
      <c r="B27" s="12"/>
      <c r="C27" s="13" t="s">
        <v>371</v>
      </c>
      <c r="D27" s="5" t="e">
        <f>VLOOKUP(B27,'School Stats'!$B:$AH, 14, FALSE)</f>
        <v>#N/A</v>
      </c>
      <c r="E27" s="13" t="s">
        <v>452</v>
      </c>
      <c r="F27" s="5" t="e">
        <f>VLOOKUP(B27,'Opponent Stats'!$B:$AH, 15, FALSE)</f>
        <v>#N/A</v>
      </c>
      <c r="J27" s="5" t="e">
        <f>VLOOKUP(B27,'School Stats'!$B:$AH, 17, FALSE)</f>
        <v>#N/A</v>
      </c>
      <c r="K27" s="5" t="e">
        <f>VLOOKUP(B27,'School Stats'!$B:$AH, 19, FALSE)</f>
        <v>#N/A</v>
      </c>
      <c r="L27" s="5" t="e">
        <f>VLOOKUP(B27,'School Stats'!$B:$AH, 20, FALSE)</f>
        <v>#N/A</v>
      </c>
      <c r="M27" s="5" t="e">
        <f>VLOOKUP(B27,'School Stats'!$B:$AH, 22, FALSE)</f>
        <v>#N/A</v>
      </c>
      <c r="N27" s="5" t="e">
        <f>VLOOKUP(B27,'School Stats'!$B:$AH, 23, FALSE)</f>
        <v>#N/A</v>
      </c>
      <c r="O27" s="5" t="e">
        <f>SUM(J27/SUM(K28+M28))</f>
        <v>#N/A</v>
      </c>
      <c r="Q27" s="5" t="e">
        <f>VLOOKUP(B27,'Opponent Stats'!$B:$AH, 17, FALSE)</f>
        <v>#N/A</v>
      </c>
      <c r="R27" s="5" t="e">
        <f>VLOOKUP(B27,'Opponent Stats'!$B:$AH, 19, FALSE)</f>
        <v>#N/A</v>
      </c>
      <c r="S27" s="5" t="e">
        <f>VLOOKUP(B27,'Opponent Stats'!$B:$AH, 20, FALSE)</f>
        <v>#N/A</v>
      </c>
      <c r="T27" s="5" t="e">
        <f>VLOOKUP(B27,'Opponent Stats'!$B:$AH, 22, FALSE)</f>
        <v>#N/A</v>
      </c>
      <c r="U27" s="5" t="e">
        <f>VLOOKUP(B27,'Opponent Stats'!$B:$AH, 23, FALSE)</f>
        <v>#N/A</v>
      </c>
      <c r="V27" s="5" t="e">
        <f>SUM(Q27/SUM(R28+T28))</f>
        <v>#N/A</v>
      </c>
      <c r="X27" s="5" t="e">
        <f>VLOOKUP(B27,'School Stats'!$B:$AH, 27, FALSE)</f>
        <v>#N/A</v>
      </c>
      <c r="Y27" s="5" t="e">
        <f>VLOOKUP(B27,'School Stats'!$B:$AH, 32, FALSE)</f>
        <v>#N/A</v>
      </c>
      <c r="Z27" s="5" t="e">
        <f>VLOOKUP(B27,'School Stats'!$B:$AH, 30, FALSE)</f>
        <v>#N/A</v>
      </c>
      <c r="AA27" s="5" t="e">
        <f>VLOOKUP(B27,'School Stats'!$B:$AH, 31, FALSE)</f>
        <v>#N/A</v>
      </c>
      <c r="AB27" s="5" t="e">
        <f>VLOOKUP(B27,'Opponent Stats'!$B:$AH, 32, FALSE)</f>
        <v>#N/A</v>
      </c>
      <c r="AC27" s="5" t="e">
        <f>SUM(J27/(SUM(X28-AB27)))</f>
        <v>#N/A</v>
      </c>
      <c r="AE27" s="5" t="e">
        <f>VLOOKUP(B27,'School Stats'!$B:$AH, 33, FALSE)</f>
        <v>#N/A</v>
      </c>
      <c r="AF27" s="5" t="e">
        <f>VLOOKUP(B27,'Opponent Stats'!$B:$AH, 25, FALSE)</f>
        <v>#N/A</v>
      </c>
      <c r="AG27" s="5" t="e">
        <f>VLOOKUP(B27,'Opponent Stats'!$B:$AH, 26, FALSE)</f>
        <v>#N/A</v>
      </c>
      <c r="AH27" s="5" t="e">
        <f>SUM(AF28/AE27)</f>
        <v>#N/A</v>
      </c>
      <c r="AI27" s="5" t="e">
        <f>VLOOKUP(B27,'Opponent Stats'!$B:$AH, 33, FALSE)</f>
        <v>#N/A</v>
      </c>
      <c r="AJ27" s="5" t="e">
        <f>VLOOKUP(B27,'School Stats'!$B:$AH, 19, FALSE)</f>
        <v>#N/A</v>
      </c>
      <c r="AK27" s="5" t="e">
        <f>VLOOKUP(B27,'School Stats'!$B:$AH, 26, FALSE)</f>
        <v>#N/A</v>
      </c>
      <c r="AL27" s="5" t="e">
        <f>SUM(AJ28/AI27)</f>
        <v>#N/A</v>
      </c>
      <c r="AM27" s="5" t="e">
        <f>SUM(AL27-AH27)</f>
        <v>#N/A</v>
      </c>
    </row>
    <row r="28" spans="1:39" hidden="1" outlineLevel="1" x14ac:dyDescent="0.2">
      <c r="A28" s="14" t="s">
        <v>470</v>
      </c>
      <c r="B28" s="15" t="e">
        <f>VLOOKUP(B27,'Conference Decoder'!$A:$B, 2, FALSE)</f>
        <v>#N/A</v>
      </c>
      <c r="C28" s="16" t="s">
        <v>466</v>
      </c>
      <c r="D28" s="6" t="e">
        <f>O27</f>
        <v>#N/A</v>
      </c>
      <c r="E28" s="16" t="s">
        <v>467</v>
      </c>
      <c r="F28" s="6" t="e">
        <f>V27</f>
        <v>#N/A</v>
      </c>
      <c r="K28" s="5" t="e">
        <f>SUM(K27*L27)</f>
        <v>#N/A</v>
      </c>
      <c r="M28" s="5" t="e">
        <f>SUM(M27*N27)</f>
        <v>#N/A</v>
      </c>
      <c r="R28" s="5" t="e">
        <f>SUM(R27*S27)</f>
        <v>#N/A</v>
      </c>
      <c r="T28" s="5" t="e">
        <f>SUM(T27*U27)</f>
        <v>#N/A</v>
      </c>
      <c r="X28" s="5" t="e">
        <f>SUM(X27:AA27)</f>
        <v>#N/A</v>
      </c>
      <c r="AF28" s="5" t="e">
        <f>SUM(AF27*AG27)</f>
        <v>#N/A</v>
      </c>
      <c r="AJ28" s="5" t="e">
        <f>SUM(AJ27*AK27)</f>
        <v>#N/A</v>
      </c>
    </row>
    <row r="29" spans="1:39" hidden="1" outlineLevel="1" x14ac:dyDescent="0.2">
      <c r="A29" s="14" t="s">
        <v>471</v>
      </c>
      <c r="B29" s="15" t="e">
        <f>VLOOKUP(B28,'Conference Strength'!$B$1:$N$33, 13, FALSE)</f>
        <v>#N/A</v>
      </c>
      <c r="C29" s="16" t="s">
        <v>468</v>
      </c>
      <c r="D29" s="6" t="e">
        <f>AM27</f>
        <v>#N/A</v>
      </c>
      <c r="E29" s="16" t="s">
        <v>469</v>
      </c>
      <c r="F29" s="6" t="e">
        <f>AC27</f>
        <v>#N/A</v>
      </c>
      <c r="J29" s="4" t="s">
        <v>473</v>
      </c>
      <c r="K29" t="e">
        <f>SUM(K28-R22)</f>
        <v>#N/A</v>
      </c>
      <c r="L29" s="4" t="s">
        <v>473</v>
      </c>
      <c r="M29" t="e">
        <f>SUM(M28-T22)</f>
        <v>#N/A</v>
      </c>
      <c r="AI29" s="4" t="s">
        <v>473</v>
      </c>
      <c r="AJ29" t="e">
        <f>SUM(AJ28-AF22)</f>
        <v>#N/A</v>
      </c>
    </row>
    <row r="30" spans="1:39" hidden="1" outlineLevel="1" x14ac:dyDescent="0.2">
      <c r="A30" s="14" t="s">
        <v>507</v>
      </c>
      <c r="B30" s="15" t="e">
        <f>SUM(F31*B29)</f>
        <v>#N/A</v>
      </c>
      <c r="C30" s="16" t="s">
        <v>474</v>
      </c>
      <c r="D30" s="17" t="e">
        <f>SUM(F23*SUM(K29/F22))</f>
        <v>#N/A</v>
      </c>
      <c r="E30" s="16" t="s">
        <v>475</v>
      </c>
      <c r="F30" s="18" t="e">
        <f>SUM(F23*SUM(M29/F22))</f>
        <v>#N/A</v>
      </c>
    </row>
    <row r="31" spans="1:39" hidden="1" outlineLevel="1" x14ac:dyDescent="0.2">
      <c r="A31" s="19"/>
      <c r="B31" s="20"/>
      <c r="C31" s="21" t="s">
        <v>476</v>
      </c>
      <c r="D31" s="22" t="e">
        <f>AJ29/(SUM(F29*10))</f>
        <v>#N/A</v>
      </c>
      <c r="E31" s="21" t="s">
        <v>481</v>
      </c>
      <c r="F31" s="23" t="e">
        <f>SUM(D30,F30,D31)</f>
        <v>#N/A</v>
      </c>
    </row>
    <row r="32" spans="1:39" hidden="1" outlineLevel="1" x14ac:dyDescent="0.2"/>
    <row r="33" spans="1:39" hidden="1" outlineLevel="1" x14ac:dyDescent="0.2"/>
    <row r="34" spans="1:39" hidden="1" outlineLevel="1" x14ac:dyDescent="0.2"/>
    <row r="35" spans="1:39" hidden="1" outlineLevel="1" x14ac:dyDescent="0.2"/>
    <row r="36" spans="1:39" collapsed="1" x14ac:dyDescent="0.2"/>
    <row r="37" spans="1:39" s="24" customFormat="1" x14ac:dyDescent="0.2">
      <c r="A37" s="25" t="s">
        <v>478</v>
      </c>
    </row>
    <row r="40" spans="1:39" hidden="1" outlineLevel="1" x14ac:dyDescent="0.2">
      <c r="A40" s="40" t="s">
        <v>472</v>
      </c>
      <c r="B40" s="41"/>
      <c r="C40" s="41"/>
      <c r="D40" s="41"/>
      <c r="E40" s="41"/>
      <c r="F40" s="42"/>
      <c r="J40" s="28" t="s">
        <v>456</v>
      </c>
      <c r="K40" s="29"/>
      <c r="L40" s="29"/>
      <c r="M40" s="29"/>
      <c r="N40" s="29"/>
      <c r="O40" s="30"/>
      <c r="Q40" s="31" t="s">
        <v>457</v>
      </c>
      <c r="R40" s="32"/>
      <c r="S40" s="32"/>
      <c r="T40" s="32"/>
      <c r="U40" s="32"/>
      <c r="V40" s="33"/>
      <c r="X40" s="34" t="s">
        <v>458</v>
      </c>
      <c r="Y40" s="35"/>
      <c r="Z40" s="35"/>
      <c r="AA40" s="35"/>
      <c r="AB40" s="35"/>
      <c r="AC40" s="36"/>
      <c r="AE40" s="37" t="s">
        <v>462</v>
      </c>
      <c r="AF40" s="38"/>
      <c r="AG40" s="38"/>
      <c r="AH40" s="38"/>
      <c r="AI40" s="38"/>
      <c r="AJ40" s="38"/>
      <c r="AK40" s="38"/>
      <c r="AL40" s="38"/>
      <c r="AM40" s="39"/>
    </row>
    <row r="41" spans="1:39" ht="60" hidden="1" outlineLevel="1" x14ac:dyDescent="0.2">
      <c r="A41" s="4" t="s">
        <v>451</v>
      </c>
      <c r="D41" s="2"/>
      <c r="F41" s="2"/>
      <c r="G41" s="2"/>
      <c r="H41" s="2"/>
      <c r="J41" s="7" t="s">
        <v>391</v>
      </c>
      <c r="K41" s="8" t="s">
        <v>393</v>
      </c>
      <c r="L41" s="8" t="s">
        <v>394</v>
      </c>
      <c r="M41" s="8" t="s">
        <v>396</v>
      </c>
      <c r="N41" s="8" t="s">
        <v>397</v>
      </c>
      <c r="O41" s="10" t="s">
        <v>459</v>
      </c>
      <c r="Q41" s="7" t="s">
        <v>455</v>
      </c>
      <c r="R41" s="8" t="s">
        <v>376</v>
      </c>
      <c r="S41" s="8" t="s">
        <v>377</v>
      </c>
      <c r="T41" s="8" t="s">
        <v>379</v>
      </c>
      <c r="U41" s="8" t="s">
        <v>380</v>
      </c>
      <c r="V41" s="10" t="s">
        <v>460</v>
      </c>
      <c r="X41" s="7" t="s">
        <v>401</v>
      </c>
      <c r="Y41" s="8" t="s">
        <v>406</v>
      </c>
      <c r="Z41" s="8" t="s">
        <v>404</v>
      </c>
      <c r="AA41" s="8" t="s">
        <v>405</v>
      </c>
      <c r="AB41" s="8" t="s">
        <v>389</v>
      </c>
      <c r="AC41" s="10" t="s">
        <v>461</v>
      </c>
      <c r="AE41" s="7" t="s">
        <v>407</v>
      </c>
      <c r="AF41" s="8" t="s">
        <v>382</v>
      </c>
      <c r="AG41" s="8" t="s">
        <v>383</v>
      </c>
      <c r="AH41" s="9" t="s">
        <v>464</v>
      </c>
      <c r="AI41" s="8" t="s">
        <v>390</v>
      </c>
      <c r="AJ41" s="8" t="s">
        <v>399</v>
      </c>
      <c r="AK41" s="8" t="s">
        <v>400</v>
      </c>
      <c r="AL41" s="9" t="s">
        <v>465</v>
      </c>
      <c r="AM41" s="10" t="s">
        <v>463</v>
      </c>
    </row>
    <row r="42" spans="1:39" ht="15" hidden="1" outlineLevel="1" x14ac:dyDescent="0.2">
      <c r="A42" s="11" t="s">
        <v>449</v>
      </c>
      <c r="B42" s="12"/>
      <c r="C42" s="13" t="s">
        <v>371</v>
      </c>
      <c r="D42" s="5" t="e">
        <f>VLOOKUP(B42,'School Stats'!$B:$AH, 14, FALSE)</f>
        <v>#N/A</v>
      </c>
      <c r="E42" s="13" t="s">
        <v>452</v>
      </c>
      <c r="F42" s="5" t="e">
        <f>VLOOKUP(B42,'School Stats'!$B:$AH, 15, FALSE)</f>
        <v>#N/A</v>
      </c>
      <c r="J42" s="5" t="e">
        <f>VLOOKUP(B42,'School Stats'!$B:$AH, 17, FALSE)</f>
        <v>#N/A</v>
      </c>
      <c r="K42" s="5" t="e">
        <f>VLOOKUP(B42,'School Stats'!$B:$AH, 19, FALSE)</f>
        <v>#N/A</v>
      </c>
      <c r="L42" s="5" t="e">
        <f>VLOOKUP(B42,'School Stats'!$B:$AH, 20, FALSE)</f>
        <v>#N/A</v>
      </c>
      <c r="M42" s="5" t="e">
        <f>VLOOKUP(B42,'School Stats'!$B:$AH, 22, FALSE)</f>
        <v>#N/A</v>
      </c>
      <c r="N42" s="5" t="e">
        <f>VLOOKUP(B42,'School Stats'!$B:$AH, 23, FALSE)</f>
        <v>#N/A</v>
      </c>
      <c r="O42" s="5" t="e">
        <f>SUM(J42/SUM(K43+M43))</f>
        <v>#N/A</v>
      </c>
      <c r="Q42" s="5" t="e">
        <f>VLOOKUP(B42,'Opponent Stats'!$B:$AH, 17, FALSE)</f>
        <v>#N/A</v>
      </c>
      <c r="R42" s="5" t="e">
        <f>VLOOKUP(B42,'Opponent Stats'!$B:$AH, 19, FALSE)</f>
        <v>#N/A</v>
      </c>
      <c r="S42" s="5" t="e">
        <f>VLOOKUP(B42,'Opponent Stats'!$B:$AH, 20, FALSE)</f>
        <v>#N/A</v>
      </c>
      <c r="T42" s="5" t="e">
        <f>VLOOKUP(B42,'Opponent Stats'!$B:$AH, 22, FALSE)</f>
        <v>#N/A</v>
      </c>
      <c r="U42" s="5" t="e">
        <f>VLOOKUP(B42,'Opponent Stats'!$B:$AH, 23, FALSE)</f>
        <v>#N/A</v>
      </c>
      <c r="V42" s="5" t="e">
        <f>SUM(Q42/SUM(R43+T43))</f>
        <v>#N/A</v>
      </c>
      <c r="X42" s="5" t="e">
        <f>VLOOKUP(B42,'School Stats'!$B:$AH, 27, FALSE)</f>
        <v>#N/A</v>
      </c>
      <c r="Y42" s="5" t="e">
        <f>VLOOKUP(B42,'School Stats'!$B:$AH, 32, FALSE)</f>
        <v>#N/A</v>
      </c>
      <c r="Z42" s="5" t="e">
        <f>VLOOKUP(B42,'School Stats'!$B:$AH, 30, FALSE)</f>
        <v>#N/A</v>
      </c>
      <c r="AA42" s="5" t="e">
        <f>VLOOKUP(B42,'School Stats'!$B:$AH, 31, FALSE)</f>
        <v>#N/A</v>
      </c>
      <c r="AB42" s="5" t="e">
        <f>VLOOKUP(B42,'Opponent Stats'!$B:$AH, 32, FALSE)</f>
        <v>#N/A</v>
      </c>
      <c r="AC42" s="5" t="e">
        <f>SUM(J42/(SUM(X43-AB42)))</f>
        <v>#N/A</v>
      </c>
      <c r="AE42" s="5" t="e">
        <f>VLOOKUP(B42,'School Stats'!$B:$AH, 33, FALSE)</f>
        <v>#N/A</v>
      </c>
      <c r="AF42" s="5" t="e">
        <f>VLOOKUP(B42,'Opponent Stats'!$B:$AH, 25, FALSE)</f>
        <v>#N/A</v>
      </c>
      <c r="AG42" s="5" t="e">
        <f>VLOOKUP(B42,'Opponent Stats'!$B:$AH, 26, FALSE)</f>
        <v>#N/A</v>
      </c>
      <c r="AH42" s="5" t="e">
        <f>SUM(AF43/AE42)</f>
        <v>#N/A</v>
      </c>
      <c r="AI42" s="5" t="e">
        <f>VLOOKUP(B42,'Opponent Stats'!$B:$AH, 33, FALSE)</f>
        <v>#N/A</v>
      </c>
      <c r="AJ42" s="5" t="e">
        <f>VLOOKUP(B42,'School Stats'!$B:$AH, 19, FALSE)</f>
        <v>#N/A</v>
      </c>
      <c r="AK42" s="5" t="e">
        <f>VLOOKUP(B42,'School Stats'!$B:$AH, 26, FALSE)</f>
        <v>#N/A</v>
      </c>
      <c r="AL42" s="5" t="e">
        <f>SUM(AJ43/AI42)</f>
        <v>#N/A</v>
      </c>
      <c r="AM42" s="5" t="e">
        <f>SUM(AL42-AH42)</f>
        <v>#N/A</v>
      </c>
    </row>
    <row r="43" spans="1:39" hidden="1" outlineLevel="1" x14ac:dyDescent="0.2">
      <c r="A43" s="14" t="s">
        <v>470</v>
      </c>
      <c r="B43" s="15" t="e">
        <f>VLOOKUP(B42,'Conference Decoder'!$A:$B, 2, FALSE)</f>
        <v>#N/A</v>
      </c>
      <c r="C43" s="16" t="s">
        <v>466</v>
      </c>
      <c r="D43" s="6" t="e">
        <f>O42</f>
        <v>#N/A</v>
      </c>
      <c r="E43" s="16" t="s">
        <v>467</v>
      </c>
      <c r="F43" s="6" t="e">
        <f>V42</f>
        <v>#N/A</v>
      </c>
      <c r="K43" s="5" t="e">
        <f>SUM(K42*L42)</f>
        <v>#N/A</v>
      </c>
      <c r="M43" s="5" t="e">
        <f>SUM(M42*N42)</f>
        <v>#N/A</v>
      </c>
      <c r="R43" s="5" t="e">
        <f>SUM(R42*S42)</f>
        <v>#N/A</v>
      </c>
      <c r="T43" s="5" t="e">
        <f>SUM(T42*U42)</f>
        <v>#N/A</v>
      </c>
      <c r="X43" s="5" t="e">
        <f>SUM(X42:AA42)</f>
        <v>#N/A</v>
      </c>
      <c r="AF43" s="5" t="e">
        <f>SUM(AF42*AG42)</f>
        <v>#N/A</v>
      </c>
      <c r="AJ43" s="5" t="e">
        <f>SUM(AJ42*AK42)</f>
        <v>#N/A</v>
      </c>
    </row>
    <row r="44" spans="1:39" hidden="1" outlineLevel="1" x14ac:dyDescent="0.2">
      <c r="A44" s="14" t="s">
        <v>471</v>
      </c>
      <c r="B44" s="15" t="e">
        <f>VLOOKUP(B43,'Conference Strength'!$B$1:$N$33, 13, FALSE)</f>
        <v>#N/A</v>
      </c>
      <c r="C44" s="16" t="s">
        <v>468</v>
      </c>
      <c r="D44" s="6" t="e">
        <f>AM42</f>
        <v>#N/A</v>
      </c>
      <c r="E44" s="16" t="s">
        <v>469</v>
      </c>
      <c r="F44" s="6" t="e">
        <f>AC42</f>
        <v>#N/A</v>
      </c>
      <c r="J44" s="4" t="s">
        <v>473</v>
      </c>
      <c r="K44" t="e">
        <f>SUM(K43-R49)</f>
        <v>#N/A</v>
      </c>
      <c r="L44" s="4" t="s">
        <v>473</v>
      </c>
      <c r="M44" t="e">
        <f>SUM(M43-T49)</f>
        <v>#N/A</v>
      </c>
      <c r="Q44" t="s">
        <v>473</v>
      </c>
      <c r="AI44" s="4" t="s">
        <v>473</v>
      </c>
      <c r="AJ44" t="e">
        <f>SUM(AJ43-AF49)</f>
        <v>#N/A</v>
      </c>
    </row>
    <row r="45" spans="1:39" hidden="1" outlineLevel="1" x14ac:dyDescent="0.2">
      <c r="A45" s="14" t="s">
        <v>507</v>
      </c>
      <c r="B45" s="15" t="e">
        <f>SUM(F46*B44)</f>
        <v>#N/A</v>
      </c>
      <c r="C45" s="16" t="s">
        <v>474</v>
      </c>
      <c r="D45" s="17" t="e">
        <f>SUM(F50*SUM(K44/F49))</f>
        <v>#N/A</v>
      </c>
      <c r="E45" s="16" t="s">
        <v>475</v>
      </c>
      <c r="F45" s="18" t="e">
        <f>SUM(F50*SUM(M44/F49))</f>
        <v>#N/A</v>
      </c>
    </row>
    <row r="46" spans="1:39" hidden="1" outlineLevel="1" x14ac:dyDescent="0.2">
      <c r="A46" s="19"/>
      <c r="B46" s="20"/>
      <c r="C46" s="21" t="s">
        <v>476</v>
      </c>
      <c r="D46" s="22" t="e">
        <f>AJ44/(SUM(F44*10))</f>
        <v>#N/A</v>
      </c>
      <c r="E46" s="21" t="s">
        <v>481</v>
      </c>
      <c r="F46" s="23" t="e">
        <f>SUM(D45,F45,D46)</f>
        <v>#N/A</v>
      </c>
    </row>
    <row r="47" spans="1:39" ht="30" hidden="1" customHeight="1" outlineLevel="1" x14ac:dyDescent="0.2"/>
    <row r="48" spans="1:39" ht="15" hidden="1" outlineLevel="1" x14ac:dyDescent="0.2">
      <c r="A48" s="11" t="s">
        <v>450</v>
      </c>
      <c r="B48" s="12"/>
      <c r="C48" s="13" t="s">
        <v>371</v>
      </c>
      <c r="D48" s="5" t="e">
        <f>VLOOKUP(B48,'School Stats'!$B:$AH, 14, FALSE)</f>
        <v>#N/A</v>
      </c>
      <c r="E48" s="13" t="s">
        <v>452</v>
      </c>
      <c r="F48" s="5" t="e">
        <f>VLOOKUP(B48,'Opponent Stats'!$B:$AH, 15, FALSE)</f>
        <v>#N/A</v>
      </c>
      <c r="J48" s="5" t="e">
        <f>VLOOKUP(B48,'School Stats'!$B:$AH, 17, FALSE)</f>
        <v>#N/A</v>
      </c>
      <c r="K48" s="5" t="e">
        <f>VLOOKUP(B48,'School Stats'!$B:$AH, 19, FALSE)</f>
        <v>#N/A</v>
      </c>
      <c r="L48" s="5" t="e">
        <f>VLOOKUP(B48,'School Stats'!$B:$AH, 20, FALSE)</f>
        <v>#N/A</v>
      </c>
      <c r="M48" s="5" t="e">
        <f>VLOOKUP(B48,'School Stats'!$B:$AH, 22, FALSE)</f>
        <v>#N/A</v>
      </c>
      <c r="N48" s="5" t="e">
        <f>VLOOKUP(B48,'School Stats'!$B:$AH, 23, FALSE)</f>
        <v>#N/A</v>
      </c>
      <c r="O48" s="5" t="e">
        <f>SUM(J48/SUM(K49+M49))</f>
        <v>#N/A</v>
      </c>
      <c r="Q48" s="5" t="e">
        <f>VLOOKUP(B48,'Opponent Stats'!$B:$AH, 17, FALSE)</f>
        <v>#N/A</v>
      </c>
      <c r="R48" s="5" t="e">
        <f>VLOOKUP(B48,'Opponent Stats'!$B:$AH, 19, FALSE)</f>
        <v>#N/A</v>
      </c>
      <c r="S48" s="5" t="e">
        <f>VLOOKUP(B48,'Opponent Stats'!$B:$AH, 20, FALSE)</f>
        <v>#N/A</v>
      </c>
      <c r="T48" s="5" t="e">
        <f>VLOOKUP(B48,'Opponent Stats'!$B:$AH, 22, FALSE)</f>
        <v>#N/A</v>
      </c>
      <c r="U48" s="5" t="e">
        <f>VLOOKUP(B48,'Opponent Stats'!$B:$AH, 23, FALSE)</f>
        <v>#N/A</v>
      </c>
      <c r="V48" s="5" t="e">
        <f>SUM(Q48/SUM(R49+T49))</f>
        <v>#N/A</v>
      </c>
      <c r="X48" s="5" t="e">
        <f>VLOOKUP(B48,'School Stats'!$B:$AH, 27, FALSE)</f>
        <v>#N/A</v>
      </c>
      <c r="Y48" s="5" t="e">
        <f>VLOOKUP(B48,'School Stats'!$B:$AH, 32, FALSE)</f>
        <v>#N/A</v>
      </c>
      <c r="Z48" s="5" t="e">
        <f>VLOOKUP(B48,'School Stats'!$B:$AH, 30, FALSE)</f>
        <v>#N/A</v>
      </c>
      <c r="AA48" s="5" t="e">
        <f>VLOOKUP(B48,'School Stats'!$B:$AH, 31, FALSE)</f>
        <v>#N/A</v>
      </c>
      <c r="AB48" s="5" t="e">
        <f>VLOOKUP(B48,'Opponent Stats'!$B:$AH, 32, FALSE)</f>
        <v>#N/A</v>
      </c>
      <c r="AC48" s="5" t="e">
        <f>SUM(J48/(SUM(X49-AB48)))</f>
        <v>#N/A</v>
      </c>
      <c r="AE48" s="5" t="e">
        <f>VLOOKUP(B48,'School Stats'!$B:$AH, 33, FALSE)</f>
        <v>#N/A</v>
      </c>
      <c r="AF48" s="5" t="e">
        <f>VLOOKUP(B48,'Opponent Stats'!$B:$AH, 25, FALSE)</f>
        <v>#N/A</v>
      </c>
      <c r="AG48" s="5" t="e">
        <f>VLOOKUP(B48,'Opponent Stats'!$B:$AH, 26, FALSE)</f>
        <v>#N/A</v>
      </c>
      <c r="AH48" s="5" t="e">
        <f>SUM(AF49/AE48)</f>
        <v>#N/A</v>
      </c>
      <c r="AI48" s="5" t="e">
        <f>VLOOKUP(B48,'Opponent Stats'!$B:$AH, 33, FALSE)</f>
        <v>#N/A</v>
      </c>
      <c r="AJ48" s="5" t="e">
        <f>VLOOKUP(B48,'School Stats'!$B:$AH, 19, FALSE)</f>
        <v>#N/A</v>
      </c>
      <c r="AK48" s="5" t="e">
        <f>VLOOKUP(B48,'School Stats'!$B:$AH, 26, FALSE)</f>
        <v>#N/A</v>
      </c>
      <c r="AL48" s="5" t="e">
        <f>SUM(AJ49/AI48)</f>
        <v>#N/A</v>
      </c>
      <c r="AM48" s="5" t="e">
        <f>SUM(AL48-AH48)</f>
        <v>#N/A</v>
      </c>
    </row>
    <row r="49" spans="1:39" hidden="1" outlineLevel="1" x14ac:dyDescent="0.2">
      <c r="A49" s="14" t="s">
        <v>470</v>
      </c>
      <c r="B49" s="15" t="e">
        <f>VLOOKUP(B48,'Conference Decoder'!$A:$B, 2, FALSE)</f>
        <v>#N/A</v>
      </c>
      <c r="C49" s="16" t="s">
        <v>466</v>
      </c>
      <c r="D49" s="6" t="e">
        <f>O48</f>
        <v>#N/A</v>
      </c>
      <c r="E49" s="16" t="s">
        <v>467</v>
      </c>
      <c r="F49" s="6" t="e">
        <f>V48</f>
        <v>#N/A</v>
      </c>
      <c r="K49" s="5" t="e">
        <f>SUM(K48*L48)</f>
        <v>#N/A</v>
      </c>
      <c r="M49" s="5" t="e">
        <f>SUM(M48*N48)</f>
        <v>#N/A</v>
      </c>
      <c r="R49" s="5" t="e">
        <f>SUM(R48*S48)</f>
        <v>#N/A</v>
      </c>
      <c r="T49" s="5" t="e">
        <f>SUM(T48*U48)</f>
        <v>#N/A</v>
      </c>
      <c r="X49" s="5" t="e">
        <f>SUM(X48:AA48)</f>
        <v>#N/A</v>
      </c>
      <c r="AF49" s="5" t="e">
        <f>SUM(AF48*AG48)</f>
        <v>#N/A</v>
      </c>
      <c r="AJ49" s="5" t="e">
        <f>SUM(AJ48*AK48)</f>
        <v>#N/A</v>
      </c>
    </row>
    <row r="50" spans="1:39" hidden="1" outlineLevel="1" x14ac:dyDescent="0.2">
      <c r="A50" s="14" t="s">
        <v>471</v>
      </c>
      <c r="B50" s="15" t="e">
        <f>VLOOKUP(B49,'Conference Strength'!$B$1:$N$33, 13, FALSE)</f>
        <v>#N/A</v>
      </c>
      <c r="C50" s="16" t="s">
        <v>468</v>
      </c>
      <c r="D50" s="6" t="e">
        <f>AM48</f>
        <v>#N/A</v>
      </c>
      <c r="E50" s="16" t="s">
        <v>469</v>
      </c>
      <c r="F50" s="6" t="e">
        <f>AC48</f>
        <v>#N/A</v>
      </c>
      <c r="J50" s="4" t="s">
        <v>473</v>
      </c>
      <c r="K50" t="e">
        <f>SUM(K49-R43)</f>
        <v>#N/A</v>
      </c>
      <c r="L50" s="4" t="s">
        <v>473</v>
      </c>
      <c r="M50" t="e">
        <f>SUM(M49-T43)</f>
        <v>#N/A</v>
      </c>
      <c r="AI50" s="4" t="s">
        <v>473</v>
      </c>
      <c r="AJ50" t="e">
        <f>SUM(AJ49-AF43)</f>
        <v>#N/A</v>
      </c>
    </row>
    <row r="51" spans="1:39" hidden="1" outlineLevel="1" x14ac:dyDescent="0.2">
      <c r="A51" s="14" t="s">
        <v>507</v>
      </c>
      <c r="B51" s="15" t="e">
        <f>SUM(F52*B50)</f>
        <v>#N/A</v>
      </c>
      <c r="C51" s="16" t="s">
        <v>474</v>
      </c>
      <c r="D51" s="17" t="e">
        <f>SUM(F44*SUM(K50/F43))</f>
        <v>#N/A</v>
      </c>
      <c r="E51" s="16" t="s">
        <v>475</v>
      </c>
      <c r="F51" s="18" t="e">
        <f>SUM(F44*SUM(M50/F43))</f>
        <v>#N/A</v>
      </c>
    </row>
    <row r="52" spans="1:39" hidden="1" outlineLevel="1" x14ac:dyDescent="0.2">
      <c r="A52" s="19"/>
      <c r="B52" s="20"/>
      <c r="C52" s="21" t="s">
        <v>476</v>
      </c>
      <c r="D52" s="22" t="e">
        <f>AJ50/(SUM(F50*10))</f>
        <v>#N/A</v>
      </c>
      <c r="E52" s="21" t="s">
        <v>481</v>
      </c>
      <c r="F52" s="23" t="e">
        <f>SUM(D51,F51,D52)</f>
        <v>#N/A</v>
      </c>
    </row>
    <row r="53" spans="1:39" hidden="1" outlineLevel="1" x14ac:dyDescent="0.2"/>
    <row r="54" spans="1:39" hidden="1" outlineLevel="1" x14ac:dyDescent="0.2"/>
    <row r="55" spans="1:39" hidden="1" outlineLevel="1" x14ac:dyDescent="0.2">
      <c r="A55" s="40" t="s">
        <v>472</v>
      </c>
      <c r="B55" s="41"/>
      <c r="C55" s="41"/>
      <c r="D55" s="41"/>
      <c r="E55" s="41"/>
      <c r="F55" s="42"/>
      <c r="J55" s="28" t="s">
        <v>456</v>
      </c>
      <c r="K55" s="29"/>
      <c r="L55" s="29"/>
      <c r="M55" s="29"/>
      <c r="N55" s="29"/>
      <c r="O55" s="30"/>
      <c r="Q55" s="31" t="s">
        <v>457</v>
      </c>
      <c r="R55" s="32"/>
      <c r="S55" s="32"/>
      <c r="T55" s="32"/>
      <c r="U55" s="32"/>
      <c r="V55" s="33"/>
      <c r="X55" s="34" t="s">
        <v>458</v>
      </c>
      <c r="Y55" s="35"/>
      <c r="Z55" s="35"/>
      <c r="AA55" s="35"/>
      <c r="AB55" s="35"/>
      <c r="AC55" s="36"/>
      <c r="AE55" s="37" t="s">
        <v>462</v>
      </c>
      <c r="AF55" s="38"/>
      <c r="AG55" s="38"/>
      <c r="AH55" s="38"/>
      <c r="AI55" s="38"/>
      <c r="AJ55" s="38"/>
      <c r="AK55" s="38"/>
      <c r="AL55" s="38"/>
      <c r="AM55" s="39"/>
    </row>
    <row r="56" spans="1:39" ht="60" hidden="1" outlineLevel="1" x14ac:dyDescent="0.2">
      <c r="A56" s="4" t="s">
        <v>451</v>
      </c>
      <c r="D56" s="2"/>
      <c r="F56" s="2"/>
      <c r="G56" s="2"/>
      <c r="H56" s="2"/>
      <c r="J56" s="7" t="s">
        <v>391</v>
      </c>
      <c r="K56" s="8" t="s">
        <v>393</v>
      </c>
      <c r="L56" s="8" t="s">
        <v>394</v>
      </c>
      <c r="M56" s="8" t="s">
        <v>396</v>
      </c>
      <c r="N56" s="8" t="s">
        <v>397</v>
      </c>
      <c r="O56" s="10" t="s">
        <v>459</v>
      </c>
      <c r="Q56" s="7" t="s">
        <v>455</v>
      </c>
      <c r="R56" s="8" t="s">
        <v>376</v>
      </c>
      <c r="S56" s="8" t="s">
        <v>377</v>
      </c>
      <c r="T56" s="8" t="s">
        <v>379</v>
      </c>
      <c r="U56" s="8" t="s">
        <v>380</v>
      </c>
      <c r="V56" s="10" t="s">
        <v>460</v>
      </c>
      <c r="X56" s="7" t="s">
        <v>401</v>
      </c>
      <c r="Y56" s="8" t="s">
        <v>406</v>
      </c>
      <c r="Z56" s="8" t="s">
        <v>404</v>
      </c>
      <c r="AA56" s="8" t="s">
        <v>405</v>
      </c>
      <c r="AB56" s="8" t="s">
        <v>389</v>
      </c>
      <c r="AC56" s="10" t="s">
        <v>461</v>
      </c>
      <c r="AE56" s="7" t="s">
        <v>407</v>
      </c>
      <c r="AF56" s="8" t="s">
        <v>382</v>
      </c>
      <c r="AG56" s="8" t="s">
        <v>383</v>
      </c>
      <c r="AH56" s="9" t="s">
        <v>464</v>
      </c>
      <c r="AI56" s="8" t="s">
        <v>390</v>
      </c>
      <c r="AJ56" s="8" t="s">
        <v>399</v>
      </c>
      <c r="AK56" s="8" t="s">
        <v>400</v>
      </c>
      <c r="AL56" s="9" t="s">
        <v>465</v>
      </c>
      <c r="AM56" s="10" t="s">
        <v>463</v>
      </c>
    </row>
    <row r="57" spans="1:39" ht="15" hidden="1" outlineLevel="1" x14ac:dyDescent="0.2">
      <c r="A57" s="11" t="s">
        <v>449</v>
      </c>
      <c r="B57" s="12"/>
      <c r="C57" s="13" t="s">
        <v>371</v>
      </c>
      <c r="D57" s="5" t="e">
        <f>VLOOKUP(B57,'School Stats'!$B:$AH, 14, FALSE)</f>
        <v>#N/A</v>
      </c>
      <c r="E57" s="13" t="s">
        <v>452</v>
      </c>
      <c r="F57" s="5" t="e">
        <f>VLOOKUP(B57,'School Stats'!$B:$AH, 15, FALSE)</f>
        <v>#N/A</v>
      </c>
      <c r="J57" s="5" t="e">
        <f>VLOOKUP(B57,'School Stats'!$B:$AH, 17, FALSE)</f>
        <v>#N/A</v>
      </c>
      <c r="K57" s="5" t="e">
        <f>VLOOKUP(B57,'School Stats'!$B:$AH, 19, FALSE)</f>
        <v>#N/A</v>
      </c>
      <c r="L57" s="5" t="e">
        <f>VLOOKUP(B57,'School Stats'!$B:$AH, 20, FALSE)</f>
        <v>#N/A</v>
      </c>
      <c r="M57" s="5" t="e">
        <f>VLOOKUP(B57,'School Stats'!$B:$AH, 22, FALSE)</f>
        <v>#N/A</v>
      </c>
      <c r="N57" s="5" t="e">
        <f>VLOOKUP(B57,'School Stats'!$B:$AH, 23, FALSE)</f>
        <v>#N/A</v>
      </c>
      <c r="O57" s="5" t="e">
        <f>SUM(J57/SUM(K58+M58))</f>
        <v>#N/A</v>
      </c>
      <c r="Q57" s="5" t="e">
        <f>VLOOKUP(B57,'Opponent Stats'!$B:$AH, 17, FALSE)</f>
        <v>#N/A</v>
      </c>
      <c r="R57" s="5" t="e">
        <f>VLOOKUP(B57,'Opponent Stats'!$B:$AH, 19, FALSE)</f>
        <v>#N/A</v>
      </c>
      <c r="S57" s="5" t="e">
        <f>VLOOKUP(B57,'Opponent Stats'!$B:$AH, 20, FALSE)</f>
        <v>#N/A</v>
      </c>
      <c r="T57" s="5" t="e">
        <f>VLOOKUP(B57,'Opponent Stats'!$B:$AH, 22, FALSE)</f>
        <v>#N/A</v>
      </c>
      <c r="U57" s="5" t="e">
        <f>VLOOKUP(B57,'Opponent Stats'!$B:$AH, 23, FALSE)</f>
        <v>#N/A</v>
      </c>
      <c r="V57" s="5" t="e">
        <f>SUM(Q57/SUM(R58+T58))</f>
        <v>#N/A</v>
      </c>
      <c r="X57" s="5" t="e">
        <f>VLOOKUP(B57,'School Stats'!$B:$AH, 27, FALSE)</f>
        <v>#N/A</v>
      </c>
      <c r="Y57" s="5" t="e">
        <f>VLOOKUP(B57,'School Stats'!$B:$AH, 32, FALSE)</f>
        <v>#N/A</v>
      </c>
      <c r="Z57" s="5" t="e">
        <f>VLOOKUP(B57,'School Stats'!$B:$AH, 30, FALSE)</f>
        <v>#N/A</v>
      </c>
      <c r="AA57" s="5" t="e">
        <f>VLOOKUP(B57,'School Stats'!$B:$AH, 31, FALSE)</f>
        <v>#N/A</v>
      </c>
      <c r="AB57" s="5" t="e">
        <f>VLOOKUP(B57,'Opponent Stats'!$B:$AH, 32, FALSE)</f>
        <v>#N/A</v>
      </c>
      <c r="AC57" s="5" t="e">
        <f>SUM(J57/(SUM(X58-AB57)))</f>
        <v>#N/A</v>
      </c>
      <c r="AE57" s="5" t="e">
        <f>VLOOKUP(B57,'School Stats'!$B:$AH, 33, FALSE)</f>
        <v>#N/A</v>
      </c>
      <c r="AF57" s="5" t="e">
        <f>VLOOKUP(B57,'Opponent Stats'!$B:$AH, 25, FALSE)</f>
        <v>#N/A</v>
      </c>
      <c r="AG57" s="5" t="e">
        <f>VLOOKUP(B57,'Opponent Stats'!$B:$AH, 26, FALSE)</f>
        <v>#N/A</v>
      </c>
      <c r="AH57" s="5" t="e">
        <f>SUM(AF58/AE57)</f>
        <v>#N/A</v>
      </c>
      <c r="AI57" s="5" t="e">
        <f>VLOOKUP(B57,'Opponent Stats'!$B:$AH, 33, FALSE)</f>
        <v>#N/A</v>
      </c>
      <c r="AJ57" s="5" t="e">
        <f>VLOOKUP(B57,'School Stats'!$B:$AH, 19, FALSE)</f>
        <v>#N/A</v>
      </c>
      <c r="AK57" s="5" t="e">
        <f>VLOOKUP(B57,'School Stats'!$B:$AH, 26, FALSE)</f>
        <v>#N/A</v>
      </c>
      <c r="AL57" s="5" t="e">
        <f>SUM(AJ58/AI57)</f>
        <v>#N/A</v>
      </c>
      <c r="AM57" s="5" t="e">
        <f>SUM(AL57-AH57)</f>
        <v>#N/A</v>
      </c>
    </row>
    <row r="58" spans="1:39" hidden="1" outlineLevel="1" x14ac:dyDescent="0.2">
      <c r="A58" s="14" t="s">
        <v>470</v>
      </c>
      <c r="B58" s="15" t="e">
        <f>VLOOKUP(B57,'Conference Decoder'!$A:$B, 2, FALSE)</f>
        <v>#N/A</v>
      </c>
      <c r="C58" s="16" t="s">
        <v>466</v>
      </c>
      <c r="D58" s="6" t="e">
        <f>O57</f>
        <v>#N/A</v>
      </c>
      <c r="E58" s="16" t="s">
        <v>467</v>
      </c>
      <c r="F58" s="6" t="e">
        <f>V57</f>
        <v>#N/A</v>
      </c>
      <c r="K58" s="5" t="e">
        <f>SUM(K57*L57)</f>
        <v>#N/A</v>
      </c>
      <c r="M58" s="5" t="e">
        <f>SUM(M57*N57)</f>
        <v>#N/A</v>
      </c>
      <c r="R58" s="5" t="e">
        <f>SUM(R57*S57)</f>
        <v>#N/A</v>
      </c>
      <c r="T58" s="5" t="e">
        <f>SUM(T57*U57)</f>
        <v>#N/A</v>
      </c>
      <c r="X58" s="5" t="e">
        <f>SUM(X57:AA57)</f>
        <v>#N/A</v>
      </c>
      <c r="AF58" s="5" t="e">
        <f>SUM(AF57*AG57)</f>
        <v>#N/A</v>
      </c>
      <c r="AJ58" s="5" t="e">
        <f>SUM(AJ57*AK57)</f>
        <v>#N/A</v>
      </c>
    </row>
    <row r="59" spans="1:39" hidden="1" outlineLevel="1" x14ac:dyDescent="0.2">
      <c r="A59" s="14" t="s">
        <v>471</v>
      </c>
      <c r="B59" s="15" t="e">
        <f>VLOOKUP(B58,'Conference Strength'!$B$1:$N$33, 13, FALSE)</f>
        <v>#N/A</v>
      </c>
      <c r="C59" s="16" t="s">
        <v>468</v>
      </c>
      <c r="D59" s="6" t="e">
        <f>AM57</f>
        <v>#N/A</v>
      </c>
      <c r="E59" s="16" t="s">
        <v>469</v>
      </c>
      <c r="F59" s="6" t="e">
        <f>AC57</f>
        <v>#N/A</v>
      </c>
      <c r="J59" s="4" t="s">
        <v>473</v>
      </c>
      <c r="K59" t="e">
        <f>SUM(K58-R64)</f>
        <v>#N/A</v>
      </c>
      <c r="L59" s="4" t="s">
        <v>473</v>
      </c>
      <c r="M59" t="e">
        <f>SUM(M58-T64)</f>
        <v>#N/A</v>
      </c>
      <c r="Q59" t="s">
        <v>473</v>
      </c>
      <c r="AI59" s="4" t="s">
        <v>473</v>
      </c>
      <c r="AJ59" t="e">
        <f>SUM(AJ58-AF64)</f>
        <v>#N/A</v>
      </c>
    </row>
    <row r="60" spans="1:39" hidden="1" outlineLevel="1" x14ac:dyDescent="0.2">
      <c r="A60" s="14" t="s">
        <v>507</v>
      </c>
      <c r="B60" s="15" t="e">
        <f>SUM(F61*B59)</f>
        <v>#N/A</v>
      </c>
      <c r="C60" s="16" t="s">
        <v>474</v>
      </c>
      <c r="D60" s="17" t="e">
        <f>SUM(F65*SUM(K59/F64))</f>
        <v>#N/A</v>
      </c>
      <c r="E60" s="16" t="s">
        <v>475</v>
      </c>
      <c r="F60" s="18" t="e">
        <f>SUM(F65*SUM(M59/F64))</f>
        <v>#N/A</v>
      </c>
    </row>
    <row r="61" spans="1:39" hidden="1" outlineLevel="1" x14ac:dyDescent="0.2">
      <c r="A61" s="19"/>
      <c r="B61" s="20"/>
      <c r="C61" s="21" t="s">
        <v>476</v>
      </c>
      <c r="D61" s="22" t="e">
        <f>AJ59/(SUM(F59*10))</f>
        <v>#N/A</v>
      </c>
      <c r="E61" s="21" t="s">
        <v>481</v>
      </c>
      <c r="F61" s="23" t="e">
        <f>SUM(D60,F60,D61)</f>
        <v>#N/A</v>
      </c>
    </row>
    <row r="62" spans="1:39" ht="30" hidden="1" customHeight="1" outlineLevel="1" x14ac:dyDescent="0.2"/>
    <row r="63" spans="1:39" ht="15" hidden="1" outlineLevel="1" x14ac:dyDescent="0.2">
      <c r="A63" s="11" t="s">
        <v>450</v>
      </c>
      <c r="B63" s="12"/>
      <c r="C63" s="13" t="s">
        <v>371</v>
      </c>
      <c r="D63" s="5" t="e">
        <f>VLOOKUP(B63,'School Stats'!$B:$AH, 14, FALSE)</f>
        <v>#N/A</v>
      </c>
      <c r="E63" s="13" t="s">
        <v>452</v>
      </c>
      <c r="F63" s="5" t="e">
        <f>VLOOKUP(B63,'Opponent Stats'!$B:$AH, 15, FALSE)</f>
        <v>#N/A</v>
      </c>
      <c r="J63" s="5" t="e">
        <f>VLOOKUP(B63,'School Stats'!$B:$AH, 17, FALSE)</f>
        <v>#N/A</v>
      </c>
      <c r="K63" s="5" t="e">
        <f>VLOOKUP(B63,'School Stats'!$B:$AH, 19, FALSE)</f>
        <v>#N/A</v>
      </c>
      <c r="L63" s="5" t="e">
        <f>VLOOKUP(B63,'School Stats'!$B:$AH, 20, FALSE)</f>
        <v>#N/A</v>
      </c>
      <c r="M63" s="5" t="e">
        <f>VLOOKUP(B63,'School Stats'!$B:$AH, 22, FALSE)</f>
        <v>#N/A</v>
      </c>
      <c r="N63" s="5" t="e">
        <f>VLOOKUP(B63,'School Stats'!$B:$AH, 23, FALSE)</f>
        <v>#N/A</v>
      </c>
      <c r="O63" s="5" t="e">
        <f>SUM(J63/SUM(K64+M64))</f>
        <v>#N/A</v>
      </c>
      <c r="Q63" s="5" t="e">
        <f>VLOOKUP(B63,'Opponent Stats'!$B:$AH, 17, FALSE)</f>
        <v>#N/A</v>
      </c>
      <c r="R63" s="5" t="e">
        <f>VLOOKUP(B63,'Opponent Stats'!$B:$AH, 19, FALSE)</f>
        <v>#N/A</v>
      </c>
      <c r="S63" s="5" t="e">
        <f>VLOOKUP(B63,'Opponent Stats'!$B:$AH, 20, FALSE)</f>
        <v>#N/A</v>
      </c>
      <c r="T63" s="5" t="e">
        <f>VLOOKUP(B63,'Opponent Stats'!$B:$AH, 22, FALSE)</f>
        <v>#N/A</v>
      </c>
      <c r="U63" s="5" t="e">
        <f>VLOOKUP(B63,'Opponent Stats'!$B:$AH, 23, FALSE)</f>
        <v>#N/A</v>
      </c>
      <c r="V63" s="5" t="e">
        <f>SUM(Q63/SUM(R64+T64))</f>
        <v>#N/A</v>
      </c>
      <c r="X63" s="5" t="e">
        <f>VLOOKUP(B63,'School Stats'!$B:$AH, 27, FALSE)</f>
        <v>#N/A</v>
      </c>
      <c r="Y63" s="5" t="e">
        <f>VLOOKUP(B63,'School Stats'!$B:$AH, 32, FALSE)</f>
        <v>#N/A</v>
      </c>
      <c r="Z63" s="5" t="e">
        <f>VLOOKUP(B63,'School Stats'!$B:$AH, 30, FALSE)</f>
        <v>#N/A</v>
      </c>
      <c r="AA63" s="5" t="e">
        <f>VLOOKUP(B63,'School Stats'!$B:$AH, 31, FALSE)</f>
        <v>#N/A</v>
      </c>
      <c r="AB63" s="5" t="e">
        <f>VLOOKUP(B63,'Opponent Stats'!$B:$AH, 32, FALSE)</f>
        <v>#N/A</v>
      </c>
      <c r="AC63" s="5" t="e">
        <f>SUM(J63/(SUM(X64-AB63)))</f>
        <v>#N/A</v>
      </c>
      <c r="AE63" s="5" t="e">
        <f>VLOOKUP(B63,'School Stats'!$B:$AH, 33, FALSE)</f>
        <v>#N/A</v>
      </c>
      <c r="AF63" s="5" t="e">
        <f>VLOOKUP(B63,'Opponent Stats'!$B:$AH, 25, FALSE)</f>
        <v>#N/A</v>
      </c>
      <c r="AG63" s="5" t="e">
        <f>VLOOKUP(B63,'Opponent Stats'!$B:$AH, 26, FALSE)</f>
        <v>#N/A</v>
      </c>
      <c r="AH63" s="5" t="e">
        <f>SUM(AF64/AE63)</f>
        <v>#N/A</v>
      </c>
      <c r="AI63" s="5" t="e">
        <f>VLOOKUP(B63,'Opponent Stats'!$B:$AH, 33, FALSE)</f>
        <v>#N/A</v>
      </c>
      <c r="AJ63" s="5" t="e">
        <f>VLOOKUP(B63,'School Stats'!$B:$AH, 19, FALSE)</f>
        <v>#N/A</v>
      </c>
      <c r="AK63" s="5" t="e">
        <f>VLOOKUP(B63,'School Stats'!$B:$AH, 26, FALSE)</f>
        <v>#N/A</v>
      </c>
      <c r="AL63" s="5" t="e">
        <f>SUM(AJ64/AI63)</f>
        <v>#N/A</v>
      </c>
      <c r="AM63" s="5" t="e">
        <f>SUM(AL63-AH63)</f>
        <v>#N/A</v>
      </c>
    </row>
    <row r="64" spans="1:39" hidden="1" outlineLevel="1" x14ac:dyDescent="0.2">
      <c r="A64" s="14" t="s">
        <v>470</v>
      </c>
      <c r="B64" s="15" t="e">
        <f>VLOOKUP(B63,'Conference Decoder'!$A:$B, 2, FALSE)</f>
        <v>#N/A</v>
      </c>
      <c r="C64" s="16" t="s">
        <v>466</v>
      </c>
      <c r="D64" s="6" t="e">
        <f>O63</f>
        <v>#N/A</v>
      </c>
      <c r="E64" s="16" t="s">
        <v>467</v>
      </c>
      <c r="F64" s="6" t="e">
        <f>V63</f>
        <v>#N/A</v>
      </c>
      <c r="K64" s="5" t="e">
        <f>SUM(K63*L63)</f>
        <v>#N/A</v>
      </c>
      <c r="M64" s="5" t="e">
        <f>SUM(M63*N63)</f>
        <v>#N/A</v>
      </c>
      <c r="R64" s="5" t="e">
        <f>SUM(R63*S63)</f>
        <v>#N/A</v>
      </c>
      <c r="T64" s="5" t="e">
        <f>SUM(T63*U63)</f>
        <v>#N/A</v>
      </c>
      <c r="X64" s="5" t="e">
        <f>SUM(X63:AA63)</f>
        <v>#N/A</v>
      </c>
      <c r="AF64" s="5" t="e">
        <f>SUM(AF63*AG63)</f>
        <v>#N/A</v>
      </c>
      <c r="AJ64" s="5" t="e">
        <f>SUM(AJ63*AK63)</f>
        <v>#N/A</v>
      </c>
    </row>
    <row r="65" spans="1:39" hidden="1" outlineLevel="1" x14ac:dyDescent="0.2">
      <c r="A65" s="14" t="s">
        <v>471</v>
      </c>
      <c r="B65" s="15" t="e">
        <f>VLOOKUP(B64,'Conference Strength'!$B$1:$N$33, 13, FALSE)</f>
        <v>#N/A</v>
      </c>
      <c r="C65" s="16" t="s">
        <v>468</v>
      </c>
      <c r="D65" s="6" t="e">
        <f>AM63</f>
        <v>#N/A</v>
      </c>
      <c r="E65" s="16" t="s">
        <v>469</v>
      </c>
      <c r="F65" s="6" t="e">
        <f>AC63</f>
        <v>#N/A</v>
      </c>
      <c r="J65" s="4" t="s">
        <v>473</v>
      </c>
      <c r="K65" t="e">
        <f>SUM(K64-R58)</f>
        <v>#N/A</v>
      </c>
      <c r="L65" s="4" t="s">
        <v>473</v>
      </c>
      <c r="M65" t="e">
        <f>SUM(M64-T58)</f>
        <v>#N/A</v>
      </c>
      <c r="AI65" s="4" t="s">
        <v>473</v>
      </c>
      <c r="AJ65" t="e">
        <f>SUM(AJ64-AF58)</f>
        <v>#N/A</v>
      </c>
    </row>
    <row r="66" spans="1:39" hidden="1" outlineLevel="1" x14ac:dyDescent="0.2">
      <c r="A66" s="14" t="s">
        <v>507</v>
      </c>
      <c r="B66" s="15" t="e">
        <f>SUM(F67*B65)</f>
        <v>#N/A</v>
      </c>
      <c r="C66" s="16" t="s">
        <v>474</v>
      </c>
      <c r="D66" s="17" t="e">
        <f>SUM(F59*SUM(K65/F58))</f>
        <v>#N/A</v>
      </c>
      <c r="E66" s="16" t="s">
        <v>475</v>
      </c>
      <c r="F66" s="18" t="e">
        <f>SUM(F59*SUM(M65/F58))</f>
        <v>#N/A</v>
      </c>
    </row>
    <row r="67" spans="1:39" hidden="1" outlineLevel="1" x14ac:dyDescent="0.2">
      <c r="A67" s="19"/>
      <c r="B67" s="20"/>
      <c r="C67" s="21" t="s">
        <v>476</v>
      </c>
      <c r="D67" s="22" t="e">
        <f>AJ65/(SUM(F65*10))</f>
        <v>#N/A</v>
      </c>
      <c r="E67" s="21" t="s">
        <v>481</v>
      </c>
      <c r="F67" s="23" t="e">
        <f>SUM(D66,F66,D67)</f>
        <v>#N/A</v>
      </c>
    </row>
    <row r="68" spans="1:39" hidden="1" outlineLevel="1" x14ac:dyDescent="0.2"/>
    <row r="69" spans="1:39" hidden="1" outlineLevel="1" x14ac:dyDescent="0.2"/>
    <row r="70" spans="1:39" hidden="1" outlineLevel="1" x14ac:dyDescent="0.2"/>
    <row r="71" spans="1:39" hidden="1" outlineLevel="1" x14ac:dyDescent="0.2"/>
    <row r="72" spans="1:39" collapsed="1" x14ac:dyDescent="0.2"/>
    <row r="73" spans="1:39" s="24" customFormat="1" x14ac:dyDescent="0.2">
      <c r="A73" s="25" t="s">
        <v>480</v>
      </c>
    </row>
    <row r="76" spans="1:39" hidden="1" outlineLevel="1" x14ac:dyDescent="0.2">
      <c r="A76" s="40" t="s">
        <v>472</v>
      </c>
      <c r="B76" s="41"/>
      <c r="C76" s="41"/>
      <c r="D76" s="41"/>
      <c r="E76" s="41"/>
      <c r="F76" s="42"/>
      <c r="J76" s="28" t="s">
        <v>456</v>
      </c>
      <c r="K76" s="29"/>
      <c r="L76" s="29"/>
      <c r="M76" s="29"/>
      <c r="N76" s="29"/>
      <c r="O76" s="30"/>
      <c r="Q76" s="31" t="s">
        <v>457</v>
      </c>
      <c r="R76" s="32"/>
      <c r="S76" s="32"/>
      <c r="T76" s="32"/>
      <c r="U76" s="32"/>
      <c r="V76" s="33"/>
      <c r="X76" s="34" t="s">
        <v>458</v>
      </c>
      <c r="Y76" s="35"/>
      <c r="Z76" s="35"/>
      <c r="AA76" s="35"/>
      <c r="AB76" s="35"/>
      <c r="AC76" s="36"/>
      <c r="AE76" s="37" t="s">
        <v>462</v>
      </c>
      <c r="AF76" s="38"/>
      <c r="AG76" s="38"/>
      <c r="AH76" s="38"/>
      <c r="AI76" s="38"/>
      <c r="AJ76" s="38"/>
      <c r="AK76" s="38"/>
      <c r="AL76" s="38"/>
      <c r="AM76" s="39"/>
    </row>
    <row r="77" spans="1:39" ht="60" hidden="1" outlineLevel="1" x14ac:dyDescent="0.2">
      <c r="A77" s="4" t="s">
        <v>451</v>
      </c>
      <c r="D77" s="2"/>
      <c r="F77" s="2"/>
      <c r="G77" s="2"/>
      <c r="H77" s="2"/>
      <c r="J77" s="7" t="s">
        <v>391</v>
      </c>
      <c r="K77" s="8" t="s">
        <v>393</v>
      </c>
      <c r="L77" s="8" t="s">
        <v>394</v>
      </c>
      <c r="M77" s="8" t="s">
        <v>396</v>
      </c>
      <c r="N77" s="8" t="s">
        <v>397</v>
      </c>
      <c r="O77" s="10" t="s">
        <v>459</v>
      </c>
      <c r="Q77" s="7" t="s">
        <v>455</v>
      </c>
      <c r="R77" s="8" t="s">
        <v>376</v>
      </c>
      <c r="S77" s="8" t="s">
        <v>377</v>
      </c>
      <c r="T77" s="8" t="s">
        <v>379</v>
      </c>
      <c r="U77" s="8" t="s">
        <v>380</v>
      </c>
      <c r="V77" s="10" t="s">
        <v>460</v>
      </c>
      <c r="X77" s="7" t="s">
        <v>401</v>
      </c>
      <c r="Y77" s="8" t="s">
        <v>406</v>
      </c>
      <c r="Z77" s="8" t="s">
        <v>404</v>
      </c>
      <c r="AA77" s="8" t="s">
        <v>405</v>
      </c>
      <c r="AB77" s="8" t="s">
        <v>389</v>
      </c>
      <c r="AC77" s="10" t="s">
        <v>461</v>
      </c>
      <c r="AE77" s="7" t="s">
        <v>407</v>
      </c>
      <c r="AF77" s="8" t="s">
        <v>382</v>
      </c>
      <c r="AG77" s="8" t="s">
        <v>383</v>
      </c>
      <c r="AH77" s="9" t="s">
        <v>464</v>
      </c>
      <c r="AI77" s="8" t="s">
        <v>390</v>
      </c>
      <c r="AJ77" s="8" t="s">
        <v>399</v>
      </c>
      <c r="AK77" s="8" t="s">
        <v>400</v>
      </c>
      <c r="AL77" s="9" t="s">
        <v>465</v>
      </c>
      <c r="AM77" s="10" t="s">
        <v>463</v>
      </c>
    </row>
    <row r="78" spans="1:39" ht="15" hidden="1" outlineLevel="1" x14ac:dyDescent="0.2">
      <c r="A78" s="11" t="s">
        <v>449</v>
      </c>
      <c r="B78" s="12"/>
      <c r="C78" s="13" t="s">
        <v>371</v>
      </c>
      <c r="D78" s="5" t="e">
        <f>VLOOKUP(B78,'School Stats'!$B:$AH, 14, FALSE)</f>
        <v>#N/A</v>
      </c>
      <c r="E78" s="13" t="s">
        <v>452</v>
      </c>
      <c r="F78" s="5" t="e">
        <f>VLOOKUP(B78,'School Stats'!$B:$AH, 15, FALSE)</f>
        <v>#N/A</v>
      </c>
      <c r="J78" s="5" t="e">
        <f>VLOOKUP(B78,'School Stats'!$B:$AH, 17, FALSE)</f>
        <v>#N/A</v>
      </c>
      <c r="K78" s="5" t="e">
        <f>VLOOKUP(B78,'School Stats'!$B:$AH, 19, FALSE)</f>
        <v>#N/A</v>
      </c>
      <c r="L78" s="5" t="e">
        <f>VLOOKUP(B78,'School Stats'!$B:$AH, 20, FALSE)</f>
        <v>#N/A</v>
      </c>
      <c r="M78" s="5" t="e">
        <f>VLOOKUP(B78,'School Stats'!$B:$AH, 22, FALSE)</f>
        <v>#N/A</v>
      </c>
      <c r="N78" s="5" t="e">
        <f>VLOOKUP(B78,'School Stats'!$B:$AH, 23, FALSE)</f>
        <v>#N/A</v>
      </c>
      <c r="O78" s="5" t="e">
        <f>SUM(J78/SUM(K79+M79))</f>
        <v>#N/A</v>
      </c>
      <c r="Q78" s="5" t="e">
        <f>VLOOKUP(B78,'Opponent Stats'!$B:$AH, 17, FALSE)</f>
        <v>#N/A</v>
      </c>
      <c r="R78" s="5" t="e">
        <f>VLOOKUP(B78,'Opponent Stats'!$B:$AH, 19, FALSE)</f>
        <v>#N/A</v>
      </c>
      <c r="S78" s="5" t="e">
        <f>VLOOKUP(B78,'Opponent Stats'!$B:$AH, 20, FALSE)</f>
        <v>#N/A</v>
      </c>
      <c r="T78" s="5" t="e">
        <f>VLOOKUP(B78,'Opponent Stats'!$B:$AH, 22, FALSE)</f>
        <v>#N/A</v>
      </c>
      <c r="U78" s="5" t="e">
        <f>VLOOKUP(B78,'Opponent Stats'!$B:$AH, 23, FALSE)</f>
        <v>#N/A</v>
      </c>
      <c r="V78" s="5" t="e">
        <f>SUM(Q78/SUM(R79+T79))</f>
        <v>#N/A</v>
      </c>
      <c r="X78" s="5" t="e">
        <f>VLOOKUP(B78,'School Stats'!$B:$AH, 27, FALSE)</f>
        <v>#N/A</v>
      </c>
      <c r="Y78" s="5" t="e">
        <f>VLOOKUP(B78,'School Stats'!$B:$AH, 32, FALSE)</f>
        <v>#N/A</v>
      </c>
      <c r="Z78" s="5" t="e">
        <f>VLOOKUP(B78,'School Stats'!$B:$AH, 30, FALSE)</f>
        <v>#N/A</v>
      </c>
      <c r="AA78" s="5" t="e">
        <f>VLOOKUP(B78,'School Stats'!$B:$AH, 31, FALSE)</f>
        <v>#N/A</v>
      </c>
      <c r="AB78" s="5" t="e">
        <f>VLOOKUP(B78,'Opponent Stats'!$B:$AH, 32, FALSE)</f>
        <v>#N/A</v>
      </c>
      <c r="AC78" s="5" t="e">
        <f>SUM(J78/(SUM(X79-AB78)))</f>
        <v>#N/A</v>
      </c>
      <c r="AE78" s="5" t="e">
        <f>VLOOKUP(B78,'School Stats'!$B:$AH, 33, FALSE)</f>
        <v>#N/A</v>
      </c>
      <c r="AF78" s="5" t="e">
        <f>VLOOKUP(B78,'Opponent Stats'!$B:$AH, 25, FALSE)</f>
        <v>#N/A</v>
      </c>
      <c r="AG78" s="5" t="e">
        <f>VLOOKUP(B78,'Opponent Stats'!$B:$AH, 26, FALSE)</f>
        <v>#N/A</v>
      </c>
      <c r="AH78" s="5" t="e">
        <f>SUM(AF79/AE78)</f>
        <v>#N/A</v>
      </c>
      <c r="AI78" s="5" t="e">
        <f>VLOOKUP(B78,'Opponent Stats'!$B:$AH, 33, FALSE)</f>
        <v>#N/A</v>
      </c>
      <c r="AJ78" s="5" t="e">
        <f>VLOOKUP(B78,'School Stats'!$B:$AH, 19, FALSE)</f>
        <v>#N/A</v>
      </c>
      <c r="AK78" s="5" t="e">
        <f>VLOOKUP(B78,'School Stats'!$B:$AH, 26, FALSE)</f>
        <v>#N/A</v>
      </c>
      <c r="AL78" s="5" t="e">
        <f>SUM(AJ79/AI78)</f>
        <v>#N/A</v>
      </c>
      <c r="AM78" s="5" t="e">
        <f>SUM(AL78-AH78)</f>
        <v>#N/A</v>
      </c>
    </row>
    <row r="79" spans="1:39" hidden="1" outlineLevel="1" x14ac:dyDescent="0.2">
      <c r="A79" s="14" t="s">
        <v>470</v>
      </c>
      <c r="B79" s="15" t="e">
        <f>VLOOKUP(B78,'Conference Decoder'!$A:$B, 2, FALSE)</f>
        <v>#N/A</v>
      </c>
      <c r="C79" s="16" t="s">
        <v>466</v>
      </c>
      <c r="D79" s="6" t="e">
        <f>O78</f>
        <v>#N/A</v>
      </c>
      <c r="E79" s="16" t="s">
        <v>467</v>
      </c>
      <c r="F79" s="6" t="e">
        <f>V78</f>
        <v>#N/A</v>
      </c>
      <c r="K79" s="5" t="e">
        <f>SUM(K78*L78)</f>
        <v>#N/A</v>
      </c>
      <c r="M79" s="5" t="e">
        <f>SUM(M78*N78)</f>
        <v>#N/A</v>
      </c>
      <c r="R79" s="5" t="e">
        <f>SUM(R78*S78)</f>
        <v>#N/A</v>
      </c>
      <c r="T79" s="5" t="e">
        <f>SUM(T78*U78)</f>
        <v>#N/A</v>
      </c>
      <c r="X79" s="5" t="e">
        <f>SUM(X78:AA78)</f>
        <v>#N/A</v>
      </c>
      <c r="AF79" s="5" t="e">
        <f>SUM(AF78*AG78)</f>
        <v>#N/A</v>
      </c>
      <c r="AJ79" s="5" t="e">
        <f>SUM(AJ78*AK78)</f>
        <v>#N/A</v>
      </c>
    </row>
    <row r="80" spans="1:39" hidden="1" outlineLevel="1" x14ac:dyDescent="0.2">
      <c r="A80" s="14" t="s">
        <v>471</v>
      </c>
      <c r="B80" s="15" t="e">
        <f>VLOOKUP(B79,'Conference Strength'!$B$1:$N$33, 13, FALSE)</f>
        <v>#N/A</v>
      </c>
      <c r="C80" s="16" t="s">
        <v>468</v>
      </c>
      <c r="D80" s="6" t="e">
        <f>AM78</f>
        <v>#N/A</v>
      </c>
      <c r="E80" s="16" t="s">
        <v>469</v>
      </c>
      <c r="F80" s="6" t="e">
        <f>AC78</f>
        <v>#N/A</v>
      </c>
      <c r="J80" s="4" t="s">
        <v>473</v>
      </c>
      <c r="K80" t="e">
        <f>SUM(K79-R85)</f>
        <v>#N/A</v>
      </c>
      <c r="L80" s="4" t="s">
        <v>473</v>
      </c>
      <c r="M80" t="e">
        <f>SUM(M79-T85)</f>
        <v>#N/A</v>
      </c>
      <c r="Q80" t="s">
        <v>473</v>
      </c>
      <c r="AI80" s="4" t="s">
        <v>473</v>
      </c>
      <c r="AJ80" t="e">
        <f>SUM(AJ79-AF85)</f>
        <v>#N/A</v>
      </c>
    </row>
    <row r="81" spans="1:39" hidden="1" outlineLevel="1" x14ac:dyDescent="0.2">
      <c r="A81" s="14" t="s">
        <v>507</v>
      </c>
      <c r="B81" s="15" t="e">
        <f>SUM(F82*B80)</f>
        <v>#N/A</v>
      </c>
      <c r="C81" s="16" t="s">
        <v>474</v>
      </c>
      <c r="D81" s="17" t="e">
        <f>SUM(F86*SUM(K80/F85))</f>
        <v>#N/A</v>
      </c>
      <c r="E81" s="16" t="s">
        <v>475</v>
      </c>
      <c r="F81" s="18" t="e">
        <f>SUM(F86*SUM(M80/F85))</f>
        <v>#N/A</v>
      </c>
    </row>
    <row r="82" spans="1:39" hidden="1" outlineLevel="1" x14ac:dyDescent="0.2">
      <c r="A82" s="19"/>
      <c r="B82" s="20"/>
      <c r="C82" s="21" t="s">
        <v>476</v>
      </c>
      <c r="D82" s="22" t="e">
        <f>AJ80/(SUM(F80*10))</f>
        <v>#N/A</v>
      </c>
      <c r="E82" s="21" t="s">
        <v>481</v>
      </c>
      <c r="F82" s="23" t="e">
        <f>SUM(D81,F81,D82)</f>
        <v>#N/A</v>
      </c>
    </row>
    <row r="83" spans="1:39" ht="30" hidden="1" customHeight="1" outlineLevel="1" x14ac:dyDescent="0.2"/>
    <row r="84" spans="1:39" ht="15" hidden="1" outlineLevel="1" x14ac:dyDescent="0.2">
      <c r="A84" s="11" t="s">
        <v>450</v>
      </c>
      <c r="B84" s="12"/>
      <c r="C84" s="13" t="s">
        <v>371</v>
      </c>
      <c r="D84" s="5" t="e">
        <f>VLOOKUP(B84,'School Stats'!$B:$AH, 14, FALSE)</f>
        <v>#N/A</v>
      </c>
      <c r="E84" s="13" t="s">
        <v>452</v>
      </c>
      <c r="F84" s="5" t="e">
        <f>VLOOKUP(B84,'Opponent Stats'!$B:$AH, 15, FALSE)</f>
        <v>#N/A</v>
      </c>
      <c r="J84" s="5" t="e">
        <f>VLOOKUP(B84,'School Stats'!$B:$AH, 17, FALSE)</f>
        <v>#N/A</v>
      </c>
      <c r="K84" s="5" t="e">
        <f>VLOOKUP(B84,'School Stats'!$B:$AH, 19, FALSE)</f>
        <v>#N/A</v>
      </c>
      <c r="L84" s="5" t="e">
        <f>VLOOKUP(B84,'School Stats'!$B:$AH, 20, FALSE)</f>
        <v>#N/A</v>
      </c>
      <c r="M84" s="5" t="e">
        <f>VLOOKUP(B84,'School Stats'!$B:$AH, 22, FALSE)</f>
        <v>#N/A</v>
      </c>
      <c r="N84" s="5" t="e">
        <f>VLOOKUP(B84,'School Stats'!$B:$AH, 23, FALSE)</f>
        <v>#N/A</v>
      </c>
      <c r="O84" s="5" t="e">
        <f>SUM(J84/SUM(K85+M85))</f>
        <v>#N/A</v>
      </c>
      <c r="Q84" s="5" t="e">
        <f>VLOOKUP(B84,'Opponent Stats'!$B:$AH, 17, FALSE)</f>
        <v>#N/A</v>
      </c>
      <c r="R84" s="5" t="e">
        <f>VLOOKUP(B84,'Opponent Stats'!$B:$AH, 19, FALSE)</f>
        <v>#N/A</v>
      </c>
      <c r="S84" s="5" t="e">
        <f>VLOOKUP(B84,'Opponent Stats'!$B:$AH, 20, FALSE)</f>
        <v>#N/A</v>
      </c>
      <c r="T84" s="5" t="e">
        <f>VLOOKUP(B84,'Opponent Stats'!$B:$AH, 22, FALSE)</f>
        <v>#N/A</v>
      </c>
      <c r="U84" s="5" t="e">
        <f>VLOOKUP(B84,'Opponent Stats'!$B:$AH, 23, FALSE)</f>
        <v>#N/A</v>
      </c>
      <c r="V84" s="5" t="e">
        <f>SUM(Q84/SUM(R85+T85))</f>
        <v>#N/A</v>
      </c>
      <c r="X84" s="5" t="e">
        <f>VLOOKUP(B84,'School Stats'!$B:$AH, 27, FALSE)</f>
        <v>#N/A</v>
      </c>
      <c r="Y84" s="5" t="e">
        <f>VLOOKUP(B84,'School Stats'!$B:$AH, 32, FALSE)</f>
        <v>#N/A</v>
      </c>
      <c r="Z84" s="5" t="e">
        <f>VLOOKUP(B84,'School Stats'!$B:$AH, 30, FALSE)</f>
        <v>#N/A</v>
      </c>
      <c r="AA84" s="5" t="e">
        <f>VLOOKUP(B84,'School Stats'!$B:$AH, 31, FALSE)</f>
        <v>#N/A</v>
      </c>
      <c r="AB84" s="5" t="e">
        <f>VLOOKUP(B84,'Opponent Stats'!$B:$AH, 32, FALSE)</f>
        <v>#N/A</v>
      </c>
      <c r="AC84" s="5" t="e">
        <f>SUM(J84/(SUM(X85-AB84)))</f>
        <v>#N/A</v>
      </c>
      <c r="AE84" s="5" t="e">
        <f>VLOOKUP(B84,'School Stats'!$B:$AH, 33, FALSE)</f>
        <v>#N/A</v>
      </c>
      <c r="AF84" s="5" t="e">
        <f>VLOOKUP(B84,'Opponent Stats'!$B:$AH, 25, FALSE)</f>
        <v>#N/A</v>
      </c>
      <c r="AG84" s="5" t="e">
        <f>VLOOKUP(B84,'Opponent Stats'!$B:$AH, 26, FALSE)</f>
        <v>#N/A</v>
      </c>
      <c r="AH84" s="5" t="e">
        <f>SUM(AF85/AE84)</f>
        <v>#N/A</v>
      </c>
      <c r="AI84" s="5" t="e">
        <f>VLOOKUP(B84,'Opponent Stats'!$B:$AH, 33, FALSE)</f>
        <v>#N/A</v>
      </c>
      <c r="AJ84" s="5" t="e">
        <f>VLOOKUP(B84,'School Stats'!$B:$AH, 19, FALSE)</f>
        <v>#N/A</v>
      </c>
      <c r="AK84" s="5" t="e">
        <f>VLOOKUP(B84,'School Stats'!$B:$AH, 26, FALSE)</f>
        <v>#N/A</v>
      </c>
      <c r="AL84" s="5" t="e">
        <f>SUM(AJ85/AI84)</f>
        <v>#N/A</v>
      </c>
      <c r="AM84" s="5" t="e">
        <f>SUM(AL84-AH84)</f>
        <v>#N/A</v>
      </c>
    </row>
    <row r="85" spans="1:39" hidden="1" outlineLevel="1" x14ac:dyDescent="0.2">
      <c r="A85" s="14" t="s">
        <v>470</v>
      </c>
      <c r="B85" s="15" t="e">
        <f>VLOOKUP(B84,'Conference Decoder'!$A:$B, 2, FALSE)</f>
        <v>#N/A</v>
      </c>
      <c r="C85" s="16" t="s">
        <v>466</v>
      </c>
      <c r="D85" s="6" t="e">
        <f>O84</f>
        <v>#N/A</v>
      </c>
      <c r="E85" s="16" t="s">
        <v>467</v>
      </c>
      <c r="F85" s="6" t="e">
        <f>V84</f>
        <v>#N/A</v>
      </c>
      <c r="K85" s="5" t="e">
        <f>SUM(K84*L84)</f>
        <v>#N/A</v>
      </c>
      <c r="M85" s="5" t="e">
        <f>SUM(M84*N84)</f>
        <v>#N/A</v>
      </c>
      <c r="R85" s="5" t="e">
        <f>SUM(R84*S84)</f>
        <v>#N/A</v>
      </c>
      <c r="T85" s="5" t="e">
        <f>SUM(T84*U84)</f>
        <v>#N/A</v>
      </c>
      <c r="X85" s="5" t="e">
        <f>SUM(X84:AA84)</f>
        <v>#N/A</v>
      </c>
      <c r="AF85" s="5" t="e">
        <f>SUM(AF84*AG84)</f>
        <v>#N/A</v>
      </c>
      <c r="AJ85" s="5" t="e">
        <f>SUM(AJ84*AK84)</f>
        <v>#N/A</v>
      </c>
    </row>
    <row r="86" spans="1:39" hidden="1" outlineLevel="1" x14ac:dyDescent="0.2">
      <c r="A86" s="14" t="s">
        <v>471</v>
      </c>
      <c r="B86" s="15" t="e">
        <f>VLOOKUP(B85,'Conference Strength'!$B$1:$N$33, 13, FALSE)</f>
        <v>#N/A</v>
      </c>
      <c r="C86" s="16" t="s">
        <v>468</v>
      </c>
      <c r="D86" s="6" t="e">
        <f>AM84</f>
        <v>#N/A</v>
      </c>
      <c r="E86" s="16" t="s">
        <v>469</v>
      </c>
      <c r="F86" s="6" t="e">
        <f>AC84</f>
        <v>#N/A</v>
      </c>
      <c r="J86" s="4" t="s">
        <v>473</v>
      </c>
      <c r="K86" t="e">
        <f>SUM(K85-R79)</f>
        <v>#N/A</v>
      </c>
      <c r="L86" s="4" t="s">
        <v>473</v>
      </c>
      <c r="M86" t="e">
        <f>SUM(M85-T79)</f>
        <v>#N/A</v>
      </c>
      <c r="AI86" s="4" t="s">
        <v>473</v>
      </c>
      <c r="AJ86" t="e">
        <f>SUM(AJ85-AF79)</f>
        <v>#N/A</v>
      </c>
    </row>
    <row r="87" spans="1:39" hidden="1" outlineLevel="1" x14ac:dyDescent="0.2">
      <c r="A87" s="14" t="s">
        <v>507</v>
      </c>
      <c r="B87" s="15" t="e">
        <f>SUM(F88*B86)</f>
        <v>#N/A</v>
      </c>
      <c r="C87" s="16" t="s">
        <v>474</v>
      </c>
      <c r="D87" s="17" t="e">
        <f>SUM(F80*SUM(K86/F79))</f>
        <v>#N/A</v>
      </c>
      <c r="E87" s="16" t="s">
        <v>475</v>
      </c>
      <c r="F87" s="18" t="e">
        <f>SUM(F80*SUM(M86/F79))</f>
        <v>#N/A</v>
      </c>
    </row>
    <row r="88" spans="1:39" hidden="1" outlineLevel="1" x14ac:dyDescent="0.2">
      <c r="A88" s="19"/>
      <c r="B88" s="20"/>
      <c r="C88" s="21" t="s">
        <v>476</v>
      </c>
      <c r="D88" s="22" t="e">
        <f>AJ86/(SUM(F86*10))</f>
        <v>#N/A</v>
      </c>
      <c r="E88" s="21" t="s">
        <v>481</v>
      </c>
      <c r="F88" s="23" t="e">
        <f>SUM(D87,F87,D88)</f>
        <v>#N/A</v>
      </c>
    </row>
    <row r="89" spans="1:39" hidden="1" outlineLevel="1" x14ac:dyDescent="0.2"/>
    <row r="90" spans="1:39" hidden="1" outlineLevel="1" x14ac:dyDescent="0.2"/>
    <row r="91" spans="1:39" hidden="1" outlineLevel="1" x14ac:dyDescent="0.2">
      <c r="A91" s="40" t="s">
        <v>472</v>
      </c>
      <c r="B91" s="41"/>
      <c r="C91" s="41"/>
      <c r="D91" s="41"/>
      <c r="E91" s="41"/>
      <c r="F91" s="42"/>
      <c r="J91" s="28" t="s">
        <v>456</v>
      </c>
      <c r="K91" s="29"/>
      <c r="L91" s="29"/>
      <c r="M91" s="29"/>
      <c r="N91" s="29"/>
      <c r="O91" s="30"/>
      <c r="Q91" s="31" t="s">
        <v>457</v>
      </c>
      <c r="R91" s="32"/>
      <c r="S91" s="32"/>
      <c r="T91" s="32"/>
      <c r="U91" s="32"/>
      <c r="V91" s="33"/>
      <c r="X91" s="34" t="s">
        <v>458</v>
      </c>
      <c r="Y91" s="35"/>
      <c r="Z91" s="35"/>
      <c r="AA91" s="35"/>
      <c r="AB91" s="35"/>
      <c r="AC91" s="36"/>
      <c r="AE91" s="37" t="s">
        <v>462</v>
      </c>
      <c r="AF91" s="38"/>
      <c r="AG91" s="38"/>
      <c r="AH91" s="38"/>
      <c r="AI91" s="38"/>
      <c r="AJ91" s="38"/>
      <c r="AK91" s="38"/>
      <c r="AL91" s="38"/>
      <c r="AM91" s="39"/>
    </row>
    <row r="92" spans="1:39" ht="60" hidden="1" outlineLevel="1" x14ac:dyDescent="0.2">
      <c r="A92" s="4" t="s">
        <v>451</v>
      </c>
      <c r="D92" s="2"/>
      <c r="F92" s="2"/>
      <c r="G92" s="2"/>
      <c r="H92" s="2"/>
      <c r="J92" s="7" t="s">
        <v>391</v>
      </c>
      <c r="K92" s="8" t="s">
        <v>393</v>
      </c>
      <c r="L92" s="8" t="s">
        <v>394</v>
      </c>
      <c r="M92" s="8" t="s">
        <v>396</v>
      </c>
      <c r="N92" s="8" t="s">
        <v>397</v>
      </c>
      <c r="O92" s="10" t="s">
        <v>459</v>
      </c>
      <c r="Q92" s="7" t="s">
        <v>455</v>
      </c>
      <c r="R92" s="8" t="s">
        <v>376</v>
      </c>
      <c r="S92" s="8" t="s">
        <v>377</v>
      </c>
      <c r="T92" s="8" t="s">
        <v>379</v>
      </c>
      <c r="U92" s="8" t="s">
        <v>380</v>
      </c>
      <c r="V92" s="10" t="s">
        <v>460</v>
      </c>
      <c r="X92" s="7" t="s">
        <v>401</v>
      </c>
      <c r="Y92" s="8" t="s">
        <v>406</v>
      </c>
      <c r="Z92" s="8" t="s">
        <v>404</v>
      </c>
      <c r="AA92" s="8" t="s">
        <v>405</v>
      </c>
      <c r="AB92" s="8" t="s">
        <v>389</v>
      </c>
      <c r="AC92" s="10" t="s">
        <v>461</v>
      </c>
      <c r="AE92" s="7" t="s">
        <v>407</v>
      </c>
      <c r="AF92" s="8" t="s">
        <v>382</v>
      </c>
      <c r="AG92" s="8" t="s">
        <v>383</v>
      </c>
      <c r="AH92" s="9" t="s">
        <v>464</v>
      </c>
      <c r="AI92" s="8" t="s">
        <v>390</v>
      </c>
      <c r="AJ92" s="8" t="s">
        <v>399</v>
      </c>
      <c r="AK92" s="8" t="s">
        <v>400</v>
      </c>
      <c r="AL92" s="9" t="s">
        <v>465</v>
      </c>
      <c r="AM92" s="10" t="s">
        <v>463</v>
      </c>
    </row>
    <row r="93" spans="1:39" ht="15" hidden="1" outlineLevel="1" x14ac:dyDescent="0.2">
      <c r="A93" s="11" t="s">
        <v>449</v>
      </c>
      <c r="B93" s="12"/>
      <c r="C93" s="13" t="s">
        <v>371</v>
      </c>
      <c r="D93" s="5" t="e">
        <f>VLOOKUP(B93,'School Stats'!$B:$AH, 14, FALSE)</f>
        <v>#N/A</v>
      </c>
      <c r="E93" s="13" t="s">
        <v>452</v>
      </c>
      <c r="F93" s="5" t="e">
        <f>VLOOKUP(B93,'School Stats'!$B:$AH, 15, FALSE)</f>
        <v>#N/A</v>
      </c>
      <c r="J93" s="5" t="e">
        <f>VLOOKUP(B93,'School Stats'!$B:$AH, 17, FALSE)</f>
        <v>#N/A</v>
      </c>
      <c r="K93" s="5" t="e">
        <f>VLOOKUP(B93,'School Stats'!$B:$AH, 19, FALSE)</f>
        <v>#N/A</v>
      </c>
      <c r="L93" s="5" t="e">
        <f>VLOOKUP(B93,'School Stats'!$B:$AH, 20, FALSE)</f>
        <v>#N/A</v>
      </c>
      <c r="M93" s="5" t="e">
        <f>VLOOKUP(B93,'School Stats'!$B:$AH, 22, FALSE)</f>
        <v>#N/A</v>
      </c>
      <c r="N93" s="5" t="e">
        <f>VLOOKUP(B93,'School Stats'!$B:$AH, 23, FALSE)</f>
        <v>#N/A</v>
      </c>
      <c r="O93" s="5" t="e">
        <f>SUM(J93/SUM(K94+M94))</f>
        <v>#N/A</v>
      </c>
      <c r="Q93" s="5" t="e">
        <f>VLOOKUP(B93,'Opponent Stats'!$B:$AH, 17, FALSE)</f>
        <v>#N/A</v>
      </c>
      <c r="R93" s="5" t="e">
        <f>VLOOKUP(B93,'Opponent Stats'!$B:$AH, 19, FALSE)</f>
        <v>#N/A</v>
      </c>
      <c r="S93" s="5" t="e">
        <f>VLOOKUP(B93,'Opponent Stats'!$B:$AH, 20, FALSE)</f>
        <v>#N/A</v>
      </c>
      <c r="T93" s="5" t="e">
        <f>VLOOKUP(B93,'Opponent Stats'!$B:$AH, 22, FALSE)</f>
        <v>#N/A</v>
      </c>
      <c r="U93" s="5" t="e">
        <f>VLOOKUP(B93,'Opponent Stats'!$B:$AH, 23, FALSE)</f>
        <v>#N/A</v>
      </c>
      <c r="V93" s="5" t="e">
        <f>SUM(Q93/SUM(R94+T94))</f>
        <v>#N/A</v>
      </c>
      <c r="X93" s="5" t="e">
        <f>VLOOKUP(B93,'School Stats'!$B:$AH, 27, FALSE)</f>
        <v>#N/A</v>
      </c>
      <c r="Y93" s="5" t="e">
        <f>VLOOKUP(B93,'School Stats'!$B:$AH, 32, FALSE)</f>
        <v>#N/A</v>
      </c>
      <c r="Z93" s="5" t="e">
        <f>VLOOKUP(B93,'School Stats'!$B:$AH, 30, FALSE)</f>
        <v>#N/A</v>
      </c>
      <c r="AA93" s="5" t="e">
        <f>VLOOKUP(B93,'School Stats'!$B:$AH, 31, FALSE)</f>
        <v>#N/A</v>
      </c>
      <c r="AB93" s="5" t="e">
        <f>VLOOKUP(B93,'Opponent Stats'!$B:$AH, 32, FALSE)</f>
        <v>#N/A</v>
      </c>
      <c r="AC93" s="5" t="e">
        <f>SUM(J93/(SUM(X94-AB93)))</f>
        <v>#N/A</v>
      </c>
      <c r="AE93" s="5" t="e">
        <f>VLOOKUP(B93,'School Stats'!$B:$AH, 33, FALSE)</f>
        <v>#N/A</v>
      </c>
      <c r="AF93" s="5" t="e">
        <f>VLOOKUP(B93,'Opponent Stats'!$B:$AH, 25, FALSE)</f>
        <v>#N/A</v>
      </c>
      <c r="AG93" s="5" t="e">
        <f>VLOOKUP(B93,'Opponent Stats'!$B:$AH, 26, FALSE)</f>
        <v>#N/A</v>
      </c>
      <c r="AH93" s="5" t="e">
        <f>SUM(AF94/AE93)</f>
        <v>#N/A</v>
      </c>
      <c r="AI93" s="5" t="e">
        <f>VLOOKUP(B93,'Opponent Stats'!$B:$AH, 33, FALSE)</f>
        <v>#N/A</v>
      </c>
      <c r="AJ93" s="5" t="e">
        <f>VLOOKUP(B93,'School Stats'!$B:$AH, 19, FALSE)</f>
        <v>#N/A</v>
      </c>
      <c r="AK93" s="5" t="e">
        <f>VLOOKUP(B93,'School Stats'!$B:$AH, 26, FALSE)</f>
        <v>#N/A</v>
      </c>
      <c r="AL93" s="5" t="e">
        <f>SUM(AJ94/AI93)</f>
        <v>#N/A</v>
      </c>
      <c r="AM93" s="5" t="e">
        <f>SUM(AL93-AH93)</f>
        <v>#N/A</v>
      </c>
    </row>
    <row r="94" spans="1:39" hidden="1" outlineLevel="1" x14ac:dyDescent="0.2">
      <c r="A94" s="14" t="s">
        <v>470</v>
      </c>
      <c r="B94" s="15" t="e">
        <f>VLOOKUP(B93,'Conference Decoder'!$A:$B, 2, FALSE)</f>
        <v>#N/A</v>
      </c>
      <c r="C94" s="16" t="s">
        <v>466</v>
      </c>
      <c r="D94" s="6" t="e">
        <f>O93</f>
        <v>#N/A</v>
      </c>
      <c r="E94" s="16" t="s">
        <v>467</v>
      </c>
      <c r="F94" s="6" t="e">
        <f>V93</f>
        <v>#N/A</v>
      </c>
      <c r="K94" s="5" t="e">
        <f>SUM(K93*L93)</f>
        <v>#N/A</v>
      </c>
      <c r="M94" s="5" t="e">
        <f>SUM(M93*N93)</f>
        <v>#N/A</v>
      </c>
      <c r="R94" s="5" t="e">
        <f>SUM(R93*S93)</f>
        <v>#N/A</v>
      </c>
      <c r="T94" s="5" t="e">
        <f>SUM(T93*U93)</f>
        <v>#N/A</v>
      </c>
      <c r="X94" s="5" t="e">
        <f>SUM(X93:AA93)</f>
        <v>#N/A</v>
      </c>
      <c r="AF94" s="5" t="e">
        <f>SUM(AF93*AG93)</f>
        <v>#N/A</v>
      </c>
      <c r="AJ94" s="5" t="e">
        <f>SUM(AJ93*AK93)</f>
        <v>#N/A</v>
      </c>
    </row>
    <row r="95" spans="1:39" hidden="1" outlineLevel="1" x14ac:dyDescent="0.2">
      <c r="A95" s="14" t="s">
        <v>471</v>
      </c>
      <c r="B95" s="15" t="e">
        <f>VLOOKUP(B94,'Conference Strength'!$B$1:$N$33, 13, FALSE)</f>
        <v>#N/A</v>
      </c>
      <c r="C95" s="16" t="s">
        <v>468</v>
      </c>
      <c r="D95" s="6" t="e">
        <f>AM93</f>
        <v>#N/A</v>
      </c>
      <c r="E95" s="16" t="s">
        <v>469</v>
      </c>
      <c r="F95" s="6" t="e">
        <f>AC93</f>
        <v>#N/A</v>
      </c>
      <c r="J95" s="4" t="s">
        <v>473</v>
      </c>
      <c r="K95" t="e">
        <f>SUM(K94-R100)</f>
        <v>#N/A</v>
      </c>
      <c r="L95" s="4" t="s">
        <v>473</v>
      </c>
      <c r="M95" t="e">
        <f>SUM(M94-T100)</f>
        <v>#N/A</v>
      </c>
      <c r="Q95" t="s">
        <v>473</v>
      </c>
      <c r="AI95" s="4" t="s">
        <v>473</v>
      </c>
      <c r="AJ95" t="e">
        <f>SUM(AJ94-AF100)</f>
        <v>#N/A</v>
      </c>
    </row>
    <row r="96" spans="1:39" hidden="1" outlineLevel="1" x14ac:dyDescent="0.2">
      <c r="A96" s="14" t="s">
        <v>507</v>
      </c>
      <c r="B96" s="15" t="e">
        <f>SUM(F97*B95)</f>
        <v>#N/A</v>
      </c>
      <c r="C96" s="16" t="s">
        <v>474</v>
      </c>
      <c r="D96" s="17" t="e">
        <f>SUM(F101*SUM(K95/F100))</f>
        <v>#N/A</v>
      </c>
      <c r="E96" s="16" t="s">
        <v>475</v>
      </c>
      <c r="F96" s="18" t="e">
        <f>SUM(F101*SUM(M95/F100))</f>
        <v>#N/A</v>
      </c>
    </row>
    <row r="97" spans="1:39" hidden="1" outlineLevel="1" x14ac:dyDescent="0.2">
      <c r="A97" s="19"/>
      <c r="B97" s="20"/>
      <c r="C97" s="21" t="s">
        <v>476</v>
      </c>
      <c r="D97" s="22" t="e">
        <f>AJ95/(SUM(F95*10))</f>
        <v>#N/A</v>
      </c>
      <c r="E97" s="21" t="s">
        <v>481</v>
      </c>
      <c r="F97" s="23" t="e">
        <f>SUM(D96,F96,D97)</f>
        <v>#N/A</v>
      </c>
    </row>
    <row r="98" spans="1:39" ht="30" hidden="1" customHeight="1" outlineLevel="1" x14ac:dyDescent="0.2"/>
    <row r="99" spans="1:39" ht="15" hidden="1" outlineLevel="1" x14ac:dyDescent="0.2">
      <c r="A99" s="11" t="s">
        <v>450</v>
      </c>
      <c r="B99" s="12"/>
      <c r="C99" s="13" t="s">
        <v>371</v>
      </c>
      <c r="D99" s="5" t="e">
        <f>VLOOKUP(B99,'School Stats'!$B:$AH, 14, FALSE)</f>
        <v>#N/A</v>
      </c>
      <c r="E99" s="13" t="s">
        <v>452</v>
      </c>
      <c r="F99" s="5" t="e">
        <f>VLOOKUP(B99,'Opponent Stats'!$B:$AH, 15, FALSE)</f>
        <v>#N/A</v>
      </c>
      <c r="J99" s="5" t="e">
        <f>VLOOKUP(B99,'School Stats'!$B:$AH, 17, FALSE)</f>
        <v>#N/A</v>
      </c>
      <c r="K99" s="5" t="e">
        <f>VLOOKUP(B99,'School Stats'!$B:$AH, 19, FALSE)</f>
        <v>#N/A</v>
      </c>
      <c r="L99" s="5" t="e">
        <f>VLOOKUP(B99,'School Stats'!$B:$AH, 20, FALSE)</f>
        <v>#N/A</v>
      </c>
      <c r="M99" s="5" t="e">
        <f>VLOOKUP(B99,'School Stats'!$B:$AH, 22, FALSE)</f>
        <v>#N/A</v>
      </c>
      <c r="N99" s="5" t="e">
        <f>VLOOKUP(B99,'School Stats'!$B:$AH, 23, FALSE)</f>
        <v>#N/A</v>
      </c>
      <c r="O99" s="5" t="e">
        <f>SUM(J99/SUM(K100+M100))</f>
        <v>#N/A</v>
      </c>
      <c r="Q99" s="5" t="e">
        <f>VLOOKUP(B99,'Opponent Stats'!$B:$AH, 17, FALSE)</f>
        <v>#N/A</v>
      </c>
      <c r="R99" s="5" t="e">
        <f>VLOOKUP(B99,'Opponent Stats'!$B:$AH, 19, FALSE)</f>
        <v>#N/A</v>
      </c>
      <c r="S99" s="5" t="e">
        <f>VLOOKUP(B99,'Opponent Stats'!$B:$AH, 20, FALSE)</f>
        <v>#N/A</v>
      </c>
      <c r="T99" s="5" t="e">
        <f>VLOOKUP(B99,'Opponent Stats'!$B:$AH, 22, FALSE)</f>
        <v>#N/A</v>
      </c>
      <c r="U99" s="5" t="e">
        <f>VLOOKUP(B99,'Opponent Stats'!$B:$AH, 23, FALSE)</f>
        <v>#N/A</v>
      </c>
      <c r="V99" s="5" t="e">
        <f>SUM(Q99/SUM(R100+T100))</f>
        <v>#N/A</v>
      </c>
      <c r="X99" s="5" t="e">
        <f>VLOOKUP(B99,'School Stats'!$B:$AH, 27, FALSE)</f>
        <v>#N/A</v>
      </c>
      <c r="Y99" s="5" t="e">
        <f>VLOOKUP(B99,'School Stats'!$B:$AH, 32, FALSE)</f>
        <v>#N/A</v>
      </c>
      <c r="Z99" s="5" t="e">
        <f>VLOOKUP(B99,'School Stats'!$B:$AH, 30, FALSE)</f>
        <v>#N/A</v>
      </c>
      <c r="AA99" s="5" t="e">
        <f>VLOOKUP(B99,'School Stats'!$B:$AH, 31, FALSE)</f>
        <v>#N/A</v>
      </c>
      <c r="AB99" s="5" t="e">
        <f>VLOOKUP(B99,'Opponent Stats'!$B:$AH, 32, FALSE)</f>
        <v>#N/A</v>
      </c>
      <c r="AC99" s="5" t="e">
        <f>SUM(J99/(SUM(X100-AB99)))</f>
        <v>#N/A</v>
      </c>
      <c r="AE99" s="5" t="e">
        <f>VLOOKUP(B99,'School Stats'!$B:$AH, 33, FALSE)</f>
        <v>#N/A</v>
      </c>
      <c r="AF99" s="5" t="e">
        <f>VLOOKUP(B99,'Opponent Stats'!$B:$AH, 25, FALSE)</f>
        <v>#N/A</v>
      </c>
      <c r="AG99" s="5" t="e">
        <f>VLOOKUP(B99,'Opponent Stats'!$B:$AH, 26, FALSE)</f>
        <v>#N/A</v>
      </c>
      <c r="AH99" s="5" t="e">
        <f>SUM(AF100/AE99)</f>
        <v>#N/A</v>
      </c>
      <c r="AI99" s="5" t="e">
        <f>VLOOKUP(B99,'Opponent Stats'!$B:$AH, 33, FALSE)</f>
        <v>#N/A</v>
      </c>
      <c r="AJ99" s="5" t="e">
        <f>VLOOKUP(B99,'School Stats'!$B:$AH, 19, FALSE)</f>
        <v>#N/A</v>
      </c>
      <c r="AK99" s="5" t="e">
        <f>VLOOKUP(B99,'School Stats'!$B:$AH, 26, FALSE)</f>
        <v>#N/A</v>
      </c>
      <c r="AL99" s="5" t="e">
        <f>SUM(AJ100/AI99)</f>
        <v>#N/A</v>
      </c>
      <c r="AM99" s="5" t="e">
        <f>SUM(AL99-AH99)</f>
        <v>#N/A</v>
      </c>
    </row>
    <row r="100" spans="1:39" hidden="1" outlineLevel="1" x14ac:dyDescent="0.2">
      <c r="A100" s="14" t="s">
        <v>470</v>
      </c>
      <c r="B100" s="15" t="e">
        <f>VLOOKUP(B99,'Conference Decoder'!$A:$B, 2, FALSE)</f>
        <v>#N/A</v>
      </c>
      <c r="C100" s="16" t="s">
        <v>466</v>
      </c>
      <c r="D100" s="6" t="e">
        <f>O99</f>
        <v>#N/A</v>
      </c>
      <c r="E100" s="16" t="s">
        <v>467</v>
      </c>
      <c r="F100" s="6" t="e">
        <f>V99</f>
        <v>#N/A</v>
      </c>
      <c r="K100" s="5" t="e">
        <f>SUM(K99*L99)</f>
        <v>#N/A</v>
      </c>
      <c r="M100" s="5" t="e">
        <f>SUM(M99*N99)</f>
        <v>#N/A</v>
      </c>
      <c r="R100" s="5" t="e">
        <f>SUM(R99*S99)</f>
        <v>#N/A</v>
      </c>
      <c r="T100" s="5" t="e">
        <f>SUM(T99*U99)</f>
        <v>#N/A</v>
      </c>
      <c r="X100" s="5" t="e">
        <f>SUM(X99:AA99)</f>
        <v>#N/A</v>
      </c>
      <c r="AF100" s="5" t="e">
        <f>SUM(AF99*AG99)</f>
        <v>#N/A</v>
      </c>
      <c r="AJ100" s="5" t="e">
        <f>SUM(AJ99*AK99)</f>
        <v>#N/A</v>
      </c>
    </row>
    <row r="101" spans="1:39" hidden="1" outlineLevel="1" x14ac:dyDescent="0.2">
      <c r="A101" s="14" t="s">
        <v>471</v>
      </c>
      <c r="B101" s="15" t="e">
        <f>VLOOKUP(B100,'Conference Strength'!$B$1:$N$33, 13, FALSE)</f>
        <v>#N/A</v>
      </c>
      <c r="C101" s="16" t="s">
        <v>468</v>
      </c>
      <c r="D101" s="6" t="e">
        <f>AM99</f>
        <v>#N/A</v>
      </c>
      <c r="E101" s="16" t="s">
        <v>469</v>
      </c>
      <c r="F101" s="6" t="e">
        <f>AC99</f>
        <v>#N/A</v>
      </c>
      <c r="J101" s="4" t="s">
        <v>473</v>
      </c>
      <c r="K101" t="e">
        <f>SUM(K100-R94)</f>
        <v>#N/A</v>
      </c>
      <c r="L101" s="4" t="s">
        <v>473</v>
      </c>
      <c r="M101" t="e">
        <f>SUM(M100-T94)</f>
        <v>#N/A</v>
      </c>
      <c r="AI101" s="4" t="s">
        <v>473</v>
      </c>
      <c r="AJ101" t="e">
        <f>SUM(AJ100-AF94)</f>
        <v>#N/A</v>
      </c>
    </row>
    <row r="102" spans="1:39" hidden="1" outlineLevel="1" x14ac:dyDescent="0.2">
      <c r="A102" s="14" t="s">
        <v>507</v>
      </c>
      <c r="B102" s="15" t="e">
        <f>SUM(F103*B101)</f>
        <v>#N/A</v>
      </c>
      <c r="C102" s="16" t="s">
        <v>474</v>
      </c>
      <c r="D102" s="17" t="e">
        <f>SUM(F95*SUM(K101/F94))</f>
        <v>#N/A</v>
      </c>
      <c r="E102" s="16" t="s">
        <v>475</v>
      </c>
      <c r="F102" s="18" t="e">
        <f>SUM(F95*SUM(M101/F94))</f>
        <v>#N/A</v>
      </c>
    </row>
    <row r="103" spans="1:39" hidden="1" outlineLevel="1" x14ac:dyDescent="0.2">
      <c r="A103" s="19"/>
      <c r="B103" s="20"/>
      <c r="C103" s="21" t="s">
        <v>476</v>
      </c>
      <c r="D103" s="22" t="e">
        <f>AJ101/(SUM(F101*10))</f>
        <v>#N/A</v>
      </c>
      <c r="E103" s="21" t="s">
        <v>481</v>
      </c>
      <c r="F103" s="23" t="e">
        <f>SUM(D102,F102,D103)</f>
        <v>#N/A</v>
      </c>
    </row>
    <row r="104" spans="1:39" hidden="1" outlineLevel="1" x14ac:dyDescent="0.2"/>
    <row r="105" spans="1:39" hidden="1" outlineLevel="1" x14ac:dyDescent="0.2"/>
    <row r="106" spans="1:39" hidden="1" outlineLevel="1" x14ac:dyDescent="0.2"/>
    <row r="107" spans="1:39" hidden="1" outlineLevel="1" x14ac:dyDescent="0.2"/>
    <row r="108" spans="1:39" collapsed="1" x14ac:dyDescent="0.2"/>
    <row r="109" spans="1:39" s="24" customFormat="1" x14ac:dyDescent="0.2">
      <c r="A109" s="25" t="s">
        <v>479</v>
      </c>
    </row>
    <row r="112" spans="1:39" hidden="1" outlineLevel="1" x14ac:dyDescent="0.2">
      <c r="A112" s="40" t="s">
        <v>472</v>
      </c>
      <c r="B112" s="41"/>
      <c r="C112" s="41"/>
      <c r="D112" s="41"/>
      <c r="E112" s="41"/>
      <c r="F112" s="42"/>
      <c r="J112" s="28" t="s">
        <v>456</v>
      </c>
      <c r="K112" s="29"/>
      <c r="L112" s="29"/>
      <c r="M112" s="29"/>
      <c r="N112" s="29"/>
      <c r="O112" s="30"/>
      <c r="Q112" s="31" t="s">
        <v>457</v>
      </c>
      <c r="R112" s="32"/>
      <c r="S112" s="32"/>
      <c r="T112" s="32"/>
      <c r="U112" s="32"/>
      <c r="V112" s="33"/>
      <c r="X112" s="34" t="s">
        <v>458</v>
      </c>
      <c r="Y112" s="35"/>
      <c r="Z112" s="35"/>
      <c r="AA112" s="35"/>
      <c r="AB112" s="35"/>
      <c r="AC112" s="36"/>
      <c r="AE112" s="37" t="s">
        <v>462</v>
      </c>
      <c r="AF112" s="38"/>
      <c r="AG112" s="38"/>
      <c r="AH112" s="38"/>
      <c r="AI112" s="38"/>
      <c r="AJ112" s="38"/>
      <c r="AK112" s="38"/>
      <c r="AL112" s="38"/>
      <c r="AM112" s="39"/>
    </row>
    <row r="113" spans="1:39" ht="60" hidden="1" outlineLevel="1" x14ac:dyDescent="0.2">
      <c r="A113" s="4" t="s">
        <v>451</v>
      </c>
      <c r="D113" s="2"/>
      <c r="F113" s="2"/>
      <c r="G113" s="2"/>
      <c r="H113" s="2"/>
      <c r="J113" s="7" t="s">
        <v>391</v>
      </c>
      <c r="K113" s="8" t="s">
        <v>393</v>
      </c>
      <c r="L113" s="8" t="s">
        <v>394</v>
      </c>
      <c r="M113" s="8" t="s">
        <v>396</v>
      </c>
      <c r="N113" s="8" t="s">
        <v>397</v>
      </c>
      <c r="O113" s="10" t="s">
        <v>459</v>
      </c>
      <c r="Q113" s="7" t="s">
        <v>455</v>
      </c>
      <c r="R113" s="8" t="s">
        <v>376</v>
      </c>
      <c r="S113" s="8" t="s">
        <v>377</v>
      </c>
      <c r="T113" s="8" t="s">
        <v>379</v>
      </c>
      <c r="U113" s="8" t="s">
        <v>380</v>
      </c>
      <c r="V113" s="10" t="s">
        <v>460</v>
      </c>
      <c r="X113" s="7" t="s">
        <v>401</v>
      </c>
      <c r="Y113" s="8" t="s">
        <v>406</v>
      </c>
      <c r="Z113" s="8" t="s">
        <v>404</v>
      </c>
      <c r="AA113" s="8" t="s">
        <v>405</v>
      </c>
      <c r="AB113" s="8" t="s">
        <v>389</v>
      </c>
      <c r="AC113" s="10" t="s">
        <v>461</v>
      </c>
      <c r="AE113" s="7" t="s">
        <v>407</v>
      </c>
      <c r="AF113" s="8" t="s">
        <v>382</v>
      </c>
      <c r="AG113" s="8" t="s">
        <v>383</v>
      </c>
      <c r="AH113" s="9" t="s">
        <v>464</v>
      </c>
      <c r="AI113" s="8" t="s">
        <v>390</v>
      </c>
      <c r="AJ113" s="8" t="s">
        <v>399</v>
      </c>
      <c r="AK113" s="8" t="s">
        <v>400</v>
      </c>
      <c r="AL113" s="9" t="s">
        <v>465</v>
      </c>
      <c r="AM113" s="10" t="s">
        <v>463</v>
      </c>
    </row>
    <row r="114" spans="1:39" ht="15" hidden="1" outlineLevel="1" x14ac:dyDescent="0.2">
      <c r="A114" s="11" t="s">
        <v>449</v>
      </c>
      <c r="B114" s="12"/>
      <c r="C114" s="13" t="s">
        <v>371</v>
      </c>
      <c r="D114" s="5" t="e">
        <f>VLOOKUP(B114,'School Stats'!$B:$AH, 14, FALSE)</f>
        <v>#N/A</v>
      </c>
      <c r="E114" s="13" t="s">
        <v>452</v>
      </c>
      <c r="F114" s="5" t="e">
        <f>VLOOKUP(B114,'School Stats'!$B:$AH, 15, FALSE)</f>
        <v>#N/A</v>
      </c>
      <c r="J114" s="5" t="e">
        <f>VLOOKUP(B114,'School Stats'!$B:$AH, 17, FALSE)</f>
        <v>#N/A</v>
      </c>
      <c r="K114" s="5" t="e">
        <f>VLOOKUP(B114,'School Stats'!$B:$AH, 19, FALSE)</f>
        <v>#N/A</v>
      </c>
      <c r="L114" s="5" t="e">
        <f>VLOOKUP(B114,'School Stats'!$B:$AH, 20, FALSE)</f>
        <v>#N/A</v>
      </c>
      <c r="M114" s="5" t="e">
        <f>VLOOKUP(B114,'School Stats'!$B:$AH, 22, FALSE)</f>
        <v>#N/A</v>
      </c>
      <c r="N114" s="5" t="e">
        <f>VLOOKUP(B114,'School Stats'!$B:$AH, 23, FALSE)</f>
        <v>#N/A</v>
      </c>
      <c r="O114" s="5" t="e">
        <f>SUM(J114/SUM(K115+M115))</f>
        <v>#N/A</v>
      </c>
      <c r="Q114" s="5" t="e">
        <f>VLOOKUP(B114,'Opponent Stats'!$B:$AH, 17, FALSE)</f>
        <v>#N/A</v>
      </c>
      <c r="R114" s="5" t="e">
        <f>VLOOKUP(B114,'Opponent Stats'!$B:$AH, 19, FALSE)</f>
        <v>#N/A</v>
      </c>
      <c r="S114" s="5" t="e">
        <f>VLOOKUP(B114,'Opponent Stats'!$B:$AH, 20, FALSE)</f>
        <v>#N/A</v>
      </c>
      <c r="T114" s="5" t="e">
        <f>VLOOKUP(B114,'Opponent Stats'!$B:$AH, 22, FALSE)</f>
        <v>#N/A</v>
      </c>
      <c r="U114" s="5" t="e">
        <f>VLOOKUP(B114,'Opponent Stats'!$B:$AH, 23, FALSE)</f>
        <v>#N/A</v>
      </c>
      <c r="V114" s="5" t="e">
        <f>SUM(Q114/SUM(R115+T115))</f>
        <v>#N/A</v>
      </c>
      <c r="X114" s="5" t="e">
        <f>VLOOKUP(B114,'School Stats'!$B:$AH, 27, FALSE)</f>
        <v>#N/A</v>
      </c>
      <c r="Y114" s="5" t="e">
        <f>VLOOKUP(B114,'School Stats'!$B:$AH, 32, FALSE)</f>
        <v>#N/A</v>
      </c>
      <c r="Z114" s="5" t="e">
        <f>VLOOKUP(B114,'School Stats'!$B:$AH, 30, FALSE)</f>
        <v>#N/A</v>
      </c>
      <c r="AA114" s="5" t="e">
        <f>VLOOKUP(B114,'School Stats'!$B:$AH, 31, FALSE)</f>
        <v>#N/A</v>
      </c>
      <c r="AB114" s="5" t="e">
        <f>VLOOKUP(B114,'Opponent Stats'!$B:$AH, 32, FALSE)</f>
        <v>#N/A</v>
      </c>
      <c r="AC114" s="5" t="e">
        <f>SUM(J114/(SUM(X115-AB114)))</f>
        <v>#N/A</v>
      </c>
      <c r="AE114" s="5" t="e">
        <f>VLOOKUP(B114,'School Stats'!$B:$AH, 33, FALSE)</f>
        <v>#N/A</v>
      </c>
      <c r="AF114" s="5" t="e">
        <f>VLOOKUP(B114,'Opponent Stats'!$B:$AH, 25, FALSE)</f>
        <v>#N/A</v>
      </c>
      <c r="AG114" s="5" t="e">
        <f>VLOOKUP(B114,'Opponent Stats'!$B:$AH, 26, FALSE)</f>
        <v>#N/A</v>
      </c>
      <c r="AH114" s="5" t="e">
        <f>SUM(AF115/AE114)</f>
        <v>#N/A</v>
      </c>
      <c r="AI114" s="5" t="e">
        <f>VLOOKUP(B114,'Opponent Stats'!$B:$AH, 33, FALSE)</f>
        <v>#N/A</v>
      </c>
      <c r="AJ114" s="5" t="e">
        <f>VLOOKUP(B114,'School Stats'!$B:$AH, 19, FALSE)</f>
        <v>#N/A</v>
      </c>
      <c r="AK114" s="5" t="e">
        <f>VLOOKUP(B114,'School Stats'!$B:$AH, 26, FALSE)</f>
        <v>#N/A</v>
      </c>
      <c r="AL114" s="5" t="e">
        <f>SUM(AJ115/AI114)</f>
        <v>#N/A</v>
      </c>
      <c r="AM114" s="5" t="e">
        <f>SUM(AL114-AH114)</f>
        <v>#N/A</v>
      </c>
    </row>
    <row r="115" spans="1:39" hidden="1" outlineLevel="1" x14ac:dyDescent="0.2">
      <c r="A115" s="14" t="s">
        <v>470</v>
      </c>
      <c r="B115" s="15" t="e">
        <f>VLOOKUP(B114,'Conference Decoder'!$A:$B, 2, FALSE)</f>
        <v>#N/A</v>
      </c>
      <c r="C115" s="16" t="s">
        <v>466</v>
      </c>
      <c r="D115" s="6" t="e">
        <f>O114</f>
        <v>#N/A</v>
      </c>
      <c r="E115" s="16" t="s">
        <v>467</v>
      </c>
      <c r="F115" s="6" t="e">
        <f>V114</f>
        <v>#N/A</v>
      </c>
      <c r="K115" s="5" t="e">
        <f>SUM(K114*L114)</f>
        <v>#N/A</v>
      </c>
      <c r="M115" s="5" t="e">
        <f>SUM(M114*N114)</f>
        <v>#N/A</v>
      </c>
      <c r="R115" s="5" t="e">
        <f>SUM(R114*S114)</f>
        <v>#N/A</v>
      </c>
      <c r="T115" s="5" t="e">
        <f>SUM(T114*U114)</f>
        <v>#N/A</v>
      </c>
      <c r="X115" s="5" t="e">
        <f>SUM(X114:AA114)</f>
        <v>#N/A</v>
      </c>
      <c r="AF115" s="5" t="e">
        <f>SUM(AF114*AG114)</f>
        <v>#N/A</v>
      </c>
      <c r="AJ115" s="5" t="e">
        <f>SUM(AJ114*AK114)</f>
        <v>#N/A</v>
      </c>
    </row>
    <row r="116" spans="1:39" hidden="1" outlineLevel="1" x14ac:dyDescent="0.2">
      <c r="A116" s="14" t="s">
        <v>471</v>
      </c>
      <c r="B116" s="15" t="e">
        <f>VLOOKUP(B115,'Conference Strength'!$B$1:$N$33, 13, FALSE)</f>
        <v>#N/A</v>
      </c>
      <c r="C116" s="16" t="s">
        <v>468</v>
      </c>
      <c r="D116" s="6" t="e">
        <f>AM114</f>
        <v>#N/A</v>
      </c>
      <c r="E116" s="16" t="s">
        <v>469</v>
      </c>
      <c r="F116" s="6" t="e">
        <f>AC114</f>
        <v>#N/A</v>
      </c>
      <c r="J116" s="4" t="s">
        <v>473</v>
      </c>
      <c r="K116" t="e">
        <f>SUM(K115-R121)</f>
        <v>#N/A</v>
      </c>
      <c r="L116" s="4" t="s">
        <v>473</v>
      </c>
      <c r="M116" t="e">
        <f>SUM(M115-T121)</f>
        <v>#N/A</v>
      </c>
      <c r="Q116" t="s">
        <v>473</v>
      </c>
      <c r="AI116" s="4" t="s">
        <v>473</v>
      </c>
      <c r="AJ116" t="e">
        <f>SUM(AJ115-AF121)</f>
        <v>#N/A</v>
      </c>
    </row>
    <row r="117" spans="1:39" hidden="1" outlineLevel="1" x14ac:dyDescent="0.2">
      <c r="A117" s="14" t="s">
        <v>507</v>
      </c>
      <c r="B117" s="15" t="e">
        <f>SUM(F118*B116)</f>
        <v>#N/A</v>
      </c>
      <c r="C117" s="16" t="s">
        <v>474</v>
      </c>
      <c r="D117" s="17" t="e">
        <f>SUM(F122*SUM(K116/F121))</f>
        <v>#N/A</v>
      </c>
      <c r="E117" s="16" t="s">
        <v>475</v>
      </c>
      <c r="F117" s="18" t="e">
        <f>SUM(F122*SUM(M116/F121))</f>
        <v>#N/A</v>
      </c>
    </row>
    <row r="118" spans="1:39" hidden="1" outlineLevel="1" x14ac:dyDescent="0.2">
      <c r="A118" s="19"/>
      <c r="B118" s="20"/>
      <c r="C118" s="21" t="s">
        <v>476</v>
      </c>
      <c r="D118" s="22" t="e">
        <f>AJ116/(SUM(F116*10))</f>
        <v>#N/A</v>
      </c>
      <c r="E118" s="21" t="s">
        <v>481</v>
      </c>
      <c r="F118" s="23" t="e">
        <f>SUM(D117,F117,D118)</f>
        <v>#N/A</v>
      </c>
    </row>
    <row r="119" spans="1:39" ht="30" hidden="1" customHeight="1" outlineLevel="1" x14ac:dyDescent="0.2"/>
    <row r="120" spans="1:39" ht="15" hidden="1" outlineLevel="1" x14ac:dyDescent="0.2">
      <c r="A120" s="11" t="s">
        <v>450</v>
      </c>
      <c r="B120" s="12"/>
      <c r="C120" s="13" t="s">
        <v>371</v>
      </c>
      <c r="D120" s="5" t="e">
        <f>VLOOKUP(B120,'School Stats'!$B:$AH, 14, FALSE)</f>
        <v>#N/A</v>
      </c>
      <c r="E120" s="13" t="s">
        <v>452</v>
      </c>
      <c r="F120" s="5" t="e">
        <f>VLOOKUP(B120,'Opponent Stats'!$B:$AH, 15, FALSE)</f>
        <v>#N/A</v>
      </c>
      <c r="J120" s="5" t="e">
        <f>VLOOKUP(B120,'School Stats'!$B:$AH, 17, FALSE)</f>
        <v>#N/A</v>
      </c>
      <c r="K120" s="5" t="e">
        <f>VLOOKUP(B120,'School Stats'!$B:$AH, 19, FALSE)</f>
        <v>#N/A</v>
      </c>
      <c r="L120" s="5" t="e">
        <f>VLOOKUP(B120,'School Stats'!$B:$AH, 20, FALSE)</f>
        <v>#N/A</v>
      </c>
      <c r="M120" s="5" t="e">
        <f>VLOOKUP(B120,'School Stats'!$B:$AH, 22, FALSE)</f>
        <v>#N/A</v>
      </c>
      <c r="N120" s="5" t="e">
        <f>VLOOKUP(B120,'School Stats'!$B:$AH, 23, FALSE)</f>
        <v>#N/A</v>
      </c>
      <c r="O120" s="5" t="e">
        <f>SUM(J120/SUM(K121+M121))</f>
        <v>#N/A</v>
      </c>
      <c r="Q120" s="5" t="e">
        <f>VLOOKUP(B120,'Opponent Stats'!$B:$AH, 17, FALSE)</f>
        <v>#N/A</v>
      </c>
      <c r="R120" s="5" t="e">
        <f>VLOOKUP(B120,'Opponent Stats'!$B:$AH, 19, FALSE)</f>
        <v>#N/A</v>
      </c>
      <c r="S120" s="5" t="e">
        <f>VLOOKUP(B120,'Opponent Stats'!$B:$AH, 20, FALSE)</f>
        <v>#N/A</v>
      </c>
      <c r="T120" s="5" t="e">
        <f>VLOOKUP(B120,'Opponent Stats'!$B:$AH, 22, FALSE)</f>
        <v>#N/A</v>
      </c>
      <c r="U120" s="5" t="e">
        <f>VLOOKUP(B120,'Opponent Stats'!$B:$AH, 23, FALSE)</f>
        <v>#N/A</v>
      </c>
      <c r="V120" s="5" t="e">
        <f>SUM(Q120/SUM(R121+T121))</f>
        <v>#N/A</v>
      </c>
      <c r="X120" s="5" t="e">
        <f>VLOOKUP(B120,'School Stats'!$B:$AH, 27, FALSE)</f>
        <v>#N/A</v>
      </c>
      <c r="Y120" s="5" t="e">
        <f>VLOOKUP(B120,'School Stats'!$B:$AH, 32, FALSE)</f>
        <v>#N/A</v>
      </c>
      <c r="Z120" s="5" t="e">
        <f>VLOOKUP(B120,'School Stats'!$B:$AH, 30, FALSE)</f>
        <v>#N/A</v>
      </c>
      <c r="AA120" s="5" t="e">
        <f>VLOOKUP(B120,'School Stats'!$B:$AH, 31, FALSE)</f>
        <v>#N/A</v>
      </c>
      <c r="AB120" s="5" t="e">
        <f>VLOOKUP(B120,'Opponent Stats'!$B:$AH, 32, FALSE)</f>
        <v>#N/A</v>
      </c>
      <c r="AC120" s="5" t="e">
        <f>SUM(J120/(SUM(X121-AB120)))</f>
        <v>#N/A</v>
      </c>
      <c r="AE120" s="5" t="e">
        <f>VLOOKUP(B120,'School Stats'!$B:$AH, 33, FALSE)</f>
        <v>#N/A</v>
      </c>
      <c r="AF120" s="5" t="e">
        <f>VLOOKUP(B120,'Opponent Stats'!$B:$AH, 25, FALSE)</f>
        <v>#N/A</v>
      </c>
      <c r="AG120" s="5" t="e">
        <f>VLOOKUP(B120,'Opponent Stats'!$B:$AH, 26, FALSE)</f>
        <v>#N/A</v>
      </c>
      <c r="AH120" s="5" t="e">
        <f>SUM(AF121/AE120)</f>
        <v>#N/A</v>
      </c>
      <c r="AI120" s="5" t="e">
        <f>VLOOKUP(B120,'Opponent Stats'!$B:$AH, 33, FALSE)</f>
        <v>#N/A</v>
      </c>
      <c r="AJ120" s="5" t="e">
        <f>VLOOKUP(B120,'School Stats'!$B:$AH, 19, FALSE)</f>
        <v>#N/A</v>
      </c>
      <c r="AK120" s="5" t="e">
        <f>VLOOKUP(B120,'School Stats'!$B:$AH, 26, FALSE)</f>
        <v>#N/A</v>
      </c>
      <c r="AL120" s="5" t="e">
        <f>SUM(AJ121/AI120)</f>
        <v>#N/A</v>
      </c>
      <c r="AM120" s="5" t="e">
        <f>SUM(AL120-AH120)</f>
        <v>#N/A</v>
      </c>
    </row>
    <row r="121" spans="1:39" hidden="1" outlineLevel="1" x14ac:dyDescent="0.2">
      <c r="A121" s="14" t="s">
        <v>470</v>
      </c>
      <c r="B121" s="15" t="e">
        <f>VLOOKUP(B120,'Conference Decoder'!$A:$B, 2, FALSE)</f>
        <v>#N/A</v>
      </c>
      <c r="C121" s="16" t="s">
        <v>466</v>
      </c>
      <c r="D121" s="6" t="e">
        <f>O120</f>
        <v>#N/A</v>
      </c>
      <c r="E121" s="16" t="s">
        <v>467</v>
      </c>
      <c r="F121" s="6" t="e">
        <f>V120</f>
        <v>#N/A</v>
      </c>
      <c r="K121" s="5" t="e">
        <f>SUM(K120*L120)</f>
        <v>#N/A</v>
      </c>
      <c r="M121" s="5" t="e">
        <f>SUM(M120*N120)</f>
        <v>#N/A</v>
      </c>
      <c r="R121" s="5" t="e">
        <f>SUM(R120*S120)</f>
        <v>#N/A</v>
      </c>
      <c r="T121" s="5" t="e">
        <f>SUM(T120*U120)</f>
        <v>#N/A</v>
      </c>
      <c r="X121" s="5" t="e">
        <f>SUM(X120:AA120)</f>
        <v>#N/A</v>
      </c>
      <c r="AF121" s="5" t="e">
        <f>SUM(AF120*AG120)</f>
        <v>#N/A</v>
      </c>
      <c r="AJ121" s="5" t="e">
        <f>SUM(AJ120*AK120)</f>
        <v>#N/A</v>
      </c>
    </row>
    <row r="122" spans="1:39" hidden="1" outlineLevel="1" x14ac:dyDescent="0.2">
      <c r="A122" s="14" t="s">
        <v>471</v>
      </c>
      <c r="B122" s="15" t="e">
        <f>VLOOKUP(B121,'Conference Strength'!$B$1:$N$33, 13, FALSE)</f>
        <v>#N/A</v>
      </c>
      <c r="C122" s="16" t="s">
        <v>468</v>
      </c>
      <c r="D122" s="6" t="e">
        <f>AM120</f>
        <v>#N/A</v>
      </c>
      <c r="E122" s="16" t="s">
        <v>469</v>
      </c>
      <c r="F122" s="6" t="e">
        <f>AC120</f>
        <v>#N/A</v>
      </c>
      <c r="J122" s="4" t="s">
        <v>473</v>
      </c>
      <c r="K122" t="e">
        <f>SUM(K121-R115)</f>
        <v>#N/A</v>
      </c>
      <c r="L122" s="4" t="s">
        <v>473</v>
      </c>
      <c r="M122" t="e">
        <f>SUM(M121-T115)</f>
        <v>#N/A</v>
      </c>
      <c r="AI122" s="4" t="s">
        <v>473</v>
      </c>
      <c r="AJ122" t="e">
        <f>SUM(AJ121-AF115)</f>
        <v>#N/A</v>
      </c>
    </row>
    <row r="123" spans="1:39" hidden="1" outlineLevel="1" x14ac:dyDescent="0.2">
      <c r="A123" s="14" t="s">
        <v>507</v>
      </c>
      <c r="B123" s="15" t="e">
        <f>SUM(F124*B122)</f>
        <v>#N/A</v>
      </c>
      <c r="C123" s="16" t="s">
        <v>474</v>
      </c>
      <c r="D123" s="17" t="e">
        <f>SUM(F116*SUM(K122/F115))</f>
        <v>#N/A</v>
      </c>
      <c r="E123" s="16" t="s">
        <v>475</v>
      </c>
      <c r="F123" s="18" t="e">
        <f>SUM(F116*SUM(M122/F115))</f>
        <v>#N/A</v>
      </c>
    </row>
    <row r="124" spans="1:39" hidden="1" outlineLevel="1" x14ac:dyDescent="0.2">
      <c r="A124" s="19"/>
      <c r="B124" s="20"/>
      <c r="C124" s="21" t="s">
        <v>476</v>
      </c>
      <c r="D124" s="22" t="e">
        <f>AJ122/(SUM(F122*10))</f>
        <v>#N/A</v>
      </c>
      <c r="E124" s="21" t="s">
        <v>481</v>
      </c>
      <c r="F124" s="23" t="e">
        <f>SUM(D123,F123,D124)</f>
        <v>#N/A</v>
      </c>
    </row>
    <row r="125" spans="1:39" hidden="1" outlineLevel="1" x14ac:dyDescent="0.2"/>
    <row r="126" spans="1:39" hidden="1" outlineLevel="1" x14ac:dyDescent="0.2"/>
    <row r="127" spans="1:39" hidden="1" outlineLevel="1" x14ac:dyDescent="0.2">
      <c r="A127" s="40" t="s">
        <v>472</v>
      </c>
      <c r="B127" s="41"/>
      <c r="C127" s="41"/>
      <c r="D127" s="41"/>
      <c r="E127" s="41"/>
      <c r="F127" s="42"/>
      <c r="J127" s="28" t="s">
        <v>456</v>
      </c>
      <c r="K127" s="29"/>
      <c r="L127" s="29"/>
      <c r="M127" s="29"/>
      <c r="N127" s="29"/>
      <c r="O127" s="30"/>
      <c r="Q127" s="31" t="s">
        <v>457</v>
      </c>
      <c r="R127" s="32"/>
      <c r="S127" s="32"/>
      <c r="T127" s="32"/>
      <c r="U127" s="32"/>
      <c r="V127" s="33"/>
      <c r="X127" s="34" t="s">
        <v>458</v>
      </c>
      <c r="Y127" s="35"/>
      <c r="Z127" s="35"/>
      <c r="AA127" s="35"/>
      <c r="AB127" s="35"/>
      <c r="AC127" s="36"/>
      <c r="AE127" s="37" t="s">
        <v>462</v>
      </c>
      <c r="AF127" s="38"/>
      <c r="AG127" s="38"/>
      <c r="AH127" s="38"/>
      <c r="AI127" s="38"/>
      <c r="AJ127" s="38"/>
      <c r="AK127" s="38"/>
      <c r="AL127" s="38"/>
      <c r="AM127" s="39"/>
    </row>
    <row r="128" spans="1:39" ht="60" hidden="1" outlineLevel="1" x14ac:dyDescent="0.2">
      <c r="A128" s="4" t="s">
        <v>451</v>
      </c>
      <c r="D128" s="2"/>
      <c r="F128" s="2"/>
      <c r="G128" s="2"/>
      <c r="H128" s="2"/>
      <c r="J128" s="7" t="s">
        <v>391</v>
      </c>
      <c r="K128" s="8" t="s">
        <v>393</v>
      </c>
      <c r="L128" s="8" t="s">
        <v>394</v>
      </c>
      <c r="M128" s="8" t="s">
        <v>396</v>
      </c>
      <c r="N128" s="8" t="s">
        <v>397</v>
      </c>
      <c r="O128" s="10" t="s">
        <v>459</v>
      </c>
      <c r="Q128" s="7" t="s">
        <v>455</v>
      </c>
      <c r="R128" s="8" t="s">
        <v>376</v>
      </c>
      <c r="S128" s="8" t="s">
        <v>377</v>
      </c>
      <c r="T128" s="8" t="s">
        <v>379</v>
      </c>
      <c r="U128" s="8" t="s">
        <v>380</v>
      </c>
      <c r="V128" s="10" t="s">
        <v>460</v>
      </c>
      <c r="X128" s="7" t="s">
        <v>401</v>
      </c>
      <c r="Y128" s="8" t="s">
        <v>406</v>
      </c>
      <c r="Z128" s="8" t="s">
        <v>404</v>
      </c>
      <c r="AA128" s="8" t="s">
        <v>405</v>
      </c>
      <c r="AB128" s="8" t="s">
        <v>389</v>
      </c>
      <c r="AC128" s="10" t="s">
        <v>461</v>
      </c>
      <c r="AE128" s="7" t="s">
        <v>407</v>
      </c>
      <c r="AF128" s="8" t="s">
        <v>382</v>
      </c>
      <c r="AG128" s="8" t="s">
        <v>383</v>
      </c>
      <c r="AH128" s="9" t="s">
        <v>464</v>
      </c>
      <c r="AI128" s="8" t="s">
        <v>390</v>
      </c>
      <c r="AJ128" s="8" t="s">
        <v>399</v>
      </c>
      <c r="AK128" s="8" t="s">
        <v>400</v>
      </c>
      <c r="AL128" s="9" t="s">
        <v>465</v>
      </c>
      <c r="AM128" s="10" t="s">
        <v>463</v>
      </c>
    </row>
    <row r="129" spans="1:39" ht="15" hidden="1" outlineLevel="1" x14ac:dyDescent="0.2">
      <c r="A129" s="11" t="s">
        <v>449</v>
      </c>
      <c r="B129" s="12"/>
      <c r="C129" s="13" t="s">
        <v>371</v>
      </c>
      <c r="D129" s="5" t="e">
        <f>VLOOKUP(B129,'School Stats'!$B:$AH, 14, FALSE)</f>
        <v>#N/A</v>
      </c>
      <c r="E129" s="13" t="s">
        <v>452</v>
      </c>
      <c r="F129" s="5" t="e">
        <f>VLOOKUP(B129,'School Stats'!$B:$AH, 15, FALSE)</f>
        <v>#N/A</v>
      </c>
      <c r="J129" s="5" t="e">
        <f>VLOOKUP(B129,'School Stats'!$B:$AH, 17, FALSE)</f>
        <v>#N/A</v>
      </c>
      <c r="K129" s="5" t="e">
        <f>VLOOKUP(B129,'School Stats'!$B:$AH, 19, FALSE)</f>
        <v>#N/A</v>
      </c>
      <c r="L129" s="5" t="e">
        <f>VLOOKUP(B129,'School Stats'!$B:$AH, 20, FALSE)</f>
        <v>#N/A</v>
      </c>
      <c r="M129" s="5" t="e">
        <f>VLOOKUP(B129,'School Stats'!$B:$AH, 22, FALSE)</f>
        <v>#N/A</v>
      </c>
      <c r="N129" s="5" t="e">
        <f>VLOOKUP(B129,'School Stats'!$B:$AH, 23, FALSE)</f>
        <v>#N/A</v>
      </c>
      <c r="O129" s="5" t="e">
        <f>SUM(J129/SUM(K130+M130))</f>
        <v>#N/A</v>
      </c>
      <c r="Q129" s="5" t="e">
        <f>VLOOKUP(B129,'Opponent Stats'!$B:$AH, 17, FALSE)</f>
        <v>#N/A</v>
      </c>
      <c r="R129" s="5" t="e">
        <f>VLOOKUP(B129,'Opponent Stats'!$B:$AH, 19, FALSE)</f>
        <v>#N/A</v>
      </c>
      <c r="S129" s="5" t="e">
        <f>VLOOKUP(B129,'Opponent Stats'!$B:$AH, 20, FALSE)</f>
        <v>#N/A</v>
      </c>
      <c r="T129" s="5" t="e">
        <f>VLOOKUP(B129,'Opponent Stats'!$B:$AH, 22, FALSE)</f>
        <v>#N/A</v>
      </c>
      <c r="U129" s="5" t="e">
        <f>VLOOKUP(B129,'Opponent Stats'!$B:$AH, 23, FALSE)</f>
        <v>#N/A</v>
      </c>
      <c r="V129" s="5" t="e">
        <f>SUM(Q129/SUM(R130+T130))</f>
        <v>#N/A</v>
      </c>
      <c r="X129" s="5" t="e">
        <f>VLOOKUP(B129,'School Stats'!$B:$AH, 27, FALSE)</f>
        <v>#N/A</v>
      </c>
      <c r="Y129" s="5" t="e">
        <f>VLOOKUP(B129,'School Stats'!$B:$AH, 32, FALSE)</f>
        <v>#N/A</v>
      </c>
      <c r="Z129" s="5" t="e">
        <f>VLOOKUP(B129,'School Stats'!$B:$AH, 30, FALSE)</f>
        <v>#N/A</v>
      </c>
      <c r="AA129" s="5" t="e">
        <f>VLOOKUP(B129,'School Stats'!$B:$AH, 31, FALSE)</f>
        <v>#N/A</v>
      </c>
      <c r="AB129" s="5" t="e">
        <f>VLOOKUP(B129,'Opponent Stats'!$B:$AH, 32, FALSE)</f>
        <v>#N/A</v>
      </c>
      <c r="AC129" s="5" t="e">
        <f>SUM(J129/(SUM(X130-AB129)))</f>
        <v>#N/A</v>
      </c>
      <c r="AE129" s="5" t="e">
        <f>VLOOKUP(B129,'School Stats'!$B:$AH, 33, FALSE)</f>
        <v>#N/A</v>
      </c>
      <c r="AF129" s="5" t="e">
        <f>VLOOKUP(B129,'Opponent Stats'!$B:$AH, 25, FALSE)</f>
        <v>#N/A</v>
      </c>
      <c r="AG129" s="5" t="e">
        <f>VLOOKUP(B129,'Opponent Stats'!$B:$AH, 26, FALSE)</f>
        <v>#N/A</v>
      </c>
      <c r="AH129" s="5" t="e">
        <f>SUM(AF130/AE129)</f>
        <v>#N/A</v>
      </c>
      <c r="AI129" s="5" t="e">
        <f>VLOOKUP(B129,'Opponent Stats'!$B:$AH, 33, FALSE)</f>
        <v>#N/A</v>
      </c>
      <c r="AJ129" s="5" t="e">
        <f>VLOOKUP(B129,'School Stats'!$B:$AH, 19, FALSE)</f>
        <v>#N/A</v>
      </c>
      <c r="AK129" s="5" t="e">
        <f>VLOOKUP(B129,'School Stats'!$B:$AH, 26, FALSE)</f>
        <v>#N/A</v>
      </c>
      <c r="AL129" s="5" t="e">
        <f>SUM(AJ130/AI129)</f>
        <v>#N/A</v>
      </c>
      <c r="AM129" s="5" t="e">
        <f>SUM(AL129-AH129)</f>
        <v>#N/A</v>
      </c>
    </row>
    <row r="130" spans="1:39" hidden="1" outlineLevel="1" x14ac:dyDescent="0.2">
      <c r="A130" s="14" t="s">
        <v>470</v>
      </c>
      <c r="B130" s="15" t="e">
        <f>VLOOKUP(B129,'Conference Decoder'!$A:$B, 2, FALSE)</f>
        <v>#N/A</v>
      </c>
      <c r="C130" s="16" t="s">
        <v>466</v>
      </c>
      <c r="D130" s="6" t="e">
        <f>O129</f>
        <v>#N/A</v>
      </c>
      <c r="E130" s="16" t="s">
        <v>467</v>
      </c>
      <c r="F130" s="6" t="e">
        <f>V129</f>
        <v>#N/A</v>
      </c>
      <c r="K130" s="5" t="e">
        <f>SUM(K129*L129)</f>
        <v>#N/A</v>
      </c>
      <c r="M130" s="5" t="e">
        <f>SUM(M129*N129)</f>
        <v>#N/A</v>
      </c>
      <c r="R130" s="5" t="e">
        <f>SUM(R129*S129)</f>
        <v>#N/A</v>
      </c>
      <c r="T130" s="5" t="e">
        <f>SUM(T129*U129)</f>
        <v>#N/A</v>
      </c>
      <c r="X130" s="5" t="e">
        <f>SUM(X129:AA129)</f>
        <v>#N/A</v>
      </c>
      <c r="AF130" s="5" t="e">
        <f>SUM(AF129*AG129)</f>
        <v>#N/A</v>
      </c>
      <c r="AJ130" s="5" t="e">
        <f>SUM(AJ129*AK129)</f>
        <v>#N/A</v>
      </c>
    </row>
    <row r="131" spans="1:39" hidden="1" outlineLevel="1" x14ac:dyDescent="0.2">
      <c r="A131" s="14" t="s">
        <v>471</v>
      </c>
      <c r="B131" s="15" t="e">
        <f>VLOOKUP(B130,'Conference Strength'!$B$1:$N$33, 13, FALSE)</f>
        <v>#N/A</v>
      </c>
      <c r="C131" s="16" t="s">
        <v>468</v>
      </c>
      <c r="D131" s="6" t="e">
        <f>AM129</f>
        <v>#N/A</v>
      </c>
      <c r="E131" s="16" t="s">
        <v>469</v>
      </c>
      <c r="F131" s="6" t="e">
        <f>AC129</f>
        <v>#N/A</v>
      </c>
      <c r="J131" s="4" t="s">
        <v>473</v>
      </c>
      <c r="K131" t="e">
        <f>SUM(K130-R136)</f>
        <v>#N/A</v>
      </c>
      <c r="L131" s="4" t="s">
        <v>473</v>
      </c>
      <c r="M131" t="e">
        <f>SUM(M130-T136)</f>
        <v>#N/A</v>
      </c>
      <c r="Q131" t="s">
        <v>473</v>
      </c>
      <c r="AI131" s="4" t="s">
        <v>473</v>
      </c>
      <c r="AJ131" t="e">
        <f>SUM(AJ130-AF136)</f>
        <v>#N/A</v>
      </c>
    </row>
    <row r="132" spans="1:39" hidden="1" outlineLevel="1" x14ac:dyDescent="0.2">
      <c r="A132" s="14" t="s">
        <v>507</v>
      </c>
      <c r="B132" s="15" t="e">
        <f>SUM(F133*B131)</f>
        <v>#N/A</v>
      </c>
      <c r="C132" s="16" t="s">
        <v>474</v>
      </c>
      <c r="D132" s="17" t="e">
        <f>SUM(F137*SUM(K131/F136))</f>
        <v>#N/A</v>
      </c>
      <c r="E132" s="16" t="s">
        <v>475</v>
      </c>
      <c r="F132" s="18" t="e">
        <f>SUM(F137*SUM(M131/F136))</f>
        <v>#N/A</v>
      </c>
    </row>
    <row r="133" spans="1:39" hidden="1" outlineLevel="1" x14ac:dyDescent="0.2">
      <c r="A133" s="19"/>
      <c r="B133" s="20"/>
      <c r="C133" s="21" t="s">
        <v>476</v>
      </c>
      <c r="D133" s="22" t="e">
        <f>AJ131/(SUM(F131*10))</f>
        <v>#N/A</v>
      </c>
      <c r="E133" s="21" t="s">
        <v>481</v>
      </c>
      <c r="F133" s="23" t="e">
        <f>SUM(D132,F132,D133)</f>
        <v>#N/A</v>
      </c>
    </row>
    <row r="134" spans="1:39" ht="30" hidden="1" customHeight="1" outlineLevel="1" x14ac:dyDescent="0.2"/>
    <row r="135" spans="1:39" ht="15" hidden="1" outlineLevel="1" x14ac:dyDescent="0.2">
      <c r="A135" s="11" t="s">
        <v>450</v>
      </c>
      <c r="B135" s="12"/>
      <c r="C135" s="13" t="s">
        <v>371</v>
      </c>
      <c r="D135" s="5" t="e">
        <f>VLOOKUP(B135,'School Stats'!$B:$AH, 14, FALSE)</f>
        <v>#N/A</v>
      </c>
      <c r="E135" s="13" t="s">
        <v>452</v>
      </c>
      <c r="F135" s="5" t="e">
        <f>VLOOKUP(B135,'Opponent Stats'!$B:$AH, 15, FALSE)</f>
        <v>#N/A</v>
      </c>
      <c r="J135" s="5" t="e">
        <f>VLOOKUP(B135,'School Stats'!$B:$AH, 17, FALSE)</f>
        <v>#N/A</v>
      </c>
      <c r="K135" s="5" t="e">
        <f>VLOOKUP(B135,'School Stats'!$B:$AH, 19, FALSE)</f>
        <v>#N/A</v>
      </c>
      <c r="L135" s="5" t="e">
        <f>VLOOKUP(B135,'School Stats'!$B:$AH, 20, FALSE)</f>
        <v>#N/A</v>
      </c>
      <c r="M135" s="5" t="e">
        <f>VLOOKUP(B135,'School Stats'!$B:$AH, 22, FALSE)</f>
        <v>#N/A</v>
      </c>
      <c r="N135" s="5" t="e">
        <f>VLOOKUP(B135,'School Stats'!$B:$AH, 23, FALSE)</f>
        <v>#N/A</v>
      </c>
      <c r="O135" s="5" t="e">
        <f>SUM(J135/SUM(K136+M136))</f>
        <v>#N/A</v>
      </c>
      <c r="Q135" s="5" t="e">
        <f>VLOOKUP(B135,'Opponent Stats'!$B:$AH, 17, FALSE)</f>
        <v>#N/A</v>
      </c>
      <c r="R135" s="5" t="e">
        <f>VLOOKUP(B135,'Opponent Stats'!$B:$AH, 19, FALSE)</f>
        <v>#N/A</v>
      </c>
      <c r="S135" s="5" t="e">
        <f>VLOOKUP(B135,'Opponent Stats'!$B:$AH, 20, FALSE)</f>
        <v>#N/A</v>
      </c>
      <c r="T135" s="5" t="e">
        <f>VLOOKUP(B135,'Opponent Stats'!$B:$AH, 22, FALSE)</f>
        <v>#N/A</v>
      </c>
      <c r="U135" s="5" t="e">
        <f>VLOOKUP(B135,'Opponent Stats'!$B:$AH, 23, FALSE)</f>
        <v>#N/A</v>
      </c>
      <c r="V135" s="5" t="e">
        <f>SUM(Q135/SUM(R136+T136))</f>
        <v>#N/A</v>
      </c>
      <c r="X135" s="5" t="e">
        <f>VLOOKUP(B135,'School Stats'!$B:$AH, 27, FALSE)</f>
        <v>#N/A</v>
      </c>
      <c r="Y135" s="5" t="e">
        <f>VLOOKUP(B135,'School Stats'!$B:$AH, 32, FALSE)</f>
        <v>#N/A</v>
      </c>
      <c r="Z135" s="5" t="e">
        <f>VLOOKUP(B135,'School Stats'!$B:$AH, 30, FALSE)</f>
        <v>#N/A</v>
      </c>
      <c r="AA135" s="5" t="e">
        <f>VLOOKUP(B135,'School Stats'!$B:$AH, 31, FALSE)</f>
        <v>#N/A</v>
      </c>
      <c r="AB135" s="5" t="e">
        <f>VLOOKUP(B135,'Opponent Stats'!$B:$AH, 32, FALSE)</f>
        <v>#N/A</v>
      </c>
      <c r="AC135" s="5" t="e">
        <f>SUM(J135/(SUM(X136-AB135)))</f>
        <v>#N/A</v>
      </c>
      <c r="AE135" s="5" t="e">
        <f>VLOOKUP(B135,'School Stats'!$B:$AH, 33, FALSE)</f>
        <v>#N/A</v>
      </c>
      <c r="AF135" s="5" t="e">
        <f>VLOOKUP(B135,'Opponent Stats'!$B:$AH, 25, FALSE)</f>
        <v>#N/A</v>
      </c>
      <c r="AG135" s="5" t="e">
        <f>VLOOKUP(B135,'Opponent Stats'!$B:$AH, 26, FALSE)</f>
        <v>#N/A</v>
      </c>
      <c r="AH135" s="5" t="e">
        <f>SUM(AF136/AE135)</f>
        <v>#N/A</v>
      </c>
      <c r="AI135" s="5" t="e">
        <f>VLOOKUP(B135,'Opponent Stats'!$B:$AH, 33, FALSE)</f>
        <v>#N/A</v>
      </c>
      <c r="AJ135" s="5" t="e">
        <f>VLOOKUP(B135,'School Stats'!$B:$AH, 19, FALSE)</f>
        <v>#N/A</v>
      </c>
      <c r="AK135" s="5" t="e">
        <f>VLOOKUP(B135,'School Stats'!$B:$AH, 26, FALSE)</f>
        <v>#N/A</v>
      </c>
      <c r="AL135" s="5" t="e">
        <f>SUM(AJ136/AI135)</f>
        <v>#N/A</v>
      </c>
      <c r="AM135" s="5" t="e">
        <f>SUM(AL135-AH135)</f>
        <v>#N/A</v>
      </c>
    </row>
    <row r="136" spans="1:39" hidden="1" outlineLevel="1" x14ac:dyDescent="0.2">
      <c r="A136" s="14" t="s">
        <v>470</v>
      </c>
      <c r="B136" s="15" t="e">
        <f>VLOOKUP(B135,'Conference Decoder'!$A:$B, 2, FALSE)</f>
        <v>#N/A</v>
      </c>
      <c r="C136" s="16" t="s">
        <v>466</v>
      </c>
      <c r="D136" s="6" t="e">
        <f>O135</f>
        <v>#N/A</v>
      </c>
      <c r="E136" s="16" t="s">
        <v>467</v>
      </c>
      <c r="F136" s="6" t="e">
        <f>V135</f>
        <v>#N/A</v>
      </c>
      <c r="K136" s="5" t="e">
        <f>SUM(K135*L135)</f>
        <v>#N/A</v>
      </c>
      <c r="M136" s="5" t="e">
        <f>SUM(M135*N135)</f>
        <v>#N/A</v>
      </c>
      <c r="R136" s="5" t="e">
        <f>SUM(R135*S135)</f>
        <v>#N/A</v>
      </c>
      <c r="T136" s="5" t="e">
        <f>SUM(T135*U135)</f>
        <v>#N/A</v>
      </c>
      <c r="X136" s="5" t="e">
        <f>SUM(X135:AA135)</f>
        <v>#N/A</v>
      </c>
      <c r="AF136" s="5" t="e">
        <f>SUM(AF135*AG135)</f>
        <v>#N/A</v>
      </c>
      <c r="AJ136" s="5" t="e">
        <f>SUM(AJ135*AK135)</f>
        <v>#N/A</v>
      </c>
    </row>
    <row r="137" spans="1:39" hidden="1" outlineLevel="1" x14ac:dyDescent="0.2">
      <c r="A137" s="14" t="s">
        <v>471</v>
      </c>
      <c r="B137" s="15" t="e">
        <f>VLOOKUP(B136,'Conference Strength'!$B$1:$N$33, 13, FALSE)</f>
        <v>#N/A</v>
      </c>
      <c r="C137" s="16" t="s">
        <v>468</v>
      </c>
      <c r="D137" s="6" t="e">
        <f>AM135</f>
        <v>#N/A</v>
      </c>
      <c r="E137" s="16" t="s">
        <v>469</v>
      </c>
      <c r="F137" s="6" t="e">
        <f>AC135</f>
        <v>#N/A</v>
      </c>
      <c r="J137" s="4" t="s">
        <v>473</v>
      </c>
      <c r="K137" t="e">
        <f>SUM(K136-R130)</f>
        <v>#N/A</v>
      </c>
      <c r="L137" s="4" t="s">
        <v>473</v>
      </c>
      <c r="M137" t="e">
        <f>SUM(M136-T130)</f>
        <v>#N/A</v>
      </c>
      <c r="AI137" s="4" t="s">
        <v>473</v>
      </c>
      <c r="AJ137" t="e">
        <f>SUM(AJ136-AF130)</f>
        <v>#N/A</v>
      </c>
    </row>
    <row r="138" spans="1:39" hidden="1" outlineLevel="1" x14ac:dyDescent="0.2">
      <c r="A138" s="14" t="s">
        <v>507</v>
      </c>
      <c r="B138" s="15" t="e">
        <f>SUM(F139*B137)</f>
        <v>#N/A</v>
      </c>
      <c r="C138" s="16" t="s">
        <v>474</v>
      </c>
      <c r="D138" s="17" t="e">
        <f>SUM(F131*SUM(K137/F130))</f>
        <v>#N/A</v>
      </c>
      <c r="E138" s="16" t="s">
        <v>475</v>
      </c>
      <c r="F138" s="18" t="e">
        <f>SUM(F131*SUM(M137/F130))</f>
        <v>#N/A</v>
      </c>
    </row>
    <row r="139" spans="1:39" hidden="1" outlineLevel="1" x14ac:dyDescent="0.2">
      <c r="A139" s="19"/>
      <c r="B139" s="20"/>
      <c r="C139" s="21" t="s">
        <v>476</v>
      </c>
      <c r="D139" s="22" t="e">
        <f>AJ137/(SUM(F137*10))</f>
        <v>#N/A</v>
      </c>
      <c r="E139" s="21" t="s">
        <v>481</v>
      </c>
      <c r="F139" s="23" t="e">
        <f>SUM(D138,F138,D139)</f>
        <v>#N/A</v>
      </c>
    </row>
    <row r="140" spans="1:39" hidden="1" outlineLevel="1" x14ac:dyDescent="0.2"/>
    <row r="141" spans="1:39" hidden="1" outlineLevel="1" x14ac:dyDescent="0.2"/>
    <row r="142" spans="1:39" hidden="1" outlineLevel="1" x14ac:dyDescent="0.2"/>
    <row r="143" spans="1:39" hidden="1" outlineLevel="1" x14ac:dyDescent="0.2"/>
    <row r="144" spans="1:39" collapsed="1" x14ac:dyDescent="0.2"/>
  </sheetData>
  <mergeCells count="40">
    <mergeCell ref="A112:F112"/>
    <mergeCell ref="J112:O112"/>
    <mergeCell ref="Q112:V112"/>
    <mergeCell ref="X112:AC112"/>
    <mergeCell ref="AE112:AM112"/>
    <mergeCell ref="A127:F127"/>
    <mergeCell ref="J127:O127"/>
    <mergeCell ref="Q127:V127"/>
    <mergeCell ref="X127:AC127"/>
    <mergeCell ref="AE127:AM127"/>
    <mergeCell ref="A76:F76"/>
    <mergeCell ref="J76:O76"/>
    <mergeCell ref="Q76:V76"/>
    <mergeCell ref="X76:AC76"/>
    <mergeCell ref="AE76:AM76"/>
    <mergeCell ref="A91:F91"/>
    <mergeCell ref="J91:O91"/>
    <mergeCell ref="Q91:V91"/>
    <mergeCell ref="X91:AC91"/>
    <mergeCell ref="AE91:AM91"/>
    <mergeCell ref="A40:F40"/>
    <mergeCell ref="J40:O40"/>
    <mergeCell ref="Q40:V40"/>
    <mergeCell ref="X40:AC40"/>
    <mergeCell ref="AE40:AM40"/>
    <mergeCell ref="A55:F55"/>
    <mergeCell ref="J55:O55"/>
    <mergeCell ref="Q55:V55"/>
    <mergeCell ref="X55:AC55"/>
    <mergeCell ref="AE55:AM55"/>
    <mergeCell ref="A4:F4"/>
    <mergeCell ref="J4:O4"/>
    <mergeCell ref="Q4:V4"/>
    <mergeCell ref="X4:AC4"/>
    <mergeCell ref="AE4:AM4"/>
    <mergeCell ref="A19:F19"/>
    <mergeCell ref="J19:O19"/>
    <mergeCell ref="Q19:V19"/>
    <mergeCell ref="X19:AC19"/>
    <mergeCell ref="AE19:A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School Stats</vt:lpstr>
      <vt:lpstr>Stat Update Sheet</vt:lpstr>
      <vt:lpstr>Opponent Stats</vt:lpstr>
      <vt:lpstr>Conference Decoder</vt:lpstr>
      <vt:lpstr>Conference Strength</vt:lpstr>
      <vt:lpstr>Formula Worksheet</vt:lpstr>
      <vt:lpstr>First Round</vt:lpstr>
      <vt:lpstr>Second Round</vt:lpstr>
      <vt:lpstr>Semi-Finals</vt:lpstr>
      <vt:lpstr>Elite 8</vt:lpstr>
      <vt:lpstr>Final Four</vt:lpstr>
      <vt:lpstr>Sheet5</vt:lpstr>
    </vt:vector>
  </TitlesOfParts>
  <Company>JPMorgan Chase &amp;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Fina, Jeremy X</dc:creator>
  <cp:lastModifiedBy>Fina, Jeremy X</cp:lastModifiedBy>
  <dcterms:created xsi:type="dcterms:W3CDTF">2017-02-21T14:07:32Z</dcterms:created>
  <dcterms:modified xsi:type="dcterms:W3CDTF">2017-03-01T18:32:10Z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itchProPlusUniqueWorkbookId">
    <vt:lpwstr>8f0ba8c8-37f6-4dbe-aeea-97dc67930dee</vt:lpwstr>
  </property>
</Properties>
</file>