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5B50E7CB-296E-425C-B976-3A03DFF62112}" xr6:coauthVersionLast="45" xr6:coauthVersionMax="45" xr10:uidLastSave="{00000000-0000-0000-0000-000000000000}"/>
  <bookViews>
    <workbookView xWindow="-120" yWindow="-120" windowWidth="29040" windowHeight="15840" firstSheet="2" activeTab="6" xr2:uid="{D34C963E-9680-4B45-A4EE-B681FF0CEC08}"/>
  </bookViews>
  <sheets>
    <sheet name="ROUTE 1 AUG 15" sheetId="1" r:id="rId1"/>
    <sheet name="ROUTE 2 AUG 15 " sheetId="2" r:id="rId2"/>
    <sheet name="ROUTE 3 AUG 15" sheetId="4" r:id="rId3"/>
    <sheet name="ROUTE 1 AUG 16" sheetId="5" r:id="rId4"/>
    <sheet name="ROUTE 2 AUG 16" sheetId="6" r:id="rId5"/>
    <sheet name="ROUTE 3 AUG 16" sheetId="7" r:id="rId6"/>
    <sheet name="ROUTE 1 AUG 17 " sheetId="9" r:id="rId7"/>
    <sheet name="ROUTE 2 AUG 17" sheetId="11" r:id="rId8"/>
    <sheet name="ROUTE 3 AUG 17 " sheetId="12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1" i="12" l="1"/>
  <c r="P101" i="12"/>
  <c r="O101" i="12"/>
  <c r="N101" i="12"/>
  <c r="M101" i="12"/>
  <c r="L101" i="12"/>
  <c r="K101" i="12"/>
  <c r="J101" i="12"/>
  <c r="I101" i="12"/>
  <c r="H101" i="12"/>
  <c r="G101" i="12"/>
  <c r="F101" i="12"/>
  <c r="AQ83" i="12" s="1"/>
  <c r="E101" i="12"/>
  <c r="D101" i="12"/>
  <c r="C101" i="12"/>
  <c r="U95" i="12"/>
  <c r="U96" i="12" s="1"/>
  <c r="S95" i="12"/>
  <c r="S96" i="12" s="1"/>
  <c r="R95" i="12"/>
  <c r="Q95" i="12"/>
  <c r="P95" i="12"/>
  <c r="P96" i="12" s="1"/>
  <c r="O95" i="12"/>
  <c r="O96" i="12" s="1"/>
  <c r="N95" i="12"/>
  <c r="M95" i="12"/>
  <c r="M96" i="12" s="1"/>
  <c r="L95" i="12"/>
  <c r="L96" i="12" s="1"/>
  <c r="K95" i="12"/>
  <c r="J95" i="12"/>
  <c r="I95" i="12"/>
  <c r="I96" i="12" s="1"/>
  <c r="H95" i="12"/>
  <c r="H96" i="12" s="1"/>
  <c r="G95" i="12"/>
  <c r="G96" i="12" s="1"/>
  <c r="F95" i="12"/>
  <c r="E95" i="12"/>
  <c r="E96" i="12" s="1"/>
  <c r="F89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L85" i="12"/>
  <c r="I85" i="12"/>
  <c r="I84" i="12"/>
  <c r="H84" i="12"/>
  <c r="H85" i="12" s="1"/>
  <c r="G84" i="12"/>
  <c r="G85" i="12" s="1"/>
  <c r="F84" i="12"/>
  <c r="F85" i="12" s="1"/>
  <c r="E84" i="12"/>
  <c r="D84" i="12"/>
  <c r="D85" i="12" s="1"/>
  <c r="C84" i="12"/>
  <c r="C85" i="12" s="1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AQ59" i="12" s="1"/>
  <c r="I72" i="12"/>
  <c r="F72" i="12"/>
  <c r="U71" i="12"/>
  <c r="U72" i="12" s="1"/>
  <c r="S71" i="12"/>
  <c r="R71" i="12"/>
  <c r="Q71" i="12"/>
  <c r="Q72" i="12" s="1"/>
  <c r="P71" i="12"/>
  <c r="P72" i="12" s="1"/>
  <c r="O71" i="12"/>
  <c r="O72" i="12" s="1"/>
  <c r="N71" i="12"/>
  <c r="M71" i="12"/>
  <c r="M72" i="12" s="1"/>
  <c r="L71" i="12"/>
  <c r="L72" i="12" s="1"/>
  <c r="K71" i="12"/>
  <c r="K72" i="12" s="1"/>
  <c r="J71" i="12"/>
  <c r="I71" i="12"/>
  <c r="H71" i="12"/>
  <c r="H72" i="12" s="1"/>
  <c r="G71" i="12"/>
  <c r="G72" i="12" s="1"/>
  <c r="F71" i="12"/>
  <c r="E71" i="12"/>
  <c r="E72" i="12" s="1"/>
  <c r="F65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I60" i="12"/>
  <c r="I61" i="12" s="1"/>
  <c r="H60" i="12"/>
  <c r="H61" i="12" s="1"/>
  <c r="G60" i="12"/>
  <c r="F60" i="12"/>
  <c r="F61" i="12" s="1"/>
  <c r="E60" i="12"/>
  <c r="E61" i="12" s="1"/>
  <c r="D60" i="12"/>
  <c r="C60" i="12"/>
  <c r="C61" i="12" s="1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Q35" i="12" s="1"/>
  <c r="U47" i="12"/>
  <c r="U48" i="12" s="1"/>
  <c r="R47" i="12"/>
  <c r="R48" i="12" s="1"/>
  <c r="Q47" i="12"/>
  <c r="P47" i="12"/>
  <c r="P48" i="12" s="1"/>
  <c r="O47" i="12"/>
  <c r="O48" i="12" s="1"/>
  <c r="N47" i="12"/>
  <c r="M47" i="12"/>
  <c r="L47" i="12"/>
  <c r="L48" i="12" s="1"/>
  <c r="K47" i="12"/>
  <c r="K48" i="12" s="1"/>
  <c r="J47" i="12"/>
  <c r="I47" i="12"/>
  <c r="I48" i="12" s="1"/>
  <c r="H47" i="12"/>
  <c r="H48" i="12" s="1"/>
  <c r="G47" i="12"/>
  <c r="G48" i="12" s="1"/>
  <c r="F47" i="12"/>
  <c r="E47" i="12"/>
  <c r="F41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P37" i="12"/>
  <c r="L37" i="12"/>
  <c r="H37" i="12"/>
  <c r="I36" i="12"/>
  <c r="H36" i="12"/>
  <c r="G36" i="12"/>
  <c r="G37" i="12" s="1"/>
  <c r="F36" i="12"/>
  <c r="F37" i="12" s="1"/>
  <c r="E36" i="12"/>
  <c r="E37" i="12" s="1"/>
  <c r="D36" i="12"/>
  <c r="C36" i="12"/>
  <c r="C37" i="12" s="1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G15" i="12"/>
  <c r="AI14" i="12"/>
  <c r="AN12" i="12"/>
  <c r="AM12" i="12"/>
  <c r="AL12" i="12"/>
  <c r="AL13" i="12" s="1"/>
  <c r="AK12" i="12"/>
  <c r="AK13" i="12" s="1"/>
  <c r="AJ12" i="12"/>
  <c r="AI12" i="12"/>
  <c r="AH12" i="12"/>
  <c r="AH13" i="12" s="1"/>
  <c r="AG12" i="12"/>
  <c r="AG13" i="12" s="1"/>
  <c r="AF12" i="12"/>
  <c r="AE12" i="12"/>
  <c r="AE13" i="12" s="1"/>
  <c r="AD12" i="12"/>
  <c r="AD13" i="12" s="1"/>
  <c r="AC12" i="12"/>
  <c r="AB12" i="12"/>
  <c r="AA12" i="12"/>
  <c r="Z12" i="12"/>
  <c r="Z13" i="12" s="1"/>
  <c r="Y12" i="12"/>
  <c r="Y13" i="12" s="1"/>
  <c r="X12" i="12"/>
  <c r="W12" i="12"/>
  <c r="V12" i="12"/>
  <c r="V13" i="12" s="1"/>
  <c r="U12" i="12"/>
  <c r="U13" i="12" s="1"/>
  <c r="T12" i="12"/>
  <c r="S12" i="12"/>
  <c r="R12" i="12"/>
  <c r="R13" i="12" s="1"/>
  <c r="Q12" i="12"/>
  <c r="Q13" i="12" s="1"/>
  <c r="P12" i="12"/>
  <c r="O12" i="12"/>
  <c r="N12" i="12"/>
  <c r="M12" i="12"/>
  <c r="M13" i="12" s="1"/>
  <c r="L12" i="12"/>
  <c r="K12" i="12"/>
  <c r="J12" i="12"/>
  <c r="J13" i="12" s="1"/>
  <c r="I12" i="12"/>
  <c r="I13" i="12" s="1"/>
  <c r="H12" i="12"/>
  <c r="G12" i="12"/>
  <c r="F12" i="12"/>
  <c r="F13" i="12" s="1"/>
  <c r="E12" i="12"/>
  <c r="E13" i="12" s="1"/>
  <c r="D12" i="12"/>
  <c r="C12" i="12"/>
  <c r="AQ11" i="12"/>
  <c r="Y6" i="12"/>
  <c r="AN4" i="12"/>
  <c r="AM4" i="12"/>
  <c r="AM13" i="12" s="1"/>
  <c r="AL4" i="12"/>
  <c r="AK4" i="12"/>
  <c r="AJ4" i="12"/>
  <c r="AI4" i="12"/>
  <c r="AI13" i="12" s="1"/>
  <c r="AH4" i="12"/>
  <c r="AG4" i="12"/>
  <c r="AF4" i="12"/>
  <c r="AE4" i="12"/>
  <c r="AD4" i="12"/>
  <c r="AC4" i="12"/>
  <c r="AB4" i="12"/>
  <c r="AB13" i="12" s="1"/>
  <c r="AA4" i="12"/>
  <c r="AA13" i="12" s="1"/>
  <c r="Z4" i="12"/>
  <c r="Y4" i="12"/>
  <c r="X4" i="12"/>
  <c r="W4" i="12"/>
  <c r="W13" i="12" s="1"/>
  <c r="V4" i="12"/>
  <c r="U4" i="12"/>
  <c r="T4" i="12"/>
  <c r="S4" i="12"/>
  <c r="S13" i="12" s="1"/>
  <c r="R4" i="12"/>
  <c r="Q4" i="12"/>
  <c r="P4" i="12"/>
  <c r="O4" i="12"/>
  <c r="O37" i="12" s="1"/>
  <c r="N4" i="12"/>
  <c r="N13" i="12" s="1"/>
  <c r="M4" i="12"/>
  <c r="L4" i="12"/>
  <c r="L13" i="12" s="1"/>
  <c r="K4" i="12"/>
  <c r="K37" i="12" s="1"/>
  <c r="J4" i="12"/>
  <c r="I4" i="12"/>
  <c r="H4" i="12"/>
  <c r="G4" i="12"/>
  <c r="G13" i="12" s="1"/>
  <c r="F4" i="12"/>
  <c r="E4" i="12"/>
  <c r="D4" i="12"/>
  <c r="C4" i="12"/>
  <c r="C13" i="12" s="1"/>
  <c r="AN3" i="12"/>
  <c r="AN13" i="12" s="1"/>
  <c r="AM3" i="12"/>
  <c r="T96" i="12" s="1"/>
  <c r="AL3" i="12"/>
  <c r="S48" i="12" s="1"/>
  <c r="AK3" i="12"/>
  <c r="R96" i="12" s="1"/>
  <c r="AJ3" i="12"/>
  <c r="Q96" i="12" s="1"/>
  <c r="AI3" i="12"/>
  <c r="AH3" i="12"/>
  <c r="AG3" i="12"/>
  <c r="N48" i="12" s="1"/>
  <c r="AF3" i="12"/>
  <c r="AF13" i="12" s="1"/>
  <c r="AE3" i="12"/>
  <c r="AD3" i="12"/>
  <c r="K96" i="12" s="1"/>
  <c r="AC3" i="12"/>
  <c r="J72" i="12" s="1"/>
  <c r="AB3" i="12"/>
  <c r="AA3" i="12"/>
  <c r="Z3" i="12"/>
  <c r="Y3" i="12"/>
  <c r="F96" i="12" s="1"/>
  <c r="X3" i="12"/>
  <c r="E48" i="12" s="1"/>
  <c r="W3" i="12"/>
  <c r="D96" i="12" s="1"/>
  <c r="V3" i="12"/>
  <c r="C96" i="12" s="1"/>
  <c r="U3" i="12"/>
  <c r="U61" i="12" s="1"/>
  <c r="T3" i="12"/>
  <c r="T61" i="12" s="1"/>
  <c r="S3" i="12"/>
  <c r="S61" i="12" s="1"/>
  <c r="R3" i="12"/>
  <c r="R61" i="12" s="1"/>
  <c r="Q3" i="12"/>
  <c r="Q61" i="12" s="1"/>
  <c r="P3" i="12"/>
  <c r="P85" i="12" s="1"/>
  <c r="O3" i="12"/>
  <c r="O61" i="12" s="1"/>
  <c r="N3" i="12"/>
  <c r="N37" i="12" s="1"/>
  <c r="M3" i="12"/>
  <c r="M37" i="12" s="1"/>
  <c r="L3" i="12"/>
  <c r="L61" i="12" s="1"/>
  <c r="K3" i="12"/>
  <c r="K85" i="12" s="1"/>
  <c r="J3" i="12"/>
  <c r="J37" i="12" s="1"/>
  <c r="I3" i="12"/>
  <c r="I37" i="12" s="1"/>
  <c r="H3" i="12"/>
  <c r="H13" i="12" s="1"/>
  <c r="G3" i="12"/>
  <c r="G61" i="12" s="1"/>
  <c r="F3" i="12"/>
  <c r="E3" i="12"/>
  <c r="E85" i="12" s="1"/>
  <c r="D3" i="12"/>
  <c r="D61" i="12" s="1"/>
  <c r="C3" i="12"/>
  <c r="Q101" i="11"/>
  <c r="P101" i="11"/>
  <c r="O101" i="11"/>
  <c r="N101" i="11"/>
  <c r="M101" i="11"/>
  <c r="L101" i="11"/>
  <c r="K101" i="11"/>
  <c r="J101" i="11"/>
  <c r="I101" i="11"/>
  <c r="H101" i="11"/>
  <c r="G101" i="11"/>
  <c r="F101" i="11"/>
  <c r="E101" i="11"/>
  <c r="D101" i="11"/>
  <c r="C101" i="11"/>
  <c r="AQ83" i="11" s="1"/>
  <c r="U95" i="11"/>
  <c r="U96" i="11" s="1"/>
  <c r="S95" i="11"/>
  <c r="S96" i="11" s="1"/>
  <c r="R95" i="11"/>
  <c r="Q95" i="11"/>
  <c r="P95" i="11"/>
  <c r="P96" i="11" s="1"/>
  <c r="O95" i="11"/>
  <c r="O96" i="11" s="1"/>
  <c r="N95" i="11"/>
  <c r="N96" i="11" s="1"/>
  <c r="M95" i="11"/>
  <c r="M96" i="11" s="1"/>
  <c r="L95" i="11"/>
  <c r="L96" i="11" s="1"/>
  <c r="K95" i="11"/>
  <c r="K96" i="11" s="1"/>
  <c r="J95" i="11"/>
  <c r="I95" i="11"/>
  <c r="I96" i="11" s="1"/>
  <c r="H95" i="11"/>
  <c r="H96" i="11" s="1"/>
  <c r="G95" i="11"/>
  <c r="F95" i="11"/>
  <c r="E95" i="11"/>
  <c r="E96" i="11" s="1"/>
  <c r="F89" i="11"/>
  <c r="U87" i="11"/>
  <c r="T87" i="11"/>
  <c r="S87" i="11"/>
  <c r="R87" i="11"/>
  <c r="Q87" i="11"/>
  <c r="P87" i="11"/>
  <c r="O87" i="11"/>
  <c r="N87" i="11"/>
  <c r="M87" i="11"/>
  <c r="L87" i="11"/>
  <c r="K87" i="11"/>
  <c r="J87" i="11"/>
  <c r="I87" i="11"/>
  <c r="H87" i="11"/>
  <c r="G87" i="11"/>
  <c r="F87" i="11"/>
  <c r="E87" i="11"/>
  <c r="D87" i="11"/>
  <c r="C87" i="11"/>
  <c r="U86" i="11"/>
  <c r="T86" i="11"/>
  <c r="S86" i="11"/>
  <c r="R86" i="11"/>
  <c r="Q86" i="11"/>
  <c r="P86" i="11"/>
  <c r="O86" i="11"/>
  <c r="N86" i="11"/>
  <c r="M86" i="11"/>
  <c r="L86" i="11"/>
  <c r="K86" i="11"/>
  <c r="J86" i="11"/>
  <c r="I86" i="11"/>
  <c r="H86" i="11"/>
  <c r="G86" i="11"/>
  <c r="F86" i="11"/>
  <c r="E86" i="11"/>
  <c r="D86" i="11"/>
  <c r="C86" i="11"/>
  <c r="Q85" i="11"/>
  <c r="I84" i="11"/>
  <c r="I85" i="11" s="1"/>
  <c r="H84" i="11"/>
  <c r="H85" i="11" s="1"/>
  <c r="G84" i="11"/>
  <c r="G85" i="11" s="1"/>
  <c r="F84" i="11"/>
  <c r="F85" i="11" s="1"/>
  <c r="E84" i="11"/>
  <c r="E85" i="11" s="1"/>
  <c r="D84" i="11"/>
  <c r="D85" i="11" s="1"/>
  <c r="C84" i="11"/>
  <c r="C85" i="11" s="1"/>
  <c r="Q77" i="11"/>
  <c r="P77" i="11"/>
  <c r="O77" i="11"/>
  <c r="N77" i="11"/>
  <c r="M77" i="11"/>
  <c r="L77" i="11"/>
  <c r="K77" i="11"/>
  <c r="J77" i="11"/>
  <c r="AQ59" i="11" s="1"/>
  <c r="I77" i="11"/>
  <c r="H77" i="11"/>
  <c r="G77" i="11"/>
  <c r="F77" i="11"/>
  <c r="E77" i="11"/>
  <c r="D77" i="11"/>
  <c r="C77" i="11"/>
  <c r="N72" i="11"/>
  <c r="U71" i="11"/>
  <c r="U72" i="11" s="1"/>
  <c r="S71" i="11"/>
  <c r="S72" i="11" s="1"/>
  <c r="R71" i="11"/>
  <c r="Q71" i="11"/>
  <c r="Q72" i="11" s="1"/>
  <c r="P71" i="11"/>
  <c r="P72" i="11" s="1"/>
  <c r="O71" i="11"/>
  <c r="N71" i="11"/>
  <c r="M71" i="11"/>
  <c r="L71" i="11"/>
  <c r="L72" i="11" s="1"/>
  <c r="K71" i="11"/>
  <c r="K72" i="11" s="1"/>
  <c r="J71" i="11"/>
  <c r="I71" i="11"/>
  <c r="H71" i="11"/>
  <c r="H72" i="11" s="1"/>
  <c r="G71" i="11"/>
  <c r="G72" i="11" s="1"/>
  <c r="F71" i="11"/>
  <c r="F72" i="11" s="1"/>
  <c r="E71" i="11"/>
  <c r="F65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I60" i="11"/>
  <c r="H60" i="11"/>
  <c r="H61" i="11" s="1"/>
  <c r="G60" i="11"/>
  <c r="G61" i="11" s="1"/>
  <c r="F60" i="11"/>
  <c r="F61" i="11" s="1"/>
  <c r="E60" i="11"/>
  <c r="E61" i="11" s="1"/>
  <c r="D60" i="11"/>
  <c r="D61" i="11" s="1"/>
  <c r="C60" i="11"/>
  <c r="C61" i="11" s="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AQ35" i="11" s="1"/>
  <c r="U47" i="11"/>
  <c r="U48" i="11" s="1"/>
  <c r="R47" i="11"/>
  <c r="Q47" i="11"/>
  <c r="P47" i="11"/>
  <c r="P48" i="11" s="1"/>
  <c r="O47" i="11"/>
  <c r="O48" i="11" s="1"/>
  <c r="N47" i="11"/>
  <c r="N48" i="11" s="1"/>
  <c r="M47" i="11"/>
  <c r="M48" i="11" s="1"/>
  <c r="L47" i="11"/>
  <c r="K47" i="11"/>
  <c r="K48" i="11" s="1"/>
  <c r="J47" i="11"/>
  <c r="J48" i="11" s="1"/>
  <c r="I47" i="11"/>
  <c r="H47" i="11"/>
  <c r="H48" i="11" s="1"/>
  <c r="G47" i="11"/>
  <c r="G48" i="11" s="1"/>
  <c r="F47" i="11"/>
  <c r="E47" i="11"/>
  <c r="E48" i="11" s="1"/>
  <c r="F41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Q37" i="11"/>
  <c r="P37" i="11"/>
  <c r="K37" i="11"/>
  <c r="I36" i="11"/>
  <c r="I37" i="11" s="1"/>
  <c r="H36" i="11"/>
  <c r="H37" i="11" s="1"/>
  <c r="G36" i="11"/>
  <c r="G37" i="11" s="1"/>
  <c r="F36" i="11"/>
  <c r="F37" i="11" s="1"/>
  <c r="E36" i="11"/>
  <c r="E37" i="11" s="1"/>
  <c r="D36" i="11"/>
  <c r="D37" i="11" s="1"/>
  <c r="C36" i="11"/>
  <c r="C37" i="11" s="1"/>
  <c r="Q19" i="11"/>
  <c r="P19" i="11"/>
  <c r="O19" i="11"/>
  <c r="N19" i="11"/>
  <c r="M19" i="11"/>
  <c r="L19" i="11"/>
  <c r="K19" i="11"/>
  <c r="J19" i="11"/>
  <c r="I19" i="11"/>
  <c r="H19" i="11"/>
  <c r="G19" i="11"/>
  <c r="F19" i="11"/>
  <c r="AQ11" i="11" s="1"/>
  <c r="E19" i="11"/>
  <c r="D19" i="11"/>
  <c r="C19" i="11"/>
  <c r="AG15" i="11"/>
  <c r="AI14" i="11"/>
  <c r="AN12" i="11"/>
  <c r="AN13" i="11" s="1"/>
  <c r="AM12" i="11"/>
  <c r="AL12" i="11"/>
  <c r="AL13" i="11" s="1"/>
  <c r="AK12" i="11"/>
  <c r="AK13" i="11" s="1"/>
  <c r="AJ12" i="11"/>
  <c r="AI12" i="11"/>
  <c r="AH12" i="11"/>
  <c r="AG12" i="11"/>
  <c r="AF12" i="11"/>
  <c r="AF13" i="11" s="1"/>
  <c r="AE12" i="11"/>
  <c r="AD12" i="11"/>
  <c r="AD13" i="11" s="1"/>
  <c r="AC12" i="11"/>
  <c r="AC13" i="11" s="1"/>
  <c r="AB12" i="11"/>
  <c r="AB13" i="11" s="1"/>
  <c r="AA12" i="11"/>
  <c r="AA13" i="11" s="1"/>
  <c r="Z12" i="11"/>
  <c r="Z13" i="11" s="1"/>
  <c r="Y12" i="11"/>
  <c r="Y13" i="11" s="1"/>
  <c r="X12" i="11"/>
  <c r="X13" i="11" s="1"/>
  <c r="W12" i="11"/>
  <c r="V12" i="11"/>
  <c r="V13" i="11" s="1"/>
  <c r="U12" i="11"/>
  <c r="U13" i="11" s="1"/>
  <c r="T12" i="11"/>
  <c r="S12" i="11"/>
  <c r="R12" i="11"/>
  <c r="Q12" i="11"/>
  <c r="P12" i="11"/>
  <c r="P13" i="11" s="1"/>
  <c r="O12" i="11"/>
  <c r="N12" i="11"/>
  <c r="N13" i="11" s="1"/>
  <c r="M12" i="11"/>
  <c r="M13" i="11" s="1"/>
  <c r="L12" i="11"/>
  <c r="L13" i="11" s="1"/>
  <c r="K12" i="11"/>
  <c r="K13" i="11" s="1"/>
  <c r="J12" i="11"/>
  <c r="J13" i="11" s="1"/>
  <c r="I12" i="11"/>
  <c r="I13" i="11" s="1"/>
  <c r="H12" i="11"/>
  <c r="H13" i="11" s="1"/>
  <c r="G12" i="11"/>
  <c r="F12" i="11"/>
  <c r="F13" i="11" s="1"/>
  <c r="E12" i="11"/>
  <c r="E13" i="11" s="1"/>
  <c r="D12" i="11"/>
  <c r="C12" i="11"/>
  <c r="Y6" i="11"/>
  <c r="AN4" i="11"/>
  <c r="AM4" i="11"/>
  <c r="AL4" i="11"/>
  <c r="AK4" i="11"/>
  <c r="AJ4" i="11"/>
  <c r="AJ13" i="11" s="1"/>
  <c r="AI4" i="11"/>
  <c r="AI13" i="11" s="1"/>
  <c r="AH4" i="11"/>
  <c r="AH13" i="11" s="1"/>
  <c r="AG4" i="11"/>
  <c r="AG13" i="11" s="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T13" i="11" s="1"/>
  <c r="S4" i="11"/>
  <c r="S13" i="11" s="1"/>
  <c r="R4" i="11"/>
  <c r="R13" i="11" s="1"/>
  <c r="Q4" i="11"/>
  <c r="Q13" i="11" s="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D13" i="11" s="1"/>
  <c r="C4" i="11"/>
  <c r="C13" i="11" s="1"/>
  <c r="AN3" i="11"/>
  <c r="AM3" i="11"/>
  <c r="T96" i="11" s="1"/>
  <c r="AL3" i="11"/>
  <c r="S48" i="11" s="1"/>
  <c r="AK3" i="11"/>
  <c r="R96" i="11" s="1"/>
  <c r="AJ3" i="11"/>
  <c r="Q96" i="11" s="1"/>
  <c r="AI3" i="11"/>
  <c r="AH3" i="11"/>
  <c r="AG3" i="11"/>
  <c r="AF3" i="11"/>
  <c r="M72" i="11" s="1"/>
  <c r="AE3" i="11"/>
  <c r="AE13" i="11" s="1"/>
  <c r="AD3" i="11"/>
  <c r="AC3" i="11"/>
  <c r="J72" i="11" s="1"/>
  <c r="AB3" i="11"/>
  <c r="I72" i="11" s="1"/>
  <c r="AA3" i="11"/>
  <c r="Z3" i="11"/>
  <c r="G96" i="11" s="1"/>
  <c r="Y3" i="11"/>
  <c r="F96" i="11" s="1"/>
  <c r="X3" i="11"/>
  <c r="E72" i="11" s="1"/>
  <c r="W3" i="11"/>
  <c r="D96" i="11" s="1"/>
  <c r="V3" i="11"/>
  <c r="C96" i="11" s="1"/>
  <c r="U3" i="11"/>
  <c r="U61" i="11" s="1"/>
  <c r="T3" i="11"/>
  <c r="T61" i="11" s="1"/>
  <c r="S3" i="11"/>
  <c r="S61" i="11" s="1"/>
  <c r="R3" i="11"/>
  <c r="R61" i="11" s="1"/>
  <c r="Q3" i="11"/>
  <c r="Q61" i="11" s="1"/>
  <c r="P3" i="11"/>
  <c r="P85" i="11" s="1"/>
  <c r="O3" i="11"/>
  <c r="O37" i="11" s="1"/>
  <c r="N3" i="11"/>
  <c r="N37" i="11" s="1"/>
  <c r="M3" i="11"/>
  <c r="M37" i="11" s="1"/>
  <c r="L3" i="11"/>
  <c r="L37" i="11" s="1"/>
  <c r="K3" i="11"/>
  <c r="K85" i="11" s="1"/>
  <c r="J3" i="11"/>
  <c r="J37" i="11" s="1"/>
  <c r="I3" i="11"/>
  <c r="I61" i="11" s="1"/>
  <c r="H3" i="11"/>
  <c r="G3" i="11"/>
  <c r="G13" i="11" s="1"/>
  <c r="F3" i="11"/>
  <c r="E3" i="11"/>
  <c r="D3" i="11"/>
  <c r="C3" i="11"/>
  <c r="Q101" i="9"/>
  <c r="P101" i="9"/>
  <c r="O101" i="9"/>
  <c r="N101" i="9"/>
  <c r="M101" i="9"/>
  <c r="L101" i="9"/>
  <c r="K101" i="9"/>
  <c r="J101" i="9"/>
  <c r="I101" i="9"/>
  <c r="H101" i="9"/>
  <c r="G101" i="9"/>
  <c r="F101" i="9"/>
  <c r="E101" i="9"/>
  <c r="AQ83" i="9" s="1"/>
  <c r="D101" i="9"/>
  <c r="C101" i="9"/>
  <c r="U95" i="9"/>
  <c r="U96" i="9" s="1"/>
  <c r="S95" i="9"/>
  <c r="S96" i="9" s="1"/>
  <c r="R95" i="9"/>
  <c r="Q95" i="9"/>
  <c r="P95" i="9"/>
  <c r="P96" i="9" s="1"/>
  <c r="O95" i="9"/>
  <c r="N95" i="9"/>
  <c r="N96" i="9" s="1"/>
  <c r="M95" i="9"/>
  <c r="M96" i="9" s="1"/>
  <c r="L95" i="9"/>
  <c r="L96" i="9" s="1"/>
  <c r="K95" i="9"/>
  <c r="K96" i="9" s="1"/>
  <c r="J95" i="9"/>
  <c r="I95" i="9"/>
  <c r="H95" i="9"/>
  <c r="H96" i="9" s="1"/>
  <c r="G95" i="9"/>
  <c r="F95" i="9"/>
  <c r="E95" i="9"/>
  <c r="E96" i="9" s="1"/>
  <c r="F89" i="9"/>
  <c r="U87" i="9"/>
  <c r="T87" i="9"/>
  <c r="S87" i="9"/>
  <c r="R87" i="9"/>
  <c r="Q87" i="9"/>
  <c r="P87" i="9"/>
  <c r="O87" i="9"/>
  <c r="N87" i="9"/>
  <c r="M87" i="9"/>
  <c r="L87" i="9"/>
  <c r="K87" i="9"/>
  <c r="J87" i="9"/>
  <c r="I87" i="9"/>
  <c r="H87" i="9"/>
  <c r="G87" i="9"/>
  <c r="F87" i="9"/>
  <c r="E87" i="9"/>
  <c r="D87" i="9"/>
  <c r="C87" i="9"/>
  <c r="U86" i="9"/>
  <c r="T86" i="9"/>
  <c r="S86" i="9"/>
  <c r="R86" i="9"/>
  <c r="Q86" i="9"/>
  <c r="P86" i="9"/>
  <c r="O86" i="9"/>
  <c r="N86" i="9"/>
  <c r="M86" i="9"/>
  <c r="L86" i="9"/>
  <c r="K86" i="9"/>
  <c r="J86" i="9"/>
  <c r="I86" i="9"/>
  <c r="H86" i="9"/>
  <c r="G86" i="9"/>
  <c r="F86" i="9"/>
  <c r="E86" i="9"/>
  <c r="D86" i="9"/>
  <c r="C86" i="9"/>
  <c r="Q85" i="9"/>
  <c r="I84" i="9"/>
  <c r="I85" i="9" s="1"/>
  <c r="H84" i="9"/>
  <c r="H85" i="9" s="1"/>
  <c r="G84" i="9"/>
  <c r="G85" i="9" s="1"/>
  <c r="F84" i="9"/>
  <c r="F85" i="9" s="1"/>
  <c r="E84" i="9"/>
  <c r="E85" i="9" s="1"/>
  <c r="D84" i="9"/>
  <c r="D85" i="9" s="1"/>
  <c r="C84" i="9"/>
  <c r="Q77" i="9"/>
  <c r="P77" i="9"/>
  <c r="O77" i="9"/>
  <c r="N77" i="9"/>
  <c r="M77" i="9"/>
  <c r="L77" i="9"/>
  <c r="K77" i="9"/>
  <c r="J77" i="9"/>
  <c r="I77" i="9"/>
  <c r="H77" i="9"/>
  <c r="G77" i="9"/>
  <c r="F77" i="9"/>
  <c r="E77" i="9"/>
  <c r="AQ59" i="9" s="1"/>
  <c r="D77" i="9"/>
  <c r="C77" i="9"/>
  <c r="N72" i="9"/>
  <c r="U71" i="9"/>
  <c r="U72" i="9" s="1"/>
  <c r="S71" i="9"/>
  <c r="S72" i="9" s="1"/>
  <c r="R71" i="9"/>
  <c r="Q71" i="9"/>
  <c r="P71" i="9"/>
  <c r="P72" i="9" s="1"/>
  <c r="O71" i="9"/>
  <c r="N71" i="9"/>
  <c r="M71" i="9"/>
  <c r="M72" i="9" s="1"/>
  <c r="L71" i="9"/>
  <c r="L72" i="9" s="1"/>
  <c r="K71" i="9"/>
  <c r="K72" i="9" s="1"/>
  <c r="J71" i="9"/>
  <c r="I71" i="9"/>
  <c r="H71" i="9"/>
  <c r="H72" i="9" s="1"/>
  <c r="G71" i="9"/>
  <c r="F71" i="9"/>
  <c r="E71" i="9"/>
  <c r="E72" i="9" s="1"/>
  <c r="F65" i="9"/>
  <c r="U63" i="9"/>
  <c r="T63" i="9"/>
  <c r="S63" i="9"/>
  <c r="R63" i="9"/>
  <c r="Q63" i="9"/>
  <c r="P63" i="9"/>
  <c r="O63" i="9"/>
  <c r="N63" i="9"/>
  <c r="M63" i="9"/>
  <c r="L63" i="9"/>
  <c r="K63" i="9"/>
  <c r="J63" i="9"/>
  <c r="I63" i="9"/>
  <c r="H63" i="9"/>
  <c r="G63" i="9"/>
  <c r="F63" i="9"/>
  <c r="E63" i="9"/>
  <c r="D63" i="9"/>
  <c r="C63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62" i="9"/>
  <c r="I60" i="9"/>
  <c r="H60" i="9"/>
  <c r="H61" i="9" s="1"/>
  <c r="G60" i="9"/>
  <c r="F60" i="9"/>
  <c r="E60" i="9"/>
  <c r="D60" i="9"/>
  <c r="C60" i="9"/>
  <c r="C61" i="9" s="1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AQ35" i="9" s="1"/>
  <c r="U47" i="9"/>
  <c r="U48" i="9" s="1"/>
  <c r="R47" i="9"/>
  <c r="R48" i="9" s="1"/>
  <c r="Q47" i="9"/>
  <c r="P47" i="9"/>
  <c r="P48" i="9" s="1"/>
  <c r="O47" i="9"/>
  <c r="N47" i="9"/>
  <c r="M47" i="9"/>
  <c r="M48" i="9" s="1"/>
  <c r="L47" i="9"/>
  <c r="L48" i="9" s="1"/>
  <c r="K47" i="9"/>
  <c r="K48" i="9" s="1"/>
  <c r="J47" i="9"/>
  <c r="J48" i="9" s="1"/>
  <c r="I47" i="9"/>
  <c r="H47" i="9"/>
  <c r="H48" i="9" s="1"/>
  <c r="G47" i="9"/>
  <c r="G48" i="9" s="1"/>
  <c r="F47" i="9"/>
  <c r="E47" i="9"/>
  <c r="E48" i="9" s="1"/>
  <c r="F41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P37" i="9"/>
  <c r="M37" i="9"/>
  <c r="K37" i="9"/>
  <c r="I36" i="9"/>
  <c r="I37" i="9" s="1"/>
  <c r="H36" i="9"/>
  <c r="H37" i="9" s="1"/>
  <c r="G36" i="9"/>
  <c r="G37" i="9" s="1"/>
  <c r="F36" i="9"/>
  <c r="F37" i="9" s="1"/>
  <c r="E36" i="9"/>
  <c r="E37" i="9" s="1"/>
  <c r="D36" i="9"/>
  <c r="D37" i="9" s="1"/>
  <c r="C36" i="9"/>
  <c r="C37" i="9" s="1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AQ11" i="9" s="1"/>
  <c r="C19" i="9"/>
  <c r="AG15" i="9"/>
  <c r="AI14" i="9"/>
  <c r="AI13" i="9"/>
  <c r="C13" i="9"/>
  <c r="AN12" i="9"/>
  <c r="AN13" i="9" s="1"/>
  <c r="AM12" i="9"/>
  <c r="AM13" i="9" s="1"/>
  <c r="AL12" i="9"/>
  <c r="AL13" i="9" s="1"/>
  <c r="AK12" i="9"/>
  <c r="AK13" i="9" s="1"/>
  <c r="AJ12" i="9"/>
  <c r="AI12" i="9"/>
  <c r="AH12" i="9"/>
  <c r="AH13" i="9" s="1"/>
  <c r="AG12" i="9"/>
  <c r="AF12" i="9"/>
  <c r="AE12" i="9"/>
  <c r="AD12" i="9"/>
  <c r="AC12" i="9"/>
  <c r="AC13" i="9" s="1"/>
  <c r="AB12" i="9"/>
  <c r="AA12" i="9"/>
  <c r="AA13" i="9" s="1"/>
  <c r="Z12" i="9"/>
  <c r="Z13" i="9" s="1"/>
  <c r="Y12" i="9"/>
  <c r="Y13" i="9" s="1"/>
  <c r="X12" i="9"/>
  <c r="X13" i="9" s="1"/>
  <c r="W12" i="9"/>
  <c r="W13" i="9" s="1"/>
  <c r="V12" i="9"/>
  <c r="V13" i="9" s="1"/>
  <c r="U12" i="9"/>
  <c r="U13" i="9" s="1"/>
  <c r="T12" i="9"/>
  <c r="S12" i="9"/>
  <c r="R12" i="9"/>
  <c r="R13" i="9" s="1"/>
  <c r="Q12" i="9"/>
  <c r="P12" i="9"/>
  <c r="O12" i="9"/>
  <c r="N12" i="9"/>
  <c r="M12" i="9"/>
  <c r="M13" i="9" s="1"/>
  <c r="L12" i="9"/>
  <c r="K12" i="9"/>
  <c r="K13" i="9" s="1"/>
  <c r="J12" i="9"/>
  <c r="J13" i="9" s="1"/>
  <c r="I12" i="9"/>
  <c r="I13" i="9" s="1"/>
  <c r="H12" i="9"/>
  <c r="H13" i="9" s="1"/>
  <c r="G12" i="9"/>
  <c r="G13" i="9" s="1"/>
  <c r="F12" i="9"/>
  <c r="F13" i="9" s="1"/>
  <c r="E12" i="9"/>
  <c r="E13" i="9" s="1"/>
  <c r="D12" i="9"/>
  <c r="C12" i="9"/>
  <c r="Y6" i="9"/>
  <c r="AN4" i="9"/>
  <c r="AM4" i="9"/>
  <c r="AL4" i="9"/>
  <c r="AK4" i="9"/>
  <c r="AJ4" i="9"/>
  <c r="AI4" i="9"/>
  <c r="AH4" i="9"/>
  <c r="AG4" i="9"/>
  <c r="AF4" i="9"/>
  <c r="AF13" i="9" s="1"/>
  <c r="AE4" i="9"/>
  <c r="AE13" i="9" s="1"/>
  <c r="AD4" i="9"/>
  <c r="AD13" i="9" s="1"/>
  <c r="AC4" i="9"/>
  <c r="AB4" i="9"/>
  <c r="AA4" i="9"/>
  <c r="Z4" i="9"/>
  <c r="Y4" i="9"/>
  <c r="X4" i="9"/>
  <c r="W4" i="9"/>
  <c r="V4" i="9"/>
  <c r="U4" i="9"/>
  <c r="T4" i="9"/>
  <c r="S4" i="9"/>
  <c r="S37" i="9" s="1"/>
  <c r="R4" i="9"/>
  <c r="Q4" i="9"/>
  <c r="Q13" i="9" s="1"/>
  <c r="P4" i="9"/>
  <c r="P13" i="9" s="1"/>
  <c r="O4" i="9"/>
  <c r="O85" i="9" s="1"/>
  <c r="N4" i="9"/>
  <c r="N37" i="9" s="1"/>
  <c r="M4" i="9"/>
  <c r="L4" i="9"/>
  <c r="K4" i="9"/>
  <c r="J4" i="9"/>
  <c r="I4" i="9"/>
  <c r="H4" i="9"/>
  <c r="G4" i="9"/>
  <c r="F4" i="9"/>
  <c r="E4" i="9"/>
  <c r="D4" i="9"/>
  <c r="C4" i="9"/>
  <c r="AN3" i="9"/>
  <c r="AM3" i="9"/>
  <c r="T96" i="9" s="1"/>
  <c r="AL3" i="9"/>
  <c r="S48" i="9" s="1"/>
  <c r="AK3" i="9"/>
  <c r="R96" i="9" s="1"/>
  <c r="AJ3" i="9"/>
  <c r="Q96" i="9" s="1"/>
  <c r="AI3" i="9"/>
  <c r="AH3" i="9"/>
  <c r="O96" i="9" s="1"/>
  <c r="AG3" i="9"/>
  <c r="N48" i="9" s="1"/>
  <c r="AF3" i="9"/>
  <c r="AE3" i="9"/>
  <c r="AD3" i="9"/>
  <c r="AC3" i="9"/>
  <c r="J72" i="9" s="1"/>
  <c r="AB3" i="9"/>
  <c r="I72" i="9" s="1"/>
  <c r="AA3" i="9"/>
  <c r="Z3" i="9"/>
  <c r="G72" i="9" s="1"/>
  <c r="Y3" i="9"/>
  <c r="F72" i="9" s="1"/>
  <c r="X3" i="9"/>
  <c r="W3" i="9"/>
  <c r="D96" i="9" s="1"/>
  <c r="V3" i="9"/>
  <c r="C48" i="9" s="1"/>
  <c r="U3" i="9"/>
  <c r="U61" i="9" s="1"/>
  <c r="T3" i="9"/>
  <c r="T61" i="9" s="1"/>
  <c r="S3" i="9"/>
  <c r="S61" i="9" s="1"/>
  <c r="R3" i="9"/>
  <c r="R61" i="9" s="1"/>
  <c r="Q3" i="9"/>
  <c r="Q61" i="9" s="1"/>
  <c r="P3" i="9"/>
  <c r="P85" i="9" s="1"/>
  <c r="O3" i="9"/>
  <c r="O37" i="9" s="1"/>
  <c r="N3" i="9"/>
  <c r="N61" i="9" s="1"/>
  <c r="M3" i="9"/>
  <c r="M85" i="9" s="1"/>
  <c r="L3" i="9"/>
  <c r="L37" i="9" s="1"/>
  <c r="K3" i="9"/>
  <c r="K85" i="9" s="1"/>
  <c r="J3" i="9"/>
  <c r="J37" i="9" s="1"/>
  <c r="I3" i="9"/>
  <c r="I61" i="9" s="1"/>
  <c r="H3" i="9"/>
  <c r="G3" i="9"/>
  <c r="G61" i="9" s="1"/>
  <c r="F3" i="9"/>
  <c r="F61" i="9" s="1"/>
  <c r="E3" i="9"/>
  <c r="E61" i="9" s="1"/>
  <c r="D3" i="9"/>
  <c r="D61" i="9" s="1"/>
  <c r="C3" i="9"/>
  <c r="C85" i="9" s="1"/>
  <c r="AG13" i="9" l="1"/>
  <c r="AQ34" i="12"/>
  <c r="AQ36" i="12" s="1"/>
  <c r="AQ46" i="12" s="1"/>
  <c r="AQ48" i="12" s="1"/>
  <c r="F48" i="12"/>
  <c r="Q85" i="12"/>
  <c r="D13" i="12"/>
  <c r="AQ10" i="12" s="1"/>
  <c r="AQ12" i="12" s="1"/>
  <c r="AQ22" i="12" s="1"/>
  <c r="AQ24" i="12" s="1"/>
  <c r="T13" i="12"/>
  <c r="AJ13" i="12"/>
  <c r="Q37" i="12"/>
  <c r="J61" i="12"/>
  <c r="AQ58" i="12" s="1"/>
  <c r="AQ60" i="12" s="1"/>
  <c r="AQ70" i="12" s="1"/>
  <c r="AQ72" i="12" s="1"/>
  <c r="R85" i="12"/>
  <c r="N72" i="12"/>
  <c r="R37" i="12"/>
  <c r="K61" i="12"/>
  <c r="S85" i="12"/>
  <c r="S37" i="12"/>
  <c r="T85" i="12"/>
  <c r="T37" i="12"/>
  <c r="J48" i="12"/>
  <c r="M61" i="12"/>
  <c r="R72" i="12"/>
  <c r="U85" i="12"/>
  <c r="J96" i="12"/>
  <c r="X13" i="12"/>
  <c r="U37" i="12"/>
  <c r="N61" i="12"/>
  <c r="C72" i="12"/>
  <c r="S72" i="12"/>
  <c r="D37" i="12"/>
  <c r="D72" i="12"/>
  <c r="T72" i="12"/>
  <c r="M48" i="12"/>
  <c r="P61" i="12"/>
  <c r="K13" i="12"/>
  <c r="N96" i="12"/>
  <c r="J85" i="12"/>
  <c r="AQ82" i="12" s="1"/>
  <c r="AQ84" i="12" s="1"/>
  <c r="AQ94" i="12" s="1"/>
  <c r="AQ96" i="12" s="1"/>
  <c r="AC13" i="12"/>
  <c r="Q48" i="12"/>
  <c r="O13" i="12"/>
  <c r="M85" i="12"/>
  <c r="P13" i="12"/>
  <c r="C48" i="12"/>
  <c r="N85" i="12"/>
  <c r="D48" i="12"/>
  <c r="T48" i="12"/>
  <c r="O85" i="12"/>
  <c r="AQ10" i="11"/>
  <c r="AQ12" i="11" s="1"/>
  <c r="AQ22" i="11" s="1"/>
  <c r="AQ24" i="11" s="1"/>
  <c r="F48" i="11"/>
  <c r="J61" i="11"/>
  <c r="AQ58" i="11" s="1"/>
  <c r="AQ60" i="11" s="1"/>
  <c r="AQ70" i="11" s="1"/>
  <c r="AQ72" i="11" s="1"/>
  <c r="O72" i="11"/>
  <c r="R85" i="11"/>
  <c r="R37" i="11"/>
  <c r="K61" i="11"/>
  <c r="S85" i="11"/>
  <c r="S37" i="11"/>
  <c r="I48" i="11"/>
  <c r="L61" i="11"/>
  <c r="T85" i="11"/>
  <c r="W13" i="11"/>
  <c r="AM13" i="11"/>
  <c r="T37" i="11"/>
  <c r="M61" i="11"/>
  <c r="R72" i="11"/>
  <c r="U85" i="11"/>
  <c r="J96" i="11"/>
  <c r="U37" i="11"/>
  <c r="AQ34" i="11" s="1"/>
  <c r="AQ36" i="11" s="1"/>
  <c r="AQ46" i="11" s="1"/>
  <c r="AQ48" i="11" s="1"/>
  <c r="N61" i="11"/>
  <c r="C72" i="11"/>
  <c r="L48" i="11"/>
  <c r="O61" i="11"/>
  <c r="D72" i="11"/>
  <c r="T72" i="11"/>
  <c r="P61" i="11"/>
  <c r="J85" i="11"/>
  <c r="Q48" i="11"/>
  <c r="L85" i="11"/>
  <c r="AQ82" i="11" s="1"/>
  <c r="AQ84" i="11" s="1"/>
  <c r="AQ94" i="11" s="1"/>
  <c r="AQ96" i="11" s="1"/>
  <c r="O13" i="11"/>
  <c r="R48" i="11"/>
  <c r="M85" i="11"/>
  <c r="C48" i="11"/>
  <c r="N85" i="11"/>
  <c r="D48" i="11"/>
  <c r="T48" i="11"/>
  <c r="O85" i="11"/>
  <c r="S13" i="9"/>
  <c r="F48" i="9"/>
  <c r="F96" i="9"/>
  <c r="D13" i="9"/>
  <c r="T13" i="9"/>
  <c r="AJ13" i="9"/>
  <c r="Q37" i="9"/>
  <c r="AQ34" i="9" s="1"/>
  <c r="AQ36" i="9" s="1"/>
  <c r="AQ46" i="9" s="1"/>
  <c r="AQ48" i="9" s="1"/>
  <c r="J61" i="9"/>
  <c r="O72" i="9"/>
  <c r="R85" i="9"/>
  <c r="G96" i="9"/>
  <c r="R37" i="9"/>
  <c r="K61" i="9"/>
  <c r="S85" i="9"/>
  <c r="I48" i="9"/>
  <c r="L61" i="9"/>
  <c r="AQ58" i="9" s="1"/>
  <c r="AQ60" i="9" s="1"/>
  <c r="AQ70" i="9" s="1"/>
  <c r="AQ72" i="9" s="1"/>
  <c r="Q72" i="9"/>
  <c r="T85" i="9"/>
  <c r="I96" i="9"/>
  <c r="T37" i="9"/>
  <c r="R72" i="9"/>
  <c r="U85" i="9"/>
  <c r="U37" i="9"/>
  <c r="O61" i="9"/>
  <c r="D72" i="9"/>
  <c r="T72" i="9"/>
  <c r="P61" i="9"/>
  <c r="J96" i="9"/>
  <c r="C72" i="9"/>
  <c r="L13" i="9"/>
  <c r="M61" i="9"/>
  <c r="AB13" i="9"/>
  <c r="O48" i="9"/>
  <c r="J85" i="9"/>
  <c r="AQ82" i="9" s="1"/>
  <c r="AQ84" i="9" s="1"/>
  <c r="AQ94" i="9" s="1"/>
  <c r="AQ96" i="9" s="1"/>
  <c r="N13" i="9"/>
  <c r="Q48" i="9"/>
  <c r="L85" i="9"/>
  <c r="O13" i="9"/>
  <c r="N85" i="9"/>
  <c r="C96" i="9"/>
  <c r="D48" i="9"/>
  <c r="T48" i="9"/>
  <c r="AQ10" i="9" l="1"/>
  <c r="AQ12" i="9" s="1"/>
  <c r="AQ22" i="9" s="1"/>
  <c r="AQ24" i="9" s="1"/>
  <c r="Q101" i="7" l="1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AQ83" i="7" s="1"/>
  <c r="C101" i="7"/>
  <c r="M96" i="7"/>
  <c r="F96" i="7"/>
  <c r="U95" i="7"/>
  <c r="U96" i="7" s="1"/>
  <c r="S95" i="7"/>
  <c r="S96" i="7" s="1"/>
  <c r="R95" i="7"/>
  <c r="R96" i="7" s="1"/>
  <c r="Q95" i="7"/>
  <c r="P95" i="7"/>
  <c r="O95" i="7"/>
  <c r="O96" i="7" s="1"/>
  <c r="N95" i="7"/>
  <c r="M95" i="7"/>
  <c r="L95" i="7"/>
  <c r="L96" i="7" s="1"/>
  <c r="K95" i="7"/>
  <c r="K96" i="7" s="1"/>
  <c r="J95" i="7"/>
  <c r="J96" i="7" s="1"/>
  <c r="I95" i="7"/>
  <c r="H95" i="7"/>
  <c r="H96" i="7" s="1"/>
  <c r="G95" i="7"/>
  <c r="G96" i="7" s="1"/>
  <c r="F95" i="7"/>
  <c r="E95" i="7"/>
  <c r="E96" i="7" s="1"/>
  <c r="F89" i="7"/>
  <c r="U87" i="7"/>
  <c r="T87" i="7"/>
  <c r="S87" i="7"/>
  <c r="R87" i="7"/>
  <c r="Q87" i="7"/>
  <c r="P87" i="7"/>
  <c r="O87" i="7"/>
  <c r="N87" i="7"/>
  <c r="M87" i="7"/>
  <c r="L87" i="7"/>
  <c r="K87" i="7"/>
  <c r="J87" i="7"/>
  <c r="I87" i="7"/>
  <c r="H87" i="7"/>
  <c r="G87" i="7"/>
  <c r="F87" i="7"/>
  <c r="E87" i="7"/>
  <c r="D87" i="7"/>
  <c r="C87" i="7"/>
  <c r="U86" i="7"/>
  <c r="T86" i="7"/>
  <c r="S86" i="7"/>
  <c r="R86" i="7"/>
  <c r="Q86" i="7"/>
  <c r="P86" i="7"/>
  <c r="O86" i="7"/>
  <c r="N86" i="7"/>
  <c r="M86" i="7"/>
  <c r="L86" i="7"/>
  <c r="K86" i="7"/>
  <c r="J86" i="7"/>
  <c r="I86" i="7"/>
  <c r="H86" i="7"/>
  <c r="G86" i="7"/>
  <c r="F86" i="7"/>
  <c r="E86" i="7"/>
  <c r="D86" i="7"/>
  <c r="C86" i="7"/>
  <c r="Q85" i="7"/>
  <c r="H85" i="7"/>
  <c r="I84" i="7"/>
  <c r="I85" i="7" s="1"/>
  <c r="H84" i="7"/>
  <c r="G84" i="7"/>
  <c r="G85" i="7" s="1"/>
  <c r="F84" i="7"/>
  <c r="F85" i="7" s="1"/>
  <c r="E84" i="7"/>
  <c r="E85" i="7" s="1"/>
  <c r="D84" i="7"/>
  <c r="D85" i="7" s="1"/>
  <c r="C84" i="7"/>
  <c r="C85" i="7" s="1"/>
  <c r="Q77" i="7"/>
  <c r="P77" i="7"/>
  <c r="O77" i="7"/>
  <c r="N77" i="7"/>
  <c r="M77" i="7"/>
  <c r="L77" i="7"/>
  <c r="K77" i="7"/>
  <c r="J77" i="7"/>
  <c r="I77" i="7"/>
  <c r="H77" i="7"/>
  <c r="G77" i="7"/>
  <c r="F77" i="7"/>
  <c r="E77" i="7"/>
  <c r="D77" i="7"/>
  <c r="C77" i="7"/>
  <c r="AQ59" i="7" s="1"/>
  <c r="U72" i="7"/>
  <c r="F72" i="7"/>
  <c r="E72" i="7"/>
  <c r="U71" i="7"/>
  <c r="S71" i="7"/>
  <c r="S72" i="7" s="1"/>
  <c r="R71" i="7"/>
  <c r="R72" i="7" s="1"/>
  <c r="Q71" i="7"/>
  <c r="P71" i="7"/>
  <c r="P72" i="7" s="1"/>
  <c r="O71" i="7"/>
  <c r="O72" i="7" s="1"/>
  <c r="N71" i="7"/>
  <c r="M71" i="7"/>
  <c r="M72" i="7" s="1"/>
  <c r="L71" i="7"/>
  <c r="L72" i="7" s="1"/>
  <c r="K71" i="7"/>
  <c r="K72" i="7" s="1"/>
  <c r="J71" i="7"/>
  <c r="J72" i="7" s="1"/>
  <c r="I71" i="7"/>
  <c r="I72" i="7" s="1"/>
  <c r="H71" i="7"/>
  <c r="G71" i="7"/>
  <c r="G72" i="7" s="1"/>
  <c r="F71" i="7"/>
  <c r="E71" i="7"/>
  <c r="F65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P61" i="7"/>
  <c r="I61" i="7"/>
  <c r="I60" i="7"/>
  <c r="H60" i="7"/>
  <c r="H61" i="7" s="1"/>
  <c r="G60" i="7"/>
  <c r="F60" i="7"/>
  <c r="E60" i="7"/>
  <c r="D60" i="7"/>
  <c r="D61" i="7" s="1"/>
  <c r="C60" i="7"/>
  <c r="C61" i="7" s="1"/>
  <c r="Q53" i="7"/>
  <c r="P53" i="7"/>
  <c r="O53" i="7"/>
  <c r="N53" i="7"/>
  <c r="M53" i="7"/>
  <c r="L53" i="7"/>
  <c r="K53" i="7"/>
  <c r="J53" i="7"/>
  <c r="I53" i="7"/>
  <c r="AQ35" i="7" s="1"/>
  <c r="H53" i="7"/>
  <c r="G53" i="7"/>
  <c r="F53" i="7"/>
  <c r="E53" i="7"/>
  <c r="D53" i="7"/>
  <c r="C53" i="7"/>
  <c r="P48" i="7"/>
  <c r="M48" i="7"/>
  <c r="F48" i="7"/>
  <c r="U47" i="7"/>
  <c r="U48" i="7" s="1"/>
  <c r="R47" i="7"/>
  <c r="R48" i="7" s="1"/>
  <c r="Q47" i="7"/>
  <c r="Q48" i="7" s="1"/>
  <c r="P47" i="7"/>
  <c r="O47" i="7"/>
  <c r="N47" i="7"/>
  <c r="N48" i="7" s="1"/>
  <c r="M47" i="7"/>
  <c r="L47" i="7"/>
  <c r="L48" i="7" s="1"/>
  <c r="K47" i="7"/>
  <c r="K48" i="7" s="1"/>
  <c r="J47" i="7"/>
  <c r="J48" i="7" s="1"/>
  <c r="I47" i="7"/>
  <c r="I48" i="7" s="1"/>
  <c r="H47" i="7"/>
  <c r="G47" i="7"/>
  <c r="G48" i="7" s="1"/>
  <c r="F47" i="7"/>
  <c r="E47" i="7"/>
  <c r="E48" i="7" s="1"/>
  <c r="F41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R37" i="7"/>
  <c r="P37" i="7"/>
  <c r="I37" i="7"/>
  <c r="G37" i="7"/>
  <c r="I36" i="7"/>
  <c r="H36" i="7"/>
  <c r="H37" i="7" s="1"/>
  <c r="G36" i="7"/>
  <c r="F36" i="7"/>
  <c r="F37" i="7" s="1"/>
  <c r="E36" i="7"/>
  <c r="E37" i="7" s="1"/>
  <c r="D36" i="7"/>
  <c r="D37" i="7" s="1"/>
  <c r="C36" i="7"/>
  <c r="C37" i="7" s="1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AQ11" i="7" s="1"/>
  <c r="AG15" i="7"/>
  <c r="AI14" i="7"/>
  <c r="AN12" i="7"/>
  <c r="AN13" i="7" s="1"/>
  <c r="AM12" i="7"/>
  <c r="AM13" i="7" s="1"/>
  <c r="AL12" i="7"/>
  <c r="AK12" i="7"/>
  <c r="AK13" i="7" s="1"/>
  <c r="AJ12" i="7"/>
  <c r="AI12" i="7"/>
  <c r="AI13" i="7" s="1"/>
  <c r="AH12" i="7"/>
  <c r="AH13" i="7" s="1"/>
  <c r="AG12" i="7"/>
  <c r="AF12" i="7"/>
  <c r="AE12" i="7"/>
  <c r="AD12" i="7"/>
  <c r="AC12" i="7"/>
  <c r="AC13" i="7" s="1"/>
  <c r="AB12" i="7"/>
  <c r="AA12" i="7"/>
  <c r="AA13" i="7" s="1"/>
  <c r="Z12" i="7"/>
  <c r="Z13" i="7" s="1"/>
  <c r="Y12" i="7"/>
  <c r="Y13" i="7" s="1"/>
  <c r="X12" i="7"/>
  <c r="X13" i="7" s="1"/>
  <c r="W12" i="7"/>
  <c r="W13" i="7" s="1"/>
  <c r="V12" i="7"/>
  <c r="U12" i="7"/>
  <c r="U13" i="7" s="1"/>
  <c r="T12" i="7"/>
  <c r="S12" i="7"/>
  <c r="S13" i="7" s="1"/>
  <c r="R12" i="7"/>
  <c r="R13" i="7" s="1"/>
  <c r="Q12" i="7"/>
  <c r="Q13" i="7" s="1"/>
  <c r="P12" i="7"/>
  <c r="O12" i="7"/>
  <c r="N12" i="7"/>
  <c r="M12" i="7"/>
  <c r="M13" i="7" s="1"/>
  <c r="L12" i="7"/>
  <c r="K12" i="7"/>
  <c r="K13" i="7" s="1"/>
  <c r="J12" i="7"/>
  <c r="J13" i="7" s="1"/>
  <c r="I12" i="7"/>
  <c r="I13" i="7" s="1"/>
  <c r="H12" i="7"/>
  <c r="H13" i="7" s="1"/>
  <c r="G12" i="7"/>
  <c r="G13" i="7" s="1"/>
  <c r="F12" i="7"/>
  <c r="E12" i="7"/>
  <c r="E13" i="7" s="1"/>
  <c r="D12" i="7"/>
  <c r="C12" i="7"/>
  <c r="C13" i="7" s="1"/>
  <c r="Y6" i="7"/>
  <c r="AN4" i="7"/>
  <c r="AM4" i="7"/>
  <c r="T48" i="7" s="1"/>
  <c r="AL4" i="7"/>
  <c r="AL13" i="7" s="1"/>
  <c r="AK4" i="7"/>
  <c r="AJ4" i="7"/>
  <c r="AJ13" i="7" s="1"/>
  <c r="AI4" i="7"/>
  <c r="AH4" i="7"/>
  <c r="AG4" i="7"/>
  <c r="AF4" i="7"/>
  <c r="AF13" i="7" s="1"/>
  <c r="AE4" i="7"/>
  <c r="AE13" i="7" s="1"/>
  <c r="AD4" i="7"/>
  <c r="AD13" i="7" s="1"/>
  <c r="AC4" i="7"/>
  <c r="AB4" i="7"/>
  <c r="AA4" i="7"/>
  <c r="H72" i="7" s="1"/>
  <c r="Z4" i="7"/>
  <c r="Y4" i="7"/>
  <c r="X4" i="7"/>
  <c r="W4" i="7"/>
  <c r="D48" i="7" s="1"/>
  <c r="V4" i="7"/>
  <c r="V13" i="7" s="1"/>
  <c r="U4" i="7"/>
  <c r="T4" i="7"/>
  <c r="T13" i="7" s="1"/>
  <c r="S4" i="7"/>
  <c r="R4" i="7"/>
  <c r="Q4" i="7"/>
  <c r="P4" i="7"/>
  <c r="P13" i="7" s="1"/>
  <c r="O4" i="7"/>
  <c r="O13" i="7" s="1"/>
  <c r="N4" i="7"/>
  <c r="N37" i="7" s="1"/>
  <c r="M4" i="7"/>
  <c r="L4" i="7"/>
  <c r="K4" i="7"/>
  <c r="K37" i="7" s="1"/>
  <c r="J4" i="7"/>
  <c r="I4" i="7"/>
  <c r="H4" i="7"/>
  <c r="G4" i="7"/>
  <c r="G61" i="7" s="1"/>
  <c r="F4" i="7"/>
  <c r="F13" i="7" s="1"/>
  <c r="E4" i="7"/>
  <c r="D4" i="7"/>
  <c r="D13" i="7" s="1"/>
  <c r="C4" i="7"/>
  <c r="AN3" i="7"/>
  <c r="AM3" i="7"/>
  <c r="T96" i="7" s="1"/>
  <c r="AL3" i="7"/>
  <c r="S48" i="7" s="1"/>
  <c r="AK3" i="7"/>
  <c r="AJ3" i="7"/>
  <c r="Q96" i="7" s="1"/>
  <c r="AI3" i="7"/>
  <c r="P96" i="7" s="1"/>
  <c r="AH3" i="7"/>
  <c r="O48" i="7" s="1"/>
  <c r="AG3" i="7"/>
  <c r="AG13" i="7" s="1"/>
  <c r="AF3" i="7"/>
  <c r="AE3" i="7"/>
  <c r="AD3" i="7"/>
  <c r="AC3" i="7"/>
  <c r="AB3" i="7"/>
  <c r="AB13" i="7" s="1"/>
  <c r="AA3" i="7"/>
  <c r="Z3" i="7"/>
  <c r="Y3" i="7"/>
  <c r="X3" i="7"/>
  <c r="W3" i="7"/>
  <c r="D96" i="7" s="1"/>
  <c r="V3" i="7"/>
  <c r="C96" i="7" s="1"/>
  <c r="U3" i="7"/>
  <c r="U61" i="7" s="1"/>
  <c r="T3" i="7"/>
  <c r="T61" i="7" s="1"/>
  <c r="S3" i="7"/>
  <c r="S61" i="7" s="1"/>
  <c r="R3" i="7"/>
  <c r="R61" i="7" s="1"/>
  <c r="Q3" i="7"/>
  <c r="Q61" i="7" s="1"/>
  <c r="P3" i="7"/>
  <c r="P85" i="7" s="1"/>
  <c r="O3" i="7"/>
  <c r="O37" i="7" s="1"/>
  <c r="N3" i="7"/>
  <c r="N85" i="7" s="1"/>
  <c r="M3" i="7"/>
  <c r="M37" i="7" s="1"/>
  <c r="L3" i="7"/>
  <c r="L37" i="7" s="1"/>
  <c r="K3" i="7"/>
  <c r="J3" i="7"/>
  <c r="J37" i="7" s="1"/>
  <c r="I3" i="7"/>
  <c r="H3" i="7"/>
  <c r="G3" i="7"/>
  <c r="F3" i="7"/>
  <c r="F61" i="7" s="1"/>
  <c r="E3" i="7"/>
  <c r="E61" i="7" s="1"/>
  <c r="D3" i="7"/>
  <c r="C3" i="7"/>
  <c r="Q101" i="6"/>
  <c r="P101" i="6"/>
  <c r="O101" i="6"/>
  <c r="N101" i="6"/>
  <c r="M101" i="6"/>
  <c r="L101" i="6"/>
  <c r="K101" i="6"/>
  <c r="J101" i="6"/>
  <c r="I101" i="6"/>
  <c r="H101" i="6"/>
  <c r="G101" i="6"/>
  <c r="F101" i="6"/>
  <c r="E101" i="6"/>
  <c r="AQ83" i="6" s="1"/>
  <c r="D101" i="6"/>
  <c r="C101" i="6"/>
  <c r="I96" i="6"/>
  <c r="F96" i="6"/>
  <c r="U95" i="6"/>
  <c r="U96" i="6" s="1"/>
  <c r="S95" i="6"/>
  <c r="S96" i="6" s="1"/>
  <c r="R95" i="6"/>
  <c r="R96" i="6" s="1"/>
  <c r="Q95" i="6"/>
  <c r="Q96" i="6" s="1"/>
  <c r="P95" i="6"/>
  <c r="O95" i="6"/>
  <c r="N95" i="6"/>
  <c r="N96" i="6" s="1"/>
  <c r="M95" i="6"/>
  <c r="M96" i="6" s="1"/>
  <c r="L95" i="6"/>
  <c r="L96" i="6" s="1"/>
  <c r="K95" i="6"/>
  <c r="K96" i="6" s="1"/>
  <c r="J95" i="6"/>
  <c r="I95" i="6"/>
  <c r="H95" i="6"/>
  <c r="H96" i="6" s="1"/>
  <c r="G95" i="6"/>
  <c r="F95" i="6"/>
  <c r="E95" i="6"/>
  <c r="E96" i="6" s="1"/>
  <c r="F89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F87" i="6"/>
  <c r="E87" i="6"/>
  <c r="D87" i="6"/>
  <c r="C87" i="6"/>
  <c r="U86" i="6"/>
  <c r="T86" i="6"/>
  <c r="S86" i="6"/>
  <c r="R86" i="6"/>
  <c r="Q86" i="6"/>
  <c r="P86" i="6"/>
  <c r="O86" i="6"/>
  <c r="N86" i="6"/>
  <c r="M86" i="6"/>
  <c r="L86" i="6"/>
  <c r="K86" i="6"/>
  <c r="J86" i="6"/>
  <c r="I86" i="6"/>
  <c r="H86" i="6"/>
  <c r="G86" i="6"/>
  <c r="F86" i="6"/>
  <c r="E86" i="6"/>
  <c r="D86" i="6"/>
  <c r="C86" i="6"/>
  <c r="U85" i="6"/>
  <c r="Q85" i="6"/>
  <c r="O85" i="6"/>
  <c r="K85" i="6"/>
  <c r="E85" i="6"/>
  <c r="I84" i="6"/>
  <c r="I85" i="6" s="1"/>
  <c r="H84" i="6"/>
  <c r="H85" i="6" s="1"/>
  <c r="G84" i="6"/>
  <c r="G85" i="6" s="1"/>
  <c r="F84" i="6"/>
  <c r="F85" i="6" s="1"/>
  <c r="E84" i="6"/>
  <c r="D84" i="6"/>
  <c r="C84" i="6"/>
  <c r="C85" i="6" s="1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C77" i="6"/>
  <c r="AQ59" i="6" s="1"/>
  <c r="R72" i="6"/>
  <c r="N72" i="6"/>
  <c r="L72" i="6"/>
  <c r="H72" i="6"/>
  <c r="U71" i="6"/>
  <c r="U72" i="6" s="1"/>
  <c r="S71" i="6"/>
  <c r="S72" i="6" s="1"/>
  <c r="R71" i="6"/>
  <c r="Q71" i="6"/>
  <c r="P71" i="6"/>
  <c r="P72" i="6" s="1"/>
  <c r="O71" i="6"/>
  <c r="N71" i="6"/>
  <c r="M71" i="6"/>
  <c r="M72" i="6" s="1"/>
  <c r="L71" i="6"/>
  <c r="K71" i="6"/>
  <c r="K72" i="6" s="1"/>
  <c r="J71" i="6"/>
  <c r="J72" i="6" s="1"/>
  <c r="I71" i="6"/>
  <c r="I72" i="6" s="1"/>
  <c r="H71" i="6"/>
  <c r="G71" i="6"/>
  <c r="F71" i="6"/>
  <c r="E71" i="6"/>
  <c r="E72" i="6" s="1"/>
  <c r="F65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S61" i="6"/>
  <c r="L61" i="6"/>
  <c r="I61" i="6"/>
  <c r="C61" i="6"/>
  <c r="I60" i="6"/>
  <c r="H60" i="6"/>
  <c r="H61" i="6" s="1"/>
  <c r="G60" i="6"/>
  <c r="F60" i="6"/>
  <c r="F61" i="6" s="1"/>
  <c r="E60" i="6"/>
  <c r="E61" i="6" s="1"/>
  <c r="D60" i="6"/>
  <c r="D61" i="6" s="1"/>
  <c r="C60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P48" i="6"/>
  <c r="I48" i="6"/>
  <c r="F48" i="6"/>
  <c r="U47" i="6"/>
  <c r="U48" i="6" s="1"/>
  <c r="R47" i="6"/>
  <c r="R48" i="6" s="1"/>
  <c r="Q47" i="6"/>
  <c r="Q48" i="6" s="1"/>
  <c r="P47" i="6"/>
  <c r="O47" i="6"/>
  <c r="N47" i="6"/>
  <c r="N48" i="6" s="1"/>
  <c r="M47" i="6"/>
  <c r="M48" i="6" s="1"/>
  <c r="L47" i="6"/>
  <c r="L48" i="6" s="1"/>
  <c r="K47" i="6"/>
  <c r="K48" i="6" s="1"/>
  <c r="J47" i="6"/>
  <c r="J48" i="6" s="1"/>
  <c r="I47" i="6"/>
  <c r="H47" i="6"/>
  <c r="H48" i="6" s="1"/>
  <c r="G47" i="6"/>
  <c r="G48" i="6" s="1"/>
  <c r="F47" i="6"/>
  <c r="E47" i="6"/>
  <c r="E48" i="6" s="1"/>
  <c r="F41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S37" i="6"/>
  <c r="P37" i="6"/>
  <c r="I37" i="6"/>
  <c r="C37" i="6"/>
  <c r="I36" i="6"/>
  <c r="H36" i="6"/>
  <c r="H37" i="6" s="1"/>
  <c r="G36" i="6"/>
  <c r="F36" i="6"/>
  <c r="F37" i="6" s="1"/>
  <c r="E36" i="6"/>
  <c r="E37" i="6" s="1"/>
  <c r="D36" i="6"/>
  <c r="C36" i="6"/>
  <c r="AQ35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G15" i="6"/>
  <c r="AI14" i="6"/>
  <c r="W13" i="6"/>
  <c r="AN12" i="6"/>
  <c r="AM12" i="6"/>
  <c r="AL12" i="6"/>
  <c r="AK12" i="6"/>
  <c r="AK13" i="6" s="1"/>
  <c r="AJ12" i="6"/>
  <c r="AI12" i="6"/>
  <c r="AI13" i="6" s="1"/>
  <c r="AH12" i="6"/>
  <c r="AG12" i="6"/>
  <c r="AG13" i="6" s="1"/>
  <c r="AF12" i="6"/>
  <c r="AF13" i="6" s="1"/>
  <c r="AE12" i="6"/>
  <c r="AE13" i="6" s="1"/>
  <c r="AD12" i="6"/>
  <c r="AD13" i="6" s="1"/>
  <c r="AC12" i="6"/>
  <c r="AB12" i="6"/>
  <c r="AB13" i="6" s="1"/>
  <c r="AA12" i="6"/>
  <c r="AA13" i="6" s="1"/>
  <c r="Z12" i="6"/>
  <c r="Z13" i="6" s="1"/>
  <c r="Y12" i="6"/>
  <c r="Y13" i="6" s="1"/>
  <c r="X12" i="6"/>
  <c r="W12" i="6"/>
  <c r="V12" i="6"/>
  <c r="U12" i="6"/>
  <c r="U13" i="6" s="1"/>
  <c r="T12" i="6"/>
  <c r="S12" i="6"/>
  <c r="S13" i="6" s="1"/>
  <c r="R12" i="6"/>
  <c r="Q12" i="6"/>
  <c r="Q13" i="6" s="1"/>
  <c r="P12" i="6"/>
  <c r="P13" i="6" s="1"/>
  <c r="O12" i="6"/>
  <c r="O13" i="6" s="1"/>
  <c r="N12" i="6"/>
  <c r="N13" i="6" s="1"/>
  <c r="M12" i="6"/>
  <c r="L12" i="6"/>
  <c r="L13" i="6" s="1"/>
  <c r="K12" i="6"/>
  <c r="K13" i="6" s="1"/>
  <c r="J12" i="6"/>
  <c r="J13" i="6" s="1"/>
  <c r="I12" i="6"/>
  <c r="I13" i="6" s="1"/>
  <c r="H12" i="6"/>
  <c r="G12" i="6"/>
  <c r="F12" i="6"/>
  <c r="F13" i="6" s="1"/>
  <c r="E12" i="6"/>
  <c r="E13" i="6" s="1"/>
  <c r="D12" i="6"/>
  <c r="C12" i="6"/>
  <c r="C13" i="6" s="1"/>
  <c r="Y6" i="6"/>
  <c r="AN4" i="6"/>
  <c r="AM4" i="6"/>
  <c r="T96" i="6" s="1"/>
  <c r="AL4" i="6"/>
  <c r="AK4" i="6"/>
  <c r="AJ4" i="6"/>
  <c r="AJ13" i="6" s="1"/>
  <c r="AI4" i="6"/>
  <c r="AH4" i="6"/>
  <c r="AH13" i="6" s="1"/>
  <c r="AG4" i="6"/>
  <c r="AF4" i="6"/>
  <c r="AE4" i="6"/>
  <c r="AD4" i="6"/>
  <c r="AC4" i="6"/>
  <c r="AB4" i="6"/>
  <c r="AA4" i="6"/>
  <c r="Z4" i="6"/>
  <c r="Y4" i="6"/>
  <c r="X4" i="6"/>
  <c r="W4" i="6"/>
  <c r="D96" i="6" s="1"/>
  <c r="V4" i="6"/>
  <c r="U4" i="6"/>
  <c r="T4" i="6"/>
  <c r="T13" i="6" s="1"/>
  <c r="S4" i="6"/>
  <c r="R4" i="6"/>
  <c r="R13" i="6" s="1"/>
  <c r="Q4" i="6"/>
  <c r="P4" i="6"/>
  <c r="O4" i="6"/>
  <c r="N4" i="6"/>
  <c r="M4" i="6"/>
  <c r="L4" i="6"/>
  <c r="K4" i="6"/>
  <c r="J4" i="6"/>
  <c r="I4" i="6"/>
  <c r="H4" i="6"/>
  <c r="G4" i="6"/>
  <c r="G61" i="6" s="1"/>
  <c r="F4" i="6"/>
  <c r="E4" i="6"/>
  <c r="D4" i="6"/>
  <c r="D13" i="6" s="1"/>
  <c r="C4" i="6"/>
  <c r="AN3" i="6"/>
  <c r="AN13" i="6" s="1"/>
  <c r="AM3" i="6"/>
  <c r="T72" i="6" s="1"/>
  <c r="AL3" i="6"/>
  <c r="S48" i="6" s="1"/>
  <c r="AK3" i="6"/>
  <c r="AJ3" i="6"/>
  <c r="Q72" i="6" s="1"/>
  <c r="AI3" i="6"/>
  <c r="P96" i="6" s="1"/>
  <c r="AH3" i="6"/>
  <c r="O72" i="6" s="1"/>
  <c r="AG3" i="6"/>
  <c r="AF3" i="6"/>
  <c r="AE3" i="6"/>
  <c r="AD3" i="6"/>
  <c r="AC3" i="6"/>
  <c r="AC13" i="6" s="1"/>
  <c r="AB3" i="6"/>
  <c r="AA3" i="6"/>
  <c r="Z3" i="6"/>
  <c r="G72" i="6" s="1"/>
  <c r="Y3" i="6"/>
  <c r="F72" i="6" s="1"/>
  <c r="X3" i="6"/>
  <c r="X13" i="6" s="1"/>
  <c r="W3" i="6"/>
  <c r="D72" i="6" s="1"/>
  <c r="V3" i="6"/>
  <c r="C96" i="6" s="1"/>
  <c r="U3" i="6"/>
  <c r="U61" i="6" s="1"/>
  <c r="T3" i="6"/>
  <c r="T61" i="6" s="1"/>
  <c r="S3" i="6"/>
  <c r="S85" i="6" s="1"/>
  <c r="R3" i="6"/>
  <c r="R37" i="6" s="1"/>
  <c r="Q3" i="6"/>
  <c r="Q61" i="6" s="1"/>
  <c r="P3" i="6"/>
  <c r="P85" i="6" s="1"/>
  <c r="O3" i="6"/>
  <c r="O37" i="6" s="1"/>
  <c r="N3" i="6"/>
  <c r="N37" i="6" s="1"/>
  <c r="M3" i="6"/>
  <c r="M37" i="6" s="1"/>
  <c r="L3" i="6"/>
  <c r="L37" i="6" s="1"/>
  <c r="K3" i="6"/>
  <c r="K37" i="6" s="1"/>
  <c r="J3" i="6"/>
  <c r="J37" i="6" s="1"/>
  <c r="I3" i="6"/>
  <c r="H3" i="6"/>
  <c r="H13" i="6" s="1"/>
  <c r="G3" i="6"/>
  <c r="G37" i="6" s="1"/>
  <c r="F3" i="6"/>
  <c r="E3" i="6"/>
  <c r="D3" i="6"/>
  <c r="D37" i="6" s="1"/>
  <c r="C3" i="6"/>
  <c r="Q101" i="5"/>
  <c r="P101" i="5"/>
  <c r="O101" i="5"/>
  <c r="N101" i="5"/>
  <c r="M101" i="5"/>
  <c r="L101" i="5"/>
  <c r="K101" i="5"/>
  <c r="J101" i="5"/>
  <c r="I101" i="5"/>
  <c r="H101" i="5"/>
  <c r="G101" i="5"/>
  <c r="F101" i="5"/>
  <c r="E101" i="5"/>
  <c r="D101" i="5"/>
  <c r="AQ83" i="5" s="1"/>
  <c r="C101" i="5"/>
  <c r="I96" i="5"/>
  <c r="H96" i="5"/>
  <c r="U95" i="5"/>
  <c r="U96" i="5" s="1"/>
  <c r="S95" i="5"/>
  <c r="S96" i="5" s="1"/>
  <c r="R95" i="5"/>
  <c r="Q95" i="5"/>
  <c r="Q96" i="5" s="1"/>
  <c r="P95" i="5"/>
  <c r="P96" i="5" s="1"/>
  <c r="O95" i="5"/>
  <c r="N95" i="5"/>
  <c r="N96" i="5" s="1"/>
  <c r="M95" i="5"/>
  <c r="M96" i="5" s="1"/>
  <c r="L95" i="5"/>
  <c r="L96" i="5" s="1"/>
  <c r="K95" i="5"/>
  <c r="K96" i="5" s="1"/>
  <c r="J95" i="5"/>
  <c r="J96" i="5" s="1"/>
  <c r="I95" i="5"/>
  <c r="H95" i="5"/>
  <c r="G95" i="5"/>
  <c r="G96" i="5" s="1"/>
  <c r="F95" i="5"/>
  <c r="E95" i="5"/>
  <c r="F89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T85" i="5"/>
  <c r="S85" i="5"/>
  <c r="Q85" i="5"/>
  <c r="D85" i="5"/>
  <c r="C85" i="5"/>
  <c r="I84" i="5"/>
  <c r="I85" i="5" s="1"/>
  <c r="H84" i="5"/>
  <c r="H85" i="5" s="1"/>
  <c r="G84" i="5"/>
  <c r="G85" i="5" s="1"/>
  <c r="F84" i="5"/>
  <c r="F85" i="5" s="1"/>
  <c r="E84" i="5"/>
  <c r="E85" i="5" s="1"/>
  <c r="D84" i="5"/>
  <c r="C84" i="5"/>
  <c r="Q77" i="5"/>
  <c r="P77" i="5"/>
  <c r="O77" i="5"/>
  <c r="N77" i="5"/>
  <c r="M77" i="5"/>
  <c r="L77" i="5"/>
  <c r="K77" i="5"/>
  <c r="J77" i="5"/>
  <c r="AQ59" i="5" s="1"/>
  <c r="I77" i="5"/>
  <c r="H77" i="5"/>
  <c r="G77" i="5"/>
  <c r="F77" i="5"/>
  <c r="E77" i="5"/>
  <c r="D77" i="5"/>
  <c r="C77" i="5"/>
  <c r="Q72" i="5"/>
  <c r="P72" i="5"/>
  <c r="N72" i="5"/>
  <c r="U71" i="5"/>
  <c r="U72" i="5" s="1"/>
  <c r="S71" i="5"/>
  <c r="S72" i="5" s="1"/>
  <c r="R71" i="5"/>
  <c r="R72" i="5" s="1"/>
  <c r="Q71" i="5"/>
  <c r="P71" i="5"/>
  <c r="O71" i="5"/>
  <c r="O72" i="5" s="1"/>
  <c r="N71" i="5"/>
  <c r="M71" i="5"/>
  <c r="L71" i="5"/>
  <c r="L72" i="5" s="1"/>
  <c r="K71" i="5"/>
  <c r="K72" i="5" s="1"/>
  <c r="J71" i="5"/>
  <c r="I71" i="5"/>
  <c r="I72" i="5" s="1"/>
  <c r="H71" i="5"/>
  <c r="H72" i="5" s="1"/>
  <c r="G71" i="5"/>
  <c r="F71" i="5"/>
  <c r="E71" i="5"/>
  <c r="E72" i="5" s="1"/>
  <c r="F65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R61" i="5"/>
  <c r="L61" i="5"/>
  <c r="K61" i="5"/>
  <c r="I60" i="5"/>
  <c r="H60" i="5"/>
  <c r="G60" i="5"/>
  <c r="F60" i="5"/>
  <c r="F61" i="5" s="1"/>
  <c r="E60" i="5"/>
  <c r="D60" i="5"/>
  <c r="D61" i="5" s="1"/>
  <c r="C60" i="5"/>
  <c r="C61" i="5" s="1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AQ35" i="5" s="1"/>
  <c r="O48" i="5"/>
  <c r="H48" i="5"/>
  <c r="U47" i="5"/>
  <c r="U48" i="5" s="1"/>
  <c r="R47" i="5"/>
  <c r="Q47" i="5"/>
  <c r="Q48" i="5" s="1"/>
  <c r="P47" i="5"/>
  <c r="P48" i="5" s="1"/>
  <c r="O47" i="5"/>
  <c r="N47" i="5"/>
  <c r="N48" i="5" s="1"/>
  <c r="M47" i="5"/>
  <c r="M48" i="5" s="1"/>
  <c r="L47" i="5"/>
  <c r="L48" i="5" s="1"/>
  <c r="K47" i="5"/>
  <c r="K48" i="5" s="1"/>
  <c r="J47" i="5"/>
  <c r="J48" i="5" s="1"/>
  <c r="I47" i="5"/>
  <c r="I48" i="5" s="1"/>
  <c r="H47" i="5"/>
  <c r="G47" i="5"/>
  <c r="G48" i="5" s="1"/>
  <c r="F47" i="5"/>
  <c r="E47" i="5"/>
  <c r="F41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S37" i="5"/>
  <c r="R37" i="5"/>
  <c r="Q37" i="5"/>
  <c r="P37" i="5"/>
  <c r="C37" i="5"/>
  <c r="I36" i="5"/>
  <c r="I37" i="5" s="1"/>
  <c r="H36" i="5"/>
  <c r="H37" i="5" s="1"/>
  <c r="G36" i="5"/>
  <c r="G37" i="5" s="1"/>
  <c r="F36" i="5"/>
  <c r="F37" i="5" s="1"/>
  <c r="E36" i="5"/>
  <c r="E37" i="5" s="1"/>
  <c r="D36" i="5"/>
  <c r="D37" i="5" s="1"/>
  <c r="C36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AG15" i="5"/>
  <c r="AI14" i="5"/>
  <c r="AJ13" i="5"/>
  <c r="R13" i="5"/>
  <c r="AN12" i="5"/>
  <c r="AN13" i="5" s="1"/>
  <c r="AM12" i="5"/>
  <c r="AL12" i="5"/>
  <c r="AL13" i="5" s="1"/>
  <c r="AK12" i="5"/>
  <c r="AJ12" i="5"/>
  <c r="AI12" i="5"/>
  <c r="AH12" i="5"/>
  <c r="AH13" i="5" s="1"/>
  <c r="AG12" i="5"/>
  <c r="AG13" i="5" s="1"/>
  <c r="AF12" i="5"/>
  <c r="AE12" i="5"/>
  <c r="AE13" i="5" s="1"/>
  <c r="AD12" i="5"/>
  <c r="AD13" i="5" s="1"/>
  <c r="AC12" i="5"/>
  <c r="AC13" i="5" s="1"/>
  <c r="AB12" i="5"/>
  <c r="AB13" i="5" s="1"/>
  <c r="AA12" i="5"/>
  <c r="AA13" i="5" s="1"/>
  <c r="Z12" i="5"/>
  <c r="Z13" i="5" s="1"/>
  <c r="Y12" i="5"/>
  <c r="Y13" i="5" s="1"/>
  <c r="X12" i="5"/>
  <c r="X13" i="5" s="1"/>
  <c r="W12" i="5"/>
  <c r="U12" i="5"/>
  <c r="T12" i="5"/>
  <c r="T13" i="5" s="1"/>
  <c r="S12" i="5"/>
  <c r="R12" i="5"/>
  <c r="Q12" i="5"/>
  <c r="Q13" i="5" s="1"/>
  <c r="P12" i="5"/>
  <c r="O12" i="5"/>
  <c r="O13" i="5" s="1"/>
  <c r="N12" i="5"/>
  <c r="N13" i="5" s="1"/>
  <c r="M12" i="5"/>
  <c r="M13" i="5" s="1"/>
  <c r="L12" i="5"/>
  <c r="L13" i="5" s="1"/>
  <c r="K12" i="5"/>
  <c r="K13" i="5" s="1"/>
  <c r="J12" i="5"/>
  <c r="J13" i="5" s="1"/>
  <c r="I12" i="5"/>
  <c r="I13" i="5" s="1"/>
  <c r="H12" i="5"/>
  <c r="H13" i="5" s="1"/>
  <c r="G12" i="5"/>
  <c r="F12" i="5"/>
  <c r="F13" i="5" s="1"/>
  <c r="E12" i="5"/>
  <c r="D12" i="5"/>
  <c r="D13" i="5" s="1"/>
  <c r="C12" i="5"/>
  <c r="V12" i="5"/>
  <c r="V13" i="5" s="1"/>
  <c r="Y6" i="5"/>
  <c r="AN4" i="5"/>
  <c r="AM4" i="5"/>
  <c r="T48" i="5" s="1"/>
  <c r="AL4" i="5"/>
  <c r="AK4" i="5"/>
  <c r="R48" i="5" s="1"/>
  <c r="AJ4" i="5"/>
  <c r="AI4" i="5"/>
  <c r="AI13" i="5" s="1"/>
  <c r="AH4" i="5"/>
  <c r="AG4" i="5"/>
  <c r="AF4" i="5"/>
  <c r="AE4" i="5"/>
  <c r="AD4" i="5"/>
  <c r="AC4" i="5"/>
  <c r="AB4" i="5"/>
  <c r="AA4" i="5"/>
  <c r="Z4" i="5"/>
  <c r="G72" i="5" s="1"/>
  <c r="Y4" i="5"/>
  <c r="F96" i="5" s="1"/>
  <c r="X4" i="5"/>
  <c r="E96" i="5" s="1"/>
  <c r="W4" i="5"/>
  <c r="D48" i="5" s="1"/>
  <c r="V4" i="5"/>
  <c r="U4" i="5"/>
  <c r="U61" i="5" s="1"/>
  <c r="T4" i="5"/>
  <c r="S4" i="5"/>
  <c r="R4" i="5"/>
  <c r="Q4" i="5"/>
  <c r="P4" i="5"/>
  <c r="O4" i="5"/>
  <c r="N4" i="5"/>
  <c r="M4" i="5"/>
  <c r="L4" i="5"/>
  <c r="K4" i="5"/>
  <c r="J4" i="5"/>
  <c r="J61" i="5" s="1"/>
  <c r="I4" i="5"/>
  <c r="I61" i="5" s="1"/>
  <c r="H4" i="5"/>
  <c r="H61" i="5" s="1"/>
  <c r="G4" i="5"/>
  <c r="G61" i="5" s="1"/>
  <c r="F4" i="5"/>
  <c r="E4" i="5"/>
  <c r="E61" i="5" s="1"/>
  <c r="D4" i="5"/>
  <c r="C4" i="5"/>
  <c r="AN3" i="5"/>
  <c r="AM3" i="5"/>
  <c r="T96" i="5" s="1"/>
  <c r="AL3" i="5"/>
  <c r="S48" i="5" s="1"/>
  <c r="AK3" i="5"/>
  <c r="R96" i="5" s="1"/>
  <c r="AJ3" i="5"/>
  <c r="AI3" i="5"/>
  <c r="AH3" i="5"/>
  <c r="O96" i="5" s="1"/>
  <c r="AG3" i="5"/>
  <c r="AF3" i="5"/>
  <c r="M72" i="5" s="1"/>
  <c r="AE3" i="5"/>
  <c r="AD3" i="5"/>
  <c r="AC3" i="5"/>
  <c r="J72" i="5" s="1"/>
  <c r="AB3" i="5"/>
  <c r="AA3" i="5"/>
  <c r="Z3" i="5"/>
  <c r="Y3" i="5"/>
  <c r="F72" i="5" s="1"/>
  <c r="X3" i="5"/>
  <c r="W3" i="5"/>
  <c r="D96" i="5" s="1"/>
  <c r="V3" i="5"/>
  <c r="C96" i="5" s="1"/>
  <c r="U3" i="5"/>
  <c r="U37" i="5" s="1"/>
  <c r="T3" i="5"/>
  <c r="T61" i="5" s="1"/>
  <c r="S3" i="5"/>
  <c r="S61" i="5" s="1"/>
  <c r="R3" i="5"/>
  <c r="R85" i="5" s="1"/>
  <c r="Q3" i="5"/>
  <c r="Q61" i="5" s="1"/>
  <c r="P3" i="5"/>
  <c r="P85" i="5" s="1"/>
  <c r="O3" i="5"/>
  <c r="O37" i="5" s="1"/>
  <c r="N3" i="5"/>
  <c r="N37" i="5" s="1"/>
  <c r="M3" i="5"/>
  <c r="M37" i="5" s="1"/>
  <c r="L3" i="5"/>
  <c r="L37" i="5" s="1"/>
  <c r="K3" i="5"/>
  <c r="K37" i="5" s="1"/>
  <c r="J3" i="5"/>
  <c r="J37" i="5" s="1"/>
  <c r="I3" i="5"/>
  <c r="H3" i="5"/>
  <c r="G3" i="5"/>
  <c r="F3" i="5"/>
  <c r="E3" i="5"/>
  <c r="D3" i="5"/>
  <c r="C3" i="5"/>
  <c r="I21" i="4"/>
  <c r="N9" i="4"/>
  <c r="Z9" i="4"/>
  <c r="V9" i="4"/>
  <c r="Q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U95" i="4"/>
  <c r="S95" i="4"/>
  <c r="S96" i="4" s="1"/>
  <c r="R95" i="4"/>
  <c r="Q95" i="4"/>
  <c r="P95" i="4"/>
  <c r="P96" i="4" s="1"/>
  <c r="O95" i="4"/>
  <c r="N95" i="4"/>
  <c r="M95" i="4"/>
  <c r="M96" i="4" s="1"/>
  <c r="L95" i="4"/>
  <c r="K95" i="4"/>
  <c r="K96" i="4" s="1"/>
  <c r="J95" i="4"/>
  <c r="J96" i="4" s="1"/>
  <c r="I95" i="4"/>
  <c r="I96" i="4" s="1"/>
  <c r="H95" i="4"/>
  <c r="H96" i="4" s="1"/>
  <c r="G95" i="4"/>
  <c r="G96" i="4" s="1"/>
  <c r="F95" i="4"/>
  <c r="F96" i="4" s="1"/>
  <c r="E95" i="4"/>
  <c r="F89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P85" i="4"/>
  <c r="O85" i="4"/>
  <c r="J85" i="4"/>
  <c r="I85" i="4"/>
  <c r="I84" i="4"/>
  <c r="H84" i="4"/>
  <c r="H85" i="4" s="1"/>
  <c r="G84" i="4"/>
  <c r="G85" i="4" s="1"/>
  <c r="F84" i="4"/>
  <c r="F85" i="4" s="1"/>
  <c r="E84" i="4"/>
  <c r="E85" i="4" s="1"/>
  <c r="D84" i="4"/>
  <c r="D85" i="4" s="1"/>
  <c r="C84" i="4"/>
  <c r="AQ83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AQ59" i="4" s="1"/>
  <c r="M72" i="4"/>
  <c r="L72" i="4"/>
  <c r="G72" i="4"/>
  <c r="F72" i="4"/>
  <c r="U71" i="4"/>
  <c r="U72" i="4" s="1"/>
  <c r="S71" i="4"/>
  <c r="S72" i="4" s="1"/>
  <c r="R71" i="4"/>
  <c r="R72" i="4" s="1"/>
  <c r="Q71" i="4"/>
  <c r="Q72" i="4" s="1"/>
  <c r="P71" i="4"/>
  <c r="P72" i="4" s="1"/>
  <c r="O71" i="4"/>
  <c r="O72" i="4" s="1"/>
  <c r="N71" i="4"/>
  <c r="N72" i="4" s="1"/>
  <c r="M71" i="4"/>
  <c r="L71" i="4"/>
  <c r="K71" i="4"/>
  <c r="K72" i="4" s="1"/>
  <c r="J71" i="4"/>
  <c r="I71" i="4"/>
  <c r="H71" i="4"/>
  <c r="H72" i="4" s="1"/>
  <c r="G71" i="4"/>
  <c r="F71" i="4"/>
  <c r="E71" i="4"/>
  <c r="E72" i="4" s="1"/>
  <c r="F65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I60" i="4"/>
  <c r="I61" i="4" s="1"/>
  <c r="H60" i="4"/>
  <c r="G60" i="4"/>
  <c r="F60" i="4"/>
  <c r="F61" i="4" s="1"/>
  <c r="E60" i="4"/>
  <c r="D60" i="4"/>
  <c r="C60" i="4"/>
  <c r="C61" i="4" s="1"/>
  <c r="Q53" i="4"/>
  <c r="P53" i="4"/>
  <c r="O53" i="4"/>
  <c r="N53" i="4"/>
  <c r="M53" i="4"/>
  <c r="L53" i="4"/>
  <c r="K53" i="4"/>
  <c r="J53" i="4"/>
  <c r="I53" i="4"/>
  <c r="H53" i="4"/>
  <c r="AQ35" i="4" s="1"/>
  <c r="G53" i="4"/>
  <c r="F53" i="4"/>
  <c r="E53" i="4"/>
  <c r="D53" i="4"/>
  <c r="C53" i="4"/>
  <c r="U47" i="4"/>
  <c r="R47" i="4"/>
  <c r="R48" i="4" s="1"/>
  <c r="Q47" i="4"/>
  <c r="P47" i="4"/>
  <c r="P48" i="4" s="1"/>
  <c r="O47" i="4"/>
  <c r="O48" i="4" s="1"/>
  <c r="N47" i="4"/>
  <c r="M47" i="4"/>
  <c r="M48" i="4" s="1"/>
  <c r="L47" i="4"/>
  <c r="K47" i="4"/>
  <c r="K48" i="4" s="1"/>
  <c r="J47" i="4"/>
  <c r="J48" i="4" s="1"/>
  <c r="I47" i="4"/>
  <c r="I48" i="4" s="1"/>
  <c r="H47" i="4"/>
  <c r="G47" i="4"/>
  <c r="G48" i="4" s="1"/>
  <c r="F47" i="4"/>
  <c r="F48" i="4" s="1"/>
  <c r="E47" i="4"/>
  <c r="E48" i="4" s="1"/>
  <c r="F41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P37" i="4"/>
  <c r="O37" i="4"/>
  <c r="N37" i="4"/>
  <c r="J37" i="4"/>
  <c r="I37" i="4"/>
  <c r="H37" i="4"/>
  <c r="I36" i="4"/>
  <c r="H36" i="4"/>
  <c r="G36" i="4"/>
  <c r="G37" i="4" s="1"/>
  <c r="F36" i="4"/>
  <c r="F37" i="4" s="1"/>
  <c r="E36" i="4"/>
  <c r="E37" i="4" s="1"/>
  <c r="D36" i="4"/>
  <c r="D37" i="4" s="1"/>
  <c r="C36" i="4"/>
  <c r="C37" i="4" s="1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AG15" i="4"/>
  <c r="AI14" i="4"/>
  <c r="AN12" i="4"/>
  <c r="AN13" i="4" s="1"/>
  <c r="AM12" i="4"/>
  <c r="AM13" i="4" s="1"/>
  <c r="AL12" i="4"/>
  <c r="AL13" i="4" s="1"/>
  <c r="AK12" i="4"/>
  <c r="AK13" i="4" s="1"/>
  <c r="AJ12" i="4"/>
  <c r="AJ13" i="4" s="1"/>
  <c r="AI12" i="4"/>
  <c r="AI13" i="4" s="1"/>
  <c r="AH12" i="4"/>
  <c r="AH13" i="4" s="1"/>
  <c r="AG12" i="4"/>
  <c r="AF12" i="4"/>
  <c r="AF13" i="4" s="1"/>
  <c r="AE12" i="4"/>
  <c r="AD12" i="4"/>
  <c r="AC12" i="4"/>
  <c r="AB12" i="4"/>
  <c r="AA12" i="4"/>
  <c r="Z12" i="4"/>
  <c r="Z13" i="4" s="1"/>
  <c r="Y12" i="4"/>
  <c r="Y13" i="4" s="1"/>
  <c r="X12" i="4"/>
  <c r="X13" i="4" s="1"/>
  <c r="W12" i="4"/>
  <c r="W13" i="4" s="1"/>
  <c r="V12" i="4"/>
  <c r="V13" i="4" s="1"/>
  <c r="U12" i="4"/>
  <c r="U13" i="4" s="1"/>
  <c r="T12" i="4"/>
  <c r="T13" i="4" s="1"/>
  <c r="S12" i="4"/>
  <c r="S13" i="4" s="1"/>
  <c r="R12" i="4"/>
  <c r="R13" i="4" s="1"/>
  <c r="Q12" i="4"/>
  <c r="P12" i="4"/>
  <c r="P13" i="4" s="1"/>
  <c r="O12" i="4"/>
  <c r="N12" i="4"/>
  <c r="M12" i="4"/>
  <c r="L12" i="4"/>
  <c r="K12" i="4"/>
  <c r="J12" i="4"/>
  <c r="J13" i="4" s="1"/>
  <c r="I12" i="4"/>
  <c r="I13" i="4" s="1"/>
  <c r="H12" i="4"/>
  <c r="H13" i="4" s="1"/>
  <c r="G12" i="4"/>
  <c r="G13" i="4" s="1"/>
  <c r="F12" i="4"/>
  <c r="F13" i="4" s="1"/>
  <c r="E12" i="4"/>
  <c r="E13" i="4" s="1"/>
  <c r="D12" i="4"/>
  <c r="D13" i="4" s="1"/>
  <c r="C12" i="4"/>
  <c r="C13" i="4" s="1"/>
  <c r="Y6" i="4"/>
  <c r="AN4" i="4"/>
  <c r="AM4" i="4"/>
  <c r="AL4" i="4"/>
  <c r="AK4" i="4"/>
  <c r="AJ4" i="4"/>
  <c r="AI4" i="4"/>
  <c r="AH4" i="4"/>
  <c r="AG4" i="4"/>
  <c r="AF4" i="4"/>
  <c r="AE4" i="4"/>
  <c r="AD4" i="4"/>
  <c r="AD13" i="4" s="1"/>
  <c r="AC4" i="4"/>
  <c r="J72" i="4" s="1"/>
  <c r="AB4" i="4"/>
  <c r="I72" i="4" s="1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M85" i="4" s="1"/>
  <c r="L4" i="4"/>
  <c r="L37" i="4" s="1"/>
  <c r="K4" i="4"/>
  <c r="K37" i="4" s="1"/>
  <c r="J4" i="4"/>
  <c r="I4" i="4"/>
  <c r="H4" i="4"/>
  <c r="G4" i="4"/>
  <c r="F4" i="4"/>
  <c r="E4" i="4"/>
  <c r="D4" i="4"/>
  <c r="C4" i="4"/>
  <c r="AN3" i="4"/>
  <c r="U48" i="4" s="1"/>
  <c r="AM3" i="4"/>
  <c r="T96" i="4" s="1"/>
  <c r="AL3" i="4"/>
  <c r="S48" i="4" s="1"/>
  <c r="AK3" i="4"/>
  <c r="R96" i="4" s="1"/>
  <c r="AJ3" i="4"/>
  <c r="Q96" i="4" s="1"/>
  <c r="AI3" i="4"/>
  <c r="AH3" i="4"/>
  <c r="O96" i="4" s="1"/>
  <c r="AG3" i="4"/>
  <c r="AF3" i="4"/>
  <c r="AE3" i="4"/>
  <c r="AD3" i="4"/>
  <c r="AC3" i="4"/>
  <c r="AB3" i="4"/>
  <c r="AA3" i="4"/>
  <c r="H48" i="4" s="1"/>
  <c r="Z3" i="4"/>
  <c r="Y3" i="4"/>
  <c r="X3" i="4"/>
  <c r="E96" i="4" s="1"/>
  <c r="W3" i="4"/>
  <c r="D96" i="4" s="1"/>
  <c r="V3" i="4"/>
  <c r="C96" i="4" s="1"/>
  <c r="U3" i="4"/>
  <c r="U61" i="4" s="1"/>
  <c r="T3" i="4"/>
  <c r="T61" i="4" s="1"/>
  <c r="S3" i="4"/>
  <c r="S61" i="4" s="1"/>
  <c r="R3" i="4"/>
  <c r="R61" i="4" s="1"/>
  <c r="Q3" i="4"/>
  <c r="P3" i="4"/>
  <c r="P61" i="4" s="1"/>
  <c r="O3" i="4"/>
  <c r="N3" i="4"/>
  <c r="N85" i="4" s="1"/>
  <c r="M3" i="4"/>
  <c r="M37" i="4" s="1"/>
  <c r="L3" i="4"/>
  <c r="L61" i="4" s="1"/>
  <c r="K3" i="4"/>
  <c r="K85" i="4" s="1"/>
  <c r="J3" i="4"/>
  <c r="J61" i="4" s="1"/>
  <c r="I3" i="4"/>
  <c r="H3" i="4"/>
  <c r="H61" i="4" s="1"/>
  <c r="G3" i="4"/>
  <c r="G61" i="4" s="1"/>
  <c r="F3" i="4"/>
  <c r="E3" i="4"/>
  <c r="E61" i="4" s="1"/>
  <c r="D3" i="4"/>
  <c r="D61" i="4" s="1"/>
  <c r="C3" i="4"/>
  <c r="C85" i="4" s="1"/>
  <c r="AN12" i="2"/>
  <c r="AM12" i="2"/>
  <c r="AM13" i="2" s="1"/>
  <c r="AL12" i="2"/>
  <c r="AL13" i="2" s="1"/>
  <c r="AK12" i="2"/>
  <c r="AJ12" i="2"/>
  <c r="AI12" i="2"/>
  <c r="AH12" i="2"/>
  <c r="AG12" i="2"/>
  <c r="AF12" i="2"/>
  <c r="AE12" i="2"/>
  <c r="AD12" i="2"/>
  <c r="AC12" i="2"/>
  <c r="AC13" i="2" s="1"/>
  <c r="AB12" i="2"/>
  <c r="AA12" i="2"/>
  <c r="Y12" i="2"/>
  <c r="X12" i="2"/>
  <c r="W12" i="2"/>
  <c r="V12" i="2"/>
  <c r="U12" i="2"/>
  <c r="T12" i="2"/>
  <c r="T13" i="2" s="1"/>
  <c r="S12" i="2"/>
  <c r="R12" i="2"/>
  <c r="Q12" i="2"/>
  <c r="P12" i="2"/>
  <c r="P13" i="2" s="1"/>
  <c r="O12" i="2"/>
  <c r="N12" i="2"/>
  <c r="M12" i="2"/>
  <c r="L12" i="2"/>
  <c r="K12" i="2"/>
  <c r="J12" i="2"/>
  <c r="I12" i="2"/>
  <c r="H12" i="2"/>
  <c r="G12" i="2"/>
  <c r="F12" i="2"/>
  <c r="F13" i="2" s="1"/>
  <c r="E12" i="2"/>
  <c r="E13" i="2" s="1"/>
  <c r="D12" i="2"/>
  <c r="D13" i="2" s="1"/>
  <c r="C12" i="2"/>
  <c r="C13" i="2" s="1"/>
  <c r="Z12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U95" i="2"/>
  <c r="U96" i="2" s="1"/>
  <c r="S95" i="2"/>
  <c r="S96" i="2" s="1"/>
  <c r="R95" i="2"/>
  <c r="R96" i="2" s="1"/>
  <c r="Q95" i="2"/>
  <c r="Q96" i="2" s="1"/>
  <c r="P95" i="2"/>
  <c r="P96" i="2" s="1"/>
  <c r="O95" i="2"/>
  <c r="N95" i="2"/>
  <c r="M95" i="2"/>
  <c r="M96" i="2" s="1"/>
  <c r="L95" i="2"/>
  <c r="L96" i="2" s="1"/>
  <c r="K95" i="2"/>
  <c r="K96" i="2" s="1"/>
  <c r="J95" i="2"/>
  <c r="J96" i="2" s="1"/>
  <c r="I95" i="2"/>
  <c r="H95" i="2"/>
  <c r="H96" i="2" s="1"/>
  <c r="G95" i="2"/>
  <c r="G96" i="2" s="1"/>
  <c r="F95" i="2"/>
  <c r="E95" i="2"/>
  <c r="E96" i="2" s="1"/>
  <c r="F89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I84" i="2"/>
  <c r="I85" i="2" s="1"/>
  <c r="H84" i="2"/>
  <c r="H85" i="2" s="1"/>
  <c r="G84" i="2"/>
  <c r="G85" i="2" s="1"/>
  <c r="F84" i="2"/>
  <c r="F85" i="2" s="1"/>
  <c r="E84" i="2"/>
  <c r="E85" i="2" s="1"/>
  <c r="D84" i="2"/>
  <c r="D85" i="2" s="1"/>
  <c r="C84" i="2"/>
  <c r="C85" i="2" s="1"/>
  <c r="AQ83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Q59" i="2" s="1"/>
  <c r="U71" i="2"/>
  <c r="U72" i="2" s="1"/>
  <c r="S71" i="2"/>
  <c r="S72" i="2" s="1"/>
  <c r="R71" i="2"/>
  <c r="R72" i="2" s="1"/>
  <c r="Q71" i="2"/>
  <c r="P71" i="2"/>
  <c r="P72" i="2" s="1"/>
  <c r="O71" i="2"/>
  <c r="O72" i="2" s="1"/>
  <c r="N71" i="2"/>
  <c r="M71" i="2"/>
  <c r="M72" i="2" s="1"/>
  <c r="L71" i="2"/>
  <c r="K71" i="2"/>
  <c r="K72" i="2" s="1"/>
  <c r="J71" i="2"/>
  <c r="J72" i="2" s="1"/>
  <c r="I71" i="2"/>
  <c r="I72" i="2" s="1"/>
  <c r="H71" i="2"/>
  <c r="G71" i="2"/>
  <c r="F71" i="2"/>
  <c r="E71" i="2"/>
  <c r="E72" i="2" s="1"/>
  <c r="F65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I61" i="2"/>
  <c r="I60" i="2"/>
  <c r="H60" i="2"/>
  <c r="H61" i="2" s="1"/>
  <c r="G60" i="2"/>
  <c r="F60" i="2"/>
  <c r="F61" i="2" s="1"/>
  <c r="E60" i="2"/>
  <c r="E61" i="2" s="1"/>
  <c r="D60" i="2"/>
  <c r="D61" i="2" s="1"/>
  <c r="C60" i="2"/>
  <c r="C61" i="2" s="1"/>
  <c r="Q53" i="2"/>
  <c r="P53" i="2"/>
  <c r="O53" i="2"/>
  <c r="N53" i="2"/>
  <c r="M53" i="2"/>
  <c r="L53" i="2"/>
  <c r="K53" i="2"/>
  <c r="AQ35" i="2" s="1"/>
  <c r="J53" i="2"/>
  <c r="I53" i="2"/>
  <c r="H53" i="2"/>
  <c r="G53" i="2"/>
  <c r="F53" i="2"/>
  <c r="E53" i="2"/>
  <c r="D53" i="2"/>
  <c r="C53" i="2"/>
  <c r="F48" i="2"/>
  <c r="U47" i="2"/>
  <c r="U48" i="2" s="1"/>
  <c r="R47" i="2"/>
  <c r="R48" i="2" s="1"/>
  <c r="Q47" i="2"/>
  <c r="Q48" i="2" s="1"/>
  <c r="P47" i="2"/>
  <c r="P48" i="2" s="1"/>
  <c r="O47" i="2"/>
  <c r="N47" i="2"/>
  <c r="N48" i="2" s="1"/>
  <c r="M47" i="2"/>
  <c r="L47" i="2"/>
  <c r="L48" i="2" s="1"/>
  <c r="K47" i="2"/>
  <c r="K48" i="2" s="1"/>
  <c r="J47" i="2"/>
  <c r="J48" i="2" s="1"/>
  <c r="I47" i="2"/>
  <c r="I48" i="2" s="1"/>
  <c r="H47" i="2"/>
  <c r="G47" i="2"/>
  <c r="G48" i="2" s="1"/>
  <c r="F47" i="2"/>
  <c r="E47" i="2"/>
  <c r="E48" i="2" s="1"/>
  <c r="F41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P37" i="2"/>
  <c r="N37" i="2"/>
  <c r="I37" i="2"/>
  <c r="I36" i="2"/>
  <c r="H36" i="2"/>
  <c r="H37" i="2" s="1"/>
  <c r="G36" i="2"/>
  <c r="G37" i="2" s="1"/>
  <c r="F36" i="2"/>
  <c r="F37" i="2" s="1"/>
  <c r="E36" i="2"/>
  <c r="E37" i="2" s="1"/>
  <c r="D36" i="2"/>
  <c r="D37" i="2" s="1"/>
  <c r="C36" i="2"/>
  <c r="C37" i="2" s="1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AG15" i="2"/>
  <c r="AI14" i="2"/>
  <c r="AI13" i="2"/>
  <c r="AN13" i="2"/>
  <c r="AK13" i="2"/>
  <c r="AJ13" i="2"/>
  <c r="AH13" i="2"/>
  <c r="AE13" i="2"/>
  <c r="AD13" i="2"/>
  <c r="AB13" i="2"/>
  <c r="Y13" i="2"/>
  <c r="X13" i="2"/>
  <c r="W13" i="2"/>
  <c r="V13" i="2"/>
  <c r="U13" i="2"/>
  <c r="S13" i="2"/>
  <c r="R13" i="2"/>
  <c r="L13" i="2"/>
  <c r="K13" i="2"/>
  <c r="I13" i="2"/>
  <c r="H13" i="2"/>
  <c r="G13" i="2"/>
  <c r="Y6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F72" i="2" s="1"/>
  <c r="X4" i="2"/>
  <c r="W4" i="2"/>
  <c r="V4" i="2"/>
  <c r="U4" i="2"/>
  <c r="T4" i="2"/>
  <c r="S4" i="2"/>
  <c r="R4" i="2"/>
  <c r="Q4" i="2"/>
  <c r="P4" i="2"/>
  <c r="O4" i="2"/>
  <c r="N4" i="2"/>
  <c r="N85" i="2" s="1"/>
  <c r="M4" i="2"/>
  <c r="L4" i="2"/>
  <c r="K4" i="2"/>
  <c r="J4" i="2"/>
  <c r="I4" i="2"/>
  <c r="H4" i="2"/>
  <c r="G4" i="2"/>
  <c r="F4" i="2"/>
  <c r="E4" i="2"/>
  <c r="D4" i="2"/>
  <c r="C4" i="2"/>
  <c r="AN3" i="2"/>
  <c r="AM3" i="2"/>
  <c r="T96" i="2" s="1"/>
  <c r="AL3" i="2"/>
  <c r="S48" i="2" s="1"/>
  <c r="AK3" i="2"/>
  <c r="AJ3" i="2"/>
  <c r="Q72" i="2" s="1"/>
  <c r="AI3" i="2"/>
  <c r="AH3" i="2"/>
  <c r="O96" i="2" s="1"/>
  <c r="AG3" i="2"/>
  <c r="AF3" i="2"/>
  <c r="AE3" i="2"/>
  <c r="L72" i="2" s="1"/>
  <c r="AD3" i="2"/>
  <c r="AC3" i="2"/>
  <c r="AB3" i="2"/>
  <c r="I96" i="2" s="1"/>
  <c r="AA3" i="2"/>
  <c r="H72" i="2" s="1"/>
  <c r="Z3" i="2"/>
  <c r="G72" i="2" s="1"/>
  <c r="Y3" i="2"/>
  <c r="X3" i="2"/>
  <c r="W3" i="2"/>
  <c r="D96" i="2" s="1"/>
  <c r="V3" i="2"/>
  <c r="C96" i="2" s="1"/>
  <c r="U3" i="2"/>
  <c r="U61" i="2" s="1"/>
  <c r="T3" i="2"/>
  <c r="T61" i="2" s="1"/>
  <c r="S3" i="2"/>
  <c r="S61" i="2" s="1"/>
  <c r="R3" i="2"/>
  <c r="R61" i="2" s="1"/>
  <c r="Q3" i="2"/>
  <c r="Q13" i="2" s="1"/>
  <c r="P3" i="2"/>
  <c r="P85" i="2" s="1"/>
  <c r="O3" i="2"/>
  <c r="O37" i="2" s="1"/>
  <c r="N3" i="2"/>
  <c r="M3" i="2"/>
  <c r="M37" i="2" s="1"/>
  <c r="L3" i="2"/>
  <c r="L37" i="2" s="1"/>
  <c r="K3" i="2"/>
  <c r="K37" i="2" s="1"/>
  <c r="J3" i="2"/>
  <c r="J37" i="2" s="1"/>
  <c r="I3" i="2"/>
  <c r="H3" i="2"/>
  <c r="G3" i="2"/>
  <c r="G61" i="2" s="1"/>
  <c r="F3" i="2"/>
  <c r="E3" i="2"/>
  <c r="D3" i="2"/>
  <c r="C3" i="2"/>
  <c r="AI14" i="1"/>
  <c r="AQ10" i="1"/>
  <c r="AG15" i="1"/>
  <c r="K19" i="1"/>
  <c r="J19" i="1"/>
  <c r="I19" i="1"/>
  <c r="F19" i="1"/>
  <c r="K12" i="1"/>
  <c r="L12" i="1"/>
  <c r="G47" i="1"/>
  <c r="V12" i="1"/>
  <c r="U12" i="1"/>
  <c r="T12" i="1"/>
  <c r="S12" i="1"/>
  <c r="R12" i="1"/>
  <c r="Q12" i="1"/>
  <c r="P12" i="1"/>
  <c r="O12" i="1"/>
  <c r="N12" i="1"/>
  <c r="M12" i="1"/>
  <c r="J12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U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F89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I84" i="1"/>
  <c r="H84" i="1"/>
  <c r="G84" i="1"/>
  <c r="F84" i="1"/>
  <c r="E84" i="1"/>
  <c r="D84" i="1"/>
  <c r="C84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U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F65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I60" i="1"/>
  <c r="H60" i="1"/>
  <c r="G60" i="1"/>
  <c r="F60" i="1"/>
  <c r="E60" i="1"/>
  <c r="D60" i="1"/>
  <c r="C60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U47" i="1"/>
  <c r="R47" i="1"/>
  <c r="Q47" i="1"/>
  <c r="P47" i="1"/>
  <c r="O47" i="1"/>
  <c r="N47" i="1"/>
  <c r="M47" i="1"/>
  <c r="L47" i="1"/>
  <c r="K47" i="1"/>
  <c r="J47" i="1"/>
  <c r="I47" i="1"/>
  <c r="H47" i="1"/>
  <c r="F47" i="1"/>
  <c r="E47" i="1"/>
  <c r="F41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I36" i="1"/>
  <c r="H36" i="1"/>
  <c r="G36" i="1"/>
  <c r="F36" i="1"/>
  <c r="E36" i="1"/>
  <c r="D36" i="1"/>
  <c r="C36" i="1"/>
  <c r="Q19" i="1"/>
  <c r="P19" i="1"/>
  <c r="O19" i="1"/>
  <c r="N19" i="1"/>
  <c r="M19" i="1"/>
  <c r="L19" i="1"/>
  <c r="H19" i="1"/>
  <c r="G19" i="1"/>
  <c r="E19" i="1"/>
  <c r="D19" i="1"/>
  <c r="C19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Y12" i="1"/>
  <c r="X12" i="1"/>
  <c r="W12" i="1"/>
  <c r="Y6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I12" i="1"/>
  <c r="H12" i="1"/>
  <c r="G12" i="1"/>
  <c r="F12" i="1"/>
  <c r="E12" i="1"/>
  <c r="D12" i="1"/>
  <c r="C12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AQ11" i="6" l="1"/>
  <c r="N72" i="7"/>
  <c r="Q37" i="7"/>
  <c r="AQ34" i="7" s="1"/>
  <c r="AQ36" i="7" s="1"/>
  <c r="AQ46" i="7" s="1"/>
  <c r="AQ48" i="7" s="1"/>
  <c r="J61" i="7"/>
  <c r="R85" i="7"/>
  <c r="H48" i="7"/>
  <c r="K61" i="7"/>
  <c r="AQ58" i="7" s="1"/>
  <c r="AQ60" i="7" s="1"/>
  <c r="AQ70" i="7" s="1"/>
  <c r="AQ72" i="7" s="1"/>
  <c r="S85" i="7"/>
  <c r="S37" i="7"/>
  <c r="L61" i="7"/>
  <c r="Q72" i="7"/>
  <c r="T85" i="7"/>
  <c r="I96" i="7"/>
  <c r="T37" i="7"/>
  <c r="M61" i="7"/>
  <c r="U85" i="7"/>
  <c r="U37" i="7"/>
  <c r="N61" i="7"/>
  <c r="C72" i="7"/>
  <c r="O61" i="7"/>
  <c r="D72" i="7"/>
  <c r="T72" i="7"/>
  <c r="L13" i="7"/>
  <c r="AQ10" i="7" s="1"/>
  <c r="AQ12" i="7" s="1"/>
  <c r="AQ22" i="7" s="1"/>
  <c r="AQ24" i="7" s="1"/>
  <c r="N96" i="7"/>
  <c r="J85" i="7"/>
  <c r="N13" i="7"/>
  <c r="K85" i="7"/>
  <c r="AQ82" i="7" s="1"/>
  <c r="AQ84" i="7" s="1"/>
  <c r="AQ94" i="7" s="1"/>
  <c r="AQ96" i="7" s="1"/>
  <c r="L85" i="7"/>
  <c r="M85" i="7"/>
  <c r="C48" i="7"/>
  <c r="O85" i="7"/>
  <c r="Q37" i="6"/>
  <c r="AQ34" i="6" s="1"/>
  <c r="AQ36" i="6" s="1"/>
  <c r="AQ46" i="6" s="1"/>
  <c r="AQ48" i="6" s="1"/>
  <c r="J61" i="6"/>
  <c r="AQ58" i="6" s="1"/>
  <c r="AQ60" i="6" s="1"/>
  <c r="AQ70" i="6" s="1"/>
  <c r="AQ72" i="6" s="1"/>
  <c r="R85" i="6"/>
  <c r="AQ82" i="6" s="1"/>
  <c r="AQ84" i="6" s="1"/>
  <c r="AQ94" i="6" s="1"/>
  <c r="AQ96" i="6" s="1"/>
  <c r="G96" i="6"/>
  <c r="V13" i="6"/>
  <c r="AL13" i="6"/>
  <c r="K61" i="6"/>
  <c r="G13" i="6"/>
  <c r="AM13" i="6"/>
  <c r="D85" i="6"/>
  <c r="T85" i="6"/>
  <c r="T37" i="6"/>
  <c r="M61" i="6"/>
  <c r="J96" i="6"/>
  <c r="U37" i="6"/>
  <c r="N61" i="6"/>
  <c r="C72" i="6"/>
  <c r="O61" i="6"/>
  <c r="P61" i="6"/>
  <c r="M13" i="6"/>
  <c r="O48" i="6"/>
  <c r="R61" i="6"/>
  <c r="J85" i="6"/>
  <c r="O96" i="6"/>
  <c r="L85" i="6"/>
  <c r="M85" i="6"/>
  <c r="C48" i="6"/>
  <c r="N85" i="6"/>
  <c r="D48" i="6"/>
  <c r="T48" i="6"/>
  <c r="C13" i="5"/>
  <c r="S13" i="5"/>
  <c r="AQ11" i="5"/>
  <c r="AQ58" i="5"/>
  <c r="AQ60" i="5" s="1"/>
  <c r="AQ70" i="5" s="1"/>
  <c r="AQ72" i="5" s="1"/>
  <c r="AQ34" i="5"/>
  <c r="AQ36" i="5" s="1"/>
  <c r="AQ46" i="5" s="1"/>
  <c r="AQ48" i="5" s="1"/>
  <c r="AQ10" i="5"/>
  <c r="F48" i="5"/>
  <c r="E13" i="5"/>
  <c r="U13" i="5"/>
  <c r="AK13" i="5"/>
  <c r="T37" i="5"/>
  <c r="M61" i="5"/>
  <c r="U85" i="5"/>
  <c r="N61" i="5"/>
  <c r="C72" i="5"/>
  <c r="O61" i="5"/>
  <c r="D72" i="5"/>
  <c r="T72" i="5"/>
  <c r="P61" i="5"/>
  <c r="G13" i="5"/>
  <c r="J85" i="5"/>
  <c r="AQ82" i="5" s="1"/>
  <c r="AQ84" i="5" s="1"/>
  <c r="AQ94" i="5" s="1"/>
  <c r="AQ96" i="5" s="1"/>
  <c r="K85" i="5"/>
  <c r="L85" i="5"/>
  <c r="AM13" i="5"/>
  <c r="P13" i="5"/>
  <c r="AF13" i="5"/>
  <c r="M85" i="5"/>
  <c r="W13" i="5"/>
  <c r="C48" i="5"/>
  <c r="N85" i="5"/>
  <c r="O85" i="5"/>
  <c r="E48" i="5"/>
  <c r="AQ11" i="4"/>
  <c r="N13" i="4"/>
  <c r="O13" i="4"/>
  <c r="Q13" i="4"/>
  <c r="AA13" i="4"/>
  <c r="AE13" i="4"/>
  <c r="AG13" i="4"/>
  <c r="U96" i="4"/>
  <c r="Q85" i="4"/>
  <c r="AQ82" i="4" s="1"/>
  <c r="AQ84" i="4" s="1"/>
  <c r="AQ94" i="4" s="1"/>
  <c r="AQ96" i="4" s="1"/>
  <c r="Q37" i="4"/>
  <c r="AQ34" i="4" s="1"/>
  <c r="AQ36" i="4" s="1"/>
  <c r="AQ46" i="4" s="1"/>
  <c r="AQ48" i="4" s="1"/>
  <c r="R85" i="4"/>
  <c r="S37" i="4"/>
  <c r="T85" i="4"/>
  <c r="K61" i="4"/>
  <c r="S85" i="4"/>
  <c r="T37" i="4"/>
  <c r="M61" i="4"/>
  <c r="AQ58" i="4" s="1"/>
  <c r="AQ60" i="4" s="1"/>
  <c r="AQ70" i="4" s="1"/>
  <c r="AQ72" i="4" s="1"/>
  <c r="U85" i="4"/>
  <c r="R37" i="4"/>
  <c r="U37" i="4"/>
  <c r="N61" i="4"/>
  <c r="C72" i="4"/>
  <c r="L48" i="4"/>
  <c r="O61" i="4"/>
  <c r="D72" i="4"/>
  <c r="T72" i="4"/>
  <c r="L96" i="4"/>
  <c r="K13" i="4"/>
  <c r="N48" i="4"/>
  <c r="Q61" i="4"/>
  <c r="N96" i="4"/>
  <c r="L13" i="4"/>
  <c r="AB13" i="4"/>
  <c r="M13" i="4"/>
  <c r="AC13" i="4"/>
  <c r="Q48" i="4"/>
  <c r="L85" i="4"/>
  <c r="C48" i="4"/>
  <c r="D48" i="4"/>
  <c r="T48" i="4"/>
  <c r="AG13" i="2"/>
  <c r="AQ11" i="2"/>
  <c r="AF13" i="2"/>
  <c r="M13" i="2"/>
  <c r="AQ82" i="2"/>
  <c r="AQ84" i="2" s="1"/>
  <c r="AQ94" i="2" s="1"/>
  <c r="AQ96" i="2" s="1"/>
  <c r="N72" i="2"/>
  <c r="Q85" i="2"/>
  <c r="F96" i="2"/>
  <c r="Q37" i="2"/>
  <c r="AQ34" i="2" s="1"/>
  <c r="AQ36" i="2" s="1"/>
  <c r="AQ46" i="2" s="1"/>
  <c r="AQ48" i="2" s="1"/>
  <c r="J61" i="2"/>
  <c r="AQ58" i="2" s="1"/>
  <c r="AQ60" i="2" s="1"/>
  <c r="AQ70" i="2" s="1"/>
  <c r="AQ72" i="2" s="1"/>
  <c r="R85" i="2"/>
  <c r="R37" i="2"/>
  <c r="H48" i="2"/>
  <c r="K61" i="2"/>
  <c r="S85" i="2"/>
  <c r="S37" i="2"/>
  <c r="L61" i="2"/>
  <c r="T85" i="2"/>
  <c r="T37" i="2"/>
  <c r="M61" i="2"/>
  <c r="U85" i="2"/>
  <c r="N61" i="2"/>
  <c r="C72" i="2"/>
  <c r="U37" i="2"/>
  <c r="O61" i="2"/>
  <c r="D72" i="2"/>
  <c r="T72" i="2"/>
  <c r="J13" i="2"/>
  <c r="Z13" i="2"/>
  <c r="M48" i="2"/>
  <c r="P61" i="2"/>
  <c r="AA13" i="2"/>
  <c r="Q61" i="2"/>
  <c r="N96" i="2"/>
  <c r="O48" i="2"/>
  <c r="J85" i="2"/>
  <c r="K85" i="2"/>
  <c r="N13" i="2"/>
  <c r="L85" i="2"/>
  <c r="O13" i="2"/>
  <c r="M85" i="2"/>
  <c r="C48" i="2"/>
  <c r="D48" i="2"/>
  <c r="T48" i="2"/>
  <c r="O85" i="2"/>
  <c r="K37" i="1"/>
  <c r="AQ35" i="1"/>
  <c r="K96" i="1"/>
  <c r="AQ59" i="1"/>
  <c r="AQ83" i="1"/>
  <c r="AQ11" i="1"/>
  <c r="L96" i="1"/>
  <c r="P61" i="1"/>
  <c r="J37" i="1"/>
  <c r="AC13" i="1"/>
  <c r="P72" i="1"/>
  <c r="U37" i="1"/>
  <c r="E37" i="1"/>
  <c r="Q61" i="1"/>
  <c r="D61" i="1"/>
  <c r="T85" i="1"/>
  <c r="D85" i="1"/>
  <c r="AJ13" i="1"/>
  <c r="L37" i="1"/>
  <c r="V13" i="1"/>
  <c r="M37" i="1"/>
  <c r="D13" i="1"/>
  <c r="M48" i="1"/>
  <c r="N37" i="1"/>
  <c r="N72" i="1"/>
  <c r="O37" i="1"/>
  <c r="O72" i="1"/>
  <c r="L13" i="1"/>
  <c r="AK13" i="1"/>
  <c r="O96" i="1"/>
  <c r="Q37" i="1"/>
  <c r="AL13" i="1"/>
  <c r="AD13" i="1"/>
  <c r="H72" i="1"/>
  <c r="AG13" i="1"/>
  <c r="AE13" i="1"/>
  <c r="AN13" i="1"/>
  <c r="H37" i="1"/>
  <c r="G96" i="1"/>
  <c r="AM13" i="1"/>
  <c r="I61" i="1"/>
  <c r="AI13" i="1"/>
  <c r="J61" i="1"/>
  <c r="H85" i="1"/>
  <c r="M72" i="1"/>
  <c r="S96" i="1"/>
  <c r="F85" i="1"/>
  <c r="H61" i="1"/>
  <c r="E48" i="1"/>
  <c r="U96" i="1"/>
  <c r="AH13" i="1"/>
  <c r="D37" i="1"/>
  <c r="N48" i="1"/>
  <c r="G85" i="1"/>
  <c r="N96" i="1"/>
  <c r="M13" i="1"/>
  <c r="E13" i="1"/>
  <c r="G37" i="1"/>
  <c r="H48" i="1"/>
  <c r="Q72" i="1"/>
  <c r="L85" i="1"/>
  <c r="H96" i="1"/>
  <c r="N13" i="1"/>
  <c r="E85" i="1"/>
  <c r="AB13" i="1"/>
  <c r="M85" i="1"/>
  <c r="G13" i="1"/>
  <c r="E61" i="1"/>
  <c r="S72" i="1"/>
  <c r="N85" i="1"/>
  <c r="J96" i="1"/>
  <c r="I85" i="1"/>
  <c r="F48" i="1"/>
  <c r="H13" i="1"/>
  <c r="K48" i="1"/>
  <c r="F61" i="1"/>
  <c r="U72" i="1"/>
  <c r="F72" i="1"/>
  <c r="I96" i="1"/>
  <c r="R61" i="1"/>
  <c r="O61" i="1"/>
  <c r="I13" i="1"/>
  <c r="I37" i="1"/>
  <c r="G61" i="1"/>
  <c r="E72" i="1"/>
  <c r="J85" i="1"/>
  <c r="R72" i="1"/>
  <c r="C61" i="1"/>
  <c r="S85" i="1"/>
  <c r="P37" i="1"/>
  <c r="J13" i="1"/>
  <c r="AF13" i="1"/>
  <c r="Z13" i="1"/>
  <c r="F13" i="1"/>
  <c r="I48" i="1"/>
  <c r="K13" i="1"/>
  <c r="AA13" i="1"/>
  <c r="C96" i="1"/>
  <c r="L61" i="1"/>
  <c r="D96" i="1"/>
  <c r="T96" i="1"/>
  <c r="Q48" i="1"/>
  <c r="M61" i="1"/>
  <c r="J72" i="1"/>
  <c r="C85" i="1"/>
  <c r="Q96" i="1"/>
  <c r="G48" i="1"/>
  <c r="O48" i="1"/>
  <c r="F37" i="1"/>
  <c r="S48" i="1"/>
  <c r="P48" i="1"/>
  <c r="I72" i="1"/>
  <c r="P96" i="1"/>
  <c r="R48" i="1"/>
  <c r="N61" i="1"/>
  <c r="R96" i="1"/>
  <c r="X13" i="1"/>
  <c r="W13" i="1"/>
  <c r="T13" i="1"/>
  <c r="G72" i="1"/>
  <c r="U61" i="1"/>
  <c r="C13" i="1"/>
  <c r="F96" i="1"/>
  <c r="U13" i="1"/>
  <c r="C37" i="1"/>
  <c r="S37" i="1"/>
  <c r="S61" i="1"/>
  <c r="T61" i="1"/>
  <c r="U85" i="1"/>
  <c r="R37" i="1"/>
  <c r="Y13" i="1"/>
  <c r="T37" i="1"/>
  <c r="U48" i="1"/>
  <c r="E96" i="1"/>
  <c r="J48" i="1"/>
  <c r="K72" i="1"/>
  <c r="L72" i="1"/>
  <c r="S13" i="1"/>
  <c r="L48" i="1"/>
  <c r="K85" i="1"/>
  <c r="K61" i="1"/>
  <c r="M96" i="1"/>
  <c r="P85" i="1"/>
  <c r="P13" i="1"/>
  <c r="C72" i="1"/>
  <c r="Q85" i="1"/>
  <c r="O85" i="1"/>
  <c r="O13" i="1"/>
  <c r="Q13" i="1"/>
  <c r="C48" i="1"/>
  <c r="D72" i="1"/>
  <c r="T72" i="1"/>
  <c r="R85" i="1"/>
  <c r="R13" i="1"/>
  <c r="D48" i="1"/>
  <c r="T48" i="1"/>
  <c r="AQ10" i="6" l="1"/>
  <c r="AQ12" i="6" s="1"/>
  <c r="AQ22" i="6" s="1"/>
  <c r="AQ24" i="6" s="1"/>
  <c r="AQ12" i="5"/>
  <c r="AQ22" i="5" s="1"/>
  <c r="AQ24" i="5" s="1"/>
  <c r="AQ10" i="2"/>
  <c r="AQ12" i="2" s="1"/>
  <c r="AQ22" i="2" s="1"/>
  <c r="AQ24" i="2" s="1"/>
  <c r="AQ10" i="4"/>
  <c r="AQ12" i="4" s="1"/>
  <c r="AQ22" i="4" s="1"/>
  <c r="AQ24" i="4" s="1"/>
  <c r="AQ12" i="1"/>
  <c r="AQ22" i="1" s="1"/>
  <c r="AQ24" i="1" s="1"/>
  <c r="AQ58" i="1"/>
  <c r="AQ60" i="1" s="1"/>
  <c r="AQ70" i="1" s="1"/>
  <c r="AQ72" i="1" s="1"/>
  <c r="AQ82" i="1"/>
  <c r="AQ84" i="1" s="1"/>
  <c r="AQ94" i="1" s="1"/>
  <c r="AQ96" i="1" s="1"/>
  <c r="AQ34" i="1"/>
  <c r="AQ36" i="1" s="1"/>
  <c r="AQ46" i="1" s="1"/>
  <c r="AQ48" i="1" s="1"/>
</calcChain>
</file>

<file path=xl/sharedStrings.xml><?xml version="1.0" encoding="utf-8"?>
<sst xmlns="http://schemas.openxmlformats.org/spreadsheetml/2006/main" count="3050" uniqueCount="79">
  <si>
    <t>CHECKER STOCK REPORT</t>
  </si>
  <si>
    <t>CHECKER's STOCK REPORT</t>
  </si>
  <si>
    <t>Date :</t>
  </si>
  <si>
    <t>UPDATE PRICE FGS</t>
  </si>
  <si>
    <t>UPDATE PRICE CMTS</t>
  </si>
  <si>
    <t>UPDATE PRICE LS</t>
  </si>
  <si>
    <t>UPDATE PRICE LB</t>
  </si>
  <si>
    <t>YFR</t>
  </si>
  <si>
    <t>ROUTE 1</t>
  </si>
  <si>
    <t>PAMB</t>
  </si>
  <si>
    <t>PAMC</t>
  </si>
  <si>
    <t>KRB</t>
  </si>
  <si>
    <t>KRC</t>
  </si>
  <si>
    <t>CBC</t>
  </si>
  <si>
    <t>SDB</t>
  </si>
  <si>
    <t>SDC</t>
  </si>
  <si>
    <t>SMZ</t>
  </si>
  <si>
    <t>SMLB</t>
  </si>
  <si>
    <t>SMLL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</si>
  <si>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</si>
  <si>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</si>
  <si>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</si>
  <si>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</si>
  <si>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</si>
  <si>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</si>
  <si>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</si>
  <si>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</si>
  <si>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</si>
  <si>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Salesman</t>
  </si>
  <si>
    <t>1ST LOAD</t>
  </si>
  <si>
    <t>2ND LOAD</t>
  </si>
  <si>
    <t>Total Sales</t>
  </si>
  <si>
    <t>FGS RETURNED</t>
  </si>
  <si>
    <t>Empties Returned</t>
  </si>
  <si>
    <t>TOTAL SALES</t>
  </si>
  <si>
    <t>Gross Sales</t>
  </si>
  <si>
    <t>A/R Collection</t>
  </si>
  <si>
    <t>PL</t>
  </si>
  <si>
    <t>PPC</t>
  </si>
  <si>
    <t>RHS</t>
  </si>
  <si>
    <t>RHP</t>
  </si>
  <si>
    <t>RHL</t>
  </si>
  <si>
    <t>RHC</t>
  </si>
  <si>
    <t>RHSL</t>
  </si>
  <si>
    <t>SMF</t>
  </si>
  <si>
    <t>SMFC</t>
  </si>
  <si>
    <t>GEK</t>
  </si>
  <si>
    <t>HSC</t>
  </si>
  <si>
    <t>HTL</t>
  </si>
  <si>
    <t>HTA</t>
  </si>
  <si>
    <t>HTS</t>
  </si>
  <si>
    <t>CB</t>
  </si>
  <si>
    <t>CC</t>
  </si>
  <si>
    <t>C10C</t>
  </si>
  <si>
    <t>CIB</t>
  </si>
  <si>
    <t>CIC</t>
  </si>
  <si>
    <t>Issued Promo</t>
  </si>
  <si>
    <t>Route Expenses</t>
  </si>
  <si>
    <t>Total Expenses</t>
  </si>
  <si>
    <t>Cash/Checks</t>
  </si>
  <si>
    <t>Short/Over</t>
  </si>
  <si>
    <t>EMPTIES</t>
  </si>
  <si>
    <t>RHL/PL</t>
  </si>
  <si>
    <t>RH5</t>
  </si>
  <si>
    <t>FBA/SML/RHS</t>
  </si>
  <si>
    <t>RGB</t>
  </si>
  <si>
    <t>COMP</t>
  </si>
  <si>
    <t>LS</t>
  </si>
  <si>
    <t>LB</t>
  </si>
  <si>
    <t>RETURNED</t>
  </si>
  <si>
    <t>MAK</t>
  </si>
  <si>
    <t>ROUTE 2</t>
  </si>
  <si>
    <t>KBC</t>
  </si>
  <si>
    <t>ROUTE 3</t>
  </si>
  <si>
    <t>ROUTE 4</t>
  </si>
  <si>
    <t>B</t>
  </si>
  <si>
    <t>S</t>
  </si>
  <si>
    <t>BOT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</si>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</sst>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i/>
      <sz val="10"/>
      <name val="Calibri"/>
      <family val="2"/>
      <scheme val="minor"/>
    </font>
    <font>
      <sz val="8"/>
      <color rgb="FF002060"/>
      <name val="Calibri"/>
      <family val="2"/>
      <scheme val="minor"/>
    </font>
    <font>
      <sz val="11"/>
      <color indexed="8"/>
      <name val="Calibri"/>
      <family val="2"/>
    </font>
    <font>
      <sz val="8"/>
      <color indexed="8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5" fillId="0" borderId="0"/>
  </cellStyleXfs>
  <cellXfs count="117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164" fontId="2" fillId="3" borderId="1" xfId="0" quotePrefix="1" applyNumberFormat="1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vertical="center"/>
    </xf>
    <xf numFmtId="166" fontId="7" fillId="2" borderId="0" xfId="1" applyNumberFormat="1" applyFont="1" applyFill="1" applyAlignment="1">
      <alignment vertical="center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14" fontId="10" fillId="2" borderId="0" xfId="0" applyNumberFormat="1" applyFont="1" applyFill="1" applyAlignment="1">
      <alignment vertical="center"/>
    </xf>
    <xf numFmtId="166" fontId="7" fillId="2" borderId="0" xfId="1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/>
    </xf>
    <xf numFmtId="166" fontId="7" fillId="2" borderId="3" xfId="1" applyNumberFormat="1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0" fillId="2" borderId="4" xfId="0" applyFont="1" applyFill="1" applyBorder="1" applyAlignment="1">
      <alignment vertical="center"/>
    </xf>
    <xf numFmtId="0" fontId="12" fillId="4" borderId="5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5" fontId="3" fillId="3" borderId="9" xfId="2" applyFont="1" applyFill="1" applyBorder="1" applyAlignment="1" applyProtection="1">
      <alignment horizontal="center" vertical="center"/>
      <protection locked="0"/>
    </xf>
    <xf numFmtId="0" fontId="13" fillId="2" borderId="11" xfId="0" applyFont="1" applyFill="1" applyBorder="1" applyAlignment="1">
      <alignment vertical="center"/>
    </xf>
    <xf numFmtId="0" fontId="13" fillId="2" borderId="0" xfId="0" applyFont="1" applyFill="1" applyAlignment="1">
      <alignment vertical="center"/>
    </xf>
    <xf numFmtId="0" fontId="2" fillId="2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 applyProtection="1">
      <alignment horizontal="center" vertical="center"/>
      <protection locked="0"/>
    </xf>
    <xf numFmtId="0" fontId="3" fillId="3" borderId="14" xfId="0" applyFont="1" applyFill="1" applyBorder="1" applyAlignment="1" applyProtection="1">
      <alignment horizontal="center" vertical="center"/>
      <protection locked="0"/>
    </xf>
    <xf numFmtId="3" fontId="3" fillId="2" borderId="0" xfId="0" applyNumberFormat="1" applyFont="1" applyFill="1" applyAlignment="1">
      <alignment horizontal="center" vertical="center"/>
    </xf>
    <xf numFmtId="0" fontId="2" fillId="2" borderId="15" xfId="0" applyFont="1" applyFill="1" applyBorder="1" applyAlignment="1">
      <alignment horizontal="left" vertical="center"/>
    </xf>
    <xf numFmtId="3" fontId="3" fillId="3" borderId="16" xfId="0" applyNumberFormat="1" applyFont="1" applyFill="1" applyBorder="1" applyAlignment="1">
      <alignment horizontal="center" vertical="center"/>
    </xf>
    <xf numFmtId="3" fontId="3" fillId="3" borderId="17" xfId="0" applyNumberFormat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165" fontId="3" fillId="2" borderId="0" xfId="2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center"/>
    </xf>
    <xf numFmtId="3" fontId="3" fillId="3" borderId="21" xfId="0" applyNumberFormat="1" applyFont="1" applyFill="1" applyBorder="1" applyAlignment="1" applyProtection="1">
      <alignment horizontal="center" vertical="center"/>
      <protection locked="0"/>
    </xf>
    <xf numFmtId="3" fontId="3" fillId="3" borderId="22" xfId="0" applyNumberFormat="1" applyFont="1" applyFill="1" applyBorder="1" applyAlignment="1" applyProtection="1">
      <alignment horizontal="center" vertical="center"/>
      <protection locked="0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165" fontId="2" fillId="2" borderId="24" xfId="2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left" vertical="center"/>
    </xf>
    <xf numFmtId="165" fontId="14" fillId="2" borderId="0" xfId="2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165" fontId="10" fillId="3" borderId="0" xfId="2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7" fillId="2" borderId="26" xfId="0" applyFont="1" applyFill="1" applyBorder="1" applyAlignment="1">
      <alignment vertical="center"/>
    </xf>
    <xf numFmtId="43" fontId="7" fillId="2" borderId="0" xfId="1" applyFont="1" applyFill="1" applyBorder="1" applyAlignment="1">
      <alignment vertical="center"/>
    </xf>
    <xf numFmtId="166" fontId="10" fillId="2" borderId="0" xfId="1" applyNumberFormat="1" applyFont="1" applyFill="1" applyBorder="1" applyAlignment="1">
      <alignment vertical="center"/>
    </xf>
    <xf numFmtId="0" fontId="2" fillId="2" borderId="7" xfId="0" applyFont="1" applyFill="1" applyBorder="1" applyAlignment="1">
      <alignment horizontal="left" vertical="center"/>
    </xf>
    <xf numFmtId="165" fontId="3" fillId="3" borderId="0" xfId="2" applyFont="1" applyFill="1" applyBorder="1" applyAlignment="1" applyProtection="1">
      <alignment horizontal="center" vertical="center"/>
      <protection locked="0"/>
    </xf>
    <xf numFmtId="0" fontId="3" fillId="3" borderId="13" xfId="0" applyFont="1" applyFill="1" applyBorder="1" applyAlignment="1" applyProtection="1">
      <alignment horizontal="center" vertical="center" wrapText="1"/>
      <protection locked="0"/>
    </xf>
    <xf numFmtId="0" fontId="3" fillId="3" borderId="27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>
      <alignment vertical="center"/>
    </xf>
    <xf numFmtId="3" fontId="3" fillId="3" borderId="28" xfId="0" applyNumberFormat="1" applyFont="1" applyFill="1" applyBorder="1" applyAlignment="1" applyProtection="1">
      <alignment horizontal="center" vertical="center"/>
      <protection locked="0"/>
    </xf>
    <xf numFmtId="3" fontId="3" fillId="3" borderId="29" xfId="0" applyNumberFormat="1" applyFont="1" applyFill="1" applyBorder="1" applyAlignment="1" applyProtection="1">
      <alignment horizontal="center" vertical="center"/>
      <protection locked="0"/>
    </xf>
    <xf numFmtId="165" fontId="11" fillId="2" borderId="24" xfId="2" applyFont="1" applyFill="1" applyBorder="1" applyAlignment="1">
      <alignment horizontal="center" vertical="center"/>
    </xf>
    <xf numFmtId="165" fontId="2" fillId="3" borderId="0" xfId="2" applyFont="1" applyFill="1" applyBorder="1" applyAlignment="1" applyProtection="1">
      <alignment horizontal="center" vertical="center"/>
      <protection locked="0"/>
    </xf>
    <xf numFmtId="38" fontId="2" fillId="2" borderId="24" xfId="2" applyNumberFormat="1" applyFont="1" applyFill="1" applyBorder="1" applyAlignment="1">
      <alignment vertical="center"/>
    </xf>
    <xf numFmtId="165" fontId="14" fillId="2" borderId="11" xfId="2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vertical="center"/>
    </xf>
    <xf numFmtId="0" fontId="2" fillId="0" borderId="32" xfId="3" applyFont="1" applyBorder="1" applyAlignment="1">
      <alignment horizontal="center" vertical="center"/>
    </xf>
    <xf numFmtId="0" fontId="2" fillId="0" borderId="7" xfId="3" applyFont="1" applyBorder="1" applyAlignment="1">
      <alignment horizontal="center" vertical="center"/>
    </xf>
    <xf numFmtId="0" fontId="2" fillId="0" borderId="33" xfId="3" applyFont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3" fillId="3" borderId="6" xfId="0" applyFont="1" applyFill="1" applyBorder="1" applyAlignment="1" applyProtection="1">
      <alignment horizontal="center" vertical="center"/>
      <protection locked="0"/>
    </xf>
    <xf numFmtId="0" fontId="3" fillId="3" borderId="7" xfId="0" applyFont="1" applyFill="1" applyBorder="1" applyAlignment="1" applyProtection="1">
      <alignment horizontal="center" vertical="center"/>
      <protection locked="0"/>
    </xf>
    <xf numFmtId="0" fontId="3" fillId="3" borderId="33" xfId="0" applyFont="1" applyFill="1" applyBorder="1" applyAlignment="1" applyProtection="1">
      <alignment horizontal="center" vertical="center"/>
      <protection locked="0"/>
    </xf>
    <xf numFmtId="0" fontId="9" fillId="2" borderId="34" xfId="0" applyFont="1" applyFill="1" applyBorder="1" applyAlignment="1">
      <alignment vertical="center"/>
    </xf>
    <xf numFmtId="43" fontId="14" fillId="2" borderId="35" xfId="0" applyNumberFormat="1" applyFont="1" applyFill="1" applyBorder="1" applyAlignment="1" applyProtection="1">
      <alignment horizontal="center" vertical="center"/>
      <protection locked="0"/>
    </xf>
    <xf numFmtId="0" fontId="11" fillId="2" borderId="35" xfId="0" applyFont="1" applyFill="1" applyBorder="1" applyAlignment="1">
      <alignment vertical="center"/>
    </xf>
    <xf numFmtId="0" fontId="9" fillId="2" borderId="35" xfId="0" applyFont="1" applyFill="1" applyBorder="1" applyAlignment="1">
      <alignment vertical="center"/>
    </xf>
    <xf numFmtId="0" fontId="11" fillId="2" borderId="36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2" fillId="4" borderId="9" xfId="0" applyFont="1" applyFill="1" applyBorder="1" applyAlignment="1">
      <alignment vertical="center"/>
    </xf>
    <xf numFmtId="0" fontId="4" fillId="2" borderId="21" xfId="0" applyFont="1" applyFill="1" applyBorder="1" applyAlignment="1">
      <alignment vertical="center"/>
    </xf>
    <xf numFmtId="165" fontId="10" fillId="2" borderId="0" xfId="2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Border="1" applyAlignment="1" applyProtection="1">
      <alignment horizontal="center" vertical="center"/>
      <protection locked="0"/>
    </xf>
    <xf numFmtId="3" fontId="2" fillId="0" borderId="0" xfId="0" applyNumberFormat="1" applyFont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center" vertical="center"/>
      <protection locked="0"/>
    </xf>
    <xf numFmtId="0" fontId="3" fillId="3" borderId="17" xfId="0" applyFont="1" applyFill="1" applyBorder="1" applyAlignment="1" applyProtection="1">
      <alignment horizontal="center" vertical="center" wrapText="1"/>
      <protection locked="0"/>
    </xf>
    <xf numFmtId="3" fontId="3" fillId="3" borderId="17" xfId="0" applyNumberFormat="1" applyFont="1" applyFill="1" applyBorder="1" applyAlignment="1" applyProtection="1">
      <alignment horizontal="center" vertical="center"/>
      <protection locked="0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3" fillId="3" borderId="40" xfId="0" applyFont="1" applyFill="1" applyBorder="1" applyAlignment="1" applyProtection="1">
      <alignment horizontal="center" vertical="center"/>
      <protection locked="0"/>
    </xf>
    <xf numFmtId="3" fontId="3" fillId="3" borderId="40" xfId="0" applyNumberFormat="1" applyFont="1" applyFill="1" applyBorder="1" applyAlignment="1" applyProtection="1">
      <alignment horizontal="center" vertical="center"/>
      <protection locked="0"/>
    </xf>
    <xf numFmtId="3" fontId="3" fillId="3" borderId="16" xfId="0" applyNumberFormat="1" applyFont="1" applyFill="1" applyBorder="1" applyAlignment="1" applyProtection="1">
      <alignment horizontal="center" vertical="center"/>
      <protection locked="0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/>
    </xf>
    <xf numFmtId="3" fontId="2" fillId="2" borderId="42" xfId="0" applyNumberFormat="1" applyFont="1" applyFill="1" applyBorder="1" applyAlignment="1">
      <alignment horizontal="center" vertical="center"/>
    </xf>
    <xf numFmtId="3" fontId="2" fillId="2" borderId="4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10" fillId="2" borderId="34" xfId="0" applyFont="1" applyFill="1" applyBorder="1" applyAlignment="1">
      <alignment vertical="center"/>
    </xf>
    <xf numFmtId="43" fontId="10" fillId="2" borderId="35" xfId="0" applyNumberFormat="1" applyFont="1" applyFill="1" applyBorder="1" applyAlignment="1" applyProtection="1">
      <alignment horizontal="center" vertical="center"/>
      <protection locked="0"/>
    </xf>
    <xf numFmtId="165" fontId="11" fillId="2" borderId="0" xfId="2" applyFont="1" applyFill="1" applyBorder="1" applyAlignment="1">
      <alignment horizontal="center" vertical="center"/>
    </xf>
    <xf numFmtId="167" fontId="10" fillId="5" borderId="9" xfId="2" applyNumberFormat="1" applyFont="1" applyFill="1" applyBorder="1" applyAlignment="1">
      <alignment horizontal="center" vertical="center"/>
    </xf>
    <xf numFmtId="165" fontId="10" fillId="2" borderId="9" xfId="2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left" vertical="center"/>
    </xf>
    <xf numFmtId="3" fontId="2" fillId="2" borderId="41" xfId="0" applyNumberFormat="1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5" xfId="3" applyFont="1" applyBorder="1" applyAlignment="1">
      <alignment horizontal="center" vertical="center"/>
    </xf>
    <xf numFmtId="0" fontId="2" fillId="0" borderId="31" xfId="3" applyFont="1" applyBorder="1" applyAlignment="1">
      <alignment horizontal="center" vertical="center"/>
    </xf>
    <xf numFmtId="0" fontId="2" fillId="0" borderId="10" xfId="3" applyFont="1" applyBorder="1" applyAlignment="1">
      <alignment horizontal="center" vertical="center"/>
    </xf>
  </cellXfs>
  <cellStyles count="4">
    <cellStyle name="Comma" xfId="1" builtinId="3"/>
    <cellStyle name="Comma 2" xfId="2" xr:uid="{7E3C6B93-9232-4BE3-88EC-0E92E18B612E}"/>
    <cellStyle name="Normal" xfId="0" builtinId="0"/>
    <cellStyle name="Normal 2" xfId="3" xr:uid="{673CC06A-9352-4BA0-8197-2C6B88CEA1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(8-15-2024)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G5">
            <v>120</v>
          </cell>
          <cell r="I5">
            <v>120</v>
          </cell>
          <cell r="J5">
            <v>120</v>
          </cell>
          <cell r="K5">
            <v>111</v>
          </cell>
          <cell r="M5">
            <v>120</v>
          </cell>
          <cell r="O5">
            <v>120</v>
          </cell>
          <cell r="Q5">
            <v>120</v>
          </cell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D25">
            <v>120</v>
          </cell>
          <cell r="E25">
            <v>111</v>
          </cell>
          <cell r="F25">
            <v>111</v>
          </cell>
          <cell r="H25">
            <v>111</v>
          </cell>
          <cell r="I25">
            <v>120</v>
          </cell>
          <cell r="K25">
            <v>111</v>
          </cell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S25">
            <v>120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BB6E-CD1C-46AD-ABBA-42AE93B0A83E}">
  <dimension ref="A1:BD101"/>
  <sheetViews>
    <sheetView zoomScale="120" zoomScaleNormal="120" workbookViewId="0">
      <pane xSplit="2" ySplit="8" topLeftCell="U9" activePane="bottomRight" state="frozen"/>
      <selection pane="topRight" activeCell="C1" sqref="C1"/>
      <selection pane="bottomLeft" activeCell="A9" sqref="A9"/>
      <selection pane="bottomRight" activeCell="AU26" sqref="AU26"/>
    </sheetView>
  </sheetViews>
  <sheetFormatPr defaultColWidth="8.7109375" defaultRowHeight="12.75" x14ac:dyDescent="0.25"/>
  <cols>
    <col min="1" max="1" width="1.140625" style="5" customWidth="1"/>
    <col min="2" max="2" width="13.7109375" style="5" bestFit="1" customWidth="1"/>
    <col min="3" max="5" width="6.7109375" style="5" customWidth="1"/>
    <col min="6" max="6" width="8.7109375" style="5" bestFit="1" customWidth="1"/>
    <col min="7" max="10" width="6.7109375" style="5" customWidth="1"/>
    <col min="11" max="11" width="7.85546875" style="5" bestFit="1" customWidth="1"/>
    <col min="12" max="19" width="6.7109375" style="5" customWidth="1"/>
    <col min="20" max="20" width="7.85546875" style="5" bestFit="1" customWidth="1"/>
    <col min="21" max="21" width="6.7109375" style="5" customWidth="1"/>
    <col min="22" max="22" width="7.85546875" style="5" bestFit="1" customWidth="1"/>
    <col min="23" max="24" width="6.7109375" style="5" customWidth="1"/>
    <col min="25" max="25" width="7.85546875" style="5" bestFit="1" customWidth="1"/>
    <col min="26" max="26" width="8.7109375" style="5" bestFit="1" customWidth="1"/>
    <col min="27" max="32" width="6.7109375" style="5" customWidth="1"/>
    <col min="33" max="33" width="7.85546875" style="5" bestFit="1" customWidth="1"/>
    <col min="34" max="36" width="6.7109375" style="5" customWidth="1"/>
    <col min="37" max="37" width="7.85546875" style="5" bestFit="1" customWidth="1"/>
    <col min="38" max="41" width="6.7109375" style="5" customWidth="1"/>
    <col min="42" max="42" width="17" style="5" bestFit="1" customWidth="1"/>
    <col min="43" max="43" width="22" style="5" bestFit="1" customWidth="1"/>
    <col min="44" max="44" width="1.140625" style="5" customWidth="1"/>
    <col min="45" max="45" width="6" style="5" bestFit="1" customWidth="1"/>
    <col min="46" max="46" width="4.7109375" style="5" bestFit="1" customWidth="1"/>
    <col min="47" max="47" width="5.140625" style="5" bestFit="1" customWidth="1"/>
    <col min="48" max="50" width="4.7109375" style="5" bestFit="1" customWidth="1"/>
    <col min="51" max="51" width="5.140625" style="5" customWidth="1"/>
    <col min="52" max="52" width="14.7109375" style="5" bestFit="1" customWidth="1"/>
    <col min="53" max="53" width="22.140625" style="5" bestFit="1" customWidth="1"/>
    <col min="54" max="58" width="5.7109375" style="5" customWidth="1"/>
    <col min="59" max="16384" width="8.7109375" style="5"/>
  </cols>
  <sheetData>
    <row r="1" spans="1:56" ht="18" customHeight="1" x14ac:dyDescent="0.25">
      <c r="B1" s="1" t="s">
        <v>0</v>
      </c>
      <c r="C1" s="2"/>
      <c r="D1" s="2"/>
      <c r="E1" s="2"/>
      <c r="F1" s="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 t="s">
        <v>1</v>
      </c>
      <c r="AR1" s="2"/>
      <c r="AS1" s="1"/>
      <c r="AT1" s="4"/>
      <c r="AU1" s="4"/>
      <c r="AV1" s="4"/>
      <c r="AW1" s="4"/>
      <c r="AX1" s="4"/>
      <c r="AY1" s="4"/>
      <c r="BB1" s="2"/>
      <c r="BD1" s="6"/>
    </row>
    <row r="2" spans="1:56" ht="18" customHeight="1" x14ac:dyDescent="0.25">
      <c r="B2" s="7"/>
      <c r="C2" s="7"/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8" t="s">
        <v>2</v>
      </c>
      <c r="AQ2" s="9"/>
      <c r="AR2" s="2"/>
      <c r="AS2" s="2"/>
      <c r="AT2" s="4"/>
      <c r="AU2" s="4"/>
      <c r="AV2" s="4"/>
      <c r="AW2" s="4"/>
      <c r="AX2" s="4"/>
      <c r="AY2" s="4"/>
      <c r="BB2" s="2"/>
    </row>
    <row r="3" spans="1:56" s="12" customFormat="1" ht="11.25" x14ac:dyDescent="0.25">
      <c r="B3" s="10" t="s">
        <v>3</v>
      </c>
      <c r="C3" s="11">
        <f>[1]DSSR!B4</f>
        <v>1300</v>
      </c>
      <c r="D3" s="11">
        <f>[1]DSSR!C4</f>
        <v>1534</v>
      </c>
      <c r="E3" s="11">
        <f>[1]DSSR!D4</f>
        <v>1728</v>
      </c>
      <c r="F3" s="11">
        <f>[1]DSSR!E4</f>
        <v>1728</v>
      </c>
      <c r="G3" s="11">
        <f>[1]DSSR!F4</f>
        <v>1452</v>
      </c>
      <c r="H3" s="11">
        <f>[1]DSSR!G4</f>
        <v>1240</v>
      </c>
      <c r="I3" s="11">
        <f>[1]DSSR!H4</f>
        <v>1520</v>
      </c>
      <c r="J3" s="11">
        <f>[1]DSSR!I4</f>
        <v>978</v>
      </c>
      <c r="K3" s="11">
        <f>[1]DSSR!J4</f>
        <v>945</v>
      </c>
      <c r="L3" s="11">
        <f>[1]DSSR!K4</f>
        <v>0</v>
      </c>
      <c r="M3" s="11">
        <f>[1]DSSR!L4</f>
        <v>1127</v>
      </c>
      <c r="N3" s="11">
        <f>[1]DSSR!M4</f>
        <v>773</v>
      </c>
      <c r="O3" s="11">
        <f>[1]DSSR!N4</f>
        <v>1038</v>
      </c>
      <c r="P3" s="11">
        <f>[1]DSSR!O4</f>
        <v>773</v>
      </c>
      <c r="Q3" s="11">
        <f>[1]DSSR!P4</f>
        <v>1038</v>
      </c>
      <c r="R3" s="11">
        <f>[1]DSSR!Q4</f>
        <v>773</v>
      </c>
      <c r="S3" s="11">
        <f>[1]DSSR!R4</f>
        <v>1038</v>
      </c>
      <c r="T3" s="11">
        <f>[1]DSSR!S4</f>
        <v>792</v>
      </c>
      <c r="U3" s="11">
        <f>[1]DSSR!T4</f>
        <v>948</v>
      </c>
      <c r="V3" s="16">
        <f>[1]DSSR!B24</f>
        <v>544</v>
      </c>
      <c r="W3" s="16">
        <f>[1]DSSR!C24</f>
        <v>1127</v>
      </c>
      <c r="X3" s="16">
        <f>[1]DSSR!D24</f>
        <v>853</v>
      </c>
      <c r="Y3" s="16">
        <f>[1]DSSR!E24</f>
        <v>563</v>
      </c>
      <c r="Z3" s="16">
        <f>[1]DSSR!F24</f>
        <v>575</v>
      </c>
      <c r="AA3" s="16">
        <f>[1]DSSR!G24</f>
        <v>1175</v>
      </c>
      <c r="AB3" s="16">
        <f>[1]DSSR!H24</f>
        <v>0</v>
      </c>
      <c r="AC3" s="16">
        <f>[1]DSSR!I24</f>
        <v>791</v>
      </c>
      <c r="AD3" s="16">
        <f>[1]DSSR!J24</f>
        <v>1102</v>
      </c>
      <c r="AE3" s="16">
        <f>[1]DSSR!K24</f>
        <v>520</v>
      </c>
      <c r="AF3" s="16">
        <f>[1]DSSR!L24</f>
        <v>1142</v>
      </c>
      <c r="AG3" s="16">
        <f>[1]DSSR!M24</f>
        <v>205</v>
      </c>
      <c r="AH3" s="16">
        <f>[1]DSSR!N24</f>
        <v>205</v>
      </c>
      <c r="AI3" s="16">
        <f>[1]DSSR!O24</f>
        <v>205</v>
      </c>
      <c r="AJ3" s="16">
        <f>[1]DSSR!P24</f>
        <v>500</v>
      </c>
      <c r="AK3" s="16">
        <f>[1]DSSR!Q24</f>
        <v>650</v>
      </c>
      <c r="AL3" s="16">
        <f>[1]DSSR!R24</f>
        <v>650</v>
      </c>
      <c r="AM3" s="16">
        <f>[1]DSSR!S24</f>
        <v>500</v>
      </c>
      <c r="AN3" s="16">
        <f>[1]DSSR!T24</f>
        <v>650</v>
      </c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3"/>
      <c r="BA3" s="15"/>
      <c r="BB3" s="13"/>
    </row>
    <row r="4" spans="1:56" s="12" customFormat="1" ht="11.25" x14ac:dyDescent="0.25">
      <c r="B4" s="10" t="s">
        <v>4</v>
      </c>
      <c r="C4" s="11">
        <f>[1]DSSR!B5</f>
        <v>120</v>
      </c>
      <c r="D4" s="11">
        <f>[1]DSSR!C5</f>
        <v>0</v>
      </c>
      <c r="E4" s="11">
        <f>[1]DSSR!D5</f>
        <v>0</v>
      </c>
      <c r="F4" s="11">
        <f>[1]DSSR!E5</f>
        <v>0</v>
      </c>
      <c r="G4" s="11">
        <f>[1]DSSR!F5</f>
        <v>0</v>
      </c>
      <c r="H4" s="11">
        <f>[1]DSSR!G5</f>
        <v>120</v>
      </c>
      <c r="I4" s="11">
        <f>[1]DSSR!H5</f>
        <v>0</v>
      </c>
      <c r="J4" s="11">
        <f>[1]DSSR!I5</f>
        <v>120</v>
      </c>
      <c r="K4" s="11">
        <f>[1]DSSR!J5</f>
        <v>120</v>
      </c>
      <c r="L4" s="11">
        <f>[1]DSSR!K5</f>
        <v>111</v>
      </c>
      <c r="M4" s="11">
        <f>[1]DSSR!L5</f>
        <v>0</v>
      </c>
      <c r="N4" s="11">
        <f>[1]DSSR!M5</f>
        <v>120</v>
      </c>
      <c r="O4" s="11">
        <f>[1]DSSR!N5</f>
        <v>0</v>
      </c>
      <c r="P4" s="11">
        <f>[1]DSSR!O5</f>
        <v>120</v>
      </c>
      <c r="Q4" s="11">
        <f>[1]DSSR!P5</f>
        <v>0</v>
      </c>
      <c r="R4" s="11">
        <f>[1]DSSR!Q5</f>
        <v>120</v>
      </c>
      <c r="S4" s="11">
        <f>[1]DSSR!R5</f>
        <v>0</v>
      </c>
      <c r="T4" s="11">
        <f>[1]DSSR!S5</f>
        <v>120</v>
      </c>
      <c r="U4" s="11">
        <f>[1]DSSR!T5</f>
        <v>120</v>
      </c>
      <c r="V4" s="16">
        <f>[1]DSSR!B25</f>
        <v>111</v>
      </c>
      <c r="W4" s="16">
        <f>[1]DSSR!C25</f>
        <v>0</v>
      </c>
      <c r="X4" s="16">
        <f>[1]DSSR!D25</f>
        <v>120</v>
      </c>
      <c r="Y4" s="16">
        <f>[1]DSSR!E25</f>
        <v>111</v>
      </c>
      <c r="Z4" s="16">
        <f>[1]DSSR!F25</f>
        <v>111</v>
      </c>
      <c r="AA4" s="16">
        <f>[1]DSSR!G25</f>
        <v>0</v>
      </c>
      <c r="AB4" s="16">
        <f>[1]DSSR!H25</f>
        <v>111</v>
      </c>
      <c r="AC4" s="16">
        <f>[1]DSSR!I25</f>
        <v>120</v>
      </c>
      <c r="AD4" s="16">
        <f>[1]DSSR!J25</f>
        <v>0</v>
      </c>
      <c r="AE4" s="16">
        <f>[1]DSSR!K25</f>
        <v>111</v>
      </c>
      <c r="AF4" s="16">
        <f>[1]DSSR!L25</f>
        <v>0</v>
      </c>
      <c r="AG4" s="16">
        <f>[1]DSSR!M25</f>
        <v>78</v>
      </c>
      <c r="AH4" s="16">
        <f>[1]DSSR!N25</f>
        <v>78</v>
      </c>
      <c r="AI4" s="16">
        <f>[1]DSSR!O25</f>
        <v>78</v>
      </c>
      <c r="AJ4" s="16">
        <f>[1]DSSR!P25</f>
        <v>120</v>
      </c>
      <c r="AK4" s="16">
        <f>[1]DSSR!Q25</f>
        <v>0</v>
      </c>
      <c r="AL4" s="16">
        <f>[1]DSSR!R25</f>
        <v>0</v>
      </c>
      <c r="AM4" s="16">
        <f>[1]DSSR!S25</f>
        <v>120</v>
      </c>
      <c r="AN4" s="16">
        <f>[1]DSSR!T25</f>
        <v>0</v>
      </c>
      <c r="AP4" s="13"/>
      <c r="AQ4" s="13"/>
      <c r="AR4" s="13"/>
      <c r="AS4" s="13"/>
      <c r="AT4" s="14"/>
      <c r="AU4" s="14"/>
      <c r="AV4" s="14"/>
      <c r="AW4" s="14"/>
      <c r="AX4" s="14"/>
      <c r="AY4" s="14"/>
      <c r="AZ4" s="13"/>
      <c r="BA4" s="15"/>
      <c r="BB4" s="13"/>
    </row>
    <row r="5" spans="1:56" s="12" customFormat="1" ht="11.25" x14ac:dyDescent="0.25">
      <c r="B5" s="10" t="s">
        <v>5</v>
      </c>
      <c r="C5" s="16">
        <v>84</v>
      </c>
      <c r="D5" s="16"/>
      <c r="E5" s="16"/>
      <c r="F5" s="16"/>
      <c r="G5" s="16"/>
      <c r="H5" s="16">
        <v>84</v>
      </c>
      <c r="I5" s="16"/>
      <c r="J5" s="16">
        <v>84</v>
      </c>
      <c r="K5" s="16">
        <v>84</v>
      </c>
      <c r="L5" s="16">
        <v>84</v>
      </c>
      <c r="M5" s="16"/>
      <c r="N5" s="16">
        <v>84</v>
      </c>
      <c r="O5" s="16"/>
      <c r="P5" s="16">
        <v>84</v>
      </c>
      <c r="Q5" s="16"/>
      <c r="R5" s="16">
        <v>84</v>
      </c>
      <c r="S5" s="16"/>
      <c r="T5" s="16">
        <v>84</v>
      </c>
      <c r="U5" s="16">
        <v>84</v>
      </c>
      <c r="V5" s="16">
        <v>84</v>
      </c>
      <c r="W5" s="16"/>
      <c r="X5" s="16">
        <v>84</v>
      </c>
      <c r="Y5" s="16">
        <v>84</v>
      </c>
      <c r="Z5" s="16">
        <v>84</v>
      </c>
      <c r="AA5" s="16"/>
      <c r="AB5" s="16">
        <v>84</v>
      </c>
      <c r="AC5" s="16">
        <v>84</v>
      </c>
      <c r="AD5" s="16"/>
      <c r="AE5" s="16">
        <v>84</v>
      </c>
      <c r="AF5" s="16"/>
      <c r="AG5" s="16">
        <v>42</v>
      </c>
      <c r="AH5" s="16">
        <v>42</v>
      </c>
      <c r="AI5" s="16">
        <v>42</v>
      </c>
      <c r="AJ5" s="16">
        <v>84</v>
      </c>
      <c r="AK5" s="16"/>
      <c r="AL5" s="16"/>
      <c r="AM5" s="16">
        <v>84</v>
      </c>
      <c r="AN5" s="16"/>
      <c r="AP5" s="13"/>
      <c r="AQ5" s="13"/>
      <c r="AR5" s="13"/>
      <c r="AS5" s="13"/>
      <c r="AT5" s="14"/>
      <c r="AU5" s="14"/>
      <c r="AV5" s="14"/>
      <c r="AW5" s="14"/>
      <c r="AX5" s="14"/>
      <c r="AY5" s="14"/>
      <c r="AZ5" s="13"/>
      <c r="BA5" s="15"/>
      <c r="BB5" s="13"/>
    </row>
    <row r="6" spans="1:56" s="12" customFormat="1" ht="12" thickBot="1" x14ac:dyDescent="0.3">
      <c r="B6" s="10" t="s">
        <v>6</v>
      </c>
      <c r="C6" s="16">
        <v>1.5</v>
      </c>
      <c r="D6" s="16"/>
      <c r="E6" s="16"/>
      <c r="F6" s="16"/>
      <c r="G6" s="16"/>
      <c r="H6" s="16">
        <v>1.5</v>
      </c>
      <c r="I6" s="16"/>
      <c r="J6" s="16">
        <v>1.5</v>
      </c>
      <c r="K6" s="16">
        <v>1.5</v>
      </c>
      <c r="L6" s="16">
        <v>4.5</v>
      </c>
      <c r="M6" s="16"/>
      <c r="N6" s="16">
        <v>1.5</v>
      </c>
      <c r="O6" s="16"/>
      <c r="P6" s="16">
        <v>1.5</v>
      </c>
      <c r="Q6" s="16"/>
      <c r="R6" s="16">
        <v>1.5</v>
      </c>
      <c r="S6" s="16"/>
      <c r="T6" s="16">
        <v>1.5</v>
      </c>
      <c r="U6" s="16">
        <v>1.5</v>
      </c>
      <c r="V6" s="16">
        <v>4.5</v>
      </c>
      <c r="W6" s="16"/>
      <c r="X6" s="16">
        <v>1.5</v>
      </c>
      <c r="Y6" s="54">
        <f>4.5/2</f>
        <v>2.25</v>
      </c>
      <c r="Z6" s="16">
        <v>4.5</v>
      </c>
      <c r="AA6" s="16"/>
      <c r="AB6" s="16">
        <v>4.5</v>
      </c>
      <c r="AC6" s="16">
        <v>1.5</v>
      </c>
      <c r="AD6" s="16"/>
      <c r="AE6" s="16">
        <v>1.5</v>
      </c>
      <c r="AF6" s="16"/>
      <c r="AG6" s="16">
        <v>1.5</v>
      </c>
      <c r="AH6" s="16">
        <v>1.5</v>
      </c>
      <c r="AI6" s="16">
        <v>1.5</v>
      </c>
      <c r="AJ6" s="16">
        <v>1.5</v>
      </c>
      <c r="AK6" s="16"/>
      <c r="AL6" s="16"/>
      <c r="AM6" s="16">
        <v>1.5</v>
      </c>
      <c r="AN6" s="55"/>
      <c r="AP6" s="13"/>
      <c r="AQ6" s="13"/>
      <c r="AR6" s="13"/>
      <c r="AS6" s="13"/>
      <c r="AT6" s="14"/>
      <c r="AU6" s="14"/>
      <c r="AV6" s="14"/>
      <c r="AW6" s="14"/>
      <c r="AX6" s="14"/>
      <c r="AY6" s="14"/>
      <c r="AZ6" s="13"/>
      <c r="BA6" s="15"/>
      <c r="BB6" s="13"/>
    </row>
    <row r="7" spans="1:56" s="12" customFormat="1" ht="18" customHeight="1" thickBot="1" x14ac:dyDescent="0.3">
      <c r="B7" s="17" t="s">
        <v>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6"/>
      <c r="W7" s="16"/>
      <c r="X7" s="16"/>
      <c r="Y7" s="5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55"/>
      <c r="AO7" s="19"/>
      <c r="AP7" s="20"/>
      <c r="AQ7" s="20"/>
      <c r="AR7" s="21"/>
      <c r="AS7" s="13"/>
      <c r="AT7" s="14"/>
      <c r="AU7" s="14"/>
      <c r="AV7" s="14"/>
      <c r="AW7" s="14"/>
      <c r="AX7" s="14"/>
      <c r="AY7" s="14"/>
      <c r="AZ7" s="13"/>
      <c r="BA7" s="15"/>
      <c r="BB7" s="13"/>
    </row>
    <row r="8" spans="1:56" ht="18" customHeight="1" thickBot="1" x14ac:dyDescent="0.3">
      <c r="B8" s="22" t="s">
        <v>8</v>
      </c>
      <c r="C8" s="91" t="s">
        <v>9</v>
      </c>
      <c r="D8" s="92" t="s">
        <v>10</v>
      </c>
      <c r="E8" s="92" t="s">
        <v>11</v>
      </c>
      <c r="F8" s="92" t="s">
        <v>12</v>
      </c>
      <c r="G8" s="92" t="s">
        <v>13</v>
      </c>
      <c r="H8" s="92" t="s">
        <v>14</v>
      </c>
      <c r="I8" s="92" t="s">
        <v>15</v>
      </c>
      <c r="J8" s="92" t="s">
        <v>16</v>
      </c>
      <c r="K8" s="92" t="s">
        <v>17</v>
      </c>
      <c r="L8" s="92" t="s">
        <v>18</v>
      </c>
      <c r="M8" s="92" t="s">
        <v>19</v>
      </c>
      <c r="N8" s="92" t="s">
        <v>20</v>
      </c>
      <c r="O8" s="92" t="s">
        <v>21</v>
      </c>
      <c r="P8" s="92" t="s">
        <v>22</v>
      </c>
      <c r="Q8" s="92" t="s">
        <v>23</v>
      </c>
      <c r="R8" s="92" t="s">
        <v>24</v>
      </c>
      <c r="S8" s="92" t="s">
        <v>25</v>
      </c>
      <c r="T8" s="92" t="s">
        <v>26</v>
      </c>
      <c r="U8" s="92" t="s">
        <v>27</v>
      </c>
      <c r="V8" s="92" t="s">
        <v>37</v>
      </c>
      <c r="W8" s="92" t="s">
        <v>38</v>
      </c>
      <c r="X8" s="92" t="s">
        <v>39</v>
      </c>
      <c r="Y8" s="92" t="s">
        <v>40</v>
      </c>
      <c r="Z8" s="92" t="s">
        <v>41</v>
      </c>
      <c r="AA8" s="92" t="s">
        <v>42</v>
      </c>
      <c r="AB8" s="92" t="s">
        <v>43</v>
      </c>
      <c r="AC8" s="92" t="s">
        <v>44</v>
      </c>
      <c r="AD8" s="92" t="s">
        <v>45</v>
      </c>
      <c r="AE8" s="92" t="s">
        <v>46</v>
      </c>
      <c r="AF8" s="92" t="s">
        <v>47</v>
      </c>
      <c r="AG8" s="92" t="s">
        <v>48</v>
      </c>
      <c r="AH8" s="92" t="s">
        <v>49</v>
      </c>
      <c r="AI8" s="92" t="s">
        <v>50</v>
      </c>
      <c r="AJ8" s="92" t="s">
        <v>51</v>
      </c>
      <c r="AK8" s="92" t="s">
        <v>52</v>
      </c>
      <c r="AL8" s="92" t="s">
        <v>53</v>
      </c>
      <c r="AM8" s="92" t="s">
        <v>54</v>
      </c>
      <c r="AN8" s="93" t="s">
        <v>55</v>
      </c>
      <c r="AP8" s="25" t="s">
        <v>28</v>
      </c>
      <c r="AQ8" s="26"/>
      <c r="AR8" s="27"/>
      <c r="AS8" s="28"/>
      <c r="AT8" s="28"/>
      <c r="AU8" s="28"/>
      <c r="AV8" s="28"/>
      <c r="AW8" s="28"/>
      <c r="AX8" s="28"/>
      <c r="AY8" s="8"/>
      <c r="BB8" s="2"/>
    </row>
    <row r="9" spans="1:56" ht="18" customHeight="1" x14ac:dyDescent="0.25">
      <c r="B9" s="29" t="s">
        <v>29</v>
      </c>
      <c r="C9" s="94"/>
      <c r="D9" s="88"/>
      <c r="E9" s="88"/>
      <c r="F9" s="88"/>
      <c r="G9" s="88"/>
      <c r="H9" s="88"/>
      <c r="I9" s="88"/>
      <c r="J9" s="88"/>
      <c r="K9" s="88">
        <v>3</v>
      </c>
      <c r="L9" s="88"/>
      <c r="M9" s="88"/>
      <c r="N9" s="88">
        <v>3</v>
      </c>
      <c r="O9" s="88">
        <v>1</v>
      </c>
      <c r="P9" s="88"/>
      <c r="Q9" s="88">
        <v>1</v>
      </c>
      <c r="R9" s="88"/>
      <c r="S9" s="88"/>
      <c r="T9" s="88">
        <v>3</v>
      </c>
      <c r="U9" s="88"/>
      <c r="V9" s="88">
        <v>108</v>
      </c>
      <c r="W9" s="88">
        <v>1</v>
      </c>
      <c r="X9" s="88"/>
      <c r="Y9" s="88">
        <v>10</v>
      </c>
      <c r="Z9" s="88">
        <v>160</v>
      </c>
      <c r="AA9" s="88"/>
      <c r="AB9" s="88"/>
      <c r="AC9" s="88"/>
      <c r="AD9" s="88"/>
      <c r="AE9" s="88"/>
      <c r="AF9" s="88"/>
      <c r="AG9" s="88">
        <v>15</v>
      </c>
      <c r="AH9" s="89"/>
      <c r="AI9" s="88"/>
      <c r="AJ9" s="88"/>
      <c r="AK9" s="88">
        <v>2</v>
      </c>
      <c r="AL9" s="88"/>
      <c r="AM9" s="88"/>
      <c r="AN9" s="95"/>
      <c r="AR9" s="27"/>
      <c r="AS9" s="28"/>
      <c r="AT9" s="28"/>
      <c r="AU9" s="28"/>
      <c r="AV9" s="28"/>
      <c r="AW9" s="28"/>
      <c r="AX9" s="28"/>
      <c r="AY9" s="32"/>
      <c r="BB9" s="2"/>
    </row>
    <row r="10" spans="1:56" ht="18" customHeight="1" x14ac:dyDescent="0.25">
      <c r="B10" s="33" t="s">
        <v>30</v>
      </c>
      <c r="C10" s="34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60"/>
      <c r="AN10" s="96"/>
      <c r="AP10" s="25" t="s">
        <v>31</v>
      </c>
      <c r="AQ10" s="38">
        <f>SUM(C13:AN13)+AG15</f>
        <v>57984</v>
      </c>
      <c r="AR10" s="27"/>
      <c r="AS10" s="28"/>
      <c r="AT10" s="28"/>
      <c r="AU10" s="28"/>
      <c r="AV10" s="28"/>
      <c r="AW10" s="28"/>
      <c r="AX10" s="28"/>
      <c r="AY10" s="32"/>
      <c r="BB10" s="2"/>
    </row>
    <row r="11" spans="1:56" ht="18" customHeight="1" thickBot="1" x14ac:dyDescent="0.3">
      <c r="B11" s="39" t="s">
        <v>32</v>
      </c>
      <c r="C11" s="97"/>
      <c r="D11" s="90"/>
      <c r="E11" s="90"/>
      <c r="F11" s="90"/>
      <c r="G11" s="90"/>
      <c r="H11" s="90"/>
      <c r="I11" s="90"/>
      <c r="J11" s="90"/>
      <c r="K11" s="90">
        <v>2</v>
      </c>
      <c r="L11" s="90"/>
      <c r="M11" s="90"/>
      <c r="N11" s="90">
        <v>2</v>
      </c>
      <c r="O11" s="90">
        <v>1</v>
      </c>
      <c r="P11" s="90"/>
      <c r="Q11" s="90">
        <v>1</v>
      </c>
      <c r="R11" s="90"/>
      <c r="S11" s="90"/>
      <c r="T11" s="90">
        <v>1</v>
      </c>
      <c r="U11" s="90"/>
      <c r="V11" s="90">
        <v>103</v>
      </c>
      <c r="W11" s="90">
        <v>1</v>
      </c>
      <c r="X11" s="90"/>
      <c r="Y11" s="90">
        <v>1</v>
      </c>
      <c r="Z11" s="90">
        <v>98</v>
      </c>
      <c r="AA11" s="90"/>
      <c r="AB11" s="90"/>
      <c r="AC11" s="90"/>
      <c r="AD11" s="90"/>
      <c r="AE11" s="90"/>
      <c r="AF11" s="90"/>
      <c r="AG11" s="90">
        <v>12</v>
      </c>
      <c r="AH11" s="90"/>
      <c r="AI11" s="90"/>
      <c r="AJ11" s="90"/>
      <c r="AK11" s="90"/>
      <c r="AL11" s="90"/>
      <c r="AM11" s="90"/>
      <c r="AN11" s="96"/>
      <c r="AP11" s="25" t="s">
        <v>33</v>
      </c>
      <c r="AQ11" s="38">
        <f>SUM(C19:Q19)</f>
        <v>8613.75</v>
      </c>
      <c r="AR11" s="27"/>
      <c r="AS11" s="28"/>
      <c r="AT11" s="28"/>
      <c r="AU11" s="28"/>
      <c r="AV11" s="28"/>
      <c r="AW11" s="28"/>
      <c r="AX11" s="28"/>
      <c r="AY11" s="32"/>
      <c r="BB11" s="2"/>
    </row>
    <row r="12" spans="1:56" ht="18" customHeight="1" thickBot="1" x14ac:dyDescent="0.3">
      <c r="B12" s="29" t="s">
        <v>34</v>
      </c>
      <c r="C12" s="98">
        <f t="shared" ref="C12:U12" si="0">C9+C10-C11</f>
        <v>0</v>
      </c>
      <c r="D12" s="99">
        <f t="shared" si="0"/>
        <v>0</v>
      </c>
      <c r="E12" s="99">
        <f t="shared" si="0"/>
        <v>0</v>
      </c>
      <c r="F12" s="99">
        <f t="shared" si="0"/>
        <v>0</v>
      </c>
      <c r="G12" s="100">
        <f t="shared" si="0"/>
        <v>0</v>
      </c>
      <c r="H12" s="100">
        <f t="shared" si="0"/>
        <v>0</v>
      </c>
      <c r="I12" s="100">
        <f t="shared" si="0"/>
        <v>0</v>
      </c>
      <c r="J12" s="100">
        <f t="shared" si="0"/>
        <v>0</v>
      </c>
      <c r="K12" s="100">
        <f t="shared" si="0"/>
        <v>1</v>
      </c>
      <c r="L12" s="100">
        <f t="shared" si="0"/>
        <v>0</v>
      </c>
      <c r="M12" s="100">
        <f t="shared" si="0"/>
        <v>0</v>
      </c>
      <c r="N12" s="100">
        <f t="shared" si="0"/>
        <v>1</v>
      </c>
      <c r="O12" s="100">
        <f t="shared" si="0"/>
        <v>0</v>
      </c>
      <c r="P12" s="100">
        <f t="shared" si="0"/>
        <v>0</v>
      </c>
      <c r="Q12" s="100">
        <f t="shared" si="0"/>
        <v>0</v>
      </c>
      <c r="R12" s="100">
        <f t="shared" si="0"/>
        <v>0</v>
      </c>
      <c r="S12" s="100">
        <f t="shared" si="0"/>
        <v>0</v>
      </c>
      <c r="T12" s="100">
        <f t="shared" si="0"/>
        <v>2</v>
      </c>
      <c r="U12" s="100">
        <f t="shared" si="0"/>
        <v>0</v>
      </c>
      <c r="V12" s="101">
        <f t="shared" ref="V12:AN12" si="1">V9-V11</f>
        <v>5</v>
      </c>
      <c r="W12" s="101">
        <f t="shared" si="1"/>
        <v>0</v>
      </c>
      <c r="X12" s="101">
        <f t="shared" si="1"/>
        <v>0</v>
      </c>
      <c r="Y12" s="101">
        <f>Y9-Y11</f>
        <v>9</v>
      </c>
      <c r="Z12" s="101">
        <v>62</v>
      </c>
      <c r="AA12" s="101">
        <f t="shared" si="1"/>
        <v>0</v>
      </c>
      <c r="AB12" s="101">
        <f t="shared" si="1"/>
        <v>0</v>
      </c>
      <c r="AC12" s="101">
        <f t="shared" si="1"/>
        <v>0</v>
      </c>
      <c r="AD12" s="101">
        <f t="shared" si="1"/>
        <v>0</v>
      </c>
      <c r="AE12" s="101">
        <f t="shared" si="1"/>
        <v>0</v>
      </c>
      <c r="AF12" s="101">
        <f t="shared" si="1"/>
        <v>0</v>
      </c>
      <c r="AG12" s="101">
        <f t="shared" si="1"/>
        <v>3</v>
      </c>
      <c r="AH12" s="101">
        <f t="shared" si="1"/>
        <v>0</v>
      </c>
      <c r="AI12" s="101">
        <f t="shared" si="1"/>
        <v>0</v>
      </c>
      <c r="AJ12" s="101">
        <f t="shared" si="1"/>
        <v>0</v>
      </c>
      <c r="AK12" s="101">
        <f t="shared" si="1"/>
        <v>2</v>
      </c>
      <c r="AL12" s="101">
        <f t="shared" si="1"/>
        <v>0</v>
      </c>
      <c r="AM12" s="101">
        <f t="shared" si="1"/>
        <v>0</v>
      </c>
      <c r="AN12" s="102">
        <f t="shared" si="1"/>
        <v>0</v>
      </c>
      <c r="AP12" s="25" t="s">
        <v>35</v>
      </c>
      <c r="AQ12" s="46">
        <f>AQ10-AQ11</f>
        <v>49370.25</v>
      </c>
      <c r="AR12" s="27"/>
      <c r="AS12" s="28"/>
      <c r="AT12" s="28"/>
      <c r="AU12" s="28"/>
      <c r="AV12" s="28"/>
      <c r="AW12" s="28"/>
      <c r="AX12" s="28"/>
      <c r="AY12" s="8"/>
      <c r="BB12" s="2"/>
    </row>
    <row r="13" spans="1:56" s="13" customFormat="1" ht="18" customHeight="1" thickBot="1" x14ac:dyDescent="0.3">
      <c r="B13" s="47"/>
      <c r="C13" s="83">
        <f t="shared" ref="C13:U13" si="2">C12*(C$3+C$4)</f>
        <v>0</v>
      </c>
      <c r="D13" s="83">
        <f t="shared" si="2"/>
        <v>0</v>
      </c>
      <c r="E13" s="83">
        <f t="shared" si="2"/>
        <v>0</v>
      </c>
      <c r="F13" s="83">
        <f t="shared" si="2"/>
        <v>0</v>
      </c>
      <c r="G13" s="83">
        <f t="shared" si="2"/>
        <v>0</v>
      </c>
      <c r="H13" s="83">
        <f t="shared" si="2"/>
        <v>0</v>
      </c>
      <c r="I13" s="83">
        <f t="shared" si="2"/>
        <v>0</v>
      </c>
      <c r="J13" s="83">
        <f t="shared" si="2"/>
        <v>0</v>
      </c>
      <c r="K13" s="107">
        <f t="shared" si="2"/>
        <v>1065</v>
      </c>
      <c r="L13" s="83">
        <f t="shared" si="2"/>
        <v>0</v>
      </c>
      <c r="M13" s="83">
        <f t="shared" si="2"/>
        <v>0</v>
      </c>
      <c r="N13" s="107">
        <f t="shared" si="2"/>
        <v>893</v>
      </c>
      <c r="O13" s="83">
        <f t="shared" si="2"/>
        <v>0</v>
      </c>
      <c r="P13" s="83">
        <f t="shared" si="2"/>
        <v>0</v>
      </c>
      <c r="Q13" s="83">
        <f t="shared" si="2"/>
        <v>0</v>
      </c>
      <c r="R13" s="83">
        <f t="shared" si="2"/>
        <v>0</v>
      </c>
      <c r="S13" s="83">
        <f t="shared" si="2"/>
        <v>0</v>
      </c>
      <c r="T13" s="107">
        <f t="shared" si="2"/>
        <v>1824</v>
      </c>
      <c r="U13" s="83">
        <f t="shared" si="2"/>
        <v>0</v>
      </c>
      <c r="V13" s="107">
        <f t="shared" ref="V13:AN13" si="3">V12*(V$3+V$4)</f>
        <v>3275</v>
      </c>
      <c r="W13" s="83">
        <f t="shared" si="3"/>
        <v>0</v>
      </c>
      <c r="X13" s="83">
        <f t="shared" si="3"/>
        <v>0</v>
      </c>
      <c r="Y13" s="107">
        <f t="shared" si="3"/>
        <v>6066</v>
      </c>
      <c r="Z13" s="107">
        <f t="shared" si="3"/>
        <v>42532</v>
      </c>
      <c r="AA13" s="83">
        <f t="shared" si="3"/>
        <v>0</v>
      </c>
      <c r="AB13" s="83">
        <f t="shared" si="3"/>
        <v>0</v>
      </c>
      <c r="AC13" s="83">
        <f t="shared" si="3"/>
        <v>0</v>
      </c>
      <c r="AD13" s="83">
        <f t="shared" si="3"/>
        <v>0</v>
      </c>
      <c r="AE13" s="83">
        <f t="shared" si="3"/>
        <v>0</v>
      </c>
      <c r="AF13" s="83">
        <f t="shared" si="3"/>
        <v>0</v>
      </c>
      <c r="AG13" s="83">
        <f t="shared" si="3"/>
        <v>849</v>
      </c>
      <c r="AH13" s="83">
        <f t="shared" si="3"/>
        <v>0</v>
      </c>
      <c r="AI13" s="83">
        <f t="shared" si="3"/>
        <v>0</v>
      </c>
      <c r="AJ13" s="83">
        <f t="shared" si="3"/>
        <v>0</v>
      </c>
      <c r="AK13" s="107">
        <f t="shared" si="3"/>
        <v>1300</v>
      </c>
      <c r="AL13" s="83">
        <f t="shared" si="3"/>
        <v>0</v>
      </c>
      <c r="AM13" s="83">
        <f t="shared" si="3"/>
        <v>0</v>
      </c>
      <c r="AN13" s="83">
        <f t="shared" si="3"/>
        <v>0</v>
      </c>
      <c r="AP13" s="49" t="s">
        <v>36</v>
      </c>
      <c r="AQ13" s="50"/>
      <c r="AR13" s="84"/>
      <c r="AY13" s="52"/>
    </row>
    <row r="14" spans="1:56" s="12" customFormat="1" ht="12" thickBot="1" x14ac:dyDescent="0.3"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108">
        <v>18</v>
      </c>
      <c r="AH14" s="109" t="s">
        <v>77</v>
      </c>
      <c r="AI14" s="83">
        <f>66-48</f>
        <v>18</v>
      </c>
      <c r="AJ14" s="48"/>
      <c r="AK14" s="48"/>
      <c r="AL14" s="48"/>
      <c r="AM14" s="48"/>
      <c r="AN14" s="48"/>
      <c r="AO14" s="48"/>
      <c r="AP14" s="49"/>
      <c r="AQ14" s="50"/>
      <c r="AR14" s="51"/>
      <c r="AS14" s="10"/>
      <c r="AT14" s="10"/>
      <c r="AU14" s="10"/>
      <c r="AV14" s="10"/>
      <c r="AW14" s="10"/>
      <c r="AX14" s="10"/>
      <c r="AY14" s="52"/>
      <c r="BB14" s="13"/>
    </row>
    <row r="15" spans="1:56" s="12" customFormat="1" ht="12" thickBot="1" x14ac:dyDescent="0.3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83">
        <f>AG14*10</f>
        <v>180</v>
      </c>
      <c r="AH15" s="48"/>
      <c r="AI15" s="48"/>
      <c r="AJ15" s="48"/>
      <c r="AK15" s="48"/>
      <c r="AL15" s="48"/>
      <c r="AM15" s="48"/>
      <c r="AN15" s="48"/>
      <c r="AO15" s="48"/>
      <c r="AP15" s="49"/>
      <c r="AQ15" s="50"/>
      <c r="AR15" s="51"/>
      <c r="AS15" s="10"/>
      <c r="AT15" s="10"/>
      <c r="AU15" s="10"/>
      <c r="AV15" s="10"/>
      <c r="AW15" s="10"/>
      <c r="AX15" s="10"/>
      <c r="AY15" s="52"/>
      <c r="BB15" s="13"/>
    </row>
    <row r="16" spans="1:56" s="12" customFormat="1" ht="13.5" thickBot="1" x14ac:dyDescent="0.3">
      <c r="A16" s="2"/>
      <c r="B16" s="112" t="s">
        <v>61</v>
      </c>
      <c r="C16" s="114" t="s">
        <v>26</v>
      </c>
      <c r="D16" s="115"/>
      <c r="E16" s="116"/>
      <c r="F16" s="114" t="s">
        <v>62</v>
      </c>
      <c r="G16" s="115"/>
      <c r="H16" s="116"/>
      <c r="I16" s="114" t="s">
        <v>63</v>
      </c>
      <c r="J16" s="115"/>
      <c r="K16" s="116"/>
      <c r="L16" s="114" t="s">
        <v>64</v>
      </c>
      <c r="M16" s="115"/>
      <c r="N16" s="116"/>
      <c r="O16" s="114" t="s">
        <v>65</v>
      </c>
      <c r="P16" s="115"/>
      <c r="Q16" s="116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50"/>
      <c r="AR16" s="51"/>
      <c r="AS16" s="10"/>
      <c r="AT16" s="10"/>
      <c r="AU16" s="10"/>
      <c r="AV16" s="10"/>
      <c r="AW16" s="10"/>
      <c r="AX16" s="10"/>
      <c r="AY16" s="52"/>
      <c r="BB16" s="13"/>
    </row>
    <row r="17" spans="1:54" s="12" customFormat="1" ht="13.5" thickBot="1" x14ac:dyDescent="0.3">
      <c r="A17" s="5"/>
      <c r="B17" s="113"/>
      <c r="C17" s="68" t="s">
        <v>66</v>
      </c>
      <c r="D17" s="69" t="s">
        <v>76</v>
      </c>
      <c r="E17" s="70" t="s">
        <v>75</v>
      </c>
      <c r="F17" s="68" t="s">
        <v>66</v>
      </c>
      <c r="G17" s="69" t="s">
        <v>76</v>
      </c>
      <c r="H17" s="70" t="s">
        <v>75</v>
      </c>
      <c r="I17" s="68" t="s">
        <v>66</v>
      </c>
      <c r="J17" s="69" t="s">
        <v>76</v>
      </c>
      <c r="K17" s="70" t="s">
        <v>75</v>
      </c>
      <c r="L17" s="68" t="s">
        <v>66</v>
      </c>
      <c r="M17" s="69" t="s">
        <v>76</v>
      </c>
      <c r="N17" s="70" t="s">
        <v>75</v>
      </c>
      <c r="O17" s="68" t="s">
        <v>66</v>
      </c>
      <c r="P17" s="69" t="s">
        <v>76</v>
      </c>
      <c r="Q17" s="70" t="s">
        <v>75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9"/>
      <c r="AQ17" s="50"/>
      <c r="AR17" s="51"/>
      <c r="AS17" s="10"/>
      <c r="AT17" s="10"/>
      <c r="AU17" s="10"/>
      <c r="AV17" s="10"/>
      <c r="AW17" s="10"/>
      <c r="AX17" s="10"/>
      <c r="AY17" s="52"/>
      <c r="BB17" s="13"/>
    </row>
    <row r="18" spans="1:54" s="12" customFormat="1" ht="13.5" thickBot="1" x14ac:dyDescent="0.3">
      <c r="A18" s="5"/>
      <c r="B18" s="29" t="s">
        <v>69</v>
      </c>
      <c r="C18" s="103">
        <v>1</v>
      </c>
      <c r="D18" s="104">
        <v>3</v>
      </c>
      <c r="E18" s="104">
        <v>9</v>
      </c>
      <c r="F18" s="104">
        <v>72</v>
      </c>
      <c r="G18" s="73"/>
      <c r="H18" s="73"/>
      <c r="I18" s="73"/>
      <c r="J18" s="73"/>
      <c r="K18" s="104">
        <v>1</v>
      </c>
      <c r="L18" s="73"/>
      <c r="M18" s="73"/>
      <c r="N18" s="73"/>
      <c r="O18" s="104">
        <v>3</v>
      </c>
      <c r="P18" s="73"/>
      <c r="Q18" s="74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9"/>
      <c r="AQ18" s="50"/>
      <c r="AR18" s="51"/>
      <c r="AS18" s="10"/>
      <c r="AT18" s="10"/>
      <c r="AU18" s="10"/>
      <c r="AV18" s="10"/>
      <c r="AW18" s="10"/>
      <c r="AX18" s="10"/>
      <c r="AY18" s="52"/>
      <c r="BB18" s="13"/>
    </row>
    <row r="19" spans="1:54" s="13" customFormat="1" ht="18" customHeight="1" thickBot="1" x14ac:dyDescent="0.3">
      <c r="B19" s="105"/>
      <c r="C19" s="106">
        <f>C18*120</f>
        <v>120</v>
      </c>
      <c r="D19" s="106">
        <f>D18*84</f>
        <v>252</v>
      </c>
      <c r="E19" s="106">
        <f>E18*1.5</f>
        <v>13.5</v>
      </c>
      <c r="F19" s="106">
        <f>F18*111</f>
        <v>7992</v>
      </c>
      <c r="G19" s="106">
        <f>G18*84</f>
        <v>0</v>
      </c>
      <c r="H19" s="106">
        <f>H18*4.5</f>
        <v>0</v>
      </c>
      <c r="I19" s="106">
        <f>I18*111</f>
        <v>0</v>
      </c>
      <c r="J19" s="106">
        <f>J18*84</f>
        <v>0</v>
      </c>
      <c r="K19" s="106">
        <f>K18*2.25</f>
        <v>2.25</v>
      </c>
      <c r="L19" s="106">
        <f>L18*120</f>
        <v>0</v>
      </c>
      <c r="M19" s="106">
        <f>M18*84</f>
        <v>0</v>
      </c>
      <c r="N19" s="106">
        <f>N18*1.5</f>
        <v>0</v>
      </c>
      <c r="O19" s="106">
        <f>O18*78</f>
        <v>234</v>
      </c>
      <c r="P19" s="106">
        <f>P18*42</f>
        <v>0</v>
      </c>
      <c r="Q19" s="106">
        <f>Q18*1.5</f>
        <v>0</v>
      </c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25" t="s">
        <v>56</v>
      </c>
      <c r="AQ19" s="57"/>
      <c r="AR19" s="84"/>
      <c r="AY19" s="52"/>
    </row>
    <row r="20" spans="1:54" s="12" customFormat="1" ht="18" customHeight="1" x14ac:dyDescent="0.25"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25" t="s">
        <v>57</v>
      </c>
      <c r="AQ20" s="57"/>
      <c r="AR20" s="51"/>
      <c r="AS20" s="10"/>
      <c r="AT20" s="10"/>
      <c r="AU20" s="10"/>
      <c r="AV20" s="10"/>
      <c r="AW20" s="10"/>
      <c r="AX20" s="10"/>
      <c r="AY20" s="52"/>
      <c r="BB20" s="13"/>
    </row>
    <row r="21" spans="1:54" s="12" customFormat="1" ht="18" customHeight="1" x14ac:dyDescent="0.25"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25"/>
      <c r="AQ21" s="57"/>
      <c r="AR21" s="51"/>
      <c r="AS21" s="10"/>
      <c r="AT21" s="10"/>
      <c r="AU21" s="10"/>
      <c r="AV21" s="10"/>
      <c r="AW21" s="10"/>
      <c r="AX21" s="10"/>
      <c r="AY21" s="52"/>
      <c r="BB21" s="13"/>
    </row>
    <row r="22" spans="1:54" s="12" customFormat="1" ht="18" customHeight="1" thickBot="1" x14ac:dyDescent="0.3"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 t="s">
        <v>58</v>
      </c>
      <c r="AQ22" s="63">
        <f>AQ12+AQ13-AQ19-AQ20-AQ21</f>
        <v>49370.25</v>
      </c>
      <c r="AR22" s="51"/>
      <c r="AS22" s="10"/>
      <c r="AT22" s="10"/>
      <c r="AU22" s="10"/>
      <c r="AV22" s="10"/>
      <c r="AW22" s="10"/>
      <c r="AX22" s="10"/>
      <c r="AY22" s="52"/>
      <c r="BB22" s="13"/>
    </row>
    <row r="23" spans="1:54" s="12" customFormat="1" ht="18" customHeight="1" thickTop="1" x14ac:dyDescent="0.25"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25" t="s">
        <v>59</v>
      </c>
      <c r="AQ23" s="64">
        <v>48905</v>
      </c>
      <c r="AR23" s="51"/>
      <c r="AS23" s="10"/>
      <c r="AT23" s="10"/>
      <c r="AU23" s="10"/>
      <c r="AV23" s="10"/>
      <c r="AW23" s="10"/>
      <c r="AX23" s="10"/>
      <c r="AY23" s="52"/>
      <c r="BB23" s="13"/>
    </row>
    <row r="24" spans="1:54" s="13" customFormat="1" ht="18" customHeight="1" thickBot="1" x14ac:dyDescent="0.3"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25" t="s">
        <v>60</v>
      </c>
      <c r="AQ24" s="65">
        <f>AQ23-AQ22</f>
        <v>-465.25</v>
      </c>
      <c r="AR24" s="84"/>
      <c r="AY24" s="52"/>
    </row>
    <row r="25" spans="1:54" s="12" customFormat="1" ht="18" customHeight="1" thickTop="1" x14ac:dyDescent="0.25"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66"/>
      <c r="AS25" s="48"/>
      <c r="AT25" s="10"/>
      <c r="AU25" s="10"/>
      <c r="AV25" s="10"/>
      <c r="AW25" s="10"/>
      <c r="AX25" s="10"/>
      <c r="AY25" s="52"/>
      <c r="BB25" s="13"/>
    </row>
    <row r="26" spans="1:54" s="2" customFormat="1" ht="18" customHeight="1" x14ac:dyDescent="0.25">
      <c r="AR26" s="67"/>
      <c r="AY26" s="8"/>
    </row>
    <row r="27" spans="1:54" ht="18" customHeight="1" x14ac:dyDescent="0.25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R27" s="71"/>
      <c r="AS27" s="1"/>
      <c r="AT27" s="1"/>
      <c r="AU27" s="1"/>
      <c r="AV27" s="1"/>
      <c r="AW27" s="1"/>
      <c r="AX27" s="1"/>
      <c r="AY27" s="4"/>
      <c r="BB27" s="2"/>
    </row>
    <row r="28" spans="1:54" ht="18" customHeight="1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R28" s="71"/>
      <c r="AS28" s="1"/>
      <c r="AT28" s="1"/>
      <c r="AU28" s="1"/>
      <c r="AV28" s="1"/>
      <c r="AW28" s="1"/>
      <c r="AX28" s="1"/>
      <c r="AY28" s="8"/>
      <c r="BB28" s="2"/>
    </row>
    <row r="29" spans="1:54" s="12" customFormat="1" ht="18" customHeight="1" thickBot="1" x14ac:dyDescent="0.3"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78"/>
      <c r="AR29" s="79"/>
      <c r="AS29" s="80"/>
      <c r="AT29" s="80"/>
      <c r="AU29" s="80"/>
      <c r="AV29" s="80"/>
      <c r="AW29" s="80"/>
      <c r="AX29" s="80"/>
      <c r="AY29" s="52"/>
      <c r="BB29" s="13"/>
    </row>
    <row r="30" spans="1:54" ht="18" customHeight="1" thickBot="1" x14ac:dyDescent="0.3">
      <c r="B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R30" s="1"/>
      <c r="AS30" s="1"/>
      <c r="AT30" s="1"/>
      <c r="AU30" s="1"/>
      <c r="AV30" s="1"/>
      <c r="AW30" s="1"/>
      <c r="AX30" s="1"/>
      <c r="AY30" s="8"/>
      <c r="BB30" s="2"/>
    </row>
    <row r="31" spans="1:54" ht="18" customHeight="1" thickBot="1" x14ac:dyDescent="0.3">
      <c r="B31" s="17" t="s">
        <v>70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20"/>
      <c r="AQ31" s="20"/>
      <c r="AR31" s="21"/>
    </row>
    <row r="32" spans="1:54" ht="18" customHeight="1" thickBot="1" x14ac:dyDescent="0.3">
      <c r="B32" s="81" t="s">
        <v>71</v>
      </c>
      <c r="C32" s="23" t="s">
        <v>9</v>
      </c>
      <c r="D32" s="23" t="s">
        <v>10</v>
      </c>
      <c r="E32" s="23" t="s">
        <v>11</v>
      </c>
      <c r="F32" s="23" t="s">
        <v>12</v>
      </c>
      <c r="G32" s="23" t="s">
        <v>13</v>
      </c>
      <c r="H32" s="23" t="s">
        <v>14</v>
      </c>
      <c r="I32" s="23" t="s">
        <v>15</v>
      </c>
      <c r="J32" s="23" t="s">
        <v>16</v>
      </c>
      <c r="K32" s="23" t="s">
        <v>17</v>
      </c>
      <c r="L32" s="23" t="s">
        <v>18</v>
      </c>
      <c r="M32" s="23" t="s">
        <v>19</v>
      </c>
      <c r="N32" s="23" t="s">
        <v>20</v>
      </c>
      <c r="O32" s="23" t="s">
        <v>21</v>
      </c>
      <c r="P32" s="23" t="s">
        <v>22</v>
      </c>
      <c r="Q32" s="23" t="s">
        <v>23</v>
      </c>
      <c r="R32" s="23" t="s">
        <v>24</v>
      </c>
      <c r="S32" s="23" t="s">
        <v>25</v>
      </c>
      <c r="T32" s="23" t="s">
        <v>26</v>
      </c>
      <c r="U32" s="24" t="s">
        <v>27</v>
      </c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P32" s="25" t="s">
        <v>28</v>
      </c>
      <c r="AQ32" s="26"/>
      <c r="AR32" s="27"/>
    </row>
    <row r="33" spans="2:44" ht="18" customHeight="1" x14ac:dyDescent="0.25">
      <c r="B33" s="29" t="s">
        <v>29</v>
      </c>
      <c r="C33" s="30"/>
      <c r="D33" s="30"/>
      <c r="E33" s="30"/>
      <c r="F33" s="30"/>
      <c r="G33" s="30"/>
      <c r="H33" s="30"/>
      <c r="I33" s="30"/>
      <c r="J33" s="30"/>
      <c r="K33" s="30">
        <v>3</v>
      </c>
      <c r="L33" s="30"/>
      <c r="M33" s="30">
        <v>1</v>
      </c>
      <c r="N33" s="30">
        <v>11</v>
      </c>
      <c r="O33" s="30"/>
      <c r="P33" s="30"/>
      <c r="Q33" s="30">
        <v>1</v>
      </c>
      <c r="R33" s="30"/>
      <c r="S33" s="30"/>
      <c r="T33" s="30">
        <v>3</v>
      </c>
      <c r="U33" s="31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R33" s="27"/>
    </row>
    <row r="34" spans="2:44" ht="18" customHeight="1" x14ac:dyDescent="0.25">
      <c r="B34" s="33" t="s">
        <v>30</v>
      </c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P34" s="25" t="s">
        <v>31</v>
      </c>
      <c r="AQ34" s="38">
        <f>SUM(C37:AO37)</f>
        <v>0</v>
      </c>
      <c r="AR34" s="27"/>
    </row>
    <row r="35" spans="2:44" ht="18" customHeight="1" thickBot="1" x14ac:dyDescent="0.3">
      <c r="B35" s="39" t="s">
        <v>32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P35" s="25" t="s">
        <v>33</v>
      </c>
      <c r="AQ35" s="38">
        <f>SUM(C53:Q53)</f>
        <v>0</v>
      </c>
      <c r="AR35" s="27"/>
    </row>
    <row r="36" spans="2:44" ht="18" customHeight="1" thickBot="1" x14ac:dyDescent="0.3">
      <c r="B36" s="29" t="s">
        <v>34</v>
      </c>
      <c r="C36" s="42">
        <f t="shared" ref="C36:I36" si="4">C33+C34-C35</f>
        <v>0</v>
      </c>
      <c r="D36" s="43">
        <f t="shared" si="4"/>
        <v>0</v>
      </c>
      <c r="E36" s="43">
        <f t="shared" si="4"/>
        <v>0</v>
      </c>
      <c r="F36" s="43">
        <f t="shared" si="4"/>
        <v>0</v>
      </c>
      <c r="G36" s="44">
        <f t="shared" si="4"/>
        <v>0</v>
      </c>
      <c r="H36" s="44">
        <f t="shared" si="4"/>
        <v>0</v>
      </c>
      <c r="I36" s="44">
        <f t="shared" si="4"/>
        <v>0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P36" s="25" t="s">
        <v>35</v>
      </c>
      <c r="AQ36" s="46">
        <f>AQ34-AQ35</f>
        <v>0</v>
      </c>
      <c r="AR36" s="27"/>
    </row>
    <row r="37" spans="2:44" ht="18" customHeight="1" thickBot="1" x14ac:dyDescent="0.3">
      <c r="B37" s="47"/>
      <c r="C37" s="48">
        <f t="shared" ref="C37:U37" si="5">C36*(C$3+C$4)</f>
        <v>0</v>
      </c>
      <c r="D37" s="48">
        <f t="shared" si="5"/>
        <v>0</v>
      </c>
      <c r="E37" s="48">
        <f t="shared" si="5"/>
        <v>0</v>
      </c>
      <c r="F37" s="48">
        <f t="shared" si="5"/>
        <v>0</v>
      </c>
      <c r="G37" s="48">
        <f t="shared" si="5"/>
        <v>0</v>
      </c>
      <c r="H37" s="48">
        <f t="shared" si="5"/>
        <v>0</v>
      </c>
      <c r="I37" s="48">
        <f t="shared" si="5"/>
        <v>0</v>
      </c>
      <c r="J37" s="48">
        <f t="shared" si="5"/>
        <v>0</v>
      </c>
      <c r="K37" s="48">
        <f t="shared" si="5"/>
        <v>0</v>
      </c>
      <c r="L37" s="48">
        <f t="shared" si="5"/>
        <v>0</v>
      </c>
      <c r="M37" s="48">
        <f t="shared" si="5"/>
        <v>0</v>
      </c>
      <c r="N37" s="48">
        <f t="shared" si="5"/>
        <v>0</v>
      </c>
      <c r="O37" s="48">
        <f t="shared" si="5"/>
        <v>0</v>
      </c>
      <c r="P37" s="48">
        <f t="shared" si="5"/>
        <v>0</v>
      </c>
      <c r="Q37" s="48">
        <f t="shared" si="5"/>
        <v>0</v>
      </c>
      <c r="R37" s="48">
        <f t="shared" si="5"/>
        <v>0</v>
      </c>
      <c r="S37" s="48">
        <f t="shared" si="5"/>
        <v>0</v>
      </c>
      <c r="T37" s="48">
        <f t="shared" si="5"/>
        <v>0</v>
      </c>
      <c r="U37" s="48">
        <f t="shared" si="5"/>
        <v>0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49" t="s">
        <v>36</v>
      </c>
      <c r="AQ37" s="50">
        <v>23</v>
      </c>
      <c r="AR37" s="51"/>
    </row>
    <row r="38" spans="2:44" ht="18" hidden="1" customHeight="1" x14ac:dyDescent="0.3">
      <c r="B38" s="53" t="s">
        <v>3</v>
      </c>
      <c r="C38" s="16">
        <f>[1]DSSR!B48</f>
        <v>0</v>
      </c>
      <c r="D38" s="16">
        <f>[1]DSSR!C48</f>
        <v>0</v>
      </c>
      <c r="E38" s="16">
        <f>[1]DSSR!D48</f>
        <v>0</v>
      </c>
      <c r="F38" s="16">
        <f>[1]DSSR!E48</f>
        <v>0</v>
      </c>
      <c r="G38" s="16">
        <f>[1]DSSR!F48</f>
        <v>0</v>
      </c>
      <c r="H38" s="16">
        <f>[1]DSSR!G48</f>
        <v>0</v>
      </c>
      <c r="I38" s="16">
        <f>[1]DSSR!H48</f>
        <v>0</v>
      </c>
      <c r="J38" s="16">
        <f>[1]DSSR!I48</f>
        <v>0</v>
      </c>
      <c r="K38" s="16">
        <f>[1]DSSR!J48</f>
        <v>0</v>
      </c>
      <c r="L38" s="16">
        <f>[1]DSSR!K48</f>
        <v>0</v>
      </c>
      <c r="M38" s="16">
        <f>[1]DSSR!L48</f>
        <v>0</v>
      </c>
      <c r="N38" s="16">
        <f>[1]DSSR!M48</f>
        <v>0</v>
      </c>
      <c r="O38" s="16">
        <f>[1]DSSR!N48</f>
        <v>0</v>
      </c>
      <c r="P38" s="16">
        <f>[1]DSSR!O48</f>
        <v>0</v>
      </c>
      <c r="Q38" s="16">
        <f>[1]DSSR!P48</f>
        <v>0</v>
      </c>
      <c r="R38" s="16">
        <f>[1]DSSR!Q48</f>
        <v>0</v>
      </c>
      <c r="S38" s="16">
        <f>[1]DSSR!R48</f>
        <v>0</v>
      </c>
      <c r="T38" s="16">
        <f>[1]DSSR!S48</f>
        <v>0</v>
      </c>
      <c r="U38" s="16">
        <f>[1]DSSR!T48</f>
        <v>0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9"/>
      <c r="AQ38" s="50"/>
      <c r="AR38" s="51"/>
    </row>
    <row r="39" spans="2:44" ht="18" hidden="1" customHeight="1" x14ac:dyDescent="0.3">
      <c r="B39" s="53" t="s">
        <v>4</v>
      </c>
      <c r="C39" s="16">
        <f>[1]DSSR!B49</f>
        <v>0</v>
      </c>
      <c r="D39" s="16">
        <f>[1]DSSR!C49</f>
        <v>0</v>
      </c>
      <c r="E39" s="16">
        <f>[1]DSSR!D49</f>
        <v>0</v>
      </c>
      <c r="F39" s="16">
        <f>[1]DSSR!E49</f>
        <v>0</v>
      </c>
      <c r="G39" s="16">
        <f>[1]DSSR!F49</f>
        <v>0</v>
      </c>
      <c r="H39" s="16">
        <f>[1]DSSR!G49</f>
        <v>0</v>
      </c>
      <c r="I39" s="16">
        <f>[1]DSSR!H49</f>
        <v>0</v>
      </c>
      <c r="J39" s="16">
        <f>[1]DSSR!I49</f>
        <v>0</v>
      </c>
      <c r="K39" s="16">
        <f>[1]DSSR!J49</f>
        <v>0</v>
      </c>
      <c r="L39" s="16">
        <f>[1]DSSR!K49</f>
        <v>0</v>
      </c>
      <c r="M39" s="16">
        <f>[1]DSSR!L49</f>
        <v>0</v>
      </c>
      <c r="N39" s="16">
        <f>[1]DSSR!M49</f>
        <v>0</v>
      </c>
      <c r="O39" s="16">
        <f>[1]DSSR!N49</f>
        <v>0</v>
      </c>
      <c r="P39" s="16">
        <f>[1]DSSR!O49</f>
        <v>0</v>
      </c>
      <c r="Q39" s="16">
        <f>[1]DSSR!P49</f>
        <v>0</v>
      </c>
      <c r="R39" s="16">
        <f>[1]DSSR!Q49</f>
        <v>0</v>
      </c>
      <c r="S39" s="16">
        <f>[1]DSSR!R49</f>
        <v>0</v>
      </c>
      <c r="T39" s="16">
        <f>[1]DSSR!S49</f>
        <v>0</v>
      </c>
      <c r="U39" s="16">
        <f>[1]DSSR!T49</f>
        <v>0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9"/>
      <c r="AQ39" s="50"/>
      <c r="AR39" s="51"/>
    </row>
    <row r="40" spans="2:44" ht="18" hidden="1" customHeight="1" x14ac:dyDescent="0.3">
      <c r="B40" s="53" t="s">
        <v>5</v>
      </c>
      <c r="C40" s="16">
        <v>84</v>
      </c>
      <c r="D40" s="16"/>
      <c r="E40" s="16">
        <v>84</v>
      </c>
      <c r="F40" s="16">
        <v>84</v>
      </c>
      <c r="G40" s="16">
        <v>84</v>
      </c>
      <c r="H40" s="16"/>
      <c r="I40" s="16">
        <v>84</v>
      </c>
      <c r="J40" s="16">
        <v>84</v>
      </c>
      <c r="K40" s="16"/>
      <c r="L40" s="16">
        <v>84</v>
      </c>
      <c r="M40" s="16"/>
      <c r="N40" s="16">
        <v>42</v>
      </c>
      <c r="O40" s="16">
        <v>42</v>
      </c>
      <c r="P40" s="16">
        <v>42</v>
      </c>
      <c r="Q40" s="16">
        <v>84</v>
      </c>
      <c r="R40" s="16"/>
      <c r="S40" s="16"/>
      <c r="T40" s="16">
        <v>84</v>
      </c>
      <c r="U40" s="16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9"/>
      <c r="AQ40" s="50"/>
      <c r="AR40" s="51"/>
    </row>
    <row r="41" spans="2:44" ht="18" hidden="1" customHeight="1" x14ac:dyDescent="0.3">
      <c r="B41" s="53" t="s">
        <v>6</v>
      </c>
      <c r="C41" s="16">
        <v>4.5</v>
      </c>
      <c r="D41" s="16"/>
      <c r="E41" s="16">
        <v>1.5</v>
      </c>
      <c r="F41" s="54">
        <f>4.5/2</f>
        <v>2.25</v>
      </c>
      <c r="G41" s="16">
        <v>4.5</v>
      </c>
      <c r="H41" s="16"/>
      <c r="I41" s="16">
        <v>4.5</v>
      </c>
      <c r="J41" s="16">
        <v>1.5</v>
      </c>
      <c r="K41" s="16"/>
      <c r="L41" s="16">
        <v>1.5</v>
      </c>
      <c r="M41" s="16"/>
      <c r="N41" s="16">
        <v>1.5</v>
      </c>
      <c r="O41" s="16">
        <v>1.5</v>
      </c>
      <c r="P41" s="16">
        <v>1.5</v>
      </c>
      <c r="Q41" s="16">
        <v>1.5</v>
      </c>
      <c r="R41" s="16"/>
      <c r="S41" s="16"/>
      <c r="T41" s="16">
        <v>1.5</v>
      </c>
      <c r="U41" s="55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9"/>
      <c r="AQ41" s="50"/>
      <c r="AR41" s="51"/>
    </row>
    <row r="42" spans="2:44" ht="18" hidden="1" customHeight="1" x14ac:dyDescent="0.3">
      <c r="B42" s="53"/>
      <c r="C42" s="16"/>
      <c r="D42" s="16"/>
      <c r="E42" s="16"/>
      <c r="F42" s="5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55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9"/>
      <c r="AQ42" s="50"/>
      <c r="AR42" s="51"/>
    </row>
    <row r="43" spans="2:44" ht="18" customHeight="1" thickBot="1" x14ac:dyDescent="0.3">
      <c r="B43" s="81" t="s">
        <v>71</v>
      </c>
      <c r="C43" s="23" t="s">
        <v>37</v>
      </c>
      <c r="D43" s="23" t="s">
        <v>38</v>
      </c>
      <c r="E43" s="23" t="s">
        <v>39</v>
      </c>
      <c r="F43" s="23" t="s">
        <v>40</v>
      </c>
      <c r="G43" s="23" t="s">
        <v>41</v>
      </c>
      <c r="H43" s="23" t="s">
        <v>42</v>
      </c>
      <c r="I43" s="23" t="s">
        <v>43</v>
      </c>
      <c r="J43" s="23" t="s">
        <v>44</v>
      </c>
      <c r="K43" s="23" t="s">
        <v>45</v>
      </c>
      <c r="L43" s="23" t="s">
        <v>46</v>
      </c>
      <c r="M43" s="23" t="s">
        <v>47</v>
      </c>
      <c r="N43" s="23" t="s">
        <v>48</v>
      </c>
      <c r="O43" s="23" t="s">
        <v>49</v>
      </c>
      <c r="P43" s="23" t="s">
        <v>50</v>
      </c>
      <c r="Q43" s="23" t="s">
        <v>51</v>
      </c>
      <c r="R43" s="56" t="s">
        <v>52</v>
      </c>
      <c r="S43" s="23" t="s">
        <v>53</v>
      </c>
      <c r="T43" s="23" t="s">
        <v>54</v>
      </c>
      <c r="U43" s="24" t="s">
        <v>55</v>
      </c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25" t="s">
        <v>56</v>
      </c>
      <c r="AQ43" s="57"/>
      <c r="AR43" s="51"/>
    </row>
    <row r="44" spans="2:44" ht="18" customHeight="1" x14ac:dyDescent="0.25">
      <c r="B44" s="29" t="s">
        <v>29</v>
      </c>
      <c r="C44" s="30">
        <v>160</v>
      </c>
      <c r="D44" s="30"/>
      <c r="E44" s="30">
        <v>3</v>
      </c>
      <c r="F44" s="30">
        <v>30</v>
      </c>
      <c r="G44" s="30">
        <v>280</v>
      </c>
      <c r="H44" s="30">
        <v>1</v>
      </c>
      <c r="I44" s="30"/>
      <c r="J44" s="30"/>
      <c r="K44" s="30"/>
      <c r="L44" s="30">
        <v>5</v>
      </c>
      <c r="M44" s="30"/>
      <c r="N44" s="30"/>
      <c r="O44" s="58">
        <v>25</v>
      </c>
      <c r="P44" s="30"/>
      <c r="Q44" s="30"/>
      <c r="R44" s="30">
        <v>1</v>
      </c>
      <c r="S44" s="30"/>
      <c r="T44" s="30"/>
      <c r="U44" s="59">
        <v>1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25" t="s">
        <v>57</v>
      </c>
      <c r="AQ44" s="57">
        <v>3154</v>
      </c>
      <c r="AR44" s="51"/>
    </row>
    <row r="45" spans="2:44" ht="18" customHeight="1" x14ac:dyDescent="0.25">
      <c r="B45" s="33" t="s">
        <v>30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60"/>
      <c r="U45" s="61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25"/>
      <c r="AQ45" s="57"/>
      <c r="AR45" s="51"/>
    </row>
    <row r="46" spans="2:44" ht="18" customHeight="1" thickBot="1" x14ac:dyDescent="0.3">
      <c r="B46" s="39" t="s">
        <v>32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62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9" t="s">
        <v>58</v>
      </c>
      <c r="AQ46" s="63">
        <f>AQ36+AQ37-AQ43-AQ44-AQ45</f>
        <v>-3131</v>
      </c>
      <c r="AR46" s="51"/>
    </row>
    <row r="47" spans="2:44" ht="18" customHeight="1" thickBot="1" x14ac:dyDescent="0.3">
      <c r="B47" s="29" t="s">
        <v>34</v>
      </c>
      <c r="C47" s="44"/>
      <c r="D47" s="44"/>
      <c r="E47" s="44">
        <f t="shared" ref="E47:R47" si="6">E44+E45-E46</f>
        <v>3</v>
      </c>
      <c r="F47" s="44">
        <f t="shared" si="6"/>
        <v>30</v>
      </c>
      <c r="G47" s="44">
        <f t="shared" si="6"/>
        <v>280</v>
      </c>
      <c r="H47" s="44">
        <f t="shared" si="6"/>
        <v>1</v>
      </c>
      <c r="I47" s="44">
        <f t="shared" si="6"/>
        <v>0</v>
      </c>
      <c r="J47" s="44">
        <f t="shared" si="6"/>
        <v>0</v>
      </c>
      <c r="K47" s="44">
        <f t="shared" si="6"/>
        <v>0</v>
      </c>
      <c r="L47" s="44">
        <f t="shared" si="6"/>
        <v>5</v>
      </c>
      <c r="M47" s="44">
        <f t="shared" si="6"/>
        <v>0</v>
      </c>
      <c r="N47" s="44">
        <f t="shared" si="6"/>
        <v>0</v>
      </c>
      <c r="O47" s="44">
        <f t="shared" si="6"/>
        <v>25</v>
      </c>
      <c r="P47" s="44">
        <f t="shared" si="6"/>
        <v>0</v>
      </c>
      <c r="Q47" s="44">
        <f t="shared" si="6"/>
        <v>0</v>
      </c>
      <c r="R47" s="44">
        <f t="shared" si="6"/>
        <v>1</v>
      </c>
      <c r="S47" s="44"/>
      <c r="T47" s="82"/>
      <c r="U47" s="45">
        <f>U44+U45-U46</f>
        <v>1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25" t="s">
        <v>59</v>
      </c>
      <c r="AQ47" s="64">
        <v>1579590</v>
      </c>
      <c r="AR47" s="51"/>
    </row>
    <row r="48" spans="2:44" ht="18" customHeight="1" thickBot="1" x14ac:dyDescent="0.3">
      <c r="B48" s="47"/>
      <c r="C48" s="48">
        <f t="shared" ref="C48:U48" si="7">C47*(V$3+V$4)</f>
        <v>0</v>
      </c>
      <c r="D48" s="48">
        <f t="shared" si="7"/>
        <v>0</v>
      </c>
      <c r="E48" s="48">
        <f t="shared" si="7"/>
        <v>2919</v>
      </c>
      <c r="F48" s="48">
        <f t="shared" si="7"/>
        <v>20220</v>
      </c>
      <c r="G48" s="48">
        <f t="shared" si="7"/>
        <v>192080</v>
      </c>
      <c r="H48" s="48">
        <f t="shared" si="7"/>
        <v>1175</v>
      </c>
      <c r="I48" s="48">
        <f t="shared" si="7"/>
        <v>0</v>
      </c>
      <c r="J48" s="48">
        <f t="shared" si="7"/>
        <v>0</v>
      </c>
      <c r="K48" s="48">
        <f t="shared" si="7"/>
        <v>0</v>
      </c>
      <c r="L48" s="48">
        <f t="shared" si="7"/>
        <v>3155</v>
      </c>
      <c r="M48" s="48">
        <f t="shared" si="7"/>
        <v>0</v>
      </c>
      <c r="N48" s="48">
        <f t="shared" si="7"/>
        <v>0</v>
      </c>
      <c r="O48" s="48">
        <f t="shared" si="7"/>
        <v>7075</v>
      </c>
      <c r="P48" s="48">
        <f t="shared" si="7"/>
        <v>0</v>
      </c>
      <c r="Q48" s="48">
        <f t="shared" si="7"/>
        <v>0</v>
      </c>
      <c r="R48" s="48">
        <f t="shared" si="7"/>
        <v>650</v>
      </c>
      <c r="S48" s="48">
        <f t="shared" si="7"/>
        <v>0</v>
      </c>
      <c r="T48" s="48">
        <f t="shared" si="7"/>
        <v>0</v>
      </c>
      <c r="U48" s="48">
        <f t="shared" si="7"/>
        <v>650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25" t="s">
        <v>60</v>
      </c>
      <c r="AQ48" s="65">
        <f>AQ47-AQ46</f>
        <v>1582721</v>
      </c>
      <c r="AR48" s="51"/>
    </row>
    <row r="49" spans="2:44" ht="18" customHeight="1" thickTop="1" thickBot="1" x14ac:dyDescent="0.3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66"/>
    </row>
    <row r="50" spans="2:44" ht="18" customHeight="1" thickBot="1" x14ac:dyDescent="0.3">
      <c r="B50" s="112" t="s">
        <v>61</v>
      </c>
      <c r="C50" s="114" t="s">
        <v>26</v>
      </c>
      <c r="D50" s="115"/>
      <c r="E50" s="116"/>
      <c r="F50" s="114" t="s">
        <v>62</v>
      </c>
      <c r="G50" s="115"/>
      <c r="H50" s="116"/>
      <c r="I50" s="114" t="s">
        <v>63</v>
      </c>
      <c r="J50" s="115"/>
      <c r="K50" s="116"/>
      <c r="L50" s="114" t="s">
        <v>64</v>
      </c>
      <c r="M50" s="115"/>
      <c r="N50" s="116"/>
      <c r="O50" s="114" t="s">
        <v>65</v>
      </c>
      <c r="P50" s="115"/>
      <c r="Q50" s="11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67"/>
    </row>
    <row r="51" spans="2:44" ht="18" customHeight="1" thickBot="1" x14ac:dyDescent="0.3">
      <c r="B51" s="113"/>
      <c r="C51" s="68" t="s">
        <v>66</v>
      </c>
      <c r="D51" s="69" t="s">
        <v>67</v>
      </c>
      <c r="E51" s="70" t="s">
        <v>68</v>
      </c>
      <c r="F51" s="68" t="s">
        <v>66</v>
      </c>
      <c r="G51" s="69" t="s">
        <v>67</v>
      </c>
      <c r="H51" s="70" t="s">
        <v>68</v>
      </c>
      <c r="I51" s="68" t="s">
        <v>66</v>
      </c>
      <c r="J51" s="69" t="s">
        <v>67</v>
      </c>
      <c r="K51" s="70" t="s">
        <v>68</v>
      </c>
      <c r="L51" s="68" t="s">
        <v>66</v>
      </c>
      <c r="M51" s="69" t="s">
        <v>67</v>
      </c>
      <c r="N51" s="70" t="s">
        <v>68</v>
      </c>
      <c r="O51" s="68" t="s">
        <v>66</v>
      </c>
      <c r="P51" s="69" t="s">
        <v>67</v>
      </c>
      <c r="Q51" s="70" t="s">
        <v>68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R51" s="71"/>
    </row>
    <row r="52" spans="2:44" ht="18" customHeight="1" thickBot="1" x14ac:dyDescent="0.3">
      <c r="B52" s="29" t="s">
        <v>69</v>
      </c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R52" s="71"/>
    </row>
    <row r="53" spans="2:44" ht="18" customHeight="1" thickBot="1" x14ac:dyDescent="0.3">
      <c r="B53" s="75"/>
      <c r="C53" s="76">
        <f>C52*120</f>
        <v>0</v>
      </c>
      <c r="D53" s="76">
        <f>D52*84</f>
        <v>0</v>
      </c>
      <c r="E53" s="76">
        <f>E52*1.5</f>
        <v>0</v>
      </c>
      <c r="F53" s="76">
        <f>F52*120</f>
        <v>0</v>
      </c>
      <c r="G53" s="76">
        <f>G52*84</f>
        <v>0</v>
      </c>
      <c r="H53" s="76">
        <f>H52*4.5</f>
        <v>0</v>
      </c>
      <c r="I53" s="76">
        <f>I52*120</f>
        <v>0</v>
      </c>
      <c r="J53" s="76">
        <f>J52*84</f>
        <v>0</v>
      </c>
      <c r="K53" s="76">
        <f>K52*2.25</f>
        <v>0</v>
      </c>
      <c r="L53" s="76">
        <f>L52*120</f>
        <v>0</v>
      </c>
      <c r="M53" s="76">
        <f>M52*84</f>
        <v>0</v>
      </c>
      <c r="N53" s="76">
        <f>N52*1.5</f>
        <v>0</v>
      </c>
      <c r="O53" s="76">
        <f>O52*78</f>
        <v>0</v>
      </c>
      <c r="P53" s="76">
        <f>P52*42</f>
        <v>0</v>
      </c>
      <c r="Q53" s="76">
        <f>Q52*1.5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Q53" s="78"/>
      <c r="AR53" s="79"/>
    </row>
    <row r="54" spans="2:44" ht="18" customHeight="1" thickBot="1" x14ac:dyDescent="0.3"/>
    <row r="55" spans="2:44" ht="18" customHeight="1" thickBot="1" x14ac:dyDescent="0.3">
      <c r="B55" s="17" t="s">
        <v>72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20"/>
      <c r="AQ55" s="20"/>
      <c r="AR55" s="21"/>
    </row>
    <row r="56" spans="2:44" ht="18" customHeight="1" thickBot="1" x14ac:dyDescent="0.3">
      <c r="B56" s="81" t="s">
        <v>73</v>
      </c>
      <c r="C56" s="23" t="s">
        <v>9</v>
      </c>
      <c r="D56" s="23" t="s">
        <v>10</v>
      </c>
      <c r="E56" s="23" t="s">
        <v>11</v>
      </c>
      <c r="F56" s="23" t="s">
        <v>12</v>
      </c>
      <c r="G56" s="23" t="s">
        <v>13</v>
      </c>
      <c r="H56" s="23" t="s">
        <v>14</v>
      </c>
      <c r="I56" s="23" t="s">
        <v>15</v>
      </c>
      <c r="J56" s="23" t="s">
        <v>16</v>
      </c>
      <c r="K56" s="23" t="s">
        <v>17</v>
      </c>
      <c r="L56" s="23" t="s">
        <v>18</v>
      </c>
      <c r="M56" s="23" t="s">
        <v>19</v>
      </c>
      <c r="N56" s="23" t="s">
        <v>20</v>
      </c>
      <c r="O56" s="23" t="s">
        <v>21</v>
      </c>
      <c r="P56" s="23" t="s">
        <v>22</v>
      </c>
      <c r="Q56" s="23" t="s">
        <v>23</v>
      </c>
      <c r="R56" s="23" t="s">
        <v>24</v>
      </c>
      <c r="S56" s="23" t="s">
        <v>25</v>
      </c>
      <c r="T56" s="23" t="s">
        <v>26</v>
      </c>
      <c r="U56" s="24" t="s">
        <v>27</v>
      </c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P56" s="25" t="s">
        <v>28</v>
      </c>
      <c r="AQ56" s="26"/>
      <c r="AR56" s="27"/>
    </row>
    <row r="57" spans="2:44" ht="18" customHeight="1" x14ac:dyDescent="0.25">
      <c r="B57" s="29" t="s">
        <v>29</v>
      </c>
      <c r="C57" s="30"/>
      <c r="D57" s="30"/>
      <c r="E57" s="30"/>
      <c r="F57" s="30"/>
      <c r="G57" s="30"/>
      <c r="H57" s="30"/>
      <c r="I57" s="30"/>
      <c r="J57" s="30"/>
      <c r="K57" s="30">
        <v>3</v>
      </c>
      <c r="L57" s="30"/>
      <c r="M57" s="30">
        <v>1</v>
      </c>
      <c r="N57" s="30">
        <v>6</v>
      </c>
      <c r="O57" s="30">
        <v>1</v>
      </c>
      <c r="P57" s="30"/>
      <c r="Q57" s="30"/>
      <c r="R57" s="30"/>
      <c r="S57" s="30"/>
      <c r="T57" s="30">
        <v>3</v>
      </c>
      <c r="U57" s="31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R57" s="27"/>
    </row>
    <row r="58" spans="2:44" ht="18" customHeight="1" x14ac:dyDescent="0.25">
      <c r="B58" s="33" t="s">
        <v>30</v>
      </c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P58" s="25" t="s">
        <v>31</v>
      </c>
      <c r="AQ58" s="38">
        <f>SUM(C61:AO61)</f>
        <v>0</v>
      </c>
      <c r="AR58" s="27"/>
    </row>
    <row r="59" spans="2:44" ht="18" customHeight="1" thickBot="1" x14ac:dyDescent="0.3">
      <c r="B59" s="39" t="s">
        <v>32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1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P59" s="25" t="s">
        <v>33</v>
      </c>
      <c r="AQ59" s="38">
        <f>SUM(C77:Q77)</f>
        <v>0</v>
      </c>
      <c r="AR59" s="27"/>
    </row>
    <row r="60" spans="2:44" ht="18" customHeight="1" thickBot="1" x14ac:dyDescent="0.3">
      <c r="B60" s="29" t="s">
        <v>34</v>
      </c>
      <c r="C60" s="42">
        <f t="shared" ref="C60:I60" si="8">C57+C58-C59</f>
        <v>0</v>
      </c>
      <c r="D60" s="43">
        <f t="shared" si="8"/>
        <v>0</v>
      </c>
      <c r="E60" s="43">
        <f t="shared" si="8"/>
        <v>0</v>
      </c>
      <c r="F60" s="43">
        <f t="shared" si="8"/>
        <v>0</v>
      </c>
      <c r="G60" s="44">
        <f t="shared" si="8"/>
        <v>0</v>
      </c>
      <c r="H60" s="44">
        <f t="shared" si="8"/>
        <v>0</v>
      </c>
      <c r="I60" s="44">
        <f t="shared" si="8"/>
        <v>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P60" s="25" t="s">
        <v>35</v>
      </c>
      <c r="AQ60" s="46">
        <f>AQ58-AQ59</f>
        <v>0</v>
      </c>
      <c r="AR60" s="27"/>
    </row>
    <row r="61" spans="2:44" ht="18" customHeight="1" thickBot="1" x14ac:dyDescent="0.3">
      <c r="B61" s="47"/>
      <c r="C61" s="48">
        <f t="shared" ref="C61:U61" si="9">C60*(C$3+C$4)</f>
        <v>0</v>
      </c>
      <c r="D61" s="48">
        <f t="shared" si="9"/>
        <v>0</v>
      </c>
      <c r="E61" s="48">
        <f t="shared" si="9"/>
        <v>0</v>
      </c>
      <c r="F61" s="48">
        <f t="shared" si="9"/>
        <v>0</v>
      </c>
      <c r="G61" s="48">
        <f t="shared" si="9"/>
        <v>0</v>
      </c>
      <c r="H61" s="48">
        <f t="shared" si="9"/>
        <v>0</v>
      </c>
      <c r="I61" s="48">
        <f t="shared" si="9"/>
        <v>0</v>
      </c>
      <c r="J61" s="48">
        <f t="shared" si="9"/>
        <v>0</v>
      </c>
      <c r="K61" s="48">
        <f t="shared" si="9"/>
        <v>0</v>
      </c>
      <c r="L61" s="48">
        <f t="shared" si="9"/>
        <v>0</v>
      </c>
      <c r="M61" s="48">
        <f t="shared" si="9"/>
        <v>0</v>
      </c>
      <c r="N61" s="48">
        <f t="shared" si="9"/>
        <v>0</v>
      </c>
      <c r="O61" s="48">
        <f t="shared" si="9"/>
        <v>0</v>
      </c>
      <c r="P61" s="48">
        <f t="shared" si="9"/>
        <v>0</v>
      </c>
      <c r="Q61" s="48">
        <f t="shared" si="9"/>
        <v>0</v>
      </c>
      <c r="R61" s="48">
        <f t="shared" si="9"/>
        <v>0</v>
      </c>
      <c r="S61" s="48">
        <f t="shared" si="9"/>
        <v>0</v>
      </c>
      <c r="T61" s="48">
        <f t="shared" si="9"/>
        <v>0</v>
      </c>
      <c r="U61" s="48">
        <f t="shared" si="9"/>
        <v>0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49" t="s">
        <v>36</v>
      </c>
      <c r="AQ61" s="50">
        <v>23</v>
      </c>
      <c r="AR61" s="51"/>
    </row>
    <row r="62" spans="2:44" ht="18" hidden="1" customHeight="1" x14ac:dyDescent="0.3">
      <c r="B62" s="53" t="s">
        <v>3</v>
      </c>
      <c r="C62" s="16">
        <f>[1]DSSR!B72</f>
        <v>0</v>
      </c>
      <c r="D62" s="16">
        <f>[1]DSSR!C72</f>
        <v>0</v>
      </c>
      <c r="E62" s="16">
        <f>[1]DSSR!D72</f>
        <v>0</v>
      </c>
      <c r="F62" s="16">
        <f>[1]DSSR!E72</f>
        <v>0</v>
      </c>
      <c r="G62" s="16">
        <f>[1]DSSR!F72</f>
        <v>0</v>
      </c>
      <c r="H62" s="16">
        <f>[1]DSSR!G72</f>
        <v>0</v>
      </c>
      <c r="I62" s="16">
        <f>[1]DSSR!H72</f>
        <v>0</v>
      </c>
      <c r="J62" s="16">
        <f>[1]DSSR!I72</f>
        <v>0</v>
      </c>
      <c r="K62" s="16">
        <f>[1]DSSR!J72</f>
        <v>0</v>
      </c>
      <c r="L62" s="16">
        <f>[1]DSSR!K72</f>
        <v>0</v>
      </c>
      <c r="M62" s="16">
        <f>[1]DSSR!L72</f>
        <v>0</v>
      </c>
      <c r="N62" s="16">
        <f>[1]DSSR!M72</f>
        <v>0</v>
      </c>
      <c r="O62" s="16">
        <f>[1]DSSR!N72</f>
        <v>0</v>
      </c>
      <c r="P62" s="16">
        <f>[1]DSSR!O72</f>
        <v>0</v>
      </c>
      <c r="Q62" s="16">
        <f>[1]DSSR!P72</f>
        <v>0</v>
      </c>
      <c r="R62" s="16">
        <f>[1]DSSR!Q72</f>
        <v>0</v>
      </c>
      <c r="S62" s="16">
        <f>[1]DSSR!R72</f>
        <v>0</v>
      </c>
      <c r="T62" s="16">
        <f>[1]DSSR!S72</f>
        <v>0</v>
      </c>
      <c r="U62" s="16">
        <f>[1]DSSR!T72</f>
        <v>0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9"/>
      <c r="AQ62" s="50"/>
      <c r="AR62" s="51"/>
    </row>
    <row r="63" spans="2:44" ht="18" hidden="1" customHeight="1" x14ac:dyDescent="0.3">
      <c r="B63" s="53" t="s">
        <v>4</v>
      </c>
      <c r="C63" s="16">
        <f>[1]DSSR!B73</f>
        <v>0</v>
      </c>
      <c r="D63" s="16">
        <f>[1]DSSR!C73</f>
        <v>0</v>
      </c>
      <c r="E63" s="16">
        <f>[1]DSSR!D73</f>
        <v>0</v>
      </c>
      <c r="F63" s="16">
        <f>[1]DSSR!E73</f>
        <v>0</v>
      </c>
      <c r="G63" s="16">
        <f>[1]DSSR!F73</f>
        <v>0</v>
      </c>
      <c r="H63" s="16">
        <f>[1]DSSR!G73</f>
        <v>0</v>
      </c>
      <c r="I63" s="16">
        <f>[1]DSSR!H73</f>
        <v>0</v>
      </c>
      <c r="J63" s="16">
        <f>[1]DSSR!I73</f>
        <v>0</v>
      </c>
      <c r="K63" s="16">
        <f>[1]DSSR!J73</f>
        <v>0</v>
      </c>
      <c r="L63" s="16">
        <f>[1]DSSR!K73</f>
        <v>0</v>
      </c>
      <c r="M63" s="16">
        <f>[1]DSSR!L73</f>
        <v>0</v>
      </c>
      <c r="N63" s="16">
        <f>[1]DSSR!M73</f>
        <v>0</v>
      </c>
      <c r="O63" s="16">
        <f>[1]DSSR!N73</f>
        <v>0</v>
      </c>
      <c r="P63" s="16">
        <f>[1]DSSR!O73</f>
        <v>0</v>
      </c>
      <c r="Q63" s="16">
        <f>[1]DSSR!P73</f>
        <v>0</v>
      </c>
      <c r="R63" s="16">
        <f>[1]DSSR!Q73</f>
        <v>0</v>
      </c>
      <c r="S63" s="16">
        <f>[1]DSSR!R73</f>
        <v>0</v>
      </c>
      <c r="T63" s="16">
        <f>[1]DSSR!S73</f>
        <v>0</v>
      </c>
      <c r="U63" s="16">
        <f>[1]DSSR!T73</f>
        <v>0</v>
      </c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9"/>
      <c r="AQ63" s="50"/>
      <c r="AR63" s="51"/>
    </row>
    <row r="64" spans="2:44" ht="18" hidden="1" customHeight="1" x14ac:dyDescent="0.3">
      <c r="B64" s="53" t="s">
        <v>5</v>
      </c>
      <c r="C64" s="16">
        <v>84</v>
      </c>
      <c r="D64" s="16"/>
      <c r="E64" s="16">
        <v>84</v>
      </c>
      <c r="F64" s="16">
        <v>84</v>
      </c>
      <c r="G64" s="16">
        <v>84</v>
      </c>
      <c r="H64" s="16"/>
      <c r="I64" s="16">
        <v>84</v>
      </c>
      <c r="J64" s="16">
        <v>84</v>
      </c>
      <c r="K64" s="16"/>
      <c r="L64" s="16">
        <v>84</v>
      </c>
      <c r="M64" s="16"/>
      <c r="N64" s="16">
        <v>42</v>
      </c>
      <c r="O64" s="16">
        <v>42</v>
      </c>
      <c r="P64" s="16">
        <v>42</v>
      </c>
      <c r="Q64" s="16">
        <v>84</v>
      </c>
      <c r="R64" s="16"/>
      <c r="S64" s="16"/>
      <c r="T64" s="16">
        <v>84</v>
      </c>
      <c r="U64" s="16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9"/>
      <c r="AQ64" s="50"/>
      <c r="AR64" s="51"/>
    </row>
    <row r="65" spans="2:44" ht="18" hidden="1" customHeight="1" x14ac:dyDescent="0.3">
      <c r="B65" s="53" t="s">
        <v>6</v>
      </c>
      <c r="C65" s="16">
        <v>4.5</v>
      </c>
      <c r="D65" s="16"/>
      <c r="E65" s="16">
        <v>1.5</v>
      </c>
      <c r="F65" s="54">
        <f>4.5/2</f>
        <v>2.25</v>
      </c>
      <c r="G65" s="16">
        <v>4.5</v>
      </c>
      <c r="H65" s="16"/>
      <c r="I65" s="16">
        <v>4.5</v>
      </c>
      <c r="J65" s="16">
        <v>1.5</v>
      </c>
      <c r="K65" s="16"/>
      <c r="L65" s="16">
        <v>1.5</v>
      </c>
      <c r="M65" s="16"/>
      <c r="N65" s="16">
        <v>1.5</v>
      </c>
      <c r="O65" s="16">
        <v>1.5</v>
      </c>
      <c r="P65" s="16">
        <v>1.5</v>
      </c>
      <c r="Q65" s="16">
        <v>1.5</v>
      </c>
      <c r="R65" s="16"/>
      <c r="S65" s="16"/>
      <c r="T65" s="16">
        <v>1.5</v>
      </c>
      <c r="U65" s="55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9"/>
      <c r="AQ65" s="50"/>
      <c r="AR65" s="51"/>
    </row>
    <row r="66" spans="2:44" ht="18" hidden="1" customHeight="1" x14ac:dyDescent="0.3">
      <c r="B66" s="53"/>
      <c r="C66" s="16"/>
      <c r="D66" s="16"/>
      <c r="E66" s="16"/>
      <c r="F66" s="5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55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9"/>
      <c r="AQ66" s="50"/>
      <c r="AR66" s="51"/>
    </row>
    <row r="67" spans="2:44" ht="18" customHeight="1" thickBot="1" x14ac:dyDescent="0.3">
      <c r="B67" s="81" t="s">
        <v>73</v>
      </c>
      <c r="C67" s="23" t="s">
        <v>37</v>
      </c>
      <c r="D67" s="23" t="s">
        <v>38</v>
      </c>
      <c r="E67" s="23" t="s">
        <v>39</v>
      </c>
      <c r="F67" s="23" t="s">
        <v>40</v>
      </c>
      <c r="G67" s="23" t="s">
        <v>41</v>
      </c>
      <c r="H67" s="23" t="s">
        <v>42</v>
      </c>
      <c r="I67" s="23" t="s">
        <v>43</v>
      </c>
      <c r="J67" s="23" t="s">
        <v>44</v>
      </c>
      <c r="K67" s="23" t="s">
        <v>45</v>
      </c>
      <c r="L67" s="23" t="s">
        <v>46</v>
      </c>
      <c r="M67" s="23" t="s">
        <v>47</v>
      </c>
      <c r="N67" s="23" t="s">
        <v>48</v>
      </c>
      <c r="O67" s="23" t="s">
        <v>49</v>
      </c>
      <c r="P67" s="23" t="s">
        <v>50</v>
      </c>
      <c r="Q67" s="23" t="s">
        <v>51</v>
      </c>
      <c r="R67" s="56" t="s">
        <v>52</v>
      </c>
      <c r="S67" s="23" t="s">
        <v>53</v>
      </c>
      <c r="T67" s="23" t="s">
        <v>54</v>
      </c>
      <c r="U67" s="24" t="s">
        <v>55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25" t="s">
        <v>56</v>
      </c>
      <c r="AQ67" s="57"/>
      <c r="AR67" s="51"/>
    </row>
    <row r="68" spans="2:44" ht="18" customHeight="1" x14ac:dyDescent="0.25">
      <c r="B68" s="29" t="s">
        <v>29</v>
      </c>
      <c r="C68" s="30">
        <v>108</v>
      </c>
      <c r="D68" s="30">
        <v>1</v>
      </c>
      <c r="E68" s="30">
        <v>3</v>
      </c>
      <c r="F68" s="30">
        <v>16</v>
      </c>
      <c r="G68" s="30">
        <v>150</v>
      </c>
      <c r="H68" s="30"/>
      <c r="I68" s="30"/>
      <c r="J68" s="30"/>
      <c r="K68" s="30"/>
      <c r="L68" s="30">
        <v>5</v>
      </c>
      <c r="M68" s="30"/>
      <c r="N68" s="30"/>
      <c r="O68" s="58">
        <v>15</v>
      </c>
      <c r="P68" s="30"/>
      <c r="Q68" s="30"/>
      <c r="R68" s="30">
        <v>1</v>
      </c>
      <c r="S68" s="30"/>
      <c r="T68" s="30"/>
      <c r="U68" s="59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25" t="s">
        <v>57</v>
      </c>
      <c r="AQ68" s="57">
        <v>3154</v>
      </c>
      <c r="AR68" s="51"/>
    </row>
    <row r="69" spans="2:44" ht="18" customHeight="1" x14ac:dyDescent="0.25">
      <c r="B69" s="33" t="s">
        <v>30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60"/>
      <c r="U69" s="61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25"/>
      <c r="AQ69" s="57"/>
      <c r="AR69" s="51"/>
    </row>
    <row r="70" spans="2:44" ht="18" customHeight="1" thickBot="1" x14ac:dyDescent="0.3">
      <c r="B70" s="39" t="s">
        <v>32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62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9" t="s">
        <v>58</v>
      </c>
      <c r="AQ70" s="63">
        <f>AQ60+AQ61-AQ67-AQ68-AQ69</f>
        <v>-3131</v>
      </c>
      <c r="AR70" s="51"/>
    </row>
    <row r="71" spans="2:44" ht="18" customHeight="1" thickBot="1" x14ac:dyDescent="0.3">
      <c r="B71" s="29" t="s">
        <v>34</v>
      </c>
      <c r="C71" s="44"/>
      <c r="D71" s="44"/>
      <c r="E71" s="44">
        <f t="shared" ref="E71:S71" si="10">E68+E69-E70</f>
        <v>3</v>
      </c>
      <c r="F71" s="44">
        <f t="shared" si="10"/>
        <v>16</v>
      </c>
      <c r="G71" s="44">
        <f t="shared" si="10"/>
        <v>150</v>
      </c>
      <c r="H71" s="44">
        <f t="shared" si="10"/>
        <v>0</v>
      </c>
      <c r="I71" s="44">
        <f t="shared" si="10"/>
        <v>0</v>
      </c>
      <c r="J71" s="44">
        <f t="shared" si="10"/>
        <v>0</v>
      </c>
      <c r="K71" s="44">
        <f t="shared" si="10"/>
        <v>0</v>
      </c>
      <c r="L71" s="44">
        <f t="shared" si="10"/>
        <v>5</v>
      </c>
      <c r="M71" s="44">
        <f t="shared" si="10"/>
        <v>0</v>
      </c>
      <c r="N71" s="44">
        <f t="shared" si="10"/>
        <v>0</v>
      </c>
      <c r="O71" s="44">
        <f t="shared" si="10"/>
        <v>15</v>
      </c>
      <c r="P71" s="44">
        <f t="shared" si="10"/>
        <v>0</v>
      </c>
      <c r="Q71" s="44">
        <f t="shared" si="10"/>
        <v>0</v>
      </c>
      <c r="R71" s="44">
        <f t="shared" si="10"/>
        <v>1</v>
      </c>
      <c r="S71" s="44">
        <f t="shared" si="10"/>
        <v>0</v>
      </c>
      <c r="T71" s="82"/>
      <c r="U71" s="45">
        <f>U68+U69-U70</f>
        <v>0</v>
      </c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25" t="s">
        <v>59</v>
      </c>
      <c r="AQ71" s="64">
        <v>1579590</v>
      </c>
      <c r="AR71" s="51"/>
    </row>
    <row r="72" spans="2:44" ht="18" customHeight="1" thickBot="1" x14ac:dyDescent="0.3">
      <c r="B72" s="47"/>
      <c r="C72" s="48">
        <f t="shared" ref="C72:U72" si="11">C71*(V$3+V$4)</f>
        <v>0</v>
      </c>
      <c r="D72" s="48">
        <f t="shared" si="11"/>
        <v>0</v>
      </c>
      <c r="E72" s="48">
        <f t="shared" si="11"/>
        <v>2919</v>
      </c>
      <c r="F72" s="48">
        <f t="shared" si="11"/>
        <v>10784</v>
      </c>
      <c r="G72" s="48">
        <f t="shared" si="11"/>
        <v>102900</v>
      </c>
      <c r="H72" s="48">
        <f t="shared" si="11"/>
        <v>0</v>
      </c>
      <c r="I72" s="48">
        <f t="shared" si="11"/>
        <v>0</v>
      </c>
      <c r="J72" s="48">
        <f t="shared" si="11"/>
        <v>0</v>
      </c>
      <c r="K72" s="48">
        <f t="shared" si="11"/>
        <v>0</v>
      </c>
      <c r="L72" s="48">
        <f t="shared" si="11"/>
        <v>3155</v>
      </c>
      <c r="M72" s="48">
        <f t="shared" si="11"/>
        <v>0</v>
      </c>
      <c r="N72" s="48">
        <f t="shared" si="11"/>
        <v>0</v>
      </c>
      <c r="O72" s="48">
        <f t="shared" si="11"/>
        <v>4245</v>
      </c>
      <c r="P72" s="48">
        <f t="shared" si="11"/>
        <v>0</v>
      </c>
      <c r="Q72" s="48">
        <f t="shared" si="11"/>
        <v>0</v>
      </c>
      <c r="R72" s="48">
        <f t="shared" si="11"/>
        <v>650</v>
      </c>
      <c r="S72" s="48">
        <f t="shared" si="11"/>
        <v>0</v>
      </c>
      <c r="T72" s="48">
        <f t="shared" si="11"/>
        <v>0</v>
      </c>
      <c r="U72" s="48">
        <f t="shared" si="11"/>
        <v>0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25" t="s">
        <v>60</v>
      </c>
      <c r="AQ72" s="65">
        <f>AQ71-AQ70</f>
        <v>1582721</v>
      </c>
      <c r="AR72" s="51"/>
    </row>
    <row r="73" spans="2:44" ht="18" customHeight="1" thickTop="1" thickBot="1" x14ac:dyDescent="0.3"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66"/>
    </row>
    <row r="74" spans="2:44" ht="18" customHeight="1" thickBot="1" x14ac:dyDescent="0.3">
      <c r="B74" s="112" t="s">
        <v>61</v>
      </c>
      <c r="C74" s="114" t="s">
        <v>26</v>
      </c>
      <c r="D74" s="115"/>
      <c r="E74" s="116"/>
      <c r="F74" s="114" t="s">
        <v>62</v>
      </c>
      <c r="G74" s="115"/>
      <c r="H74" s="116"/>
      <c r="I74" s="114" t="s">
        <v>63</v>
      </c>
      <c r="J74" s="115"/>
      <c r="K74" s="116"/>
      <c r="L74" s="114" t="s">
        <v>64</v>
      </c>
      <c r="M74" s="115"/>
      <c r="N74" s="116"/>
      <c r="O74" s="114" t="s">
        <v>65</v>
      </c>
      <c r="P74" s="115"/>
      <c r="Q74" s="116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67"/>
    </row>
    <row r="75" spans="2:44" ht="18" customHeight="1" thickBot="1" x14ac:dyDescent="0.3">
      <c r="B75" s="113"/>
      <c r="C75" s="68" t="s">
        <v>66</v>
      </c>
      <c r="D75" s="69" t="s">
        <v>67</v>
      </c>
      <c r="E75" s="70" t="s">
        <v>68</v>
      </c>
      <c r="F75" s="68" t="s">
        <v>66</v>
      </c>
      <c r="G75" s="69" t="s">
        <v>67</v>
      </c>
      <c r="H75" s="70" t="s">
        <v>68</v>
      </c>
      <c r="I75" s="68" t="s">
        <v>66</v>
      </c>
      <c r="J75" s="69" t="s">
        <v>67</v>
      </c>
      <c r="K75" s="70" t="s">
        <v>68</v>
      </c>
      <c r="L75" s="68" t="s">
        <v>66</v>
      </c>
      <c r="M75" s="69" t="s">
        <v>67</v>
      </c>
      <c r="N75" s="70" t="s">
        <v>68</v>
      </c>
      <c r="O75" s="68" t="s">
        <v>66</v>
      </c>
      <c r="P75" s="69" t="s">
        <v>67</v>
      </c>
      <c r="Q75" s="70" t="s">
        <v>68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R75" s="71"/>
    </row>
    <row r="76" spans="2:44" ht="18" customHeight="1" thickBot="1" x14ac:dyDescent="0.3">
      <c r="B76" s="29" t="s">
        <v>69</v>
      </c>
      <c r="C76" s="7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4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R76" s="71"/>
    </row>
    <row r="77" spans="2:44" ht="18" customHeight="1" thickBot="1" x14ac:dyDescent="0.3">
      <c r="B77" s="75"/>
      <c r="C77" s="76">
        <f>C76*120</f>
        <v>0</v>
      </c>
      <c r="D77" s="76">
        <f>D76*84</f>
        <v>0</v>
      </c>
      <c r="E77" s="76">
        <f>E76*1.5</f>
        <v>0</v>
      </c>
      <c r="F77" s="76">
        <f>F76*120</f>
        <v>0</v>
      </c>
      <c r="G77" s="76">
        <f>G76*84</f>
        <v>0</v>
      </c>
      <c r="H77" s="76">
        <f>H76*4.5</f>
        <v>0</v>
      </c>
      <c r="I77" s="76">
        <f>I76*120</f>
        <v>0</v>
      </c>
      <c r="J77" s="76">
        <f>J76*84</f>
        <v>0</v>
      </c>
      <c r="K77" s="76">
        <f>K76*2.25</f>
        <v>0</v>
      </c>
      <c r="L77" s="76">
        <f>L76*120</f>
        <v>0</v>
      </c>
      <c r="M77" s="76">
        <f>M76*84</f>
        <v>0</v>
      </c>
      <c r="N77" s="76">
        <f>N76*1.5</f>
        <v>0</v>
      </c>
      <c r="O77" s="76">
        <f>O76*78</f>
        <v>0</v>
      </c>
      <c r="P77" s="76">
        <f>P76*42</f>
        <v>0</v>
      </c>
      <c r="Q77" s="76">
        <f>Q76*1.5</f>
        <v>0</v>
      </c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8"/>
      <c r="AQ77" s="78"/>
      <c r="AR77" s="79"/>
    </row>
    <row r="78" spans="2:44" ht="18" customHeight="1" thickBot="1" x14ac:dyDescent="0.3"/>
    <row r="79" spans="2:44" ht="18" customHeight="1" thickBot="1" x14ac:dyDescent="0.3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20"/>
      <c r="AQ79" s="20"/>
      <c r="AR79" s="21"/>
    </row>
    <row r="80" spans="2:44" ht="18" customHeight="1" thickBot="1" x14ac:dyDescent="0.3">
      <c r="B80" s="81" t="s">
        <v>74</v>
      </c>
      <c r="C80" s="23" t="s">
        <v>9</v>
      </c>
      <c r="D80" s="23" t="s">
        <v>10</v>
      </c>
      <c r="E80" s="23" t="s">
        <v>11</v>
      </c>
      <c r="F80" s="23" t="s">
        <v>12</v>
      </c>
      <c r="G80" s="23" t="s">
        <v>13</v>
      </c>
      <c r="H80" s="23" t="s">
        <v>14</v>
      </c>
      <c r="I80" s="23" t="s">
        <v>15</v>
      </c>
      <c r="J80" s="23" t="s">
        <v>16</v>
      </c>
      <c r="K80" s="23" t="s">
        <v>17</v>
      </c>
      <c r="L80" s="23" t="s">
        <v>18</v>
      </c>
      <c r="M80" s="23" t="s">
        <v>19</v>
      </c>
      <c r="N80" s="23" t="s">
        <v>20</v>
      </c>
      <c r="O80" s="23" t="s">
        <v>21</v>
      </c>
      <c r="P80" s="23" t="s">
        <v>22</v>
      </c>
      <c r="Q80" s="23" t="s">
        <v>23</v>
      </c>
      <c r="R80" s="23" t="s">
        <v>24</v>
      </c>
      <c r="S80" s="23" t="s">
        <v>25</v>
      </c>
      <c r="T80" s="23" t="s">
        <v>26</v>
      </c>
      <c r="U80" s="24" t="s">
        <v>27</v>
      </c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P80" s="25" t="s">
        <v>28</v>
      </c>
      <c r="AQ80" s="26"/>
      <c r="AR80" s="27"/>
    </row>
    <row r="81" spans="2:44" ht="18" customHeight="1" x14ac:dyDescent="0.25">
      <c r="B81" s="29" t="s">
        <v>29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R81" s="27"/>
    </row>
    <row r="82" spans="2:44" ht="18" customHeight="1" x14ac:dyDescent="0.25">
      <c r="B82" s="33" t="s">
        <v>30</v>
      </c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P82" s="25" t="s">
        <v>31</v>
      </c>
      <c r="AQ82" s="38">
        <f>SUM(C85:AO85)</f>
        <v>0</v>
      </c>
      <c r="AR82" s="27"/>
    </row>
    <row r="83" spans="2:44" ht="18" customHeight="1" thickBot="1" x14ac:dyDescent="0.3">
      <c r="B83" s="39" t="s">
        <v>32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1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P83" s="25" t="s">
        <v>33</v>
      </c>
      <c r="AQ83" s="38">
        <f>SUM(C101:Q101)</f>
        <v>0</v>
      </c>
      <c r="AR83" s="27"/>
    </row>
    <row r="84" spans="2:44" ht="18" customHeight="1" thickBot="1" x14ac:dyDescent="0.3">
      <c r="B84" s="29" t="s">
        <v>34</v>
      </c>
      <c r="C84" s="42">
        <f t="shared" ref="C84:I84" si="12">C81+C82-C83</f>
        <v>0</v>
      </c>
      <c r="D84" s="43">
        <f t="shared" si="12"/>
        <v>0</v>
      </c>
      <c r="E84" s="43">
        <f t="shared" si="12"/>
        <v>0</v>
      </c>
      <c r="F84" s="43">
        <f t="shared" si="12"/>
        <v>0</v>
      </c>
      <c r="G84" s="44">
        <f t="shared" si="12"/>
        <v>0</v>
      </c>
      <c r="H84" s="44">
        <f t="shared" si="12"/>
        <v>0</v>
      </c>
      <c r="I84" s="44">
        <f t="shared" si="12"/>
        <v>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P84" s="25" t="s">
        <v>35</v>
      </c>
      <c r="AQ84" s="46">
        <f>AQ82-AQ83</f>
        <v>0</v>
      </c>
      <c r="AR84" s="27"/>
    </row>
    <row r="85" spans="2:44" ht="18" customHeight="1" thickBot="1" x14ac:dyDescent="0.3">
      <c r="B85" s="47"/>
      <c r="C85" s="48">
        <f t="shared" ref="C85:U85" si="13">C84*(C$3+C$4)</f>
        <v>0</v>
      </c>
      <c r="D85" s="48">
        <f t="shared" si="13"/>
        <v>0</v>
      </c>
      <c r="E85" s="48">
        <f t="shared" si="13"/>
        <v>0</v>
      </c>
      <c r="F85" s="48">
        <f t="shared" si="13"/>
        <v>0</v>
      </c>
      <c r="G85" s="48">
        <f t="shared" si="13"/>
        <v>0</v>
      </c>
      <c r="H85" s="48">
        <f t="shared" si="13"/>
        <v>0</v>
      </c>
      <c r="I85" s="48">
        <f t="shared" si="13"/>
        <v>0</v>
      </c>
      <c r="J85" s="48">
        <f t="shared" si="13"/>
        <v>0</v>
      </c>
      <c r="K85" s="48">
        <f t="shared" si="13"/>
        <v>0</v>
      </c>
      <c r="L85" s="48">
        <f t="shared" si="13"/>
        <v>0</v>
      </c>
      <c r="M85" s="48">
        <f t="shared" si="13"/>
        <v>0</v>
      </c>
      <c r="N85" s="48">
        <f t="shared" si="13"/>
        <v>0</v>
      </c>
      <c r="O85" s="48">
        <f t="shared" si="13"/>
        <v>0</v>
      </c>
      <c r="P85" s="48">
        <f t="shared" si="13"/>
        <v>0</v>
      </c>
      <c r="Q85" s="48">
        <f t="shared" si="13"/>
        <v>0</v>
      </c>
      <c r="R85" s="48">
        <f t="shared" si="13"/>
        <v>0</v>
      </c>
      <c r="S85" s="48">
        <f t="shared" si="13"/>
        <v>0</v>
      </c>
      <c r="T85" s="48">
        <f t="shared" si="13"/>
        <v>0</v>
      </c>
      <c r="U85" s="48">
        <f t="shared" si="13"/>
        <v>0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49" t="s">
        <v>36</v>
      </c>
      <c r="AQ85" s="50">
        <v>100</v>
      </c>
      <c r="AR85" s="51"/>
    </row>
    <row r="86" spans="2:44" ht="18" hidden="1" customHeight="1" x14ac:dyDescent="0.3">
      <c r="B86" s="53" t="s">
        <v>3</v>
      </c>
      <c r="C86" s="16">
        <f>[1]DSSR!B96</f>
        <v>0</v>
      </c>
      <c r="D86" s="16">
        <f>[1]DSSR!C96</f>
        <v>0</v>
      </c>
      <c r="E86" s="16">
        <f>[1]DSSR!D96</f>
        <v>0</v>
      </c>
      <c r="F86" s="16">
        <f>[1]DSSR!E96</f>
        <v>0</v>
      </c>
      <c r="G86" s="16">
        <f>[1]DSSR!F96</f>
        <v>0</v>
      </c>
      <c r="H86" s="16">
        <f>[1]DSSR!G96</f>
        <v>0</v>
      </c>
      <c r="I86" s="16">
        <f>[1]DSSR!H96</f>
        <v>0</v>
      </c>
      <c r="J86" s="16">
        <f>[1]DSSR!I96</f>
        <v>0</v>
      </c>
      <c r="K86" s="16">
        <f>[1]DSSR!J96</f>
        <v>0</v>
      </c>
      <c r="L86" s="16">
        <f>[1]DSSR!K96</f>
        <v>0</v>
      </c>
      <c r="M86" s="16">
        <f>[1]DSSR!L96</f>
        <v>0</v>
      </c>
      <c r="N86" s="16">
        <f>[1]DSSR!M96</f>
        <v>0</v>
      </c>
      <c r="O86" s="16">
        <f>[1]DSSR!N96</f>
        <v>0</v>
      </c>
      <c r="P86" s="16">
        <f>[1]DSSR!O96</f>
        <v>0</v>
      </c>
      <c r="Q86" s="16">
        <f>[1]DSSR!P96</f>
        <v>0</v>
      </c>
      <c r="R86" s="16">
        <f>[1]DSSR!Q96</f>
        <v>0</v>
      </c>
      <c r="S86" s="16">
        <f>[1]DSSR!R96</f>
        <v>0</v>
      </c>
      <c r="T86" s="16">
        <f>[1]DSSR!S96</f>
        <v>0</v>
      </c>
      <c r="U86" s="16">
        <f>[1]DSSR!T96</f>
        <v>0</v>
      </c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9"/>
      <c r="AQ86" s="50"/>
      <c r="AR86" s="51"/>
    </row>
    <row r="87" spans="2:44" ht="18" hidden="1" customHeight="1" x14ac:dyDescent="0.3">
      <c r="B87" s="53" t="s">
        <v>4</v>
      </c>
      <c r="C87" s="16">
        <f>[1]DSSR!B97</f>
        <v>0</v>
      </c>
      <c r="D87" s="16">
        <f>[1]DSSR!C97</f>
        <v>0</v>
      </c>
      <c r="E87" s="16">
        <f>[1]DSSR!D97</f>
        <v>0</v>
      </c>
      <c r="F87" s="16">
        <f>[1]DSSR!E97</f>
        <v>0</v>
      </c>
      <c r="G87" s="16">
        <f>[1]DSSR!F97</f>
        <v>0</v>
      </c>
      <c r="H87" s="16">
        <f>[1]DSSR!G97</f>
        <v>0</v>
      </c>
      <c r="I87" s="16">
        <f>[1]DSSR!H97</f>
        <v>0</v>
      </c>
      <c r="J87" s="16">
        <f>[1]DSSR!I97</f>
        <v>0</v>
      </c>
      <c r="K87" s="16">
        <f>[1]DSSR!J97</f>
        <v>0</v>
      </c>
      <c r="L87" s="16">
        <f>[1]DSSR!K97</f>
        <v>0</v>
      </c>
      <c r="M87" s="16">
        <f>[1]DSSR!L97</f>
        <v>0</v>
      </c>
      <c r="N87" s="16">
        <f>[1]DSSR!M97</f>
        <v>0</v>
      </c>
      <c r="O87" s="16">
        <f>[1]DSSR!N97</f>
        <v>0</v>
      </c>
      <c r="P87" s="16">
        <f>[1]DSSR!O97</f>
        <v>0</v>
      </c>
      <c r="Q87" s="16">
        <f>[1]DSSR!P97</f>
        <v>0</v>
      </c>
      <c r="R87" s="16">
        <f>[1]DSSR!Q97</f>
        <v>0</v>
      </c>
      <c r="S87" s="16">
        <f>[1]DSSR!R97</f>
        <v>0</v>
      </c>
      <c r="T87" s="16">
        <f>[1]DSSR!S97</f>
        <v>0</v>
      </c>
      <c r="U87" s="16">
        <f>[1]DSSR!T97</f>
        <v>0</v>
      </c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9"/>
      <c r="AQ87" s="50"/>
      <c r="AR87" s="51"/>
    </row>
    <row r="88" spans="2:44" ht="18" hidden="1" customHeight="1" x14ac:dyDescent="0.3">
      <c r="B88" s="53" t="s">
        <v>5</v>
      </c>
      <c r="C88" s="16">
        <v>84</v>
      </c>
      <c r="D88" s="16"/>
      <c r="E88" s="16">
        <v>84</v>
      </c>
      <c r="F88" s="16">
        <v>84</v>
      </c>
      <c r="G88" s="16">
        <v>84</v>
      </c>
      <c r="H88" s="16"/>
      <c r="I88" s="16">
        <v>84</v>
      </c>
      <c r="J88" s="16">
        <v>84</v>
      </c>
      <c r="K88" s="16"/>
      <c r="L88" s="16">
        <v>84</v>
      </c>
      <c r="M88" s="16"/>
      <c r="N88" s="16">
        <v>42</v>
      </c>
      <c r="O88" s="16">
        <v>42</v>
      </c>
      <c r="P88" s="16">
        <v>42</v>
      </c>
      <c r="Q88" s="16">
        <v>84</v>
      </c>
      <c r="R88" s="16"/>
      <c r="S88" s="16"/>
      <c r="T88" s="16">
        <v>84</v>
      </c>
      <c r="U88" s="16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9"/>
      <c r="AQ88" s="50"/>
      <c r="AR88" s="51"/>
    </row>
    <row r="89" spans="2:44" ht="18" hidden="1" customHeight="1" x14ac:dyDescent="0.3">
      <c r="B89" s="53" t="s">
        <v>6</v>
      </c>
      <c r="C89" s="16">
        <v>4.5</v>
      </c>
      <c r="D89" s="16"/>
      <c r="E89" s="16">
        <v>1.5</v>
      </c>
      <c r="F89" s="54">
        <f>4.5/2</f>
        <v>2.25</v>
      </c>
      <c r="G89" s="16">
        <v>4.5</v>
      </c>
      <c r="H89" s="16"/>
      <c r="I89" s="16">
        <v>4.5</v>
      </c>
      <c r="J89" s="16">
        <v>1.5</v>
      </c>
      <c r="K89" s="16"/>
      <c r="L89" s="16">
        <v>1.5</v>
      </c>
      <c r="M89" s="16"/>
      <c r="N89" s="16">
        <v>1.5</v>
      </c>
      <c r="O89" s="16">
        <v>1.5</v>
      </c>
      <c r="P89" s="16">
        <v>1.5</v>
      </c>
      <c r="Q89" s="16">
        <v>1.5</v>
      </c>
      <c r="R89" s="16"/>
      <c r="S89" s="16"/>
      <c r="T89" s="16">
        <v>1.5</v>
      </c>
      <c r="U89" s="55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9"/>
      <c r="AQ89" s="50"/>
      <c r="AR89" s="51"/>
    </row>
    <row r="90" spans="2:44" ht="18" hidden="1" customHeight="1" x14ac:dyDescent="0.3">
      <c r="B90" s="53"/>
      <c r="C90" s="16"/>
      <c r="D90" s="16"/>
      <c r="E90" s="16"/>
      <c r="F90" s="5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55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9"/>
      <c r="AQ90" s="50"/>
      <c r="AR90" s="51"/>
    </row>
    <row r="91" spans="2:44" ht="18" customHeight="1" thickBot="1" x14ac:dyDescent="0.3">
      <c r="B91" s="81" t="s">
        <v>74</v>
      </c>
      <c r="C91" s="23" t="s">
        <v>37</v>
      </c>
      <c r="D91" s="23" t="s">
        <v>38</v>
      </c>
      <c r="E91" s="23" t="s">
        <v>39</v>
      </c>
      <c r="F91" s="23" t="s">
        <v>40</v>
      </c>
      <c r="G91" s="23" t="s">
        <v>41</v>
      </c>
      <c r="H91" s="23" t="s">
        <v>42</v>
      </c>
      <c r="I91" s="23" t="s">
        <v>43</v>
      </c>
      <c r="J91" s="23" t="s">
        <v>44</v>
      </c>
      <c r="K91" s="23" t="s">
        <v>45</v>
      </c>
      <c r="L91" s="23" t="s">
        <v>46</v>
      </c>
      <c r="M91" s="23" t="s">
        <v>47</v>
      </c>
      <c r="N91" s="23" t="s">
        <v>48</v>
      </c>
      <c r="O91" s="23" t="s">
        <v>49</v>
      </c>
      <c r="P91" s="23" t="s">
        <v>50</v>
      </c>
      <c r="Q91" s="23" t="s">
        <v>51</v>
      </c>
      <c r="R91" s="56" t="s">
        <v>52</v>
      </c>
      <c r="S91" s="23" t="s">
        <v>53</v>
      </c>
      <c r="T91" s="23" t="s">
        <v>54</v>
      </c>
      <c r="U91" s="24" t="s">
        <v>55</v>
      </c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25" t="s">
        <v>56</v>
      </c>
      <c r="AQ91" s="57"/>
      <c r="AR91" s="51"/>
    </row>
    <row r="92" spans="2:44" ht="18" customHeight="1" x14ac:dyDescent="0.25">
      <c r="B92" s="29" t="s">
        <v>29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58"/>
      <c r="P92" s="30"/>
      <c r="Q92" s="30"/>
      <c r="R92" s="30"/>
      <c r="S92" s="30"/>
      <c r="T92" s="30"/>
      <c r="U92" s="59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25" t="s">
        <v>57</v>
      </c>
      <c r="AQ92" s="57">
        <v>3154</v>
      </c>
      <c r="AR92" s="51"/>
    </row>
    <row r="93" spans="2:44" ht="18" customHeight="1" x14ac:dyDescent="0.25">
      <c r="B93" s="33" t="s">
        <v>30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60"/>
      <c r="U93" s="61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25"/>
      <c r="AQ93" s="57"/>
      <c r="AR93" s="51"/>
    </row>
    <row r="94" spans="2:44" ht="18" customHeight="1" thickBot="1" x14ac:dyDescent="0.3">
      <c r="B94" s="39" t="s">
        <v>32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62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9" t="s">
        <v>58</v>
      </c>
      <c r="AQ94" s="63">
        <f>AQ84+AQ85-AQ91-AQ92-AQ93</f>
        <v>-3054</v>
      </c>
      <c r="AR94" s="51"/>
    </row>
    <row r="95" spans="2:44" ht="18" customHeight="1" thickBot="1" x14ac:dyDescent="0.3">
      <c r="B95" s="29" t="s">
        <v>34</v>
      </c>
      <c r="C95" s="44"/>
      <c r="D95" s="44"/>
      <c r="E95" s="44">
        <f t="shared" ref="E95:S95" si="14">E92+E93-E94</f>
        <v>0</v>
      </c>
      <c r="F95" s="44">
        <f t="shared" si="14"/>
        <v>0</v>
      </c>
      <c r="G95" s="44">
        <f t="shared" si="14"/>
        <v>0</v>
      </c>
      <c r="H95" s="44">
        <f t="shared" si="14"/>
        <v>0</v>
      </c>
      <c r="I95" s="44">
        <f t="shared" si="14"/>
        <v>0</v>
      </c>
      <c r="J95" s="44">
        <f t="shared" si="14"/>
        <v>0</v>
      </c>
      <c r="K95" s="44">
        <f t="shared" si="14"/>
        <v>0</v>
      </c>
      <c r="L95" s="44">
        <f t="shared" si="14"/>
        <v>0</v>
      </c>
      <c r="M95" s="44">
        <f t="shared" si="14"/>
        <v>0</v>
      </c>
      <c r="N95" s="44">
        <f t="shared" si="14"/>
        <v>0</v>
      </c>
      <c r="O95" s="44">
        <f t="shared" si="14"/>
        <v>0</v>
      </c>
      <c r="P95" s="44">
        <f t="shared" si="14"/>
        <v>0</v>
      </c>
      <c r="Q95" s="44">
        <f t="shared" si="14"/>
        <v>0</v>
      </c>
      <c r="R95" s="44">
        <f t="shared" si="14"/>
        <v>0</v>
      </c>
      <c r="S95" s="44">
        <f t="shared" si="14"/>
        <v>0</v>
      </c>
      <c r="T95" s="82"/>
      <c r="U95" s="45">
        <f>U92+U93-U94</f>
        <v>0</v>
      </c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25" t="s">
        <v>59</v>
      </c>
      <c r="AQ95" s="64">
        <v>1579590</v>
      </c>
      <c r="AR95" s="51"/>
    </row>
    <row r="96" spans="2:44" ht="18" customHeight="1" thickBot="1" x14ac:dyDescent="0.3">
      <c r="B96" s="47"/>
      <c r="C96" s="48">
        <f t="shared" ref="C96:U96" si="15">C95*(V$3+V$4)</f>
        <v>0</v>
      </c>
      <c r="D96" s="48">
        <f t="shared" si="15"/>
        <v>0</v>
      </c>
      <c r="E96" s="48">
        <f t="shared" si="15"/>
        <v>0</v>
      </c>
      <c r="F96" s="48">
        <f t="shared" si="15"/>
        <v>0</v>
      </c>
      <c r="G96" s="48">
        <f t="shared" si="15"/>
        <v>0</v>
      </c>
      <c r="H96" s="48">
        <f t="shared" si="15"/>
        <v>0</v>
      </c>
      <c r="I96" s="48">
        <f t="shared" si="15"/>
        <v>0</v>
      </c>
      <c r="J96" s="48">
        <f t="shared" si="15"/>
        <v>0</v>
      </c>
      <c r="K96" s="48">
        <f t="shared" si="15"/>
        <v>0</v>
      </c>
      <c r="L96" s="48">
        <f t="shared" si="15"/>
        <v>0</v>
      </c>
      <c r="M96" s="48">
        <f t="shared" si="15"/>
        <v>0</v>
      </c>
      <c r="N96" s="48">
        <f t="shared" si="15"/>
        <v>0</v>
      </c>
      <c r="O96" s="48">
        <f t="shared" si="15"/>
        <v>0</v>
      </c>
      <c r="P96" s="48">
        <f t="shared" si="15"/>
        <v>0</v>
      </c>
      <c r="Q96" s="48">
        <f t="shared" si="15"/>
        <v>0</v>
      </c>
      <c r="R96" s="48">
        <f t="shared" si="15"/>
        <v>0</v>
      </c>
      <c r="S96" s="48">
        <f t="shared" si="15"/>
        <v>0</v>
      </c>
      <c r="T96" s="48">
        <f t="shared" si="15"/>
        <v>0</v>
      </c>
      <c r="U96" s="48">
        <f t="shared" si="15"/>
        <v>0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25" t="s">
        <v>60</v>
      </c>
      <c r="AQ96" s="65">
        <f>AQ95-AQ94</f>
        <v>1582644</v>
      </c>
      <c r="AR96" s="51"/>
    </row>
    <row r="97" spans="2:44" ht="18" customHeight="1" thickTop="1" thickBot="1" x14ac:dyDescent="0.3"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66"/>
    </row>
    <row r="98" spans="2:44" ht="18" customHeight="1" thickBot="1" x14ac:dyDescent="0.3">
      <c r="B98" s="112" t="s">
        <v>61</v>
      </c>
      <c r="C98" s="114" t="s">
        <v>26</v>
      </c>
      <c r="D98" s="115"/>
      <c r="E98" s="116"/>
      <c r="F98" s="114" t="s">
        <v>62</v>
      </c>
      <c r="G98" s="115"/>
      <c r="H98" s="116"/>
      <c r="I98" s="114" t="s">
        <v>63</v>
      </c>
      <c r="J98" s="115"/>
      <c r="K98" s="116"/>
      <c r="L98" s="114" t="s">
        <v>64</v>
      </c>
      <c r="M98" s="115"/>
      <c r="N98" s="116"/>
      <c r="O98" s="114" t="s">
        <v>65</v>
      </c>
      <c r="P98" s="115"/>
      <c r="Q98" s="116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67"/>
    </row>
    <row r="99" spans="2:44" ht="18" customHeight="1" thickBot="1" x14ac:dyDescent="0.3">
      <c r="B99" s="113"/>
      <c r="C99" s="68" t="s">
        <v>66</v>
      </c>
      <c r="D99" s="69" t="s">
        <v>67</v>
      </c>
      <c r="E99" s="70" t="s">
        <v>68</v>
      </c>
      <c r="F99" s="68" t="s">
        <v>66</v>
      </c>
      <c r="G99" s="69" t="s">
        <v>67</v>
      </c>
      <c r="H99" s="70" t="s">
        <v>68</v>
      </c>
      <c r="I99" s="68" t="s">
        <v>66</v>
      </c>
      <c r="J99" s="69" t="s">
        <v>67</v>
      </c>
      <c r="K99" s="70" t="s">
        <v>68</v>
      </c>
      <c r="L99" s="68" t="s">
        <v>66</v>
      </c>
      <c r="M99" s="69" t="s">
        <v>67</v>
      </c>
      <c r="N99" s="70" t="s">
        <v>68</v>
      </c>
      <c r="O99" s="68" t="s">
        <v>66</v>
      </c>
      <c r="P99" s="69" t="s">
        <v>67</v>
      </c>
      <c r="Q99" s="70" t="s">
        <v>68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R99" s="71"/>
    </row>
    <row r="100" spans="2:44" ht="18" customHeight="1" thickBot="1" x14ac:dyDescent="0.3">
      <c r="B100" s="29" t="s">
        <v>69</v>
      </c>
      <c r="C100" s="72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R100" s="71"/>
    </row>
    <row r="101" spans="2:44" ht="18" customHeight="1" thickBot="1" x14ac:dyDescent="0.3">
      <c r="B101" s="75"/>
      <c r="C101" s="76">
        <f>C100*120</f>
        <v>0</v>
      </c>
      <c r="D101" s="76">
        <f>D100*84</f>
        <v>0</v>
      </c>
      <c r="E101" s="76">
        <f>E100*1.5</f>
        <v>0</v>
      </c>
      <c r="F101" s="76">
        <f>F100*120</f>
        <v>0</v>
      </c>
      <c r="G101" s="76">
        <f>G100*84</f>
        <v>0</v>
      </c>
      <c r="H101" s="76">
        <f>H100*4.5</f>
        <v>0</v>
      </c>
      <c r="I101" s="76">
        <f>I100*120</f>
        <v>0</v>
      </c>
      <c r="J101" s="76">
        <f>J100*84</f>
        <v>0</v>
      </c>
      <c r="K101" s="76">
        <f>K100*2.25</f>
        <v>0</v>
      </c>
      <c r="L101" s="76">
        <f>L100*120</f>
        <v>0</v>
      </c>
      <c r="M101" s="76">
        <f>M100*84</f>
        <v>0</v>
      </c>
      <c r="N101" s="76">
        <f>N100*1.5</f>
        <v>0</v>
      </c>
      <c r="O101" s="76">
        <f>O100*78</f>
        <v>0</v>
      </c>
      <c r="P101" s="76">
        <f>P100*42</f>
        <v>0</v>
      </c>
      <c r="Q101" s="76">
        <f>Q100*1.5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8"/>
      <c r="AQ101" s="78"/>
      <c r="AR101" s="79"/>
    </row>
  </sheetData>
  <mergeCells count="24">
    <mergeCell ref="O50:Q50"/>
    <mergeCell ref="B16:B17"/>
    <mergeCell ref="C16:E16"/>
    <mergeCell ref="F16:H16"/>
    <mergeCell ref="I16:K16"/>
    <mergeCell ref="L16:N16"/>
    <mergeCell ref="O16:Q16"/>
    <mergeCell ref="B50:B51"/>
    <mergeCell ref="C50:E50"/>
    <mergeCell ref="F50:H50"/>
    <mergeCell ref="I50:K50"/>
    <mergeCell ref="L50:N50"/>
    <mergeCell ref="O98:Q98"/>
    <mergeCell ref="B74:B75"/>
    <mergeCell ref="C74:E74"/>
    <mergeCell ref="F74:H74"/>
    <mergeCell ref="I74:K74"/>
    <mergeCell ref="L74:N74"/>
    <mergeCell ref="O74:Q74"/>
    <mergeCell ref="B98:B99"/>
    <mergeCell ref="C98:E98"/>
    <mergeCell ref="F98:H98"/>
    <mergeCell ref="I98:K98"/>
    <mergeCell ref="L98:N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32CF-9667-4BFA-8643-7CE5781297BF}">
  <dimension ref="A1:BD101"/>
  <sheetViews>
    <sheetView zoomScale="120" zoomScaleNormal="120" workbookViewId="0">
      <pane xSplit="2" ySplit="8" topLeftCell="C9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8.7109375" defaultRowHeight="12.75" x14ac:dyDescent="0.25"/>
  <cols>
    <col min="1" max="1" width="1.140625" style="5" customWidth="1"/>
    <col min="2" max="2" width="13.7109375" style="5" bestFit="1" customWidth="1"/>
    <col min="3" max="5" width="6.7109375" style="5" customWidth="1"/>
    <col min="6" max="6" width="8.7109375" style="5" bestFit="1" customWidth="1"/>
    <col min="7" max="10" width="6.7109375" style="5" customWidth="1"/>
    <col min="11" max="11" width="7.85546875" style="5" bestFit="1" customWidth="1"/>
    <col min="12" max="13" width="6.7109375" style="5" customWidth="1"/>
    <col min="14" max="15" width="7.85546875" style="5" bestFit="1" customWidth="1"/>
    <col min="16" max="19" width="6.7109375" style="5" customWidth="1"/>
    <col min="20" max="20" width="7.85546875" style="5" bestFit="1" customWidth="1"/>
    <col min="21" max="21" width="6.7109375" style="5" customWidth="1"/>
    <col min="22" max="22" width="8.7109375" style="5" bestFit="1" customWidth="1"/>
    <col min="23" max="24" width="6.7109375" style="5" customWidth="1"/>
    <col min="25" max="25" width="7.85546875" style="5" bestFit="1" customWidth="1"/>
    <col min="26" max="26" width="9.5703125" style="5" bestFit="1" customWidth="1"/>
    <col min="27" max="32" width="6.7109375" style="5" customWidth="1"/>
    <col min="33" max="34" width="7.85546875" style="5" bestFit="1" customWidth="1"/>
    <col min="35" max="36" width="6.7109375" style="5" customWidth="1"/>
    <col min="37" max="37" width="7.85546875" style="5" bestFit="1" customWidth="1"/>
    <col min="38" max="41" width="6.7109375" style="5" customWidth="1"/>
    <col min="42" max="42" width="17" style="5" bestFit="1" customWidth="1"/>
    <col min="43" max="43" width="22" style="5" bestFit="1" customWidth="1"/>
    <col min="44" max="44" width="1.140625" style="5" customWidth="1"/>
    <col min="45" max="45" width="6" style="5" bestFit="1" customWidth="1"/>
    <col min="46" max="46" width="4.7109375" style="5" bestFit="1" customWidth="1"/>
    <col min="47" max="47" width="5.140625" style="5" bestFit="1" customWidth="1"/>
    <col min="48" max="48" width="4.7109375" style="5" bestFit="1" customWidth="1"/>
    <col min="49" max="49" width="5" style="5" bestFit="1" customWidth="1"/>
    <col min="50" max="50" width="4.7109375" style="5" bestFit="1" customWidth="1"/>
    <col min="51" max="51" width="5.140625" style="5" customWidth="1"/>
    <col min="52" max="52" width="14.7109375" style="5" bestFit="1" customWidth="1"/>
    <col min="53" max="53" width="22.140625" style="5" bestFit="1" customWidth="1"/>
    <col min="54" max="58" width="5.7109375" style="5" customWidth="1"/>
    <col min="59" max="16384" width="8.7109375" style="5"/>
  </cols>
  <sheetData>
    <row r="1" spans="1:56" ht="18" customHeight="1" x14ac:dyDescent="0.25">
      <c r="B1" s="1" t="s">
        <v>0</v>
      </c>
      <c r="C1" s="2"/>
      <c r="D1" s="2"/>
      <c r="E1" s="2"/>
      <c r="F1" s="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 t="s">
        <v>1</v>
      </c>
      <c r="AR1" s="2"/>
      <c r="AS1" s="1"/>
      <c r="AT1" s="4"/>
      <c r="AU1" s="4"/>
      <c r="AV1" s="4"/>
      <c r="AW1" s="4"/>
      <c r="AX1" s="4"/>
      <c r="AY1" s="4"/>
      <c r="BB1" s="2"/>
      <c r="BD1" s="6"/>
    </row>
    <row r="2" spans="1:56" ht="18" customHeight="1" x14ac:dyDescent="0.25">
      <c r="B2" s="7"/>
      <c r="C2" s="7"/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8" t="s">
        <v>2</v>
      </c>
      <c r="AQ2" s="9"/>
      <c r="AR2" s="2"/>
      <c r="AS2" s="2"/>
      <c r="AT2" s="4"/>
      <c r="AU2" s="4"/>
      <c r="AV2" s="4"/>
      <c r="AW2" s="4"/>
      <c r="AX2" s="4"/>
      <c r="AY2" s="4"/>
      <c r="BB2" s="2"/>
    </row>
    <row r="3" spans="1:56" s="12" customFormat="1" ht="11.25" x14ac:dyDescent="0.25">
      <c r="B3" s="10" t="s">
        <v>3</v>
      </c>
      <c r="C3" s="11">
        <f>[1]DSSR!B4</f>
        <v>1300</v>
      </c>
      <c r="D3" s="11">
        <f>[1]DSSR!C4</f>
        <v>1534</v>
      </c>
      <c r="E3" s="11">
        <f>[1]DSSR!D4</f>
        <v>1728</v>
      </c>
      <c r="F3" s="11">
        <f>[1]DSSR!E4</f>
        <v>1728</v>
      </c>
      <c r="G3" s="11">
        <f>[1]DSSR!F4</f>
        <v>1452</v>
      </c>
      <c r="H3" s="11">
        <f>[1]DSSR!G4</f>
        <v>1240</v>
      </c>
      <c r="I3" s="11">
        <f>[1]DSSR!H4</f>
        <v>1520</v>
      </c>
      <c r="J3" s="11">
        <f>[1]DSSR!I4</f>
        <v>978</v>
      </c>
      <c r="K3" s="11">
        <f>[1]DSSR!J4</f>
        <v>945</v>
      </c>
      <c r="L3" s="11">
        <f>[1]DSSR!K4</f>
        <v>0</v>
      </c>
      <c r="M3" s="11">
        <f>[1]DSSR!L4</f>
        <v>1127</v>
      </c>
      <c r="N3" s="11">
        <f>[1]DSSR!M4</f>
        <v>773</v>
      </c>
      <c r="O3" s="11">
        <f>[1]DSSR!N4</f>
        <v>1038</v>
      </c>
      <c r="P3" s="11">
        <f>[1]DSSR!O4</f>
        <v>773</v>
      </c>
      <c r="Q3" s="11">
        <f>[1]DSSR!P4</f>
        <v>1038</v>
      </c>
      <c r="R3" s="11">
        <f>[1]DSSR!Q4</f>
        <v>773</v>
      </c>
      <c r="S3" s="11">
        <f>[1]DSSR!R4</f>
        <v>1038</v>
      </c>
      <c r="T3" s="11">
        <f>[1]DSSR!S4</f>
        <v>792</v>
      </c>
      <c r="U3" s="11">
        <f>[1]DSSR!T4</f>
        <v>948</v>
      </c>
      <c r="V3" s="16">
        <f>[1]DSSR!B24</f>
        <v>544</v>
      </c>
      <c r="W3" s="16">
        <f>[1]DSSR!C24</f>
        <v>1127</v>
      </c>
      <c r="X3" s="16">
        <f>[1]DSSR!D24</f>
        <v>853</v>
      </c>
      <c r="Y3" s="16">
        <f>[1]DSSR!E24</f>
        <v>563</v>
      </c>
      <c r="Z3" s="16">
        <f>[1]DSSR!F24</f>
        <v>575</v>
      </c>
      <c r="AA3" s="16">
        <f>[1]DSSR!G24</f>
        <v>1175</v>
      </c>
      <c r="AB3" s="16">
        <f>[1]DSSR!H24</f>
        <v>0</v>
      </c>
      <c r="AC3" s="16">
        <f>[1]DSSR!I24</f>
        <v>791</v>
      </c>
      <c r="AD3" s="16">
        <f>[1]DSSR!J24</f>
        <v>1102</v>
      </c>
      <c r="AE3" s="16">
        <f>[1]DSSR!K24</f>
        <v>520</v>
      </c>
      <c r="AF3" s="16">
        <f>[1]DSSR!L24</f>
        <v>1142</v>
      </c>
      <c r="AG3" s="16">
        <f>[1]DSSR!M24</f>
        <v>205</v>
      </c>
      <c r="AH3" s="16">
        <f>[1]DSSR!N24</f>
        <v>205</v>
      </c>
      <c r="AI3" s="16">
        <f>[1]DSSR!O24</f>
        <v>205</v>
      </c>
      <c r="AJ3" s="16">
        <f>[1]DSSR!P24</f>
        <v>500</v>
      </c>
      <c r="AK3" s="16">
        <f>[1]DSSR!Q24</f>
        <v>650</v>
      </c>
      <c r="AL3" s="16">
        <f>[1]DSSR!R24</f>
        <v>650</v>
      </c>
      <c r="AM3" s="16">
        <f>[1]DSSR!S24</f>
        <v>500</v>
      </c>
      <c r="AN3" s="16">
        <f>[1]DSSR!T24</f>
        <v>650</v>
      </c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3"/>
      <c r="BA3" s="15"/>
      <c r="BB3" s="13"/>
    </row>
    <row r="4" spans="1:56" s="12" customFormat="1" ht="11.25" x14ac:dyDescent="0.25">
      <c r="B4" s="10" t="s">
        <v>4</v>
      </c>
      <c r="C4" s="11">
        <f>[1]DSSR!B5</f>
        <v>120</v>
      </c>
      <c r="D4" s="11">
        <f>[1]DSSR!C5</f>
        <v>0</v>
      </c>
      <c r="E4" s="11">
        <f>[1]DSSR!D5</f>
        <v>0</v>
      </c>
      <c r="F4" s="11">
        <f>[1]DSSR!E5</f>
        <v>0</v>
      </c>
      <c r="G4" s="11">
        <f>[1]DSSR!F5</f>
        <v>0</v>
      </c>
      <c r="H4" s="11">
        <f>[1]DSSR!G5</f>
        <v>120</v>
      </c>
      <c r="I4" s="11">
        <f>[1]DSSR!H5</f>
        <v>0</v>
      </c>
      <c r="J4" s="11">
        <f>[1]DSSR!I5</f>
        <v>120</v>
      </c>
      <c r="K4" s="11">
        <f>[1]DSSR!J5</f>
        <v>120</v>
      </c>
      <c r="L4" s="11">
        <f>[1]DSSR!K5</f>
        <v>111</v>
      </c>
      <c r="M4" s="11">
        <f>[1]DSSR!L5</f>
        <v>0</v>
      </c>
      <c r="N4" s="11">
        <f>[1]DSSR!M5</f>
        <v>120</v>
      </c>
      <c r="O4" s="11">
        <f>[1]DSSR!N5</f>
        <v>0</v>
      </c>
      <c r="P4" s="11">
        <f>[1]DSSR!O5</f>
        <v>120</v>
      </c>
      <c r="Q4" s="11">
        <f>[1]DSSR!P5</f>
        <v>0</v>
      </c>
      <c r="R4" s="11">
        <f>[1]DSSR!Q5</f>
        <v>120</v>
      </c>
      <c r="S4" s="11">
        <f>[1]DSSR!R5</f>
        <v>0</v>
      </c>
      <c r="T4" s="11">
        <f>[1]DSSR!S5</f>
        <v>120</v>
      </c>
      <c r="U4" s="11">
        <f>[1]DSSR!T5</f>
        <v>120</v>
      </c>
      <c r="V4" s="16">
        <f>[1]DSSR!B25</f>
        <v>111</v>
      </c>
      <c r="W4" s="16">
        <f>[1]DSSR!C25</f>
        <v>0</v>
      </c>
      <c r="X4" s="16">
        <f>[1]DSSR!D25</f>
        <v>120</v>
      </c>
      <c r="Y4" s="16">
        <f>[1]DSSR!E25</f>
        <v>111</v>
      </c>
      <c r="Z4" s="16">
        <f>[1]DSSR!F25</f>
        <v>111</v>
      </c>
      <c r="AA4" s="16">
        <f>[1]DSSR!G25</f>
        <v>0</v>
      </c>
      <c r="AB4" s="16">
        <f>[1]DSSR!H25</f>
        <v>111</v>
      </c>
      <c r="AC4" s="16">
        <f>[1]DSSR!I25</f>
        <v>120</v>
      </c>
      <c r="AD4" s="16">
        <f>[1]DSSR!J25</f>
        <v>0</v>
      </c>
      <c r="AE4" s="16">
        <f>[1]DSSR!K25</f>
        <v>111</v>
      </c>
      <c r="AF4" s="16">
        <f>[1]DSSR!L25</f>
        <v>0</v>
      </c>
      <c r="AG4" s="16">
        <f>[1]DSSR!M25</f>
        <v>78</v>
      </c>
      <c r="AH4" s="16">
        <f>[1]DSSR!N25</f>
        <v>78</v>
      </c>
      <c r="AI4" s="16">
        <f>[1]DSSR!O25</f>
        <v>78</v>
      </c>
      <c r="AJ4" s="16">
        <f>[1]DSSR!P25</f>
        <v>120</v>
      </c>
      <c r="AK4" s="16">
        <f>[1]DSSR!Q25</f>
        <v>0</v>
      </c>
      <c r="AL4" s="16">
        <f>[1]DSSR!R25</f>
        <v>0</v>
      </c>
      <c r="AM4" s="16">
        <f>[1]DSSR!S25</f>
        <v>120</v>
      </c>
      <c r="AN4" s="16">
        <f>[1]DSSR!T25</f>
        <v>0</v>
      </c>
      <c r="AP4" s="13"/>
      <c r="AQ4" s="13"/>
      <c r="AR4" s="13"/>
      <c r="AS4" s="13"/>
      <c r="AT4" s="14"/>
      <c r="AU4" s="14"/>
      <c r="AV4" s="14"/>
      <c r="AW4" s="14"/>
      <c r="AX4" s="14"/>
      <c r="AY4" s="14"/>
      <c r="AZ4" s="13"/>
      <c r="BA4" s="15"/>
      <c r="BB4" s="13"/>
    </row>
    <row r="5" spans="1:56" s="12" customFormat="1" ht="11.25" x14ac:dyDescent="0.25">
      <c r="B5" s="10" t="s">
        <v>5</v>
      </c>
      <c r="C5" s="16">
        <v>84</v>
      </c>
      <c r="D5" s="16"/>
      <c r="E5" s="16"/>
      <c r="F5" s="16"/>
      <c r="G5" s="16"/>
      <c r="H5" s="16">
        <v>84</v>
      </c>
      <c r="I5" s="16"/>
      <c r="J5" s="16">
        <v>84</v>
      </c>
      <c r="K5" s="16">
        <v>84</v>
      </c>
      <c r="L5" s="16">
        <v>84</v>
      </c>
      <c r="M5" s="16"/>
      <c r="N5" s="16">
        <v>84</v>
      </c>
      <c r="O5" s="16"/>
      <c r="P5" s="16">
        <v>84</v>
      </c>
      <c r="Q5" s="16"/>
      <c r="R5" s="16">
        <v>84</v>
      </c>
      <c r="S5" s="16"/>
      <c r="T5" s="16">
        <v>84</v>
      </c>
      <c r="U5" s="16">
        <v>84</v>
      </c>
      <c r="V5" s="16">
        <v>84</v>
      </c>
      <c r="W5" s="16"/>
      <c r="X5" s="16">
        <v>84</v>
      </c>
      <c r="Y5" s="16">
        <v>84</v>
      </c>
      <c r="Z5" s="16">
        <v>84</v>
      </c>
      <c r="AA5" s="16"/>
      <c r="AB5" s="16">
        <v>84</v>
      </c>
      <c r="AC5" s="16">
        <v>84</v>
      </c>
      <c r="AD5" s="16"/>
      <c r="AE5" s="16">
        <v>84</v>
      </c>
      <c r="AF5" s="16"/>
      <c r="AG5" s="16">
        <v>42</v>
      </c>
      <c r="AH5" s="16">
        <v>42</v>
      </c>
      <c r="AI5" s="16">
        <v>42</v>
      </c>
      <c r="AJ5" s="16">
        <v>84</v>
      </c>
      <c r="AK5" s="16"/>
      <c r="AL5" s="16"/>
      <c r="AM5" s="16">
        <v>84</v>
      </c>
      <c r="AN5" s="16"/>
      <c r="AP5" s="13"/>
      <c r="AQ5" s="13"/>
      <c r="AR5" s="13"/>
      <c r="AS5" s="13"/>
      <c r="AT5" s="14"/>
      <c r="AU5" s="14"/>
      <c r="AV5" s="14"/>
      <c r="AW5" s="14"/>
      <c r="AX5" s="14"/>
      <c r="AY5" s="14"/>
      <c r="AZ5" s="13"/>
      <c r="BA5" s="15"/>
      <c r="BB5" s="13"/>
    </row>
    <row r="6" spans="1:56" s="12" customFormat="1" ht="12" thickBot="1" x14ac:dyDescent="0.3">
      <c r="B6" s="10" t="s">
        <v>6</v>
      </c>
      <c r="C6" s="16">
        <v>1.5</v>
      </c>
      <c r="D6" s="16"/>
      <c r="E6" s="16"/>
      <c r="F6" s="16"/>
      <c r="G6" s="16"/>
      <c r="H6" s="16">
        <v>1.5</v>
      </c>
      <c r="I6" s="16"/>
      <c r="J6" s="16">
        <v>1.5</v>
      </c>
      <c r="K6" s="16">
        <v>1.5</v>
      </c>
      <c r="L6" s="16">
        <v>4.5</v>
      </c>
      <c r="M6" s="16"/>
      <c r="N6" s="16">
        <v>1.5</v>
      </c>
      <c r="O6" s="16"/>
      <c r="P6" s="16">
        <v>1.5</v>
      </c>
      <c r="Q6" s="16"/>
      <c r="R6" s="16">
        <v>1.5</v>
      </c>
      <c r="S6" s="16"/>
      <c r="T6" s="16">
        <v>1.5</v>
      </c>
      <c r="U6" s="16">
        <v>1.5</v>
      </c>
      <c r="V6" s="16">
        <v>4.5</v>
      </c>
      <c r="W6" s="16"/>
      <c r="X6" s="16">
        <v>1.5</v>
      </c>
      <c r="Y6" s="54">
        <f>4.5/2</f>
        <v>2.25</v>
      </c>
      <c r="Z6" s="16">
        <v>4.5</v>
      </c>
      <c r="AA6" s="16"/>
      <c r="AB6" s="16">
        <v>4.5</v>
      </c>
      <c r="AC6" s="16">
        <v>1.5</v>
      </c>
      <c r="AD6" s="16"/>
      <c r="AE6" s="16">
        <v>1.5</v>
      </c>
      <c r="AF6" s="16"/>
      <c r="AG6" s="16">
        <v>1.5</v>
      </c>
      <c r="AH6" s="16">
        <v>1.5</v>
      </c>
      <c r="AI6" s="16">
        <v>1.5</v>
      </c>
      <c r="AJ6" s="16">
        <v>1.5</v>
      </c>
      <c r="AK6" s="16"/>
      <c r="AL6" s="16"/>
      <c r="AM6" s="16">
        <v>1.5</v>
      </c>
      <c r="AN6" s="55"/>
      <c r="AP6" s="13"/>
      <c r="AQ6" s="13"/>
      <c r="AR6" s="13"/>
      <c r="AS6" s="13"/>
      <c r="AT6" s="14"/>
      <c r="AU6" s="14"/>
      <c r="AV6" s="14"/>
      <c r="AW6" s="14"/>
      <c r="AX6" s="14"/>
      <c r="AY6" s="14"/>
      <c r="AZ6" s="13"/>
      <c r="BA6" s="15"/>
      <c r="BB6" s="13"/>
    </row>
    <row r="7" spans="1:56" s="12" customFormat="1" ht="18" customHeight="1" thickBot="1" x14ac:dyDescent="0.3">
      <c r="B7" s="17" t="s">
        <v>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6"/>
      <c r="W7" s="16"/>
      <c r="X7" s="16"/>
      <c r="Y7" s="5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55"/>
      <c r="AO7" s="19"/>
      <c r="AP7" s="20"/>
      <c r="AQ7" s="20"/>
      <c r="AR7" s="21"/>
      <c r="AS7" s="13"/>
      <c r="AT7" s="14"/>
      <c r="AU7" s="14"/>
      <c r="AV7" s="14"/>
      <c r="AW7" s="14"/>
      <c r="AX7" s="14"/>
      <c r="AY7" s="14"/>
      <c r="AZ7" s="13"/>
      <c r="BA7" s="15"/>
      <c r="BB7" s="13"/>
    </row>
    <row r="8" spans="1:56" ht="18" customHeight="1" thickBot="1" x14ac:dyDescent="0.3">
      <c r="B8" s="22" t="s">
        <v>8</v>
      </c>
      <c r="C8" s="91" t="s">
        <v>9</v>
      </c>
      <c r="D8" s="92" t="s">
        <v>10</v>
      </c>
      <c r="E8" s="92" t="s">
        <v>11</v>
      </c>
      <c r="F8" s="92" t="s">
        <v>12</v>
      </c>
      <c r="G8" s="92" t="s">
        <v>13</v>
      </c>
      <c r="H8" s="92" t="s">
        <v>14</v>
      </c>
      <c r="I8" s="92" t="s">
        <v>15</v>
      </c>
      <c r="J8" s="92" t="s">
        <v>16</v>
      </c>
      <c r="K8" s="92" t="s">
        <v>17</v>
      </c>
      <c r="L8" s="92" t="s">
        <v>18</v>
      </c>
      <c r="M8" s="92" t="s">
        <v>19</v>
      </c>
      <c r="N8" s="92" t="s">
        <v>20</v>
      </c>
      <c r="O8" s="92" t="s">
        <v>21</v>
      </c>
      <c r="P8" s="92" t="s">
        <v>22</v>
      </c>
      <c r="Q8" s="92" t="s">
        <v>23</v>
      </c>
      <c r="R8" s="92" t="s">
        <v>24</v>
      </c>
      <c r="S8" s="92" t="s">
        <v>25</v>
      </c>
      <c r="T8" s="92" t="s">
        <v>26</v>
      </c>
      <c r="U8" s="92" t="s">
        <v>27</v>
      </c>
      <c r="V8" s="92" t="s">
        <v>37</v>
      </c>
      <c r="W8" s="92" t="s">
        <v>38</v>
      </c>
      <c r="X8" s="92" t="s">
        <v>39</v>
      </c>
      <c r="Y8" s="92" t="s">
        <v>40</v>
      </c>
      <c r="Z8" s="92" t="s">
        <v>41</v>
      </c>
      <c r="AA8" s="92" t="s">
        <v>42</v>
      </c>
      <c r="AB8" s="92" t="s">
        <v>43</v>
      </c>
      <c r="AC8" s="92" t="s">
        <v>44</v>
      </c>
      <c r="AD8" s="92" t="s">
        <v>45</v>
      </c>
      <c r="AE8" s="92" t="s">
        <v>46</v>
      </c>
      <c r="AF8" s="92" t="s">
        <v>47</v>
      </c>
      <c r="AG8" s="92" t="s">
        <v>48</v>
      </c>
      <c r="AH8" s="92" t="s">
        <v>49</v>
      </c>
      <c r="AI8" s="92" t="s">
        <v>50</v>
      </c>
      <c r="AJ8" s="92" t="s">
        <v>51</v>
      </c>
      <c r="AK8" s="92" t="s">
        <v>52</v>
      </c>
      <c r="AL8" s="92" t="s">
        <v>53</v>
      </c>
      <c r="AM8" s="92" t="s">
        <v>54</v>
      </c>
      <c r="AN8" s="93" t="s">
        <v>55</v>
      </c>
      <c r="AP8" s="25" t="s">
        <v>28</v>
      </c>
      <c r="AQ8" s="26"/>
      <c r="AR8" s="27"/>
      <c r="AS8" s="28"/>
      <c r="AT8" s="28"/>
      <c r="AU8" s="28"/>
      <c r="AV8" s="28"/>
      <c r="AW8" s="28"/>
      <c r="AX8" s="28"/>
      <c r="AY8" s="8"/>
      <c r="BB8" s="2"/>
    </row>
    <row r="9" spans="1:56" ht="18" customHeight="1" x14ac:dyDescent="0.25">
      <c r="B9" s="29" t="s">
        <v>29</v>
      </c>
      <c r="C9" s="94"/>
      <c r="D9" s="88"/>
      <c r="E9" s="88"/>
      <c r="F9" s="88"/>
      <c r="G9" s="88"/>
      <c r="H9" s="88"/>
      <c r="I9" s="88"/>
      <c r="J9" s="88"/>
      <c r="K9" s="88">
        <v>3</v>
      </c>
      <c r="L9" s="88"/>
      <c r="M9" s="88">
        <v>1</v>
      </c>
      <c r="N9" s="88">
        <v>6</v>
      </c>
      <c r="O9" s="88">
        <v>1</v>
      </c>
      <c r="P9" s="88"/>
      <c r="Q9" s="88"/>
      <c r="R9" s="88"/>
      <c r="S9" s="88"/>
      <c r="T9" s="88">
        <v>3</v>
      </c>
      <c r="U9" s="88"/>
      <c r="V9" s="88">
        <v>108</v>
      </c>
      <c r="W9" s="88">
        <v>1</v>
      </c>
      <c r="X9" s="88">
        <v>3</v>
      </c>
      <c r="Y9" s="88">
        <v>16</v>
      </c>
      <c r="Z9" s="88">
        <v>150</v>
      </c>
      <c r="AA9" s="88"/>
      <c r="AB9" s="88"/>
      <c r="AC9" s="88"/>
      <c r="AD9" s="88"/>
      <c r="AE9" s="88">
        <v>5</v>
      </c>
      <c r="AF9" s="88"/>
      <c r="AG9" s="88"/>
      <c r="AH9" s="89">
        <v>15</v>
      </c>
      <c r="AI9" s="88"/>
      <c r="AJ9" s="88"/>
      <c r="AK9" s="88">
        <v>1</v>
      </c>
      <c r="AL9" s="88"/>
      <c r="AM9" s="88"/>
      <c r="AN9" s="95"/>
      <c r="AR9" s="27"/>
      <c r="AS9" s="28"/>
      <c r="AT9" s="28"/>
      <c r="AU9" s="28"/>
      <c r="AV9" s="28"/>
      <c r="AW9" s="28"/>
      <c r="AX9" s="28"/>
      <c r="AY9" s="32"/>
      <c r="BB9" s="2"/>
    </row>
    <row r="10" spans="1:56" ht="18" customHeight="1" x14ac:dyDescent="0.25">
      <c r="B10" s="33" t="s">
        <v>30</v>
      </c>
      <c r="C10" s="34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>
        <v>3</v>
      </c>
      <c r="O10" s="36"/>
      <c r="P10" s="36"/>
      <c r="Q10" s="36"/>
      <c r="R10" s="36"/>
      <c r="S10" s="36"/>
      <c r="T10" s="36"/>
      <c r="U10" s="36"/>
      <c r="V10" s="36">
        <v>1</v>
      </c>
      <c r="W10" s="36"/>
      <c r="X10" s="36"/>
      <c r="Y10" s="36"/>
      <c r="Z10" s="36">
        <v>56</v>
      </c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60"/>
      <c r="AN10" s="96"/>
      <c r="AP10" s="25" t="s">
        <v>31</v>
      </c>
      <c r="AQ10" s="38">
        <f>SUM(C13:AN13)+AG15</f>
        <v>235306</v>
      </c>
      <c r="AR10" s="27"/>
      <c r="AS10" s="28"/>
      <c r="AT10" s="28"/>
      <c r="AU10" s="28"/>
      <c r="AV10" s="28"/>
      <c r="AW10" s="28"/>
      <c r="AX10" s="28"/>
      <c r="AY10" s="32"/>
      <c r="BB10" s="2"/>
    </row>
    <row r="11" spans="1:56" ht="18" customHeight="1" thickBot="1" x14ac:dyDescent="0.3">
      <c r="B11" s="39" t="s">
        <v>32</v>
      </c>
      <c r="C11" s="97"/>
      <c r="D11" s="90"/>
      <c r="E11" s="90"/>
      <c r="F11" s="90"/>
      <c r="G11" s="90"/>
      <c r="H11" s="90"/>
      <c r="I11" s="90"/>
      <c r="J11" s="90"/>
      <c r="K11" s="90">
        <v>2</v>
      </c>
      <c r="L11" s="90"/>
      <c r="M11" s="90">
        <v>1</v>
      </c>
      <c r="N11" s="90">
        <v>1</v>
      </c>
      <c r="O11" s="90">
        <v>0</v>
      </c>
      <c r="P11" s="90"/>
      <c r="Q11" s="90"/>
      <c r="R11" s="90"/>
      <c r="S11" s="90"/>
      <c r="T11" s="90">
        <v>2</v>
      </c>
      <c r="U11" s="90"/>
      <c r="V11" s="90">
        <v>1</v>
      </c>
      <c r="W11" s="90">
        <v>1</v>
      </c>
      <c r="X11" s="90">
        <v>3</v>
      </c>
      <c r="Y11" s="90">
        <v>3</v>
      </c>
      <c r="Z11" s="90">
        <v>0</v>
      </c>
      <c r="AA11" s="90"/>
      <c r="AB11" s="90"/>
      <c r="AC11" s="90"/>
      <c r="AD11" s="90"/>
      <c r="AE11" s="90">
        <v>5</v>
      </c>
      <c r="AF11" s="90"/>
      <c r="AG11" s="90"/>
      <c r="AH11" s="90">
        <v>2</v>
      </c>
      <c r="AI11" s="90"/>
      <c r="AJ11" s="90"/>
      <c r="AK11" s="90">
        <v>0</v>
      </c>
      <c r="AL11" s="90"/>
      <c r="AM11" s="90"/>
      <c r="AN11" s="96"/>
      <c r="AP11" s="25" t="s">
        <v>33</v>
      </c>
      <c r="AQ11" s="38">
        <f>SUM(C19:Q19)</f>
        <v>31362</v>
      </c>
      <c r="AR11" s="27"/>
      <c r="AS11" s="28"/>
      <c r="AT11" s="28"/>
      <c r="AU11" s="28"/>
      <c r="AV11" s="28"/>
      <c r="AW11" s="28"/>
      <c r="AX11" s="28"/>
      <c r="AY11" s="32"/>
      <c r="BB11" s="2"/>
    </row>
    <row r="12" spans="1:56" ht="18" customHeight="1" thickBot="1" x14ac:dyDescent="0.3">
      <c r="B12" s="29" t="s">
        <v>34</v>
      </c>
      <c r="C12" s="111">
        <f t="shared" ref="C12:Y12" si="0">C9-C11+C10</f>
        <v>0</v>
      </c>
      <c r="D12" s="101">
        <f t="shared" si="0"/>
        <v>0</v>
      </c>
      <c r="E12" s="101">
        <f t="shared" si="0"/>
        <v>0</v>
      </c>
      <c r="F12" s="101">
        <f t="shared" si="0"/>
        <v>0</v>
      </c>
      <c r="G12" s="101">
        <f t="shared" si="0"/>
        <v>0</v>
      </c>
      <c r="H12" s="101">
        <f t="shared" si="0"/>
        <v>0</v>
      </c>
      <c r="I12" s="101">
        <f t="shared" si="0"/>
        <v>0</v>
      </c>
      <c r="J12" s="101">
        <f t="shared" si="0"/>
        <v>0</v>
      </c>
      <c r="K12" s="101">
        <f t="shared" si="0"/>
        <v>1</v>
      </c>
      <c r="L12" s="101">
        <f t="shared" si="0"/>
        <v>0</v>
      </c>
      <c r="M12" s="101">
        <f t="shared" si="0"/>
        <v>0</v>
      </c>
      <c r="N12" s="101">
        <f t="shared" si="0"/>
        <v>8</v>
      </c>
      <c r="O12" s="101">
        <f t="shared" si="0"/>
        <v>1</v>
      </c>
      <c r="P12" s="101">
        <f t="shared" si="0"/>
        <v>0</v>
      </c>
      <c r="Q12" s="101">
        <f t="shared" si="0"/>
        <v>0</v>
      </c>
      <c r="R12" s="101">
        <f t="shared" si="0"/>
        <v>0</v>
      </c>
      <c r="S12" s="101">
        <f t="shared" si="0"/>
        <v>0</v>
      </c>
      <c r="T12" s="101">
        <f t="shared" si="0"/>
        <v>1</v>
      </c>
      <c r="U12" s="101">
        <f t="shared" si="0"/>
        <v>0</v>
      </c>
      <c r="V12" s="101">
        <f t="shared" si="0"/>
        <v>108</v>
      </c>
      <c r="W12" s="101">
        <f t="shared" si="0"/>
        <v>0</v>
      </c>
      <c r="X12" s="101">
        <f t="shared" si="0"/>
        <v>0</v>
      </c>
      <c r="Y12" s="101">
        <f t="shared" si="0"/>
        <v>13</v>
      </c>
      <c r="Z12" s="101">
        <f>Z9-Z11+Z10</f>
        <v>206</v>
      </c>
      <c r="AA12" s="101">
        <f t="shared" ref="AA12:AN12" si="1">AA9-AA11+AA10</f>
        <v>0</v>
      </c>
      <c r="AB12" s="101">
        <f t="shared" si="1"/>
        <v>0</v>
      </c>
      <c r="AC12" s="101">
        <f t="shared" si="1"/>
        <v>0</v>
      </c>
      <c r="AD12" s="101">
        <f t="shared" si="1"/>
        <v>0</v>
      </c>
      <c r="AE12" s="101">
        <f t="shared" si="1"/>
        <v>0</v>
      </c>
      <c r="AF12" s="101">
        <f t="shared" si="1"/>
        <v>0</v>
      </c>
      <c r="AG12" s="101">
        <f t="shared" si="1"/>
        <v>0</v>
      </c>
      <c r="AH12" s="101">
        <f t="shared" si="1"/>
        <v>13</v>
      </c>
      <c r="AI12" s="101">
        <f t="shared" si="1"/>
        <v>0</v>
      </c>
      <c r="AJ12" s="101">
        <f t="shared" si="1"/>
        <v>0</v>
      </c>
      <c r="AK12" s="101">
        <f t="shared" si="1"/>
        <v>1</v>
      </c>
      <c r="AL12" s="101">
        <f t="shared" si="1"/>
        <v>0</v>
      </c>
      <c r="AM12" s="101">
        <f t="shared" si="1"/>
        <v>0</v>
      </c>
      <c r="AN12" s="102">
        <f t="shared" si="1"/>
        <v>0</v>
      </c>
      <c r="AP12" s="25" t="s">
        <v>35</v>
      </c>
      <c r="AQ12" s="46">
        <f>AQ10-AQ11</f>
        <v>203944</v>
      </c>
      <c r="AR12" s="27"/>
      <c r="AS12" s="28"/>
      <c r="AT12" s="28"/>
      <c r="AU12" s="28"/>
      <c r="AV12" s="28"/>
      <c r="AW12" s="28"/>
      <c r="AX12" s="28"/>
      <c r="AY12" s="8"/>
      <c r="BB12" s="2"/>
    </row>
    <row r="13" spans="1:56" s="13" customFormat="1" ht="18" customHeight="1" thickBot="1" x14ac:dyDescent="0.3">
      <c r="B13" s="110"/>
      <c r="C13" s="83">
        <f t="shared" ref="C13:U13" si="2">C12*(C$3+C$4)</f>
        <v>0</v>
      </c>
      <c r="D13" s="83">
        <f t="shared" si="2"/>
        <v>0</v>
      </c>
      <c r="E13" s="83">
        <f t="shared" si="2"/>
        <v>0</v>
      </c>
      <c r="F13" s="83">
        <f t="shared" si="2"/>
        <v>0</v>
      </c>
      <c r="G13" s="83">
        <f t="shared" si="2"/>
        <v>0</v>
      </c>
      <c r="H13" s="83">
        <f t="shared" si="2"/>
        <v>0</v>
      </c>
      <c r="I13" s="83">
        <f t="shared" si="2"/>
        <v>0</v>
      </c>
      <c r="J13" s="83">
        <f t="shared" si="2"/>
        <v>0</v>
      </c>
      <c r="K13" s="107">
        <f t="shared" si="2"/>
        <v>1065</v>
      </c>
      <c r="L13" s="83">
        <f t="shared" si="2"/>
        <v>0</v>
      </c>
      <c r="M13" s="83">
        <f t="shared" si="2"/>
        <v>0</v>
      </c>
      <c r="N13" s="107">
        <f t="shared" si="2"/>
        <v>7144</v>
      </c>
      <c r="O13" s="107">
        <f t="shared" si="2"/>
        <v>1038</v>
      </c>
      <c r="P13" s="83">
        <f t="shared" si="2"/>
        <v>0</v>
      </c>
      <c r="Q13" s="83">
        <f t="shared" si="2"/>
        <v>0</v>
      </c>
      <c r="R13" s="83">
        <f t="shared" si="2"/>
        <v>0</v>
      </c>
      <c r="S13" s="83">
        <f t="shared" si="2"/>
        <v>0</v>
      </c>
      <c r="T13" s="107">
        <f t="shared" si="2"/>
        <v>912</v>
      </c>
      <c r="U13" s="83">
        <f t="shared" si="2"/>
        <v>0</v>
      </c>
      <c r="V13" s="107">
        <f t="shared" ref="V13:AN13" si="3">V12*(V$3+V$4)</f>
        <v>70740</v>
      </c>
      <c r="W13" s="83">
        <f t="shared" si="3"/>
        <v>0</v>
      </c>
      <c r="X13" s="83">
        <f t="shared" si="3"/>
        <v>0</v>
      </c>
      <c r="Y13" s="107">
        <f t="shared" si="3"/>
        <v>8762</v>
      </c>
      <c r="Z13" s="107">
        <f t="shared" si="3"/>
        <v>141316</v>
      </c>
      <c r="AA13" s="83">
        <f t="shared" si="3"/>
        <v>0</v>
      </c>
      <c r="AB13" s="83">
        <f t="shared" si="3"/>
        <v>0</v>
      </c>
      <c r="AC13" s="83">
        <f t="shared" si="3"/>
        <v>0</v>
      </c>
      <c r="AD13" s="83">
        <f t="shared" si="3"/>
        <v>0</v>
      </c>
      <c r="AE13" s="83">
        <f t="shared" si="3"/>
        <v>0</v>
      </c>
      <c r="AF13" s="83">
        <f t="shared" si="3"/>
        <v>0</v>
      </c>
      <c r="AG13" s="83">
        <f t="shared" si="3"/>
        <v>0</v>
      </c>
      <c r="AH13" s="107">
        <f t="shared" si="3"/>
        <v>3679</v>
      </c>
      <c r="AI13" s="83">
        <f t="shared" si="3"/>
        <v>0</v>
      </c>
      <c r="AJ13" s="83">
        <f t="shared" si="3"/>
        <v>0</v>
      </c>
      <c r="AK13" s="107">
        <f t="shared" si="3"/>
        <v>650</v>
      </c>
      <c r="AL13" s="83">
        <f t="shared" si="3"/>
        <v>0</v>
      </c>
      <c r="AM13" s="83">
        <f t="shared" si="3"/>
        <v>0</v>
      </c>
      <c r="AN13" s="83">
        <f t="shared" si="3"/>
        <v>0</v>
      </c>
      <c r="AP13" s="49" t="s">
        <v>36</v>
      </c>
      <c r="AQ13" s="50"/>
      <c r="AR13" s="84"/>
      <c r="AY13" s="52"/>
    </row>
    <row r="14" spans="1:56" s="12" customFormat="1" ht="12" thickBot="1" x14ac:dyDescent="0.3"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108"/>
      <c r="AH14" s="109" t="s">
        <v>77</v>
      </c>
      <c r="AI14" s="83">
        <f>66-48</f>
        <v>18</v>
      </c>
      <c r="AJ14" s="48"/>
      <c r="AK14" s="48"/>
      <c r="AL14" s="48"/>
      <c r="AM14" s="48"/>
      <c r="AN14" s="48"/>
      <c r="AO14" s="48"/>
      <c r="AP14" s="49"/>
      <c r="AQ14" s="50"/>
      <c r="AR14" s="51"/>
      <c r="AS14" s="10"/>
      <c r="AT14" s="10"/>
      <c r="AU14" s="10"/>
      <c r="AV14" s="10"/>
      <c r="AW14" s="10"/>
      <c r="AX14" s="10"/>
      <c r="AY14" s="52"/>
      <c r="BB14" s="13"/>
    </row>
    <row r="15" spans="1:56" s="12" customFormat="1" ht="12" thickBot="1" x14ac:dyDescent="0.3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83">
        <f>AG14*10</f>
        <v>0</v>
      </c>
      <c r="AH15" s="48"/>
      <c r="AI15" s="48"/>
      <c r="AJ15" s="48"/>
      <c r="AK15" s="48"/>
      <c r="AL15" s="48"/>
      <c r="AM15" s="48"/>
      <c r="AN15" s="48"/>
      <c r="AO15" s="48"/>
      <c r="AP15" s="49"/>
      <c r="AQ15" s="50"/>
      <c r="AR15" s="51"/>
      <c r="AS15" s="10"/>
      <c r="AT15" s="10"/>
      <c r="AU15" s="10"/>
      <c r="AV15" s="10"/>
      <c r="AW15" s="10"/>
      <c r="AX15" s="10"/>
      <c r="AY15" s="52"/>
      <c r="BB15" s="13"/>
    </row>
    <row r="16" spans="1:56" s="12" customFormat="1" ht="13.5" thickBot="1" x14ac:dyDescent="0.3">
      <c r="A16" s="2"/>
      <c r="B16" s="112" t="s">
        <v>61</v>
      </c>
      <c r="C16" s="114" t="s">
        <v>26</v>
      </c>
      <c r="D16" s="115"/>
      <c r="E16" s="116"/>
      <c r="F16" s="114" t="s">
        <v>62</v>
      </c>
      <c r="G16" s="115"/>
      <c r="H16" s="116"/>
      <c r="I16" s="114" t="s">
        <v>63</v>
      </c>
      <c r="J16" s="115"/>
      <c r="K16" s="116"/>
      <c r="L16" s="114" t="s">
        <v>64</v>
      </c>
      <c r="M16" s="115"/>
      <c r="N16" s="116"/>
      <c r="O16" s="114" t="s">
        <v>65</v>
      </c>
      <c r="P16" s="115"/>
      <c r="Q16" s="116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50"/>
      <c r="AR16" s="51"/>
      <c r="AS16" s="10"/>
      <c r="AT16" s="10"/>
      <c r="AU16" s="10"/>
      <c r="AV16" s="10"/>
      <c r="AW16" s="10"/>
      <c r="AX16" s="10"/>
      <c r="AY16" s="52"/>
      <c r="BB16" s="13"/>
    </row>
    <row r="17" spans="1:54" s="12" customFormat="1" ht="13.5" thickBot="1" x14ac:dyDescent="0.3">
      <c r="A17" s="5"/>
      <c r="B17" s="113"/>
      <c r="C17" s="68" t="s">
        <v>66</v>
      </c>
      <c r="D17" s="69" t="s">
        <v>76</v>
      </c>
      <c r="E17" s="70" t="s">
        <v>75</v>
      </c>
      <c r="F17" s="68" t="s">
        <v>66</v>
      </c>
      <c r="G17" s="69" t="s">
        <v>76</v>
      </c>
      <c r="H17" s="70" t="s">
        <v>75</v>
      </c>
      <c r="I17" s="68" t="s">
        <v>66</v>
      </c>
      <c r="J17" s="69" t="s">
        <v>76</v>
      </c>
      <c r="K17" s="70" t="s">
        <v>75</v>
      </c>
      <c r="L17" s="68" t="s">
        <v>66</v>
      </c>
      <c r="M17" s="69" t="s">
        <v>76</v>
      </c>
      <c r="N17" s="70" t="s">
        <v>75</v>
      </c>
      <c r="O17" s="68" t="s">
        <v>66</v>
      </c>
      <c r="P17" s="69" t="s">
        <v>76</v>
      </c>
      <c r="Q17" s="70" t="s">
        <v>75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9"/>
      <c r="AQ17" s="50"/>
      <c r="AR17" s="51"/>
      <c r="AS17" s="10"/>
      <c r="AT17" s="10"/>
      <c r="AU17" s="10"/>
      <c r="AV17" s="10"/>
      <c r="AW17" s="10"/>
      <c r="AX17" s="10"/>
      <c r="AY17" s="52"/>
      <c r="BB17" s="13"/>
    </row>
    <row r="18" spans="1:54" s="12" customFormat="1" ht="13.5" thickBot="1" x14ac:dyDescent="0.3">
      <c r="A18" s="5"/>
      <c r="B18" s="29" t="s">
        <v>69</v>
      </c>
      <c r="C18" s="103">
        <v>7</v>
      </c>
      <c r="D18" s="104"/>
      <c r="E18" s="104"/>
      <c r="F18" s="104">
        <v>270</v>
      </c>
      <c r="G18" s="73"/>
      <c r="H18" s="73"/>
      <c r="I18" s="73"/>
      <c r="J18" s="73"/>
      <c r="K18" s="104"/>
      <c r="L18" s="73"/>
      <c r="M18" s="73"/>
      <c r="N18" s="73"/>
      <c r="O18" s="104">
        <v>2</v>
      </c>
      <c r="P18" s="73"/>
      <c r="Q18" s="74">
        <v>264</v>
      </c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9"/>
      <c r="AQ18" s="50"/>
      <c r="AR18" s="51"/>
      <c r="AS18" s="10"/>
      <c r="AT18" s="10"/>
      <c r="AU18" s="10"/>
      <c r="AV18" s="10"/>
      <c r="AW18" s="10"/>
      <c r="AX18" s="10"/>
      <c r="AY18" s="52"/>
      <c r="BB18" s="13"/>
    </row>
    <row r="19" spans="1:54" s="13" customFormat="1" ht="18" customHeight="1" thickBot="1" x14ac:dyDescent="0.3">
      <c r="B19" s="105"/>
      <c r="C19" s="106">
        <f>C18*120</f>
        <v>840</v>
      </c>
      <c r="D19" s="106">
        <f>D18*84</f>
        <v>0</v>
      </c>
      <c r="E19" s="106">
        <f>E18*1.5</f>
        <v>0</v>
      </c>
      <c r="F19" s="106">
        <f>F18*111</f>
        <v>29970</v>
      </c>
      <c r="G19" s="106">
        <f>G18*84</f>
        <v>0</v>
      </c>
      <c r="H19" s="106">
        <f>H18*4.5</f>
        <v>0</v>
      </c>
      <c r="I19" s="106">
        <f>I18*111</f>
        <v>0</v>
      </c>
      <c r="J19" s="106">
        <f>J18*84</f>
        <v>0</v>
      </c>
      <c r="K19" s="106">
        <f>K18*2.25</f>
        <v>0</v>
      </c>
      <c r="L19" s="106">
        <f>L18*120</f>
        <v>0</v>
      </c>
      <c r="M19" s="106">
        <f>M18*84</f>
        <v>0</v>
      </c>
      <c r="N19" s="106">
        <f>N18*1.5</f>
        <v>0</v>
      </c>
      <c r="O19" s="106">
        <f>O18*78</f>
        <v>156</v>
      </c>
      <c r="P19" s="106">
        <f>P18*42</f>
        <v>0</v>
      </c>
      <c r="Q19" s="106">
        <f>Q18*1.5</f>
        <v>396</v>
      </c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25" t="s">
        <v>56</v>
      </c>
      <c r="AQ19" s="57"/>
      <c r="AR19" s="84"/>
      <c r="AY19" s="52"/>
    </row>
    <row r="20" spans="1:54" s="12" customFormat="1" ht="18" customHeight="1" x14ac:dyDescent="0.25"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25" t="s">
        <v>57</v>
      </c>
      <c r="AQ20" s="57"/>
      <c r="AR20" s="51"/>
      <c r="AS20" s="10"/>
      <c r="AT20" s="10"/>
      <c r="AU20" s="10"/>
      <c r="AV20" s="10"/>
      <c r="AW20" s="10"/>
      <c r="AX20" s="10"/>
      <c r="AY20" s="52"/>
      <c r="BB20" s="13"/>
    </row>
    <row r="21" spans="1:54" s="12" customFormat="1" ht="18" customHeight="1" x14ac:dyDescent="0.25"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25" t="s">
        <v>78</v>
      </c>
      <c r="AQ21" s="57">
        <v>2466</v>
      </c>
      <c r="AR21" s="51"/>
      <c r="AS21" s="10"/>
      <c r="AT21" s="10"/>
      <c r="AU21" s="10"/>
      <c r="AV21" s="10"/>
      <c r="AW21" s="10"/>
      <c r="AX21" s="10"/>
      <c r="AY21" s="52"/>
      <c r="BB21" s="13"/>
    </row>
    <row r="22" spans="1:54" s="12" customFormat="1" ht="18" customHeight="1" thickBot="1" x14ac:dyDescent="0.3"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 t="s">
        <v>58</v>
      </c>
      <c r="AQ22" s="63">
        <f>AQ12+AQ13-AQ19-AQ20-AQ21</f>
        <v>201478</v>
      </c>
      <c r="AR22" s="51"/>
      <c r="AS22" s="10"/>
      <c r="AT22" s="10"/>
      <c r="AU22" s="10"/>
      <c r="AV22" s="10"/>
      <c r="AW22" s="10"/>
      <c r="AX22" s="10"/>
      <c r="AY22" s="52"/>
      <c r="BB22" s="13"/>
    </row>
    <row r="23" spans="1:54" s="12" customFormat="1" ht="18" customHeight="1" thickTop="1" x14ac:dyDescent="0.25"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25" t="s">
        <v>59</v>
      </c>
      <c r="AQ23" s="64">
        <v>194777</v>
      </c>
      <c r="AR23" s="51"/>
      <c r="AS23" s="10"/>
      <c r="AT23" s="10"/>
      <c r="AU23" s="10"/>
      <c r="AV23" s="10"/>
      <c r="AW23" s="10"/>
      <c r="AX23" s="10"/>
      <c r="AY23" s="52"/>
      <c r="BB23" s="13"/>
    </row>
    <row r="24" spans="1:54" s="13" customFormat="1" ht="18" customHeight="1" thickBot="1" x14ac:dyDescent="0.3"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25" t="s">
        <v>60</v>
      </c>
      <c r="AQ24" s="65">
        <f>AQ23-AQ22</f>
        <v>-6701</v>
      </c>
      <c r="AR24" s="84"/>
      <c r="AY24" s="52"/>
    </row>
    <row r="25" spans="1:54" s="12" customFormat="1" ht="18" customHeight="1" thickTop="1" x14ac:dyDescent="0.25"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66"/>
      <c r="AS25" s="48"/>
      <c r="AT25" s="10"/>
      <c r="AU25" s="10"/>
      <c r="AV25" s="10"/>
      <c r="AW25" s="10"/>
      <c r="AX25" s="10"/>
      <c r="AY25" s="52"/>
      <c r="BB25" s="13"/>
    </row>
    <row r="26" spans="1:54" s="2" customFormat="1" ht="18" customHeight="1" x14ac:dyDescent="0.25">
      <c r="AR26" s="67"/>
      <c r="AY26" s="8"/>
    </row>
    <row r="27" spans="1:54" ht="18" customHeight="1" x14ac:dyDescent="0.25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R27" s="71"/>
      <c r="AS27" s="1"/>
      <c r="AT27" s="1"/>
      <c r="AU27" s="1"/>
      <c r="AV27" s="1"/>
      <c r="AW27" s="1"/>
      <c r="AX27" s="1"/>
      <c r="AY27" s="4"/>
      <c r="BB27" s="2"/>
    </row>
    <row r="28" spans="1:54" ht="18" customHeight="1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R28" s="71"/>
      <c r="AS28" s="1"/>
      <c r="AT28" s="1"/>
      <c r="AU28" s="1"/>
      <c r="AV28" s="1"/>
      <c r="AW28" s="1"/>
      <c r="AX28" s="1"/>
      <c r="AY28" s="8"/>
      <c r="BB28" s="2"/>
    </row>
    <row r="29" spans="1:54" s="12" customFormat="1" ht="18" customHeight="1" thickBot="1" x14ac:dyDescent="0.3"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78"/>
      <c r="AR29" s="79"/>
      <c r="AS29" s="80"/>
      <c r="AT29" s="80"/>
      <c r="AU29" s="80"/>
      <c r="AV29" s="80"/>
      <c r="AW29" s="80"/>
      <c r="AX29" s="80"/>
      <c r="AY29" s="52"/>
      <c r="BB29" s="13"/>
    </row>
    <row r="30" spans="1:54" ht="18" customHeight="1" thickBot="1" x14ac:dyDescent="0.3">
      <c r="B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R30" s="1"/>
      <c r="AS30" s="1"/>
      <c r="AT30" s="1"/>
      <c r="AU30" s="1"/>
      <c r="AV30" s="1"/>
      <c r="AW30" s="1"/>
      <c r="AX30" s="1"/>
      <c r="AY30" s="8"/>
      <c r="BB30" s="2"/>
    </row>
    <row r="31" spans="1:54" ht="18" customHeight="1" thickBot="1" x14ac:dyDescent="0.3">
      <c r="B31" s="17" t="s">
        <v>70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20"/>
      <c r="AQ31" s="20"/>
      <c r="AR31" s="21"/>
    </row>
    <row r="32" spans="1:54" ht="18" customHeight="1" thickBot="1" x14ac:dyDescent="0.3">
      <c r="B32" s="81" t="s">
        <v>71</v>
      </c>
      <c r="C32" s="23" t="s">
        <v>9</v>
      </c>
      <c r="D32" s="23" t="s">
        <v>10</v>
      </c>
      <c r="E32" s="23" t="s">
        <v>11</v>
      </c>
      <c r="F32" s="23" t="s">
        <v>12</v>
      </c>
      <c r="G32" s="23" t="s">
        <v>13</v>
      </c>
      <c r="H32" s="23" t="s">
        <v>14</v>
      </c>
      <c r="I32" s="23" t="s">
        <v>15</v>
      </c>
      <c r="J32" s="23" t="s">
        <v>16</v>
      </c>
      <c r="K32" s="23" t="s">
        <v>17</v>
      </c>
      <c r="L32" s="23" t="s">
        <v>18</v>
      </c>
      <c r="M32" s="23" t="s">
        <v>19</v>
      </c>
      <c r="N32" s="23" t="s">
        <v>20</v>
      </c>
      <c r="O32" s="23" t="s">
        <v>21</v>
      </c>
      <c r="P32" s="23" t="s">
        <v>22</v>
      </c>
      <c r="Q32" s="23" t="s">
        <v>23</v>
      </c>
      <c r="R32" s="23" t="s">
        <v>24</v>
      </c>
      <c r="S32" s="23" t="s">
        <v>25</v>
      </c>
      <c r="T32" s="23" t="s">
        <v>26</v>
      </c>
      <c r="U32" s="24" t="s">
        <v>27</v>
      </c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P32" s="25" t="s">
        <v>28</v>
      </c>
      <c r="AQ32" s="26"/>
      <c r="AR32" s="27"/>
    </row>
    <row r="33" spans="2:44" ht="18" customHeight="1" x14ac:dyDescent="0.25">
      <c r="B33" s="29" t="s">
        <v>29</v>
      </c>
      <c r="C33" s="30"/>
      <c r="D33" s="30"/>
      <c r="E33" s="30"/>
      <c r="F33" s="30"/>
      <c r="G33" s="30"/>
      <c r="H33" s="30"/>
      <c r="I33" s="30"/>
      <c r="J33" s="30"/>
      <c r="K33" s="30">
        <v>3</v>
      </c>
      <c r="L33" s="30"/>
      <c r="M33" s="30">
        <v>1</v>
      </c>
      <c r="N33" s="30">
        <v>11</v>
      </c>
      <c r="O33" s="30"/>
      <c r="P33" s="30"/>
      <c r="Q33" s="30">
        <v>1</v>
      </c>
      <c r="R33" s="30"/>
      <c r="S33" s="30"/>
      <c r="T33" s="30">
        <v>3</v>
      </c>
      <c r="U33" s="31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R33" s="27"/>
    </row>
    <row r="34" spans="2:44" ht="18" customHeight="1" x14ac:dyDescent="0.25">
      <c r="B34" s="33" t="s">
        <v>30</v>
      </c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P34" s="25" t="s">
        <v>31</v>
      </c>
      <c r="AQ34" s="38">
        <f>SUM(C37:AO37)</f>
        <v>0</v>
      </c>
      <c r="AR34" s="27"/>
    </row>
    <row r="35" spans="2:44" ht="18" customHeight="1" thickBot="1" x14ac:dyDescent="0.3">
      <c r="B35" s="39" t="s">
        <v>32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P35" s="25" t="s">
        <v>33</v>
      </c>
      <c r="AQ35" s="38">
        <f>SUM(C53:Q53)</f>
        <v>0</v>
      </c>
      <c r="AR35" s="27"/>
    </row>
    <row r="36" spans="2:44" ht="18" customHeight="1" thickBot="1" x14ac:dyDescent="0.3">
      <c r="B36" s="29" t="s">
        <v>34</v>
      </c>
      <c r="C36" s="42">
        <f t="shared" ref="C36:I36" si="4">C33+C34-C35</f>
        <v>0</v>
      </c>
      <c r="D36" s="43">
        <f t="shared" si="4"/>
        <v>0</v>
      </c>
      <c r="E36" s="43">
        <f t="shared" si="4"/>
        <v>0</v>
      </c>
      <c r="F36" s="43">
        <f t="shared" si="4"/>
        <v>0</v>
      </c>
      <c r="G36" s="44">
        <f t="shared" si="4"/>
        <v>0</v>
      </c>
      <c r="H36" s="44">
        <f t="shared" si="4"/>
        <v>0</v>
      </c>
      <c r="I36" s="44">
        <f t="shared" si="4"/>
        <v>0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P36" s="25" t="s">
        <v>35</v>
      </c>
      <c r="AQ36" s="46">
        <f>AQ34-AQ35</f>
        <v>0</v>
      </c>
      <c r="AR36" s="27"/>
    </row>
    <row r="37" spans="2:44" ht="18" customHeight="1" thickBot="1" x14ac:dyDescent="0.3">
      <c r="B37" s="47"/>
      <c r="C37" s="48">
        <f t="shared" ref="C37:U37" si="5">C36*(C$3+C$4)</f>
        <v>0</v>
      </c>
      <c r="D37" s="48">
        <f t="shared" si="5"/>
        <v>0</v>
      </c>
      <c r="E37" s="48">
        <f t="shared" si="5"/>
        <v>0</v>
      </c>
      <c r="F37" s="48">
        <f t="shared" si="5"/>
        <v>0</v>
      </c>
      <c r="G37" s="48">
        <f t="shared" si="5"/>
        <v>0</v>
      </c>
      <c r="H37" s="48">
        <f t="shared" si="5"/>
        <v>0</v>
      </c>
      <c r="I37" s="48">
        <f t="shared" si="5"/>
        <v>0</v>
      </c>
      <c r="J37" s="48">
        <f t="shared" si="5"/>
        <v>0</v>
      </c>
      <c r="K37" s="48">
        <f t="shared" si="5"/>
        <v>0</v>
      </c>
      <c r="L37" s="48">
        <f t="shared" si="5"/>
        <v>0</v>
      </c>
      <c r="M37" s="48">
        <f t="shared" si="5"/>
        <v>0</v>
      </c>
      <c r="N37" s="48">
        <f t="shared" si="5"/>
        <v>0</v>
      </c>
      <c r="O37" s="48">
        <f t="shared" si="5"/>
        <v>0</v>
      </c>
      <c r="P37" s="48">
        <f t="shared" si="5"/>
        <v>0</v>
      </c>
      <c r="Q37" s="48">
        <f t="shared" si="5"/>
        <v>0</v>
      </c>
      <c r="R37" s="48">
        <f t="shared" si="5"/>
        <v>0</v>
      </c>
      <c r="S37" s="48">
        <f t="shared" si="5"/>
        <v>0</v>
      </c>
      <c r="T37" s="48">
        <f t="shared" si="5"/>
        <v>0</v>
      </c>
      <c r="U37" s="48">
        <f t="shared" si="5"/>
        <v>0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49" t="s">
        <v>36</v>
      </c>
      <c r="AQ37" s="50">
        <v>23</v>
      </c>
      <c r="AR37" s="51"/>
    </row>
    <row r="38" spans="2:44" ht="18" hidden="1" customHeight="1" x14ac:dyDescent="0.25">
      <c r="B38" s="53" t="s">
        <v>3</v>
      </c>
      <c r="C38" s="16">
        <f>[1]DSSR!B48</f>
        <v>0</v>
      </c>
      <c r="D38" s="16">
        <f>[1]DSSR!C48</f>
        <v>0</v>
      </c>
      <c r="E38" s="16">
        <f>[1]DSSR!D48</f>
        <v>0</v>
      </c>
      <c r="F38" s="16">
        <f>[1]DSSR!E48</f>
        <v>0</v>
      </c>
      <c r="G38" s="16">
        <f>[1]DSSR!F48</f>
        <v>0</v>
      </c>
      <c r="H38" s="16">
        <f>[1]DSSR!G48</f>
        <v>0</v>
      </c>
      <c r="I38" s="16">
        <f>[1]DSSR!H48</f>
        <v>0</v>
      </c>
      <c r="J38" s="16">
        <f>[1]DSSR!I48</f>
        <v>0</v>
      </c>
      <c r="K38" s="16">
        <f>[1]DSSR!J48</f>
        <v>0</v>
      </c>
      <c r="L38" s="16">
        <f>[1]DSSR!K48</f>
        <v>0</v>
      </c>
      <c r="M38" s="16">
        <f>[1]DSSR!L48</f>
        <v>0</v>
      </c>
      <c r="N38" s="16">
        <f>[1]DSSR!M48</f>
        <v>0</v>
      </c>
      <c r="O38" s="16">
        <f>[1]DSSR!N48</f>
        <v>0</v>
      </c>
      <c r="P38" s="16">
        <f>[1]DSSR!O48</f>
        <v>0</v>
      </c>
      <c r="Q38" s="16">
        <f>[1]DSSR!P48</f>
        <v>0</v>
      </c>
      <c r="R38" s="16">
        <f>[1]DSSR!Q48</f>
        <v>0</v>
      </c>
      <c r="S38" s="16">
        <f>[1]DSSR!R48</f>
        <v>0</v>
      </c>
      <c r="T38" s="16">
        <f>[1]DSSR!S48</f>
        <v>0</v>
      </c>
      <c r="U38" s="16">
        <f>[1]DSSR!T48</f>
        <v>0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9"/>
      <c r="AQ38" s="50"/>
      <c r="AR38" s="51"/>
    </row>
    <row r="39" spans="2:44" ht="18" hidden="1" customHeight="1" x14ac:dyDescent="0.25">
      <c r="B39" s="53" t="s">
        <v>4</v>
      </c>
      <c r="C39" s="16">
        <f>[1]DSSR!B49</f>
        <v>0</v>
      </c>
      <c r="D39" s="16">
        <f>[1]DSSR!C49</f>
        <v>0</v>
      </c>
      <c r="E39" s="16">
        <f>[1]DSSR!D49</f>
        <v>0</v>
      </c>
      <c r="F39" s="16">
        <f>[1]DSSR!E49</f>
        <v>0</v>
      </c>
      <c r="G39" s="16">
        <f>[1]DSSR!F49</f>
        <v>0</v>
      </c>
      <c r="H39" s="16">
        <f>[1]DSSR!G49</f>
        <v>0</v>
      </c>
      <c r="I39" s="16">
        <f>[1]DSSR!H49</f>
        <v>0</v>
      </c>
      <c r="J39" s="16">
        <f>[1]DSSR!I49</f>
        <v>0</v>
      </c>
      <c r="K39" s="16">
        <f>[1]DSSR!J49</f>
        <v>0</v>
      </c>
      <c r="L39" s="16">
        <f>[1]DSSR!K49</f>
        <v>0</v>
      </c>
      <c r="M39" s="16">
        <f>[1]DSSR!L49</f>
        <v>0</v>
      </c>
      <c r="N39" s="16">
        <f>[1]DSSR!M49</f>
        <v>0</v>
      </c>
      <c r="O39" s="16">
        <f>[1]DSSR!N49</f>
        <v>0</v>
      </c>
      <c r="P39" s="16">
        <f>[1]DSSR!O49</f>
        <v>0</v>
      </c>
      <c r="Q39" s="16">
        <f>[1]DSSR!P49</f>
        <v>0</v>
      </c>
      <c r="R39" s="16">
        <f>[1]DSSR!Q49</f>
        <v>0</v>
      </c>
      <c r="S39" s="16">
        <f>[1]DSSR!R49</f>
        <v>0</v>
      </c>
      <c r="T39" s="16">
        <f>[1]DSSR!S49</f>
        <v>0</v>
      </c>
      <c r="U39" s="16">
        <f>[1]DSSR!T49</f>
        <v>0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9"/>
      <c r="AQ39" s="50"/>
      <c r="AR39" s="51"/>
    </row>
    <row r="40" spans="2:44" ht="18" hidden="1" customHeight="1" x14ac:dyDescent="0.25">
      <c r="B40" s="53" t="s">
        <v>5</v>
      </c>
      <c r="C40" s="16">
        <v>84</v>
      </c>
      <c r="D40" s="16"/>
      <c r="E40" s="16">
        <v>84</v>
      </c>
      <c r="F40" s="16">
        <v>84</v>
      </c>
      <c r="G40" s="16">
        <v>84</v>
      </c>
      <c r="H40" s="16"/>
      <c r="I40" s="16">
        <v>84</v>
      </c>
      <c r="J40" s="16">
        <v>84</v>
      </c>
      <c r="K40" s="16"/>
      <c r="L40" s="16">
        <v>84</v>
      </c>
      <c r="M40" s="16"/>
      <c r="N40" s="16">
        <v>42</v>
      </c>
      <c r="O40" s="16">
        <v>42</v>
      </c>
      <c r="P40" s="16">
        <v>42</v>
      </c>
      <c r="Q40" s="16">
        <v>84</v>
      </c>
      <c r="R40" s="16"/>
      <c r="S40" s="16"/>
      <c r="T40" s="16">
        <v>84</v>
      </c>
      <c r="U40" s="16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9"/>
      <c r="AQ40" s="50"/>
      <c r="AR40" s="51"/>
    </row>
    <row r="41" spans="2:44" ht="18" hidden="1" customHeight="1" x14ac:dyDescent="0.25">
      <c r="B41" s="53" t="s">
        <v>6</v>
      </c>
      <c r="C41" s="16">
        <v>4.5</v>
      </c>
      <c r="D41" s="16"/>
      <c r="E41" s="16">
        <v>1.5</v>
      </c>
      <c r="F41" s="54">
        <f>4.5/2</f>
        <v>2.25</v>
      </c>
      <c r="G41" s="16">
        <v>4.5</v>
      </c>
      <c r="H41" s="16"/>
      <c r="I41" s="16">
        <v>4.5</v>
      </c>
      <c r="J41" s="16">
        <v>1.5</v>
      </c>
      <c r="K41" s="16"/>
      <c r="L41" s="16">
        <v>1.5</v>
      </c>
      <c r="M41" s="16"/>
      <c r="N41" s="16">
        <v>1.5</v>
      </c>
      <c r="O41" s="16">
        <v>1.5</v>
      </c>
      <c r="P41" s="16">
        <v>1.5</v>
      </c>
      <c r="Q41" s="16">
        <v>1.5</v>
      </c>
      <c r="R41" s="16"/>
      <c r="S41" s="16"/>
      <c r="T41" s="16">
        <v>1.5</v>
      </c>
      <c r="U41" s="55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9"/>
      <c r="AQ41" s="50"/>
      <c r="AR41" s="51"/>
    </row>
    <row r="42" spans="2:44" ht="18" hidden="1" customHeight="1" x14ac:dyDescent="0.25">
      <c r="B42" s="53"/>
      <c r="C42" s="16"/>
      <c r="D42" s="16"/>
      <c r="E42" s="16"/>
      <c r="F42" s="5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55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9"/>
      <c r="AQ42" s="50"/>
      <c r="AR42" s="51"/>
    </row>
    <row r="43" spans="2:44" ht="18" customHeight="1" thickBot="1" x14ac:dyDescent="0.3">
      <c r="B43" s="81" t="s">
        <v>71</v>
      </c>
      <c r="C43" s="23" t="s">
        <v>37</v>
      </c>
      <c r="D43" s="23" t="s">
        <v>38</v>
      </c>
      <c r="E43" s="23" t="s">
        <v>39</v>
      </c>
      <c r="F43" s="23" t="s">
        <v>40</v>
      </c>
      <c r="G43" s="23" t="s">
        <v>41</v>
      </c>
      <c r="H43" s="23" t="s">
        <v>42</v>
      </c>
      <c r="I43" s="23" t="s">
        <v>43</v>
      </c>
      <c r="J43" s="23" t="s">
        <v>44</v>
      </c>
      <c r="K43" s="23" t="s">
        <v>45</v>
      </c>
      <c r="L43" s="23" t="s">
        <v>46</v>
      </c>
      <c r="M43" s="23" t="s">
        <v>47</v>
      </c>
      <c r="N43" s="23" t="s">
        <v>48</v>
      </c>
      <c r="O43" s="23" t="s">
        <v>49</v>
      </c>
      <c r="P43" s="23" t="s">
        <v>50</v>
      </c>
      <c r="Q43" s="23" t="s">
        <v>51</v>
      </c>
      <c r="R43" s="56" t="s">
        <v>52</v>
      </c>
      <c r="S43" s="23" t="s">
        <v>53</v>
      </c>
      <c r="T43" s="23" t="s">
        <v>54</v>
      </c>
      <c r="U43" s="24" t="s">
        <v>55</v>
      </c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25" t="s">
        <v>56</v>
      </c>
      <c r="AQ43" s="57"/>
      <c r="AR43" s="51"/>
    </row>
    <row r="44" spans="2:44" ht="18" customHeight="1" x14ac:dyDescent="0.25">
      <c r="B44" s="29" t="s">
        <v>29</v>
      </c>
      <c r="C44" s="30">
        <v>160</v>
      </c>
      <c r="D44" s="30"/>
      <c r="E44" s="30">
        <v>3</v>
      </c>
      <c r="F44" s="30">
        <v>30</v>
      </c>
      <c r="G44" s="30">
        <v>280</v>
      </c>
      <c r="H44" s="30">
        <v>1</v>
      </c>
      <c r="I44" s="30"/>
      <c r="J44" s="30"/>
      <c r="K44" s="30"/>
      <c r="L44" s="30">
        <v>5</v>
      </c>
      <c r="M44" s="30"/>
      <c r="N44" s="30"/>
      <c r="O44" s="58">
        <v>25</v>
      </c>
      <c r="P44" s="30"/>
      <c r="Q44" s="30"/>
      <c r="R44" s="30">
        <v>1</v>
      </c>
      <c r="S44" s="30"/>
      <c r="T44" s="30"/>
      <c r="U44" s="59">
        <v>1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25" t="s">
        <v>57</v>
      </c>
      <c r="AQ44" s="57">
        <v>3154</v>
      </c>
      <c r="AR44" s="51"/>
    </row>
    <row r="45" spans="2:44" ht="18" customHeight="1" x14ac:dyDescent="0.25">
      <c r="B45" s="33" t="s">
        <v>30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60"/>
      <c r="U45" s="61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25"/>
      <c r="AQ45" s="57"/>
      <c r="AR45" s="51"/>
    </row>
    <row r="46" spans="2:44" ht="18" customHeight="1" thickBot="1" x14ac:dyDescent="0.3">
      <c r="B46" s="39" t="s">
        <v>32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62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9" t="s">
        <v>58</v>
      </c>
      <c r="AQ46" s="63">
        <f>AQ36+AQ37-AQ43-AQ44-AQ45</f>
        <v>-3131</v>
      </c>
      <c r="AR46" s="51"/>
    </row>
    <row r="47" spans="2:44" ht="18" customHeight="1" thickBot="1" x14ac:dyDescent="0.3">
      <c r="B47" s="29" t="s">
        <v>34</v>
      </c>
      <c r="C47" s="44"/>
      <c r="D47" s="44"/>
      <c r="E47" s="44">
        <f t="shared" ref="E47:R47" si="6">E44+E45-E46</f>
        <v>3</v>
      </c>
      <c r="F47" s="44">
        <f t="shared" si="6"/>
        <v>30</v>
      </c>
      <c r="G47" s="44">
        <f t="shared" si="6"/>
        <v>280</v>
      </c>
      <c r="H47" s="44">
        <f t="shared" si="6"/>
        <v>1</v>
      </c>
      <c r="I47" s="44">
        <f t="shared" si="6"/>
        <v>0</v>
      </c>
      <c r="J47" s="44">
        <f t="shared" si="6"/>
        <v>0</v>
      </c>
      <c r="K47" s="44">
        <f t="shared" si="6"/>
        <v>0</v>
      </c>
      <c r="L47" s="44">
        <f t="shared" si="6"/>
        <v>5</v>
      </c>
      <c r="M47" s="44">
        <f t="shared" si="6"/>
        <v>0</v>
      </c>
      <c r="N47" s="44">
        <f t="shared" si="6"/>
        <v>0</v>
      </c>
      <c r="O47" s="44">
        <f t="shared" si="6"/>
        <v>25</v>
      </c>
      <c r="P47" s="44">
        <f t="shared" si="6"/>
        <v>0</v>
      </c>
      <c r="Q47" s="44">
        <f t="shared" si="6"/>
        <v>0</v>
      </c>
      <c r="R47" s="44">
        <f t="shared" si="6"/>
        <v>1</v>
      </c>
      <c r="S47" s="44"/>
      <c r="T47" s="82"/>
      <c r="U47" s="45">
        <f>U44+U45-U46</f>
        <v>1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25" t="s">
        <v>59</v>
      </c>
      <c r="AQ47" s="64">
        <v>1579590</v>
      </c>
      <c r="AR47" s="51"/>
    </row>
    <row r="48" spans="2:44" ht="18" customHeight="1" thickBot="1" x14ac:dyDescent="0.3">
      <c r="B48" s="47"/>
      <c r="C48" s="48">
        <f t="shared" ref="C48:U48" si="7">C47*(V$3+V$4)</f>
        <v>0</v>
      </c>
      <c r="D48" s="48">
        <f t="shared" si="7"/>
        <v>0</v>
      </c>
      <c r="E48" s="48">
        <f t="shared" si="7"/>
        <v>2919</v>
      </c>
      <c r="F48" s="48">
        <f t="shared" si="7"/>
        <v>20220</v>
      </c>
      <c r="G48" s="48">
        <f t="shared" si="7"/>
        <v>192080</v>
      </c>
      <c r="H48" s="48">
        <f t="shared" si="7"/>
        <v>1175</v>
      </c>
      <c r="I48" s="48">
        <f t="shared" si="7"/>
        <v>0</v>
      </c>
      <c r="J48" s="48">
        <f t="shared" si="7"/>
        <v>0</v>
      </c>
      <c r="K48" s="48">
        <f t="shared" si="7"/>
        <v>0</v>
      </c>
      <c r="L48" s="48">
        <f t="shared" si="7"/>
        <v>3155</v>
      </c>
      <c r="M48" s="48">
        <f t="shared" si="7"/>
        <v>0</v>
      </c>
      <c r="N48" s="48">
        <f t="shared" si="7"/>
        <v>0</v>
      </c>
      <c r="O48" s="48">
        <f t="shared" si="7"/>
        <v>7075</v>
      </c>
      <c r="P48" s="48">
        <f t="shared" si="7"/>
        <v>0</v>
      </c>
      <c r="Q48" s="48">
        <f t="shared" si="7"/>
        <v>0</v>
      </c>
      <c r="R48" s="48">
        <f t="shared" si="7"/>
        <v>650</v>
      </c>
      <c r="S48" s="48">
        <f t="shared" si="7"/>
        <v>0</v>
      </c>
      <c r="T48" s="48">
        <f t="shared" si="7"/>
        <v>0</v>
      </c>
      <c r="U48" s="48">
        <f t="shared" si="7"/>
        <v>650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25" t="s">
        <v>60</v>
      </c>
      <c r="AQ48" s="65">
        <f>AQ47-AQ46</f>
        <v>1582721</v>
      </c>
      <c r="AR48" s="51"/>
    </row>
    <row r="49" spans="2:44" ht="18" customHeight="1" thickTop="1" thickBot="1" x14ac:dyDescent="0.3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66"/>
    </row>
    <row r="50" spans="2:44" ht="18" customHeight="1" thickBot="1" x14ac:dyDescent="0.3">
      <c r="B50" s="112" t="s">
        <v>61</v>
      </c>
      <c r="C50" s="114" t="s">
        <v>26</v>
      </c>
      <c r="D50" s="115"/>
      <c r="E50" s="116"/>
      <c r="F50" s="114" t="s">
        <v>62</v>
      </c>
      <c r="G50" s="115"/>
      <c r="H50" s="116"/>
      <c r="I50" s="114" t="s">
        <v>63</v>
      </c>
      <c r="J50" s="115"/>
      <c r="K50" s="116"/>
      <c r="L50" s="114" t="s">
        <v>64</v>
      </c>
      <c r="M50" s="115"/>
      <c r="N50" s="116"/>
      <c r="O50" s="114" t="s">
        <v>65</v>
      </c>
      <c r="P50" s="115"/>
      <c r="Q50" s="11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67"/>
    </row>
    <row r="51" spans="2:44" ht="18" customHeight="1" thickBot="1" x14ac:dyDescent="0.3">
      <c r="B51" s="113"/>
      <c r="C51" s="68" t="s">
        <v>66</v>
      </c>
      <c r="D51" s="69" t="s">
        <v>67</v>
      </c>
      <c r="E51" s="70" t="s">
        <v>68</v>
      </c>
      <c r="F51" s="68" t="s">
        <v>66</v>
      </c>
      <c r="G51" s="69" t="s">
        <v>67</v>
      </c>
      <c r="H51" s="70" t="s">
        <v>68</v>
      </c>
      <c r="I51" s="68" t="s">
        <v>66</v>
      </c>
      <c r="J51" s="69" t="s">
        <v>67</v>
      </c>
      <c r="K51" s="70" t="s">
        <v>68</v>
      </c>
      <c r="L51" s="68" t="s">
        <v>66</v>
      </c>
      <c r="M51" s="69" t="s">
        <v>67</v>
      </c>
      <c r="N51" s="70" t="s">
        <v>68</v>
      </c>
      <c r="O51" s="68" t="s">
        <v>66</v>
      </c>
      <c r="P51" s="69" t="s">
        <v>67</v>
      </c>
      <c r="Q51" s="70" t="s">
        <v>68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R51" s="71"/>
    </row>
    <row r="52" spans="2:44" ht="18" customHeight="1" thickBot="1" x14ac:dyDescent="0.3">
      <c r="B52" s="29" t="s">
        <v>69</v>
      </c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R52" s="71"/>
    </row>
    <row r="53" spans="2:44" ht="18" customHeight="1" thickBot="1" x14ac:dyDescent="0.3">
      <c r="B53" s="75"/>
      <c r="C53" s="76">
        <f>C52*120</f>
        <v>0</v>
      </c>
      <c r="D53" s="76">
        <f>D52*84</f>
        <v>0</v>
      </c>
      <c r="E53" s="76">
        <f>E52*1.5</f>
        <v>0</v>
      </c>
      <c r="F53" s="76">
        <f>F52*120</f>
        <v>0</v>
      </c>
      <c r="G53" s="76">
        <f>G52*84</f>
        <v>0</v>
      </c>
      <c r="H53" s="76">
        <f>H52*4.5</f>
        <v>0</v>
      </c>
      <c r="I53" s="76">
        <f>I52*120</f>
        <v>0</v>
      </c>
      <c r="J53" s="76">
        <f>J52*84</f>
        <v>0</v>
      </c>
      <c r="K53" s="76">
        <f>K52*2.25</f>
        <v>0</v>
      </c>
      <c r="L53" s="76">
        <f>L52*120</f>
        <v>0</v>
      </c>
      <c r="M53" s="76">
        <f>M52*84</f>
        <v>0</v>
      </c>
      <c r="N53" s="76">
        <f>N52*1.5</f>
        <v>0</v>
      </c>
      <c r="O53" s="76">
        <f>O52*78</f>
        <v>0</v>
      </c>
      <c r="P53" s="76">
        <f>P52*42</f>
        <v>0</v>
      </c>
      <c r="Q53" s="76">
        <f>Q52*1.5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Q53" s="78"/>
      <c r="AR53" s="79"/>
    </row>
    <row r="54" spans="2:44" ht="18" customHeight="1" thickBot="1" x14ac:dyDescent="0.3"/>
    <row r="55" spans="2:44" ht="18" customHeight="1" thickBot="1" x14ac:dyDescent="0.3">
      <c r="B55" s="17" t="s">
        <v>72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20"/>
      <c r="AQ55" s="20"/>
      <c r="AR55" s="21"/>
    </row>
    <row r="56" spans="2:44" ht="18" customHeight="1" thickBot="1" x14ac:dyDescent="0.3">
      <c r="B56" s="81" t="s">
        <v>73</v>
      </c>
      <c r="C56" s="23" t="s">
        <v>9</v>
      </c>
      <c r="D56" s="23" t="s">
        <v>10</v>
      </c>
      <c r="E56" s="23" t="s">
        <v>11</v>
      </c>
      <c r="F56" s="23" t="s">
        <v>12</v>
      </c>
      <c r="G56" s="23" t="s">
        <v>13</v>
      </c>
      <c r="H56" s="23" t="s">
        <v>14</v>
      </c>
      <c r="I56" s="23" t="s">
        <v>15</v>
      </c>
      <c r="J56" s="23" t="s">
        <v>16</v>
      </c>
      <c r="K56" s="23" t="s">
        <v>17</v>
      </c>
      <c r="L56" s="23" t="s">
        <v>18</v>
      </c>
      <c r="M56" s="23" t="s">
        <v>19</v>
      </c>
      <c r="N56" s="23" t="s">
        <v>20</v>
      </c>
      <c r="O56" s="23" t="s">
        <v>21</v>
      </c>
      <c r="P56" s="23" t="s">
        <v>22</v>
      </c>
      <c r="Q56" s="23" t="s">
        <v>23</v>
      </c>
      <c r="R56" s="23" t="s">
        <v>24</v>
      </c>
      <c r="S56" s="23" t="s">
        <v>25</v>
      </c>
      <c r="T56" s="23" t="s">
        <v>26</v>
      </c>
      <c r="U56" s="24" t="s">
        <v>27</v>
      </c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P56" s="25" t="s">
        <v>28</v>
      </c>
      <c r="AQ56" s="26"/>
      <c r="AR56" s="27"/>
    </row>
    <row r="57" spans="2:44" ht="18" customHeight="1" x14ac:dyDescent="0.25">
      <c r="B57" s="29" t="s">
        <v>29</v>
      </c>
      <c r="C57" s="30"/>
      <c r="D57" s="30"/>
      <c r="E57" s="30"/>
      <c r="F57" s="30"/>
      <c r="G57" s="30"/>
      <c r="H57" s="30"/>
      <c r="I57" s="30"/>
      <c r="J57" s="30"/>
      <c r="K57" s="30">
        <v>3</v>
      </c>
      <c r="L57" s="30"/>
      <c r="M57" s="30">
        <v>1</v>
      </c>
      <c r="N57" s="30">
        <v>6</v>
      </c>
      <c r="O57" s="30">
        <v>1</v>
      </c>
      <c r="P57" s="30"/>
      <c r="Q57" s="30"/>
      <c r="R57" s="30"/>
      <c r="S57" s="30"/>
      <c r="T57" s="30">
        <v>3</v>
      </c>
      <c r="U57" s="31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R57" s="27"/>
    </row>
    <row r="58" spans="2:44" ht="18" customHeight="1" x14ac:dyDescent="0.25">
      <c r="B58" s="33" t="s">
        <v>30</v>
      </c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P58" s="25" t="s">
        <v>31</v>
      </c>
      <c r="AQ58" s="38">
        <f>SUM(C61:AO61)</f>
        <v>0</v>
      </c>
      <c r="AR58" s="27"/>
    </row>
    <row r="59" spans="2:44" ht="18" customHeight="1" thickBot="1" x14ac:dyDescent="0.3">
      <c r="B59" s="39" t="s">
        <v>32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1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P59" s="25" t="s">
        <v>33</v>
      </c>
      <c r="AQ59" s="38">
        <f>SUM(C77:Q77)</f>
        <v>0</v>
      </c>
      <c r="AR59" s="27"/>
    </row>
    <row r="60" spans="2:44" ht="18" customHeight="1" thickBot="1" x14ac:dyDescent="0.3">
      <c r="B60" s="29" t="s">
        <v>34</v>
      </c>
      <c r="C60" s="42">
        <f t="shared" ref="C60:I60" si="8">C57+C58-C59</f>
        <v>0</v>
      </c>
      <c r="D60" s="43">
        <f t="shared" si="8"/>
        <v>0</v>
      </c>
      <c r="E60" s="43">
        <f t="shared" si="8"/>
        <v>0</v>
      </c>
      <c r="F60" s="43">
        <f t="shared" si="8"/>
        <v>0</v>
      </c>
      <c r="G60" s="44">
        <f t="shared" si="8"/>
        <v>0</v>
      </c>
      <c r="H60" s="44">
        <f t="shared" si="8"/>
        <v>0</v>
      </c>
      <c r="I60" s="44">
        <f t="shared" si="8"/>
        <v>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P60" s="25" t="s">
        <v>35</v>
      </c>
      <c r="AQ60" s="46">
        <f>AQ58-AQ59</f>
        <v>0</v>
      </c>
      <c r="AR60" s="27"/>
    </row>
    <row r="61" spans="2:44" ht="18" customHeight="1" thickBot="1" x14ac:dyDescent="0.3">
      <c r="B61" s="47"/>
      <c r="C61" s="48">
        <f t="shared" ref="C61:U61" si="9">C60*(C$3+C$4)</f>
        <v>0</v>
      </c>
      <c r="D61" s="48">
        <f t="shared" si="9"/>
        <v>0</v>
      </c>
      <c r="E61" s="48">
        <f t="shared" si="9"/>
        <v>0</v>
      </c>
      <c r="F61" s="48">
        <f t="shared" si="9"/>
        <v>0</v>
      </c>
      <c r="G61" s="48">
        <f t="shared" si="9"/>
        <v>0</v>
      </c>
      <c r="H61" s="48">
        <f t="shared" si="9"/>
        <v>0</v>
      </c>
      <c r="I61" s="48">
        <f t="shared" si="9"/>
        <v>0</v>
      </c>
      <c r="J61" s="48">
        <f t="shared" si="9"/>
        <v>0</v>
      </c>
      <c r="K61" s="48">
        <f t="shared" si="9"/>
        <v>0</v>
      </c>
      <c r="L61" s="48">
        <f t="shared" si="9"/>
        <v>0</v>
      </c>
      <c r="M61" s="48">
        <f t="shared" si="9"/>
        <v>0</v>
      </c>
      <c r="N61" s="48">
        <f t="shared" si="9"/>
        <v>0</v>
      </c>
      <c r="O61" s="48">
        <f t="shared" si="9"/>
        <v>0</v>
      </c>
      <c r="P61" s="48">
        <f t="shared" si="9"/>
        <v>0</v>
      </c>
      <c r="Q61" s="48">
        <f t="shared" si="9"/>
        <v>0</v>
      </c>
      <c r="R61" s="48">
        <f t="shared" si="9"/>
        <v>0</v>
      </c>
      <c r="S61" s="48">
        <f t="shared" si="9"/>
        <v>0</v>
      </c>
      <c r="T61" s="48">
        <f t="shared" si="9"/>
        <v>0</v>
      </c>
      <c r="U61" s="48">
        <f t="shared" si="9"/>
        <v>0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49" t="s">
        <v>36</v>
      </c>
      <c r="AQ61" s="50">
        <v>23</v>
      </c>
      <c r="AR61" s="51"/>
    </row>
    <row r="62" spans="2:44" ht="18" hidden="1" customHeight="1" x14ac:dyDescent="0.25">
      <c r="B62" s="53" t="s">
        <v>3</v>
      </c>
      <c r="C62" s="16">
        <f>[1]DSSR!B72</f>
        <v>0</v>
      </c>
      <c r="D62" s="16">
        <f>[1]DSSR!C72</f>
        <v>0</v>
      </c>
      <c r="E62" s="16">
        <f>[1]DSSR!D72</f>
        <v>0</v>
      </c>
      <c r="F62" s="16">
        <f>[1]DSSR!E72</f>
        <v>0</v>
      </c>
      <c r="G62" s="16">
        <f>[1]DSSR!F72</f>
        <v>0</v>
      </c>
      <c r="H62" s="16">
        <f>[1]DSSR!G72</f>
        <v>0</v>
      </c>
      <c r="I62" s="16">
        <f>[1]DSSR!H72</f>
        <v>0</v>
      </c>
      <c r="J62" s="16">
        <f>[1]DSSR!I72</f>
        <v>0</v>
      </c>
      <c r="K62" s="16">
        <f>[1]DSSR!J72</f>
        <v>0</v>
      </c>
      <c r="L62" s="16">
        <f>[1]DSSR!K72</f>
        <v>0</v>
      </c>
      <c r="M62" s="16">
        <f>[1]DSSR!L72</f>
        <v>0</v>
      </c>
      <c r="N62" s="16">
        <f>[1]DSSR!M72</f>
        <v>0</v>
      </c>
      <c r="O62" s="16">
        <f>[1]DSSR!N72</f>
        <v>0</v>
      </c>
      <c r="P62" s="16">
        <f>[1]DSSR!O72</f>
        <v>0</v>
      </c>
      <c r="Q62" s="16">
        <f>[1]DSSR!P72</f>
        <v>0</v>
      </c>
      <c r="R62" s="16">
        <f>[1]DSSR!Q72</f>
        <v>0</v>
      </c>
      <c r="S62" s="16">
        <f>[1]DSSR!R72</f>
        <v>0</v>
      </c>
      <c r="T62" s="16">
        <f>[1]DSSR!S72</f>
        <v>0</v>
      </c>
      <c r="U62" s="16">
        <f>[1]DSSR!T72</f>
        <v>0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9"/>
      <c r="AQ62" s="50"/>
      <c r="AR62" s="51"/>
    </row>
    <row r="63" spans="2:44" ht="18" hidden="1" customHeight="1" x14ac:dyDescent="0.25">
      <c r="B63" s="53" t="s">
        <v>4</v>
      </c>
      <c r="C63" s="16">
        <f>[1]DSSR!B73</f>
        <v>0</v>
      </c>
      <c r="D63" s="16">
        <f>[1]DSSR!C73</f>
        <v>0</v>
      </c>
      <c r="E63" s="16">
        <f>[1]DSSR!D73</f>
        <v>0</v>
      </c>
      <c r="F63" s="16">
        <f>[1]DSSR!E73</f>
        <v>0</v>
      </c>
      <c r="G63" s="16">
        <f>[1]DSSR!F73</f>
        <v>0</v>
      </c>
      <c r="H63" s="16">
        <f>[1]DSSR!G73</f>
        <v>0</v>
      </c>
      <c r="I63" s="16">
        <f>[1]DSSR!H73</f>
        <v>0</v>
      </c>
      <c r="J63" s="16">
        <f>[1]DSSR!I73</f>
        <v>0</v>
      </c>
      <c r="K63" s="16">
        <f>[1]DSSR!J73</f>
        <v>0</v>
      </c>
      <c r="L63" s="16">
        <f>[1]DSSR!K73</f>
        <v>0</v>
      </c>
      <c r="M63" s="16">
        <f>[1]DSSR!L73</f>
        <v>0</v>
      </c>
      <c r="N63" s="16">
        <f>[1]DSSR!M73</f>
        <v>0</v>
      </c>
      <c r="O63" s="16">
        <f>[1]DSSR!N73</f>
        <v>0</v>
      </c>
      <c r="P63" s="16">
        <f>[1]DSSR!O73</f>
        <v>0</v>
      </c>
      <c r="Q63" s="16">
        <f>[1]DSSR!P73</f>
        <v>0</v>
      </c>
      <c r="R63" s="16">
        <f>[1]DSSR!Q73</f>
        <v>0</v>
      </c>
      <c r="S63" s="16">
        <f>[1]DSSR!R73</f>
        <v>0</v>
      </c>
      <c r="T63" s="16">
        <f>[1]DSSR!S73</f>
        <v>0</v>
      </c>
      <c r="U63" s="16">
        <f>[1]DSSR!T73</f>
        <v>0</v>
      </c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9"/>
      <c r="AQ63" s="50"/>
      <c r="AR63" s="51"/>
    </row>
    <row r="64" spans="2:44" ht="18" hidden="1" customHeight="1" x14ac:dyDescent="0.25">
      <c r="B64" s="53" t="s">
        <v>5</v>
      </c>
      <c r="C64" s="16">
        <v>84</v>
      </c>
      <c r="D64" s="16"/>
      <c r="E64" s="16">
        <v>84</v>
      </c>
      <c r="F64" s="16">
        <v>84</v>
      </c>
      <c r="G64" s="16">
        <v>84</v>
      </c>
      <c r="H64" s="16"/>
      <c r="I64" s="16">
        <v>84</v>
      </c>
      <c r="J64" s="16">
        <v>84</v>
      </c>
      <c r="K64" s="16"/>
      <c r="L64" s="16">
        <v>84</v>
      </c>
      <c r="M64" s="16"/>
      <c r="N64" s="16">
        <v>42</v>
      </c>
      <c r="O64" s="16">
        <v>42</v>
      </c>
      <c r="P64" s="16">
        <v>42</v>
      </c>
      <c r="Q64" s="16">
        <v>84</v>
      </c>
      <c r="R64" s="16"/>
      <c r="S64" s="16"/>
      <c r="T64" s="16">
        <v>84</v>
      </c>
      <c r="U64" s="16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9"/>
      <c r="AQ64" s="50"/>
      <c r="AR64" s="51"/>
    </row>
    <row r="65" spans="2:44" ht="18" hidden="1" customHeight="1" x14ac:dyDescent="0.25">
      <c r="B65" s="53" t="s">
        <v>6</v>
      </c>
      <c r="C65" s="16">
        <v>4.5</v>
      </c>
      <c r="D65" s="16"/>
      <c r="E65" s="16">
        <v>1.5</v>
      </c>
      <c r="F65" s="54">
        <f>4.5/2</f>
        <v>2.25</v>
      </c>
      <c r="G65" s="16">
        <v>4.5</v>
      </c>
      <c r="H65" s="16"/>
      <c r="I65" s="16">
        <v>4.5</v>
      </c>
      <c r="J65" s="16">
        <v>1.5</v>
      </c>
      <c r="K65" s="16"/>
      <c r="L65" s="16">
        <v>1.5</v>
      </c>
      <c r="M65" s="16"/>
      <c r="N65" s="16">
        <v>1.5</v>
      </c>
      <c r="O65" s="16">
        <v>1.5</v>
      </c>
      <c r="P65" s="16">
        <v>1.5</v>
      </c>
      <c r="Q65" s="16">
        <v>1.5</v>
      </c>
      <c r="R65" s="16"/>
      <c r="S65" s="16"/>
      <c r="T65" s="16">
        <v>1.5</v>
      </c>
      <c r="U65" s="55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9"/>
      <c r="AQ65" s="50"/>
      <c r="AR65" s="51"/>
    </row>
    <row r="66" spans="2:44" ht="18" hidden="1" customHeight="1" x14ac:dyDescent="0.25">
      <c r="B66" s="53"/>
      <c r="C66" s="16"/>
      <c r="D66" s="16"/>
      <c r="E66" s="16"/>
      <c r="F66" s="5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55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9"/>
      <c r="AQ66" s="50"/>
      <c r="AR66" s="51"/>
    </row>
    <row r="67" spans="2:44" ht="18" customHeight="1" thickBot="1" x14ac:dyDescent="0.3">
      <c r="B67" s="81" t="s">
        <v>73</v>
      </c>
      <c r="C67" s="23" t="s">
        <v>37</v>
      </c>
      <c r="D67" s="23" t="s">
        <v>38</v>
      </c>
      <c r="E67" s="23" t="s">
        <v>39</v>
      </c>
      <c r="F67" s="23" t="s">
        <v>40</v>
      </c>
      <c r="G67" s="23" t="s">
        <v>41</v>
      </c>
      <c r="H67" s="23" t="s">
        <v>42</v>
      </c>
      <c r="I67" s="23" t="s">
        <v>43</v>
      </c>
      <c r="J67" s="23" t="s">
        <v>44</v>
      </c>
      <c r="K67" s="23" t="s">
        <v>45</v>
      </c>
      <c r="L67" s="23" t="s">
        <v>46</v>
      </c>
      <c r="M67" s="23" t="s">
        <v>47</v>
      </c>
      <c r="N67" s="23" t="s">
        <v>48</v>
      </c>
      <c r="O67" s="23" t="s">
        <v>49</v>
      </c>
      <c r="P67" s="23" t="s">
        <v>50</v>
      </c>
      <c r="Q67" s="23" t="s">
        <v>51</v>
      </c>
      <c r="R67" s="56" t="s">
        <v>52</v>
      </c>
      <c r="S67" s="23" t="s">
        <v>53</v>
      </c>
      <c r="T67" s="23" t="s">
        <v>54</v>
      </c>
      <c r="U67" s="24" t="s">
        <v>55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25" t="s">
        <v>56</v>
      </c>
      <c r="AQ67" s="57"/>
      <c r="AR67" s="51"/>
    </row>
    <row r="68" spans="2:44" ht="18" customHeight="1" x14ac:dyDescent="0.25">
      <c r="B68" s="29" t="s">
        <v>29</v>
      </c>
      <c r="C68" s="30">
        <v>108</v>
      </c>
      <c r="D68" s="30">
        <v>1</v>
      </c>
      <c r="E68" s="30">
        <v>3</v>
      </c>
      <c r="F68" s="30">
        <v>16</v>
      </c>
      <c r="G68" s="30">
        <v>150</v>
      </c>
      <c r="H68" s="30"/>
      <c r="I68" s="30"/>
      <c r="J68" s="30"/>
      <c r="K68" s="30"/>
      <c r="L68" s="30">
        <v>5</v>
      </c>
      <c r="M68" s="30"/>
      <c r="N68" s="30"/>
      <c r="O68" s="58">
        <v>15</v>
      </c>
      <c r="P68" s="30"/>
      <c r="Q68" s="30"/>
      <c r="R68" s="30">
        <v>1</v>
      </c>
      <c r="S68" s="30"/>
      <c r="T68" s="30"/>
      <c r="U68" s="59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25" t="s">
        <v>57</v>
      </c>
      <c r="AQ68" s="57">
        <v>3154</v>
      </c>
      <c r="AR68" s="51"/>
    </row>
    <row r="69" spans="2:44" ht="18" customHeight="1" x14ac:dyDescent="0.25">
      <c r="B69" s="33" t="s">
        <v>30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60"/>
      <c r="U69" s="61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25"/>
      <c r="AQ69" s="57"/>
      <c r="AR69" s="51"/>
    </row>
    <row r="70" spans="2:44" ht="18" customHeight="1" thickBot="1" x14ac:dyDescent="0.3">
      <c r="B70" s="39" t="s">
        <v>32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62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9" t="s">
        <v>58</v>
      </c>
      <c r="AQ70" s="63">
        <f>AQ60+AQ61-AQ67-AQ68-AQ69</f>
        <v>-3131</v>
      </c>
      <c r="AR70" s="51"/>
    </row>
    <row r="71" spans="2:44" ht="18" customHeight="1" thickBot="1" x14ac:dyDescent="0.3">
      <c r="B71" s="29" t="s">
        <v>34</v>
      </c>
      <c r="C71" s="44"/>
      <c r="D71" s="44"/>
      <c r="E71" s="44">
        <f t="shared" ref="E71:S71" si="10">E68+E69-E70</f>
        <v>3</v>
      </c>
      <c r="F71" s="44">
        <f t="shared" si="10"/>
        <v>16</v>
      </c>
      <c r="G71" s="44">
        <f t="shared" si="10"/>
        <v>150</v>
      </c>
      <c r="H71" s="44">
        <f t="shared" si="10"/>
        <v>0</v>
      </c>
      <c r="I71" s="44">
        <f t="shared" si="10"/>
        <v>0</v>
      </c>
      <c r="J71" s="44">
        <f t="shared" si="10"/>
        <v>0</v>
      </c>
      <c r="K71" s="44">
        <f t="shared" si="10"/>
        <v>0</v>
      </c>
      <c r="L71" s="44">
        <f t="shared" si="10"/>
        <v>5</v>
      </c>
      <c r="M71" s="44">
        <f t="shared" si="10"/>
        <v>0</v>
      </c>
      <c r="N71" s="44">
        <f t="shared" si="10"/>
        <v>0</v>
      </c>
      <c r="O71" s="44">
        <f t="shared" si="10"/>
        <v>15</v>
      </c>
      <c r="P71" s="44">
        <f t="shared" si="10"/>
        <v>0</v>
      </c>
      <c r="Q71" s="44">
        <f t="shared" si="10"/>
        <v>0</v>
      </c>
      <c r="R71" s="44">
        <f t="shared" si="10"/>
        <v>1</v>
      </c>
      <c r="S71" s="44">
        <f t="shared" si="10"/>
        <v>0</v>
      </c>
      <c r="T71" s="82"/>
      <c r="U71" s="45">
        <f>U68+U69-U70</f>
        <v>0</v>
      </c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25" t="s">
        <v>59</v>
      </c>
      <c r="AQ71" s="64">
        <v>1579590</v>
      </c>
      <c r="AR71" s="51"/>
    </row>
    <row r="72" spans="2:44" ht="18" customHeight="1" thickBot="1" x14ac:dyDescent="0.3">
      <c r="B72" s="47"/>
      <c r="C72" s="48">
        <f t="shared" ref="C72:U72" si="11">C71*(V$3+V$4)</f>
        <v>0</v>
      </c>
      <c r="D72" s="48">
        <f t="shared" si="11"/>
        <v>0</v>
      </c>
      <c r="E72" s="48">
        <f t="shared" si="11"/>
        <v>2919</v>
      </c>
      <c r="F72" s="48">
        <f t="shared" si="11"/>
        <v>10784</v>
      </c>
      <c r="G72" s="48">
        <f t="shared" si="11"/>
        <v>102900</v>
      </c>
      <c r="H72" s="48">
        <f t="shared" si="11"/>
        <v>0</v>
      </c>
      <c r="I72" s="48">
        <f t="shared" si="11"/>
        <v>0</v>
      </c>
      <c r="J72" s="48">
        <f t="shared" si="11"/>
        <v>0</v>
      </c>
      <c r="K72" s="48">
        <f t="shared" si="11"/>
        <v>0</v>
      </c>
      <c r="L72" s="48">
        <f t="shared" si="11"/>
        <v>3155</v>
      </c>
      <c r="M72" s="48">
        <f t="shared" si="11"/>
        <v>0</v>
      </c>
      <c r="N72" s="48">
        <f t="shared" si="11"/>
        <v>0</v>
      </c>
      <c r="O72" s="48">
        <f t="shared" si="11"/>
        <v>4245</v>
      </c>
      <c r="P72" s="48">
        <f t="shared" si="11"/>
        <v>0</v>
      </c>
      <c r="Q72" s="48">
        <f t="shared" si="11"/>
        <v>0</v>
      </c>
      <c r="R72" s="48">
        <f t="shared" si="11"/>
        <v>650</v>
      </c>
      <c r="S72" s="48">
        <f t="shared" si="11"/>
        <v>0</v>
      </c>
      <c r="T72" s="48">
        <f t="shared" si="11"/>
        <v>0</v>
      </c>
      <c r="U72" s="48">
        <f t="shared" si="11"/>
        <v>0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25" t="s">
        <v>60</v>
      </c>
      <c r="AQ72" s="65">
        <f>AQ71-AQ70</f>
        <v>1582721</v>
      </c>
      <c r="AR72" s="51"/>
    </row>
    <row r="73" spans="2:44" ht="18" customHeight="1" thickTop="1" thickBot="1" x14ac:dyDescent="0.3"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66"/>
    </row>
    <row r="74" spans="2:44" ht="18" customHeight="1" thickBot="1" x14ac:dyDescent="0.3">
      <c r="B74" s="112" t="s">
        <v>61</v>
      </c>
      <c r="C74" s="114" t="s">
        <v>26</v>
      </c>
      <c r="D74" s="115"/>
      <c r="E74" s="116"/>
      <c r="F74" s="114" t="s">
        <v>62</v>
      </c>
      <c r="G74" s="115"/>
      <c r="H74" s="116"/>
      <c r="I74" s="114" t="s">
        <v>63</v>
      </c>
      <c r="J74" s="115"/>
      <c r="K74" s="116"/>
      <c r="L74" s="114" t="s">
        <v>64</v>
      </c>
      <c r="M74" s="115"/>
      <c r="N74" s="116"/>
      <c r="O74" s="114" t="s">
        <v>65</v>
      </c>
      <c r="P74" s="115"/>
      <c r="Q74" s="116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67"/>
    </row>
    <row r="75" spans="2:44" ht="18" customHeight="1" thickBot="1" x14ac:dyDescent="0.3">
      <c r="B75" s="113"/>
      <c r="C75" s="68" t="s">
        <v>66</v>
      </c>
      <c r="D75" s="69" t="s">
        <v>67</v>
      </c>
      <c r="E75" s="70" t="s">
        <v>68</v>
      </c>
      <c r="F75" s="68" t="s">
        <v>66</v>
      </c>
      <c r="G75" s="69" t="s">
        <v>67</v>
      </c>
      <c r="H75" s="70" t="s">
        <v>68</v>
      </c>
      <c r="I75" s="68" t="s">
        <v>66</v>
      </c>
      <c r="J75" s="69" t="s">
        <v>67</v>
      </c>
      <c r="K75" s="70" t="s">
        <v>68</v>
      </c>
      <c r="L75" s="68" t="s">
        <v>66</v>
      </c>
      <c r="M75" s="69" t="s">
        <v>67</v>
      </c>
      <c r="N75" s="70" t="s">
        <v>68</v>
      </c>
      <c r="O75" s="68" t="s">
        <v>66</v>
      </c>
      <c r="P75" s="69" t="s">
        <v>67</v>
      </c>
      <c r="Q75" s="70" t="s">
        <v>68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R75" s="71"/>
    </row>
    <row r="76" spans="2:44" ht="18" customHeight="1" thickBot="1" x14ac:dyDescent="0.3">
      <c r="B76" s="29" t="s">
        <v>69</v>
      </c>
      <c r="C76" s="7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4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R76" s="71"/>
    </row>
    <row r="77" spans="2:44" ht="18" customHeight="1" thickBot="1" x14ac:dyDescent="0.3">
      <c r="B77" s="75"/>
      <c r="C77" s="76">
        <f>C76*120</f>
        <v>0</v>
      </c>
      <c r="D77" s="76">
        <f>D76*84</f>
        <v>0</v>
      </c>
      <c r="E77" s="76">
        <f>E76*1.5</f>
        <v>0</v>
      </c>
      <c r="F77" s="76">
        <f>F76*120</f>
        <v>0</v>
      </c>
      <c r="G77" s="76">
        <f>G76*84</f>
        <v>0</v>
      </c>
      <c r="H77" s="76">
        <f>H76*4.5</f>
        <v>0</v>
      </c>
      <c r="I77" s="76">
        <f>I76*120</f>
        <v>0</v>
      </c>
      <c r="J77" s="76">
        <f>J76*84</f>
        <v>0</v>
      </c>
      <c r="K77" s="76">
        <f>K76*2.25</f>
        <v>0</v>
      </c>
      <c r="L77" s="76">
        <f>L76*120</f>
        <v>0</v>
      </c>
      <c r="M77" s="76">
        <f>M76*84</f>
        <v>0</v>
      </c>
      <c r="N77" s="76">
        <f>N76*1.5</f>
        <v>0</v>
      </c>
      <c r="O77" s="76">
        <f>O76*78</f>
        <v>0</v>
      </c>
      <c r="P77" s="76">
        <f>P76*42</f>
        <v>0</v>
      </c>
      <c r="Q77" s="76">
        <f>Q76*1.5</f>
        <v>0</v>
      </c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8"/>
      <c r="AQ77" s="78"/>
      <c r="AR77" s="79"/>
    </row>
    <row r="78" spans="2:44" ht="18" customHeight="1" thickBot="1" x14ac:dyDescent="0.3"/>
    <row r="79" spans="2:44" ht="18" customHeight="1" thickBot="1" x14ac:dyDescent="0.3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20"/>
      <c r="AQ79" s="20"/>
      <c r="AR79" s="21"/>
    </row>
    <row r="80" spans="2:44" ht="18" customHeight="1" thickBot="1" x14ac:dyDescent="0.3">
      <c r="B80" s="81" t="s">
        <v>74</v>
      </c>
      <c r="C80" s="23" t="s">
        <v>9</v>
      </c>
      <c r="D80" s="23" t="s">
        <v>10</v>
      </c>
      <c r="E80" s="23" t="s">
        <v>11</v>
      </c>
      <c r="F80" s="23" t="s">
        <v>12</v>
      </c>
      <c r="G80" s="23" t="s">
        <v>13</v>
      </c>
      <c r="H80" s="23" t="s">
        <v>14</v>
      </c>
      <c r="I80" s="23" t="s">
        <v>15</v>
      </c>
      <c r="J80" s="23" t="s">
        <v>16</v>
      </c>
      <c r="K80" s="23" t="s">
        <v>17</v>
      </c>
      <c r="L80" s="23" t="s">
        <v>18</v>
      </c>
      <c r="M80" s="23" t="s">
        <v>19</v>
      </c>
      <c r="N80" s="23" t="s">
        <v>20</v>
      </c>
      <c r="O80" s="23" t="s">
        <v>21</v>
      </c>
      <c r="P80" s="23" t="s">
        <v>22</v>
      </c>
      <c r="Q80" s="23" t="s">
        <v>23</v>
      </c>
      <c r="R80" s="23" t="s">
        <v>24</v>
      </c>
      <c r="S80" s="23" t="s">
        <v>25</v>
      </c>
      <c r="T80" s="23" t="s">
        <v>26</v>
      </c>
      <c r="U80" s="24" t="s">
        <v>27</v>
      </c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P80" s="25" t="s">
        <v>28</v>
      </c>
      <c r="AQ80" s="26"/>
      <c r="AR80" s="27"/>
    </row>
    <row r="81" spans="2:44" ht="18" customHeight="1" x14ac:dyDescent="0.25">
      <c r="B81" s="29" t="s">
        <v>29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R81" s="27"/>
    </row>
    <row r="82" spans="2:44" ht="18" customHeight="1" x14ac:dyDescent="0.25">
      <c r="B82" s="33" t="s">
        <v>30</v>
      </c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P82" s="25" t="s">
        <v>31</v>
      </c>
      <c r="AQ82" s="38">
        <f>SUM(C85:AO85)</f>
        <v>0</v>
      </c>
      <c r="AR82" s="27"/>
    </row>
    <row r="83" spans="2:44" ht="18" customHeight="1" thickBot="1" x14ac:dyDescent="0.3">
      <c r="B83" s="39" t="s">
        <v>32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1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P83" s="25" t="s">
        <v>33</v>
      </c>
      <c r="AQ83" s="38">
        <f>SUM(C101:Q101)</f>
        <v>0</v>
      </c>
      <c r="AR83" s="27"/>
    </row>
    <row r="84" spans="2:44" ht="18" customHeight="1" thickBot="1" x14ac:dyDescent="0.3">
      <c r="B84" s="29" t="s">
        <v>34</v>
      </c>
      <c r="C84" s="42">
        <f t="shared" ref="C84:I84" si="12">C81+C82-C83</f>
        <v>0</v>
      </c>
      <c r="D84" s="43">
        <f t="shared" si="12"/>
        <v>0</v>
      </c>
      <c r="E84" s="43">
        <f t="shared" si="12"/>
        <v>0</v>
      </c>
      <c r="F84" s="43">
        <f t="shared" si="12"/>
        <v>0</v>
      </c>
      <c r="G84" s="44">
        <f t="shared" si="12"/>
        <v>0</v>
      </c>
      <c r="H84" s="44">
        <f t="shared" si="12"/>
        <v>0</v>
      </c>
      <c r="I84" s="44">
        <f t="shared" si="12"/>
        <v>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P84" s="25" t="s">
        <v>35</v>
      </c>
      <c r="AQ84" s="46">
        <f>AQ82-AQ83</f>
        <v>0</v>
      </c>
      <c r="AR84" s="27"/>
    </row>
    <row r="85" spans="2:44" ht="18" customHeight="1" thickBot="1" x14ac:dyDescent="0.3">
      <c r="B85" s="47"/>
      <c r="C85" s="48">
        <f t="shared" ref="C85:U85" si="13">C84*(C$3+C$4)</f>
        <v>0</v>
      </c>
      <c r="D85" s="48">
        <f t="shared" si="13"/>
        <v>0</v>
      </c>
      <c r="E85" s="48">
        <f t="shared" si="13"/>
        <v>0</v>
      </c>
      <c r="F85" s="48">
        <f t="shared" si="13"/>
        <v>0</v>
      </c>
      <c r="G85" s="48">
        <f t="shared" si="13"/>
        <v>0</v>
      </c>
      <c r="H85" s="48">
        <f t="shared" si="13"/>
        <v>0</v>
      </c>
      <c r="I85" s="48">
        <f t="shared" si="13"/>
        <v>0</v>
      </c>
      <c r="J85" s="48">
        <f t="shared" si="13"/>
        <v>0</v>
      </c>
      <c r="K85" s="48">
        <f t="shared" si="13"/>
        <v>0</v>
      </c>
      <c r="L85" s="48">
        <f t="shared" si="13"/>
        <v>0</v>
      </c>
      <c r="M85" s="48">
        <f t="shared" si="13"/>
        <v>0</v>
      </c>
      <c r="N85" s="48">
        <f t="shared" si="13"/>
        <v>0</v>
      </c>
      <c r="O85" s="48">
        <f t="shared" si="13"/>
        <v>0</v>
      </c>
      <c r="P85" s="48">
        <f t="shared" si="13"/>
        <v>0</v>
      </c>
      <c r="Q85" s="48">
        <f t="shared" si="13"/>
        <v>0</v>
      </c>
      <c r="R85" s="48">
        <f t="shared" si="13"/>
        <v>0</v>
      </c>
      <c r="S85" s="48">
        <f t="shared" si="13"/>
        <v>0</v>
      </c>
      <c r="T85" s="48">
        <f t="shared" si="13"/>
        <v>0</v>
      </c>
      <c r="U85" s="48">
        <f t="shared" si="13"/>
        <v>0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49" t="s">
        <v>36</v>
      </c>
      <c r="AQ85" s="50">
        <v>100</v>
      </c>
      <c r="AR85" s="51"/>
    </row>
    <row r="86" spans="2:44" ht="18" hidden="1" customHeight="1" x14ac:dyDescent="0.25">
      <c r="B86" s="53" t="s">
        <v>3</v>
      </c>
      <c r="C86" s="16">
        <f>[1]DSSR!B96</f>
        <v>0</v>
      </c>
      <c r="D86" s="16">
        <f>[1]DSSR!C96</f>
        <v>0</v>
      </c>
      <c r="E86" s="16">
        <f>[1]DSSR!D96</f>
        <v>0</v>
      </c>
      <c r="F86" s="16">
        <f>[1]DSSR!E96</f>
        <v>0</v>
      </c>
      <c r="G86" s="16">
        <f>[1]DSSR!F96</f>
        <v>0</v>
      </c>
      <c r="H86" s="16">
        <f>[1]DSSR!G96</f>
        <v>0</v>
      </c>
      <c r="I86" s="16">
        <f>[1]DSSR!H96</f>
        <v>0</v>
      </c>
      <c r="J86" s="16">
        <f>[1]DSSR!I96</f>
        <v>0</v>
      </c>
      <c r="K86" s="16">
        <f>[1]DSSR!J96</f>
        <v>0</v>
      </c>
      <c r="L86" s="16">
        <f>[1]DSSR!K96</f>
        <v>0</v>
      </c>
      <c r="M86" s="16">
        <f>[1]DSSR!L96</f>
        <v>0</v>
      </c>
      <c r="N86" s="16">
        <f>[1]DSSR!M96</f>
        <v>0</v>
      </c>
      <c r="O86" s="16">
        <f>[1]DSSR!N96</f>
        <v>0</v>
      </c>
      <c r="P86" s="16">
        <f>[1]DSSR!O96</f>
        <v>0</v>
      </c>
      <c r="Q86" s="16">
        <f>[1]DSSR!P96</f>
        <v>0</v>
      </c>
      <c r="R86" s="16">
        <f>[1]DSSR!Q96</f>
        <v>0</v>
      </c>
      <c r="S86" s="16">
        <f>[1]DSSR!R96</f>
        <v>0</v>
      </c>
      <c r="T86" s="16">
        <f>[1]DSSR!S96</f>
        <v>0</v>
      </c>
      <c r="U86" s="16">
        <f>[1]DSSR!T96</f>
        <v>0</v>
      </c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9"/>
      <c r="AQ86" s="50"/>
      <c r="AR86" s="51"/>
    </row>
    <row r="87" spans="2:44" ht="18" hidden="1" customHeight="1" x14ac:dyDescent="0.25">
      <c r="B87" s="53" t="s">
        <v>4</v>
      </c>
      <c r="C87" s="16">
        <f>[1]DSSR!B97</f>
        <v>0</v>
      </c>
      <c r="D87" s="16">
        <f>[1]DSSR!C97</f>
        <v>0</v>
      </c>
      <c r="E87" s="16">
        <f>[1]DSSR!D97</f>
        <v>0</v>
      </c>
      <c r="F87" s="16">
        <f>[1]DSSR!E97</f>
        <v>0</v>
      </c>
      <c r="G87" s="16">
        <f>[1]DSSR!F97</f>
        <v>0</v>
      </c>
      <c r="H87" s="16">
        <f>[1]DSSR!G97</f>
        <v>0</v>
      </c>
      <c r="I87" s="16">
        <f>[1]DSSR!H97</f>
        <v>0</v>
      </c>
      <c r="J87" s="16">
        <f>[1]DSSR!I97</f>
        <v>0</v>
      </c>
      <c r="K87" s="16">
        <f>[1]DSSR!J97</f>
        <v>0</v>
      </c>
      <c r="L87" s="16">
        <f>[1]DSSR!K97</f>
        <v>0</v>
      </c>
      <c r="M87" s="16">
        <f>[1]DSSR!L97</f>
        <v>0</v>
      </c>
      <c r="N87" s="16">
        <f>[1]DSSR!M97</f>
        <v>0</v>
      </c>
      <c r="O87" s="16">
        <f>[1]DSSR!N97</f>
        <v>0</v>
      </c>
      <c r="P87" s="16">
        <f>[1]DSSR!O97</f>
        <v>0</v>
      </c>
      <c r="Q87" s="16">
        <f>[1]DSSR!P97</f>
        <v>0</v>
      </c>
      <c r="R87" s="16">
        <f>[1]DSSR!Q97</f>
        <v>0</v>
      </c>
      <c r="S87" s="16">
        <f>[1]DSSR!R97</f>
        <v>0</v>
      </c>
      <c r="T87" s="16">
        <f>[1]DSSR!S97</f>
        <v>0</v>
      </c>
      <c r="U87" s="16">
        <f>[1]DSSR!T97</f>
        <v>0</v>
      </c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9"/>
      <c r="AQ87" s="50"/>
      <c r="AR87" s="51"/>
    </row>
    <row r="88" spans="2:44" ht="18" hidden="1" customHeight="1" x14ac:dyDescent="0.25">
      <c r="B88" s="53" t="s">
        <v>5</v>
      </c>
      <c r="C88" s="16">
        <v>84</v>
      </c>
      <c r="D88" s="16"/>
      <c r="E88" s="16">
        <v>84</v>
      </c>
      <c r="F88" s="16">
        <v>84</v>
      </c>
      <c r="G88" s="16">
        <v>84</v>
      </c>
      <c r="H88" s="16"/>
      <c r="I88" s="16">
        <v>84</v>
      </c>
      <c r="J88" s="16">
        <v>84</v>
      </c>
      <c r="K88" s="16"/>
      <c r="L88" s="16">
        <v>84</v>
      </c>
      <c r="M88" s="16"/>
      <c r="N88" s="16">
        <v>42</v>
      </c>
      <c r="O88" s="16">
        <v>42</v>
      </c>
      <c r="P88" s="16">
        <v>42</v>
      </c>
      <c r="Q88" s="16">
        <v>84</v>
      </c>
      <c r="R88" s="16"/>
      <c r="S88" s="16"/>
      <c r="T88" s="16">
        <v>84</v>
      </c>
      <c r="U88" s="16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9"/>
      <c r="AQ88" s="50"/>
      <c r="AR88" s="51"/>
    </row>
    <row r="89" spans="2:44" ht="18" hidden="1" customHeight="1" x14ac:dyDescent="0.25">
      <c r="B89" s="53" t="s">
        <v>6</v>
      </c>
      <c r="C89" s="16">
        <v>4.5</v>
      </c>
      <c r="D89" s="16"/>
      <c r="E89" s="16">
        <v>1.5</v>
      </c>
      <c r="F89" s="54">
        <f>4.5/2</f>
        <v>2.25</v>
      </c>
      <c r="G89" s="16">
        <v>4.5</v>
      </c>
      <c r="H89" s="16"/>
      <c r="I89" s="16">
        <v>4.5</v>
      </c>
      <c r="J89" s="16">
        <v>1.5</v>
      </c>
      <c r="K89" s="16"/>
      <c r="L89" s="16">
        <v>1.5</v>
      </c>
      <c r="M89" s="16"/>
      <c r="N89" s="16">
        <v>1.5</v>
      </c>
      <c r="O89" s="16">
        <v>1.5</v>
      </c>
      <c r="P89" s="16">
        <v>1.5</v>
      </c>
      <c r="Q89" s="16">
        <v>1.5</v>
      </c>
      <c r="R89" s="16"/>
      <c r="S89" s="16"/>
      <c r="T89" s="16">
        <v>1.5</v>
      </c>
      <c r="U89" s="55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9"/>
      <c r="AQ89" s="50"/>
      <c r="AR89" s="51"/>
    </row>
    <row r="90" spans="2:44" ht="18" hidden="1" customHeight="1" x14ac:dyDescent="0.25">
      <c r="B90" s="53"/>
      <c r="C90" s="16"/>
      <c r="D90" s="16"/>
      <c r="E90" s="16"/>
      <c r="F90" s="5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55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9"/>
      <c r="AQ90" s="50"/>
      <c r="AR90" s="51"/>
    </row>
    <row r="91" spans="2:44" ht="18" customHeight="1" thickBot="1" x14ac:dyDescent="0.3">
      <c r="B91" s="81" t="s">
        <v>74</v>
      </c>
      <c r="C91" s="23" t="s">
        <v>37</v>
      </c>
      <c r="D91" s="23" t="s">
        <v>38</v>
      </c>
      <c r="E91" s="23" t="s">
        <v>39</v>
      </c>
      <c r="F91" s="23" t="s">
        <v>40</v>
      </c>
      <c r="G91" s="23" t="s">
        <v>41</v>
      </c>
      <c r="H91" s="23" t="s">
        <v>42</v>
      </c>
      <c r="I91" s="23" t="s">
        <v>43</v>
      </c>
      <c r="J91" s="23" t="s">
        <v>44</v>
      </c>
      <c r="K91" s="23" t="s">
        <v>45</v>
      </c>
      <c r="L91" s="23" t="s">
        <v>46</v>
      </c>
      <c r="M91" s="23" t="s">
        <v>47</v>
      </c>
      <c r="N91" s="23" t="s">
        <v>48</v>
      </c>
      <c r="O91" s="23" t="s">
        <v>49</v>
      </c>
      <c r="P91" s="23" t="s">
        <v>50</v>
      </c>
      <c r="Q91" s="23" t="s">
        <v>51</v>
      </c>
      <c r="R91" s="56" t="s">
        <v>52</v>
      </c>
      <c r="S91" s="23" t="s">
        <v>53</v>
      </c>
      <c r="T91" s="23" t="s">
        <v>54</v>
      </c>
      <c r="U91" s="24" t="s">
        <v>55</v>
      </c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25" t="s">
        <v>56</v>
      </c>
      <c r="AQ91" s="57"/>
      <c r="AR91" s="51"/>
    </row>
    <row r="92" spans="2:44" ht="18" customHeight="1" x14ac:dyDescent="0.25">
      <c r="B92" s="29" t="s">
        <v>29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58"/>
      <c r="P92" s="30"/>
      <c r="Q92" s="30"/>
      <c r="R92" s="30"/>
      <c r="S92" s="30"/>
      <c r="T92" s="30"/>
      <c r="U92" s="59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25" t="s">
        <v>57</v>
      </c>
      <c r="AQ92" s="57">
        <v>3154</v>
      </c>
      <c r="AR92" s="51"/>
    </row>
    <row r="93" spans="2:44" ht="18" customHeight="1" x14ac:dyDescent="0.25">
      <c r="B93" s="33" t="s">
        <v>30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60"/>
      <c r="U93" s="61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25"/>
      <c r="AQ93" s="57"/>
      <c r="AR93" s="51"/>
    </row>
    <row r="94" spans="2:44" ht="18" customHeight="1" thickBot="1" x14ac:dyDescent="0.3">
      <c r="B94" s="39" t="s">
        <v>32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62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9" t="s">
        <v>58</v>
      </c>
      <c r="AQ94" s="63">
        <f>AQ84+AQ85-AQ91-AQ92-AQ93</f>
        <v>-3054</v>
      </c>
      <c r="AR94" s="51"/>
    </row>
    <row r="95" spans="2:44" ht="18" customHeight="1" thickBot="1" x14ac:dyDescent="0.3">
      <c r="B95" s="29" t="s">
        <v>34</v>
      </c>
      <c r="C95" s="44"/>
      <c r="D95" s="44"/>
      <c r="E95" s="44">
        <f t="shared" ref="E95:S95" si="14">E92+E93-E94</f>
        <v>0</v>
      </c>
      <c r="F95" s="44">
        <f t="shared" si="14"/>
        <v>0</v>
      </c>
      <c r="G95" s="44">
        <f t="shared" si="14"/>
        <v>0</v>
      </c>
      <c r="H95" s="44">
        <f t="shared" si="14"/>
        <v>0</v>
      </c>
      <c r="I95" s="44">
        <f t="shared" si="14"/>
        <v>0</v>
      </c>
      <c r="J95" s="44">
        <f t="shared" si="14"/>
        <v>0</v>
      </c>
      <c r="K95" s="44">
        <f t="shared" si="14"/>
        <v>0</v>
      </c>
      <c r="L95" s="44">
        <f t="shared" si="14"/>
        <v>0</v>
      </c>
      <c r="M95" s="44">
        <f t="shared" si="14"/>
        <v>0</v>
      </c>
      <c r="N95" s="44">
        <f t="shared" si="14"/>
        <v>0</v>
      </c>
      <c r="O95" s="44">
        <f t="shared" si="14"/>
        <v>0</v>
      </c>
      <c r="P95" s="44">
        <f t="shared" si="14"/>
        <v>0</v>
      </c>
      <c r="Q95" s="44">
        <f t="shared" si="14"/>
        <v>0</v>
      </c>
      <c r="R95" s="44">
        <f t="shared" si="14"/>
        <v>0</v>
      </c>
      <c r="S95" s="44">
        <f t="shared" si="14"/>
        <v>0</v>
      </c>
      <c r="T95" s="82"/>
      <c r="U95" s="45">
        <f>U92+U93-U94</f>
        <v>0</v>
      </c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25" t="s">
        <v>59</v>
      </c>
      <c r="AQ95" s="64">
        <v>1579590</v>
      </c>
      <c r="AR95" s="51"/>
    </row>
    <row r="96" spans="2:44" ht="18" customHeight="1" thickBot="1" x14ac:dyDescent="0.3">
      <c r="B96" s="47"/>
      <c r="C96" s="48">
        <f t="shared" ref="C96:U96" si="15">C95*(V$3+V$4)</f>
        <v>0</v>
      </c>
      <c r="D96" s="48">
        <f t="shared" si="15"/>
        <v>0</v>
      </c>
      <c r="E96" s="48">
        <f t="shared" si="15"/>
        <v>0</v>
      </c>
      <c r="F96" s="48">
        <f t="shared" si="15"/>
        <v>0</v>
      </c>
      <c r="G96" s="48">
        <f t="shared" si="15"/>
        <v>0</v>
      </c>
      <c r="H96" s="48">
        <f t="shared" si="15"/>
        <v>0</v>
      </c>
      <c r="I96" s="48">
        <f t="shared" si="15"/>
        <v>0</v>
      </c>
      <c r="J96" s="48">
        <f t="shared" si="15"/>
        <v>0</v>
      </c>
      <c r="K96" s="48">
        <f t="shared" si="15"/>
        <v>0</v>
      </c>
      <c r="L96" s="48">
        <f t="shared" si="15"/>
        <v>0</v>
      </c>
      <c r="M96" s="48">
        <f t="shared" si="15"/>
        <v>0</v>
      </c>
      <c r="N96" s="48">
        <f t="shared" si="15"/>
        <v>0</v>
      </c>
      <c r="O96" s="48">
        <f t="shared" si="15"/>
        <v>0</v>
      </c>
      <c r="P96" s="48">
        <f t="shared" si="15"/>
        <v>0</v>
      </c>
      <c r="Q96" s="48">
        <f t="shared" si="15"/>
        <v>0</v>
      </c>
      <c r="R96" s="48">
        <f t="shared" si="15"/>
        <v>0</v>
      </c>
      <c r="S96" s="48">
        <f t="shared" si="15"/>
        <v>0</v>
      </c>
      <c r="T96" s="48">
        <f t="shared" si="15"/>
        <v>0</v>
      </c>
      <c r="U96" s="48">
        <f t="shared" si="15"/>
        <v>0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25" t="s">
        <v>60</v>
      </c>
      <c r="AQ96" s="65">
        <f>AQ95-AQ94</f>
        <v>1582644</v>
      </c>
      <c r="AR96" s="51"/>
    </row>
    <row r="97" spans="2:44" ht="18" customHeight="1" thickTop="1" thickBot="1" x14ac:dyDescent="0.3"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66"/>
    </row>
    <row r="98" spans="2:44" ht="18" customHeight="1" thickBot="1" x14ac:dyDescent="0.3">
      <c r="B98" s="112" t="s">
        <v>61</v>
      </c>
      <c r="C98" s="114" t="s">
        <v>26</v>
      </c>
      <c r="D98" s="115"/>
      <c r="E98" s="116"/>
      <c r="F98" s="114" t="s">
        <v>62</v>
      </c>
      <c r="G98" s="115"/>
      <c r="H98" s="116"/>
      <c r="I98" s="114" t="s">
        <v>63</v>
      </c>
      <c r="J98" s="115"/>
      <c r="K98" s="116"/>
      <c r="L98" s="114" t="s">
        <v>64</v>
      </c>
      <c r="M98" s="115"/>
      <c r="N98" s="116"/>
      <c r="O98" s="114" t="s">
        <v>65</v>
      </c>
      <c r="P98" s="115"/>
      <c r="Q98" s="116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67"/>
    </row>
    <row r="99" spans="2:44" ht="18" customHeight="1" thickBot="1" x14ac:dyDescent="0.3">
      <c r="B99" s="113"/>
      <c r="C99" s="68" t="s">
        <v>66</v>
      </c>
      <c r="D99" s="69" t="s">
        <v>67</v>
      </c>
      <c r="E99" s="70" t="s">
        <v>68</v>
      </c>
      <c r="F99" s="68" t="s">
        <v>66</v>
      </c>
      <c r="G99" s="69" t="s">
        <v>67</v>
      </c>
      <c r="H99" s="70" t="s">
        <v>68</v>
      </c>
      <c r="I99" s="68" t="s">
        <v>66</v>
      </c>
      <c r="J99" s="69" t="s">
        <v>67</v>
      </c>
      <c r="K99" s="70" t="s">
        <v>68</v>
      </c>
      <c r="L99" s="68" t="s">
        <v>66</v>
      </c>
      <c r="M99" s="69" t="s">
        <v>67</v>
      </c>
      <c r="N99" s="70" t="s">
        <v>68</v>
      </c>
      <c r="O99" s="68" t="s">
        <v>66</v>
      </c>
      <c r="P99" s="69" t="s">
        <v>67</v>
      </c>
      <c r="Q99" s="70" t="s">
        <v>68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R99" s="71"/>
    </row>
    <row r="100" spans="2:44" ht="18" customHeight="1" thickBot="1" x14ac:dyDescent="0.3">
      <c r="B100" s="29" t="s">
        <v>69</v>
      </c>
      <c r="C100" s="72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R100" s="71"/>
    </row>
    <row r="101" spans="2:44" ht="18" customHeight="1" thickBot="1" x14ac:dyDescent="0.3">
      <c r="B101" s="75"/>
      <c r="C101" s="76">
        <f>C100*120</f>
        <v>0</v>
      </c>
      <c r="D101" s="76">
        <f>D100*84</f>
        <v>0</v>
      </c>
      <c r="E101" s="76">
        <f>E100*1.5</f>
        <v>0</v>
      </c>
      <c r="F101" s="76">
        <f>F100*120</f>
        <v>0</v>
      </c>
      <c r="G101" s="76">
        <f>G100*84</f>
        <v>0</v>
      </c>
      <c r="H101" s="76">
        <f>H100*4.5</f>
        <v>0</v>
      </c>
      <c r="I101" s="76">
        <f>I100*120</f>
        <v>0</v>
      </c>
      <c r="J101" s="76">
        <f>J100*84</f>
        <v>0</v>
      </c>
      <c r="K101" s="76">
        <f>K100*2.25</f>
        <v>0</v>
      </c>
      <c r="L101" s="76">
        <f>L100*120</f>
        <v>0</v>
      </c>
      <c r="M101" s="76">
        <f>M100*84</f>
        <v>0</v>
      </c>
      <c r="N101" s="76">
        <f>N100*1.5</f>
        <v>0</v>
      </c>
      <c r="O101" s="76">
        <f>O100*78</f>
        <v>0</v>
      </c>
      <c r="P101" s="76">
        <f>P100*42</f>
        <v>0</v>
      </c>
      <c r="Q101" s="76">
        <f>Q100*1.5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8"/>
      <c r="AQ101" s="78"/>
      <c r="AR101" s="79"/>
    </row>
  </sheetData>
  <mergeCells count="24">
    <mergeCell ref="O50:Q50"/>
    <mergeCell ref="B16:B17"/>
    <mergeCell ref="C16:E16"/>
    <mergeCell ref="F16:H16"/>
    <mergeCell ref="I16:K16"/>
    <mergeCell ref="L16:N16"/>
    <mergeCell ref="O16:Q16"/>
    <mergeCell ref="B50:B51"/>
    <mergeCell ref="C50:E50"/>
    <mergeCell ref="F50:H50"/>
    <mergeCell ref="I50:K50"/>
    <mergeCell ref="L50:N50"/>
    <mergeCell ref="O98:Q98"/>
    <mergeCell ref="B74:B75"/>
    <mergeCell ref="C74:E74"/>
    <mergeCell ref="F74:H74"/>
    <mergeCell ref="I74:K74"/>
    <mergeCell ref="L74:N74"/>
    <mergeCell ref="O74:Q74"/>
    <mergeCell ref="B98:B99"/>
    <mergeCell ref="C98:E98"/>
    <mergeCell ref="F98:H98"/>
    <mergeCell ref="I98:K98"/>
    <mergeCell ref="L98:N9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D8D1-5280-42BB-9B59-E9BDE7635F60}">
  <dimension ref="A1:BD101"/>
  <sheetViews>
    <sheetView zoomScale="120" zoomScaleNormal="120" workbookViewId="0">
      <pane xSplit="2" ySplit="8" topLeftCell="W9" activePane="bottomRight" state="frozen"/>
      <selection pane="topRight" activeCell="C1" sqref="C1"/>
      <selection pane="bottomLeft" activeCell="A9" sqref="A9"/>
      <selection pane="bottomRight" activeCell="AQ24" sqref="AQ24"/>
    </sheetView>
  </sheetViews>
  <sheetFormatPr defaultColWidth="8.7109375" defaultRowHeight="12.75" x14ac:dyDescent="0.25"/>
  <cols>
    <col min="1" max="1" width="1.140625" style="5" customWidth="1"/>
    <col min="2" max="2" width="13.7109375" style="5" bestFit="1" customWidth="1"/>
    <col min="3" max="5" width="6.7109375" style="5" customWidth="1"/>
    <col min="6" max="6" width="8.7109375" style="5" bestFit="1" customWidth="1"/>
    <col min="7" max="10" width="6.7109375" style="5" customWidth="1"/>
    <col min="11" max="11" width="7.85546875" style="5" bestFit="1" customWidth="1"/>
    <col min="12" max="13" width="6.7109375" style="5" customWidth="1"/>
    <col min="14" max="15" width="7.85546875" style="5" bestFit="1" customWidth="1"/>
    <col min="16" max="19" width="6.7109375" style="5" customWidth="1"/>
    <col min="20" max="20" width="7.85546875" style="5" bestFit="1" customWidth="1"/>
    <col min="21" max="21" width="6.7109375" style="5" customWidth="1"/>
    <col min="22" max="22" width="8.7109375" style="5" bestFit="1" customWidth="1"/>
    <col min="23" max="24" width="6.7109375" style="5" customWidth="1"/>
    <col min="25" max="25" width="8.7109375" style="5" bestFit="1" customWidth="1"/>
    <col min="26" max="26" width="9.5703125" style="5" bestFit="1" customWidth="1"/>
    <col min="27" max="32" width="6.7109375" style="5" customWidth="1"/>
    <col min="33" max="34" width="7.85546875" style="5" bestFit="1" customWidth="1"/>
    <col min="35" max="36" width="6.7109375" style="5" customWidth="1"/>
    <col min="37" max="37" width="7.85546875" style="5" bestFit="1" customWidth="1"/>
    <col min="38" max="41" width="6.7109375" style="5" customWidth="1"/>
    <col min="42" max="42" width="17" style="5" bestFit="1" customWidth="1"/>
    <col min="43" max="43" width="22" style="5" bestFit="1" customWidth="1"/>
    <col min="44" max="44" width="1.140625" style="5" customWidth="1"/>
    <col min="45" max="45" width="6" style="5" bestFit="1" customWidth="1"/>
    <col min="46" max="46" width="4.7109375" style="5" bestFit="1" customWidth="1"/>
    <col min="47" max="47" width="5.140625" style="5" bestFit="1" customWidth="1"/>
    <col min="48" max="48" width="4.7109375" style="5" bestFit="1" customWidth="1"/>
    <col min="49" max="49" width="5" style="5" bestFit="1" customWidth="1"/>
    <col min="50" max="50" width="4.7109375" style="5" bestFit="1" customWidth="1"/>
    <col min="51" max="51" width="5.140625" style="5" customWidth="1"/>
    <col min="52" max="52" width="14.7109375" style="5" bestFit="1" customWidth="1"/>
    <col min="53" max="53" width="22.140625" style="5" bestFit="1" customWidth="1"/>
    <col min="54" max="58" width="5.7109375" style="5" customWidth="1"/>
    <col min="59" max="16384" width="8.7109375" style="5"/>
  </cols>
  <sheetData>
    <row r="1" spans="1:56" ht="18" customHeight="1" x14ac:dyDescent="0.25">
      <c r="B1" s="1" t="s">
        <v>0</v>
      </c>
      <c r="C1" s="2"/>
      <c r="D1" s="2"/>
      <c r="E1" s="2"/>
      <c r="F1" s="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 t="s">
        <v>1</v>
      </c>
      <c r="AR1" s="2"/>
      <c r="AS1" s="1"/>
      <c r="AT1" s="4"/>
      <c r="AU1" s="4"/>
      <c r="AV1" s="4"/>
      <c r="AW1" s="4"/>
      <c r="AX1" s="4"/>
      <c r="AY1" s="4"/>
      <c r="BB1" s="2"/>
      <c r="BD1" s="6"/>
    </row>
    <row r="2" spans="1:56" ht="18" customHeight="1" x14ac:dyDescent="0.25">
      <c r="B2" s="7"/>
      <c r="C2" s="7"/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8" t="s">
        <v>2</v>
      </c>
      <c r="AQ2" s="9"/>
      <c r="AR2" s="2"/>
      <c r="AS2" s="2"/>
      <c r="AT2" s="4"/>
      <c r="AU2" s="4"/>
      <c r="AV2" s="4"/>
      <c r="AW2" s="4"/>
      <c r="AX2" s="4"/>
      <c r="AY2" s="4"/>
      <c r="BB2" s="2"/>
    </row>
    <row r="3" spans="1:56" s="12" customFormat="1" ht="11.25" x14ac:dyDescent="0.25">
      <c r="B3" s="10" t="s">
        <v>3</v>
      </c>
      <c r="C3" s="11">
        <f>[1]DSSR!B4</f>
        <v>1300</v>
      </c>
      <c r="D3" s="11">
        <f>[1]DSSR!C4</f>
        <v>1534</v>
      </c>
      <c r="E3" s="11">
        <f>[1]DSSR!D4</f>
        <v>1728</v>
      </c>
      <c r="F3" s="11">
        <f>[1]DSSR!E4</f>
        <v>1728</v>
      </c>
      <c r="G3" s="11">
        <f>[1]DSSR!F4</f>
        <v>1452</v>
      </c>
      <c r="H3" s="11">
        <f>[1]DSSR!G4</f>
        <v>1240</v>
      </c>
      <c r="I3" s="11">
        <f>[1]DSSR!H4</f>
        <v>1520</v>
      </c>
      <c r="J3" s="11">
        <f>[1]DSSR!I4</f>
        <v>978</v>
      </c>
      <c r="K3" s="11">
        <f>[1]DSSR!J4</f>
        <v>945</v>
      </c>
      <c r="L3" s="11">
        <f>[1]DSSR!K4</f>
        <v>0</v>
      </c>
      <c r="M3" s="11">
        <f>[1]DSSR!L4</f>
        <v>1127</v>
      </c>
      <c r="N3" s="11">
        <f>[1]DSSR!M4</f>
        <v>773</v>
      </c>
      <c r="O3" s="11">
        <f>[1]DSSR!N4</f>
        <v>1038</v>
      </c>
      <c r="P3" s="11">
        <f>[1]DSSR!O4</f>
        <v>773</v>
      </c>
      <c r="Q3" s="11">
        <f>[1]DSSR!P4</f>
        <v>1038</v>
      </c>
      <c r="R3" s="11">
        <f>[1]DSSR!Q4</f>
        <v>773</v>
      </c>
      <c r="S3" s="11">
        <f>[1]DSSR!R4</f>
        <v>1038</v>
      </c>
      <c r="T3" s="11">
        <f>[1]DSSR!S4</f>
        <v>792</v>
      </c>
      <c r="U3" s="11">
        <f>[1]DSSR!T4</f>
        <v>948</v>
      </c>
      <c r="V3" s="16">
        <f>[1]DSSR!B24</f>
        <v>544</v>
      </c>
      <c r="W3" s="16">
        <f>[1]DSSR!C24</f>
        <v>1127</v>
      </c>
      <c r="X3" s="16">
        <f>[1]DSSR!D24</f>
        <v>853</v>
      </c>
      <c r="Y3" s="16">
        <f>[1]DSSR!E24</f>
        <v>563</v>
      </c>
      <c r="Z3" s="16">
        <f>[1]DSSR!F24</f>
        <v>575</v>
      </c>
      <c r="AA3" s="16">
        <f>[1]DSSR!G24</f>
        <v>1175</v>
      </c>
      <c r="AB3" s="16">
        <f>[1]DSSR!H24</f>
        <v>0</v>
      </c>
      <c r="AC3" s="16">
        <f>[1]DSSR!I24</f>
        <v>791</v>
      </c>
      <c r="AD3" s="16">
        <f>[1]DSSR!J24</f>
        <v>1102</v>
      </c>
      <c r="AE3" s="16">
        <f>[1]DSSR!K24</f>
        <v>520</v>
      </c>
      <c r="AF3" s="16">
        <f>[1]DSSR!L24</f>
        <v>1142</v>
      </c>
      <c r="AG3" s="16">
        <f>[1]DSSR!M24</f>
        <v>205</v>
      </c>
      <c r="AH3" s="16">
        <f>[1]DSSR!N24</f>
        <v>205</v>
      </c>
      <c r="AI3" s="16">
        <f>[1]DSSR!O24</f>
        <v>205</v>
      </c>
      <c r="AJ3" s="16">
        <f>[1]DSSR!P24</f>
        <v>500</v>
      </c>
      <c r="AK3" s="16">
        <f>[1]DSSR!Q24</f>
        <v>650</v>
      </c>
      <c r="AL3" s="16">
        <f>[1]DSSR!R24</f>
        <v>650</v>
      </c>
      <c r="AM3" s="16">
        <f>[1]DSSR!S24</f>
        <v>500</v>
      </c>
      <c r="AN3" s="16">
        <f>[1]DSSR!T24</f>
        <v>650</v>
      </c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3"/>
      <c r="BA3" s="15"/>
      <c r="BB3" s="13"/>
    </row>
    <row r="4" spans="1:56" s="12" customFormat="1" ht="11.25" x14ac:dyDescent="0.25">
      <c r="B4" s="10" t="s">
        <v>4</v>
      </c>
      <c r="C4" s="11">
        <f>[1]DSSR!B5</f>
        <v>120</v>
      </c>
      <c r="D4" s="11">
        <f>[1]DSSR!C5</f>
        <v>0</v>
      </c>
      <c r="E4" s="11">
        <f>[1]DSSR!D5</f>
        <v>0</v>
      </c>
      <c r="F4" s="11">
        <f>[1]DSSR!E5</f>
        <v>0</v>
      </c>
      <c r="G4" s="11">
        <f>[1]DSSR!F5</f>
        <v>0</v>
      </c>
      <c r="H4" s="11">
        <f>[1]DSSR!G5</f>
        <v>120</v>
      </c>
      <c r="I4" s="11">
        <f>[1]DSSR!H5</f>
        <v>0</v>
      </c>
      <c r="J4" s="11">
        <f>[1]DSSR!I5</f>
        <v>120</v>
      </c>
      <c r="K4" s="11">
        <f>[1]DSSR!J5</f>
        <v>120</v>
      </c>
      <c r="L4" s="11">
        <f>[1]DSSR!K5</f>
        <v>111</v>
      </c>
      <c r="M4" s="11">
        <f>[1]DSSR!L5</f>
        <v>0</v>
      </c>
      <c r="N4" s="11">
        <f>[1]DSSR!M5</f>
        <v>120</v>
      </c>
      <c r="O4" s="11">
        <f>[1]DSSR!N5</f>
        <v>0</v>
      </c>
      <c r="P4" s="11">
        <f>[1]DSSR!O5</f>
        <v>120</v>
      </c>
      <c r="Q4" s="11">
        <f>[1]DSSR!P5</f>
        <v>0</v>
      </c>
      <c r="R4" s="11">
        <f>[1]DSSR!Q5</f>
        <v>120</v>
      </c>
      <c r="S4" s="11">
        <f>[1]DSSR!R5</f>
        <v>0</v>
      </c>
      <c r="T4" s="11">
        <f>[1]DSSR!S5</f>
        <v>120</v>
      </c>
      <c r="U4" s="11">
        <f>[1]DSSR!T5</f>
        <v>120</v>
      </c>
      <c r="V4" s="16">
        <f>[1]DSSR!B25</f>
        <v>111</v>
      </c>
      <c r="W4" s="16">
        <f>[1]DSSR!C25</f>
        <v>0</v>
      </c>
      <c r="X4" s="16">
        <f>[1]DSSR!D25</f>
        <v>120</v>
      </c>
      <c r="Y4" s="16">
        <f>[1]DSSR!E25</f>
        <v>111</v>
      </c>
      <c r="Z4" s="16">
        <f>[1]DSSR!F25</f>
        <v>111</v>
      </c>
      <c r="AA4" s="16">
        <f>[1]DSSR!G25</f>
        <v>0</v>
      </c>
      <c r="AB4" s="16">
        <f>[1]DSSR!H25</f>
        <v>111</v>
      </c>
      <c r="AC4" s="16">
        <f>[1]DSSR!I25</f>
        <v>120</v>
      </c>
      <c r="AD4" s="16">
        <f>[1]DSSR!J25</f>
        <v>0</v>
      </c>
      <c r="AE4" s="16">
        <f>[1]DSSR!K25</f>
        <v>111</v>
      </c>
      <c r="AF4" s="16">
        <f>[1]DSSR!L25</f>
        <v>0</v>
      </c>
      <c r="AG4" s="16">
        <f>[1]DSSR!M25</f>
        <v>78</v>
      </c>
      <c r="AH4" s="16">
        <f>[1]DSSR!N25</f>
        <v>78</v>
      </c>
      <c r="AI4" s="16">
        <f>[1]DSSR!O25</f>
        <v>78</v>
      </c>
      <c r="AJ4" s="16">
        <f>[1]DSSR!P25</f>
        <v>120</v>
      </c>
      <c r="AK4" s="16">
        <f>[1]DSSR!Q25</f>
        <v>0</v>
      </c>
      <c r="AL4" s="16">
        <f>[1]DSSR!R25</f>
        <v>0</v>
      </c>
      <c r="AM4" s="16">
        <f>[1]DSSR!S25</f>
        <v>120</v>
      </c>
      <c r="AN4" s="16">
        <f>[1]DSSR!T25</f>
        <v>0</v>
      </c>
      <c r="AP4" s="13"/>
      <c r="AQ4" s="13"/>
      <c r="AR4" s="13"/>
      <c r="AS4" s="13"/>
      <c r="AT4" s="14"/>
      <c r="AU4" s="14"/>
      <c r="AV4" s="14"/>
      <c r="AW4" s="14"/>
      <c r="AX4" s="14"/>
      <c r="AY4" s="14"/>
      <c r="AZ4" s="13"/>
      <c r="BA4" s="15"/>
      <c r="BB4" s="13"/>
    </row>
    <row r="5" spans="1:56" s="12" customFormat="1" ht="11.25" x14ac:dyDescent="0.25">
      <c r="B5" s="10" t="s">
        <v>5</v>
      </c>
      <c r="C5" s="16">
        <v>84</v>
      </c>
      <c r="D5" s="16"/>
      <c r="E5" s="16"/>
      <c r="F5" s="16"/>
      <c r="G5" s="16"/>
      <c r="H5" s="16">
        <v>84</v>
      </c>
      <c r="I5" s="16"/>
      <c r="J5" s="16">
        <v>84</v>
      </c>
      <c r="K5" s="16">
        <v>84</v>
      </c>
      <c r="L5" s="16">
        <v>84</v>
      </c>
      <c r="M5" s="16"/>
      <c r="N5" s="16">
        <v>84</v>
      </c>
      <c r="O5" s="16"/>
      <c r="P5" s="16">
        <v>84</v>
      </c>
      <c r="Q5" s="16"/>
      <c r="R5" s="16">
        <v>84</v>
      </c>
      <c r="S5" s="16"/>
      <c r="T5" s="16">
        <v>84</v>
      </c>
      <c r="U5" s="16">
        <v>84</v>
      </c>
      <c r="V5" s="16">
        <v>84</v>
      </c>
      <c r="W5" s="16"/>
      <c r="X5" s="16">
        <v>84</v>
      </c>
      <c r="Y5" s="16">
        <v>84</v>
      </c>
      <c r="Z5" s="16">
        <v>84</v>
      </c>
      <c r="AA5" s="16"/>
      <c r="AB5" s="16">
        <v>84</v>
      </c>
      <c r="AC5" s="16">
        <v>84</v>
      </c>
      <c r="AD5" s="16"/>
      <c r="AE5" s="16">
        <v>84</v>
      </c>
      <c r="AF5" s="16"/>
      <c r="AG5" s="16">
        <v>42</v>
      </c>
      <c r="AH5" s="16">
        <v>42</v>
      </c>
      <c r="AI5" s="16">
        <v>42</v>
      </c>
      <c r="AJ5" s="16">
        <v>84</v>
      </c>
      <c r="AK5" s="16"/>
      <c r="AL5" s="16"/>
      <c r="AM5" s="16">
        <v>84</v>
      </c>
      <c r="AN5" s="16"/>
      <c r="AP5" s="13"/>
      <c r="AQ5" s="13"/>
      <c r="AR5" s="13"/>
      <c r="AS5" s="13"/>
      <c r="AT5" s="14"/>
      <c r="AU5" s="14"/>
      <c r="AV5" s="14"/>
      <c r="AW5" s="14"/>
      <c r="AX5" s="14"/>
      <c r="AY5" s="14"/>
      <c r="AZ5" s="13"/>
      <c r="BA5" s="15"/>
      <c r="BB5" s="13"/>
    </row>
    <row r="6" spans="1:56" s="12" customFormat="1" ht="12" thickBot="1" x14ac:dyDescent="0.3">
      <c r="B6" s="10" t="s">
        <v>6</v>
      </c>
      <c r="C6" s="16">
        <v>1.5</v>
      </c>
      <c r="D6" s="16"/>
      <c r="E6" s="16"/>
      <c r="F6" s="16"/>
      <c r="G6" s="16"/>
      <c r="H6" s="16">
        <v>1.5</v>
      </c>
      <c r="I6" s="16"/>
      <c r="J6" s="16">
        <v>1.5</v>
      </c>
      <c r="K6" s="16">
        <v>1.5</v>
      </c>
      <c r="L6" s="16">
        <v>4.5</v>
      </c>
      <c r="M6" s="16"/>
      <c r="N6" s="16">
        <v>1.5</v>
      </c>
      <c r="O6" s="16"/>
      <c r="P6" s="16">
        <v>1.5</v>
      </c>
      <c r="Q6" s="16"/>
      <c r="R6" s="16">
        <v>1.5</v>
      </c>
      <c r="S6" s="16"/>
      <c r="T6" s="16">
        <v>1.5</v>
      </c>
      <c r="U6" s="16">
        <v>1.5</v>
      </c>
      <c r="V6" s="16">
        <v>4.5</v>
      </c>
      <c r="W6" s="16"/>
      <c r="X6" s="16">
        <v>1.5</v>
      </c>
      <c r="Y6" s="54">
        <f>4.5/2</f>
        <v>2.25</v>
      </c>
      <c r="Z6" s="16">
        <v>4.5</v>
      </c>
      <c r="AA6" s="16"/>
      <c r="AB6" s="16">
        <v>4.5</v>
      </c>
      <c r="AC6" s="16">
        <v>1.5</v>
      </c>
      <c r="AD6" s="16"/>
      <c r="AE6" s="16">
        <v>1.5</v>
      </c>
      <c r="AF6" s="16"/>
      <c r="AG6" s="16">
        <v>1.5</v>
      </c>
      <c r="AH6" s="16">
        <v>1.5</v>
      </c>
      <c r="AI6" s="16">
        <v>1.5</v>
      </c>
      <c r="AJ6" s="16">
        <v>1.5</v>
      </c>
      <c r="AK6" s="16"/>
      <c r="AL6" s="16"/>
      <c r="AM6" s="16">
        <v>1.5</v>
      </c>
      <c r="AN6" s="55"/>
      <c r="AP6" s="13"/>
      <c r="AQ6" s="13"/>
      <c r="AR6" s="13"/>
      <c r="AS6" s="13"/>
      <c r="AT6" s="14"/>
      <c r="AU6" s="14"/>
      <c r="AV6" s="14"/>
      <c r="AW6" s="14"/>
      <c r="AX6" s="14"/>
      <c r="AY6" s="14"/>
      <c r="AZ6" s="13"/>
      <c r="BA6" s="15"/>
      <c r="BB6" s="13"/>
    </row>
    <row r="7" spans="1:56" s="12" customFormat="1" ht="18" customHeight="1" thickBot="1" x14ac:dyDescent="0.3">
      <c r="B7" s="17" t="s">
        <v>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6"/>
      <c r="W7" s="16"/>
      <c r="X7" s="16"/>
      <c r="Y7" s="5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55"/>
      <c r="AO7" s="19"/>
      <c r="AP7" s="20"/>
      <c r="AQ7" s="20"/>
      <c r="AR7" s="21"/>
      <c r="AS7" s="13"/>
      <c r="AT7" s="14"/>
      <c r="AU7" s="14"/>
      <c r="AV7" s="14"/>
      <c r="AW7" s="14"/>
      <c r="AX7" s="14"/>
      <c r="AY7" s="14"/>
      <c r="AZ7" s="13"/>
      <c r="BA7" s="15"/>
      <c r="BB7" s="13"/>
    </row>
    <row r="8" spans="1:56" ht="18" customHeight="1" thickBot="1" x14ac:dyDescent="0.3">
      <c r="B8" s="22" t="s">
        <v>8</v>
      </c>
      <c r="C8" s="91" t="s">
        <v>9</v>
      </c>
      <c r="D8" s="92" t="s">
        <v>10</v>
      </c>
      <c r="E8" s="92" t="s">
        <v>11</v>
      </c>
      <c r="F8" s="92" t="s">
        <v>12</v>
      </c>
      <c r="G8" s="92" t="s">
        <v>13</v>
      </c>
      <c r="H8" s="92" t="s">
        <v>14</v>
      </c>
      <c r="I8" s="92" t="s">
        <v>15</v>
      </c>
      <c r="J8" s="92" t="s">
        <v>16</v>
      </c>
      <c r="K8" s="92" t="s">
        <v>17</v>
      </c>
      <c r="L8" s="92" t="s">
        <v>18</v>
      </c>
      <c r="M8" s="92" t="s">
        <v>19</v>
      </c>
      <c r="N8" s="92" t="s">
        <v>20</v>
      </c>
      <c r="O8" s="92" t="s">
        <v>21</v>
      </c>
      <c r="P8" s="92" t="s">
        <v>22</v>
      </c>
      <c r="Q8" s="92" t="s">
        <v>23</v>
      </c>
      <c r="R8" s="92" t="s">
        <v>24</v>
      </c>
      <c r="S8" s="92" t="s">
        <v>25</v>
      </c>
      <c r="T8" s="92" t="s">
        <v>26</v>
      </c>
      <c r="U8" s="92" t="s">
        <v>27</v>
      </c>
      <c r="V8" s="92" t="s">
        <v>37</v>
      </c>
      <c r="W8" s="92" t="s">
        <v>38</v>
      </c>
      <c r="X8" s="92" t="s">
        <v>39</v>
      </c>
      <c r="Y8" s="92" t="s">
        <v>40</v>
      </c>
      <c r="Z8" s="92" t="s">
        <v>41</v>
      </c>
      <c r="AA8" s="92" t="s">
        <v>42</v>
      </c>
      <c r="AB8" s="92" t="s">
        <v>43</v>
      </c>
      <c r="AC8" s="92" t="s">
        <v>44</v>
      </c>
      <c r="AD8" s="92" t="s">
        <v>45</v>
      </c>
      <c r="AE8" s="92" t="s">
        <v>46</v>
      </c>
      <c r="AF8" s="92" t="s">
        <v>47</v>
      </c>
      <c r="AG8" s="92" t="s">
        <v>48</v>
      </c>
      <c r="AH8" s="92" t="s">
        <v>49</v>
      </c>
      <c r="AI8" s="92" t="s">
        <v>50</v>
      </c>
      <c r="AJ8" s="92" t="s">
        <v>51</v>
      </c>
      <c r="AK8" s="92" t="s">
        <v>52</v>
      </c>
      <c r="AL8" s="92" t="s">
        <v>53</v>
      </c>
      <c r="AM8" s="92" t="s">
        <v>54</v>
      </c>
      <c r="AN8" s="93" t="s">
        <v>55</v>
      </c>
      <c r="AP8" s="25" t="s">
        <v>28</v>
      </c>
      <c r="AQ8" s="26"/>
      <c r="AR8" s="27"/>
      <c r="AS8" s="28"/>
      <c r="AT8" s="28"/>
      <c r="AU8" s="28"/>
      <c r="AV8" s="28"/>
      <c r="AW8" s="28"/>
      <c r="AX8" s="28"/>
      <c r="AY8" s="8"/>
      <c r="BB8" s="2"/>
    </row>
    <row r="9" spans="1:56" ht="18" customHeight="1" x14ac:dyDescent="0.25">
      <c r="B9" s="29" t="s">
        <v>29</v>
      </c>
      <c r="C9" s="94"/>
      <c r="D9" s="88"/>
      <c r="E9" s="88"/>
      <c r="F9" s="88"/>
      <c r="G9" s="88"/>
      <c r="H9" s="88"/>
      <c r="I9" s="88"/>
      <c r="J9" s="88"/>
      <c r="K9" s="88">
        <v>3</v>
      </c>
      <c r="L9" s="88"/>
      <c r="M9" s="88">
        <v>1</v>
      </c>
      <c r="N9" s="88">
        <f>11-3</f>
        <v>8</v>
      </c>
      <c r="O9" s="88">
        <v>1</v>
      </c>
      <c r="P9" s="88"/>
      <c r="Q9" s="88">
        <v>1</v>
      </c>
      <c r="R9" s="88"/>
      <c r="S9" s="88"/>
      <c r="T9" s="88">
        <v>3</v>
      </c>
      <c r="U9" s="88"/>
      <c r="V9" s="88">
        <f>160-1</f>
        <v>159</v>
      </c>
      <c r="W9" s="88">
        <v>1</v>
      </c>
      <c r="X9" s="88">
        <v>3</v>
      </c>
      <c r="Y9" s="88">
        <v>30</v>
      </c>
      <c r="Z9" s="88">
        <f>280-56</f>
        <v>224</v>
      </c>
      <c r="AA9" s="88">
        <v>1</v>
      </c>
      <c r="AB9" s="88"/>
      <c r="AC9" s="88"/>
      <c r="AD9" s="88"/>
      <c r="AE9" s="88">
        <v>5</v>
      </c>
      <c r="AF9" s="88"/>
      <c r="AG9" s="88"/>
      <c r="AH9" s="89">
        <v>25</v>
      </c>
      <c r="AI9" s="88"/>
      <c r="AJ9" s="88"/>
      <c r="AK9" s="88">
        <v>2</v>
      </c>
      <c r="AL9" s="88"/>
      <c r="AM9" s="88"/>
      <c r="AN9" s="95">
        <v>1</v>
      </c>
      <c r="AR9" s="27"/>
      <c r="AS9" s="28"/>
      <c r="AT9" s="28"/>
      <c r="AU9" s="28"/>
      <c r="AV9" s="28"/>
      <c r="AW9" s="28"/>
      <c r="AX9" s="28"/>
      <c r="AY9" s="32"/>
      <c r="BB9" s="2"/>
    </row>
    <row r="10" spans="1:56" ht="18" customHeight="1" x14ac:dyDescent="0.25">
      <c r="B10" s="33" t="s">
        <v>30</v>
      </c>
      <c r="C10" s="34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60"/>
      <c r="AN10" s="96"/>
      <c r="AP10" s="25" t="s">
        <v>31</v>
      </c>
      <c r="AQ10" s="38">
        <f>SUM(C13:AN13)+AG15</f>
        <v>122254</v>
      </c>
      <c r="AR10" s="27"/>
      <c r="AS10" s="28"/>
      <c r="AT10" s="28"/>
      <c r="AU10" s="28"/>
      <c r="AV10" s="28"/>
      <c r="AW10" s="28"/>
      <c r="AX10" s="28"/>
      <c r="AY10" s="32"/>
      <c r="BB10" s="2"/>
    </row>
    <row r="11" spans="1:56" ht="18" customHeight="1" thickBot="1" x14ac:dyDescent="0.3">
      <c r="B11" s="39" t="s">
        <v>32</v>
      </c>
      <c r="C11" s="97"/>
      <c r="D11" s="90"/>
      <c r="E11" s="90"/>
      <c r="F11" s="90"/>
      <c r="G11" s="90"/>
      <c r="H11" s="90"/>
      <c r="I11" s="90"/>
      <c r="J11" s="90"/>
      <c r="K11" s="90">
        <v>3</v>
      </c>
      <c r="L11" s="90"/>
      <c r="M11" s="90">
        <v>1</v>
      </c>
      <c r="N11" s="90">
        <v>7</v>
      </c>
      <c r="O11" s="90">
        <v>1</v>
      </c>
      <c r="P11" s="90"/>
      <c r="Q11" s="90">
        <v>1</v>
      </c>
      <c r="R11" s="90"/>
      <c r="S11" s="90"/>
      <c r="T11" s="90">
        <v>2</v>
      </c>
      <c r="U11" s="90"/>
      <c r="V11" s="90">
        <v>124</v>
      </c>
      <c r="W11" s="90">
        <v>1</v>
      </c>
      <c r="X11" s="90">
        <v>3</v>
      </c>
      <c r="Y11" s="90">
        <v>15</v>
      </c>
      <c r="Z11" s="90">
        <v>104</v>
      </c>
      <c r="AA11" s="90">
        <v>1</v>
      </c>
      <c r="AB11" s="90"/>
      <c r="AC11" s="90"/>
      <c r="AD11" s="90"/>
      <c r="AE11" s="90">
        <v>5</v>
      </c>
      <c r="AF11" s="90"/>
      <c r="AG11" s="90"/>
      <c r="AH11" s="90">
        <v>7</v>
      </c>
      <c r="AI11" s="90"/>
      <c r="AJ11" s="90"/>
      <c r="AK11" s="90">
        <v>2</v>
      </c>
      <c r="AL11" s="90"/>
      <c r="AM11" s="90"/>
      <c r="AN11" s="96">
        <v>1</v>
      </c>
      <c r="AP11" s="25" t="s">
        <v>33</v>
      </c>
      <c r="AQ11" s="38">
        <f>SUM(C19:Q19)</f>
        <v>26469</v>
      </c>
      <c r="AR11" s="27"/>
      <c r="AS11" s="28"/>
      <c r="AT11" s="28"/>
      <c r="AU11" s="28"/>
      <c r="AV11" s="28"/>
      <c r="AW11" s="28"/>
      <c r="AX11" s="28"/>
      <c r="AY11" s="32"/>
      <c r="BB11" s="2"/>
    </row>
    <row r="12" spans="1:56" ht="18" customHeight="1" thickBot="1" x14ac:dyDescent="0.3">
      <c r="B12" s="29" t="s">
        <v>34</v>
      </c>
      <c r="C12" s="101">
        <f t="shared" ref="C12:Y12" si="0">C9-C11+C10</f>
        <v>0</v>
      </c>
      <c r="D12" s="101">
        <f t="shared" si="0"/>
        <v>0</v>
      </c>
      <c r="E12" s="101">
        <f t="shared" si="0"/>
        <v>0</v>
      </c>
      <c r="F12" s="101">
        <f t="shared" si="0"/>
        <v>0</v>
      </c>
      <c r="G12" s="101">
        <f t="shared" si="0"/>
        <v>0</v>
      </c>
      <c r="H12" s="101">
        <f t="shared" si="0"/>
        <v>0</v>
      </c>
      <c r="I12" s="101">
        <f t="shared" si="0"/>
        <v>0</v>
      </c>
      <c r="J12" s="101">
        <f t="shared" si="0"/>
        <v>0</v>
      </c>
      <c r="K12" s="101">
        <f t="shared" si="0"/>
        <v>0</v>
      </c>
      <c r="L12" s="101">
        <f t="shared" si="0"/>
        <v>0</v>
      </c>
      <c r="M12" s="101">
        <f t="shared" si="0"/>
        <v>0</v>
      </c>
      <c r="N12" s="101">
        <f t="shared" si="0"/>
        <v>1</v>
      </c>
      <c r="O12" s="101">
        <f t="shared" si="0"/>
        <v>0</v>
      </c>
      <c r="P12" s="101">
        <f t="shared" si="0"/>
        <v>0</v>
      </c>
      <c r="Q12" s="101">
        <f t="shared" si="0"/>
        <v>0</v>
      </c>
      <c r="R12" s="101">
        <f t="shared" si="0"/>
        <v>0</v>
      </c>
      <c r="S12" s="101">
        <f t="shared" si="0"/>
        <v>0</v>
      </c>
      <c r="T12" s="101">
        <f t="shared" si="0"/>
        <v>1</v>
      </c>
      <c r="U12" s="101">
        <f t="shared" si="0"/>
        <v>0</v>
      </c>
      <c r="V12" s="101">
        <f t="shared" si="0"/>
        <v>35</v>
      </c>
      <c r="W12" s="101">
        <f t="shared" si="0"/>
        <v>0</v>
      </c>
      <c r="X12" s="101">
        <f t="shared" si="0"/>
        <v>0</v>
      </c>
      <c r="Y12" s="101">
        <f t="shared" si="0"/>
        <v>15</v>
      </c>
      <c r="Z12" s="101">
        <f>Z9-Z11+Z10</f>
        <v>120</v>
      </c>
      <c r="AA12" s="101">
        <f t="shared" ref="AA12:AN12" si="1">AA9-AA11+AA10</f>
        <v>0</v>
      </c>
      <c r="AB12" s="101">
        <f t="shared" si="1"/>
        <v>0</v>
      </c>
      <c r="AC12" s="101">
        <f t="shared" si="1"/>
        <v>0</v>
      </c>
      <c r="AD12" s="101">
        <f t="shared" si="1"/>
        <v>0</v>
      </c>
      <c r="AE12" s="101">
        <f t="shared" si="1"/>
        <v>0</v>
      </c>
      <c r="AF12" s="101">
        <f t="shared" si="1"/>
        <v>0</v>
      </c>
      <c r="AG12" s="101">
        <f t="shared" si="1"/>
        <v>0</v>
      </c>
      <c r="AH12" s="101">
        <f t="shared" si="1"/>
        <v>18</v>
      </c>
      <c r="AI12" s="101">
        <f t="shared" si="1"/>
        <v>0</v>
      </c>
      <c r="AJ12" s="101">
        <f t="shared" si="1"/>
        <v>0</v>
      </c>
      <c r="AK12" s="101">
        <f t="shared" si="1"/>
        <v>0</v>
      </c>
      <c r="AL12" s="101">
        <f t="shared" si="1"/>
        <v>0</v>
      </c>
      <c r="AM12" s="101">
        <f t="shared" si="1"/>
        <v>0</v>
      </c>
      <c r="AN12" s="101">
        <f t="shared" si="1"/>
        <v>0</v>
      </c>
      <c r="AP12" s="25" t="s">
        <v>35</v>
      </c>
      <c r="AQ12" s="46">
        <f>AQ10-AQ11</f>
        <v>95785</v>
      </c>
      <c r="AR12" s="27"/>
      <c r="AS12" s="28"/>
      <c r="AT12" s="28"/>
      <c r="AU12" s="28"/>
      <c r="AV12" s="28"/>
      <c r="AW12" s="28"/>
      <c r="AX12" s="28"/>
      <c r="AY12" s="8"/>
      <c r="BB12" s="2"/>
    </row>
    <row r="13" spans="1:56" s="13" customFormat="1" ht="18" customHeight="1" thickBot="1" x14ac:dyDescent="0.3">
      <c r="B13" s="110"/>
      <c r="C13" s="83">
        <f t="shared" ref="C13:U13" si="2">C12*(C$3+C$4)</f>
        <v>0</v>
      </c>
      <c r="D13" s="83">
        <f t="shared" si="2"/>
        <v>0</v>
      </c>
      <c r="E13" s="83">
        <f t="shared" si="2"/>
        <v>0</v>
      </c>
      <c r="F13" s="83">
        <f t="shared" si="2"/>
        <v>0</v>
      </c>
      <c r="G13" s="83">
        <f t="shared" si="2"/>
        <v>0</v>
      </c>
      <c r="H13" s="83">
        <f t="shared" si="2"/>
        <v>0</v>
      </c>
      <c r="I13" s="83">
        <f t="shared" si="2"/>
        <v>0</v>
      </c>
      <c r="J13" s="83">
        <f t="shared" si="2"/>
        <v>0</v>
      </c>
      <c r="K13" s="107">
        <f t="shared" si="2"/>
        <v>0</v>
      </c>
      <c r="L13" s="83">
        <f t="shared" si="2"/>
        <v>0</v>
      </c>
      <c r="M13" s="83">
        <f t="shared" si="2"/>
        <v>0</v>
      </c>
      <c r="N13" s="107">
        <f t="shared" si="2"/>
        <v>893</v>
      </c>
      <c r="O13" s="107">
        <f t="shared" si="2"/>
        <v>0</v>
      </c>
      <c r="P13" s="83">
        <f t="shared" si="2"/>
        <v>0</v>
      </c>
      <c r="Q13" s="83">
        <f t="shared" si="2"/>
        <v>0</v>
      </c>
      <c r="R13" s="83">
        <f t="shared" si="2"/>
        <v>0</v>
      </c>
      <c r="S13" s="83">
        <f t="shared" si="2"/>
        <v>0</v>
      </c>
      <c r="T13" s="107">
        <f t="shared" si="2"/>
        <v>912</v>
      </c>
      <c r="U13" s="83">
        <f t="shared" si="2"/>
        <v>0</v>
      </c>
      <c r="V13" s="107">
        <f t="shared" ref="V13:AN13" si="3">V12*(V$3+V$4)</f>
        <v>22925</v>
      </c>
      <c r="W13" s="83">
        <f t="shared" si="3"/>
        <v>0</v>
      </c>
      <c r="X13" s="83">
        <f t="shared" si="3"/>
        <v>0</v>
      </c>
      <c r="Y13" s="107">
        <f t="shared" si="3"/>
        <v>10110</v>
      </c>
      <c r="Z13" s="107">
        <f t="shared" si="3"/>
        <v>82320</v>
      </c>
      <c r="AA13" s="83">
        <f t="shared" si="3"/>
        <v>0</v>
      </c>
      <c r="AB13" s="83">
        <f t="shared" si="3"/>
        <v>0</v>
      </c>
      <c r="AC13" s="83">
        <f t="shared" si="3"/>
        <v>0</v>
      </c>
      <c r="AD13" s="83">
        <f t="shared" si="3"/>
        <v>0</v>
      </c>
      <c r="AE13" s="83">
        <f t="shared" si="3"/>
        <v>0</v>
      </c>
      <c r="AF13" s="83">
        <f t="shared" si="3"/>
        <v>0</v>
      </c>
      <c r="AG13" s="83">
        <f t="shared" si="3"/>
        <v>0</v>
      </c>
      <c r="AH13" s="107">
        <f t="shared" si="3"/>
        <v>5094</v>
      </c>
      <c r="AI13" s="83">
        <f t="shared" si="3"/>
        <v>0</v>
      </c>
      <c r="AJ13" s="83">
        <f t="shared" si="3"/>
        <v>0</v>
      </c>
      <c r="AK13" s="107">
        <f t="shared" si="3"/>
        <v>0</v>
      </c>
      <c r="AL13" s="83">
        <f t="shared" si="3"/>
        <v>0</v>
      </c>
      <c r="AM13" s="83">
        <f t="shared" si="3"/>
        <v>0</v>
      </c>
      <c r="AN13" s="83">
        <f t="shared" si="3"/>
        <v>0</v>
      </c>
      <c r="AP13" s="49" t="s">
        <v>36</v>
      </c>
      <c r="AQ13" s="50"/>
      <c r="AR13" s="84"/>
      <c r="AY13" s="52"/>
    </row>
    <row r="14" spans="1:56" s="12" customFormat="1" ht="12" thickBot="1" x14ac:dyDescent="0.3"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108"/>
      <c r="AH14" s="109" t="s">
        <v>77</v>
      </c>
      <c r="AI14" s="83">
        <f>66-48</f>
        <v>18</v>
      </c>
      <c r="AJ14" s="48"/>
      <c r="AK14" s="48"/>
      <c r="AL14" s="48"/>
      <c r="AM14" s="48"/>
      <c r="AN14" s="48"/>
      <c r="AO14" s="48"/>
      <c r="AP14" s="49"/>
      <c r="AQ14" s="50"/>
      <c r="AR14" s="51"/>
      <c r="AS14" s="10"/>
      <c r="AT14" s="10"/>
      <c r="AU14" s="10"/>
      <c r="AV14" s="10"/>
      <c r="AW14" s="10"/>
      <c r="AX14" s="10"/>
      <c r="AY14" s="52"/>
      <c r="BB14" s="13"/>
    </row>
    <row r="15" spans="1:56" s="12" customFormat="1" ht="12" thickBot="1" x14ac:dyDescent="0.3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83">
        <f>AG14*10</f>
        <v>0</v>
      </c>
      <c r="AH15" s="48"/>
      <c r="AI15" s="48"/>
      <c r="AJ15" s="48"/>
      <c r="AK15" s="48"/>
      <c r="AL15" s="48"/>
      <c r="AM15" s="48"/>
      <c r="AN15" s="48"/>
      <c r="AO15" s="48"/>
      <c r="AP15" s="49"/>
      <c r="AQ15" s="50"/>
      <c r="AR15" s="51"/>
      <c r="AS15" s="10"/>
      <c r="AT15" s="10"/>
      <c r="AU15" s="10"/>
      <c r="AV15" s="10"/>
      <c r="AW15" s="10"/>
      <c r="AX15" s="10"/>
      <c r="AY15" s="52"/>
      <c r="BB15" s="13"/>
    </row>
    <row r="16" spans="1:56" s="12" customFormat="1" ht="13.5" thickBot="1" x14ac:dyDescent="0.3">
      <c r="A16" s="2"/>
      <c r="B16" s="112" t="s">
        <v>61</v>
      </c>
      <c r="C16" s="114" t="s">
        <v>26</v>
      </c>
      <c r="D16" s="115"/>
      <c r="E16" s="116"/>
      <c r="F16" s="114" t="s">
        <v>62</v>
      </c>
      <c r="G16" s="115"/>
      <c r="H16" s="116"/>
      <c r="I16" s="114" t="s">
        <v>63</v>
      </c>
      <c r="J16" s="115"/>
      <c r="K16" s="116"/>
      <c r="L16" s="114" t="s">
        <v>64</v>
      </c>
      <c r="M16" s="115"/>
      <c r="N16" s="116"/>
      <c r="O16" s="114" t="s">
        <v>65</v>
      </c>
      <c r="P16" s="115"/>
      <c r="Q16" s="116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50"/>
      <c r="AR16" s="51"/>
      <c r="AS16" s="10"/>
      <c r="AT16" s="10"/>
      <c r="AU16" s="10"/>
      <c r="AV16" s="10"/>
      <c r="AW16" s="10"/>
      <c r="AX16" s="10"/>
      <c r="AY16" s="52"/>
      <c r="BB16" s="13"/>
    </row>
    <row r="17" spans="1:54" s="12" customFormat="1" ht="13.5" thickBot="1" x14ac:dyDescent="0.3">
      <c r="A17" s="5"/>
      <c r="B17" s="113"/>
      <c r="C17" s="68" t="s">
        <v>66</v>
      </c>
      <c r="D17" s="69" t="s">
        <v>76</v>
      </c>
      <c r="E17" s="70" t="s">
        <v>75</v>
      </c>
      <c r="F17" s="68" t="s">
        <v>66</v>
      </c>
      <c r="G17" s="69" t="s">
        <v>76</v>
      </c>
      <c r="H17" s="70" t="s">
        <v>75</v>
      </c>
      <c r="I17" s="68" t="s">
        <v>66</v>
      </c>
      <c r="J17" s="69" t="s">
        <v>76</v>
      </c>
      <c r="K17" s="70" t="s">
        <v>75</v>
      </c>
      <c r="L17" s="68" t="s">
        <v>66</v>
      </c>
      <c r="M17" s="69" t="s">
        <v>76</v>
      </c>
      <c r="N17" s="70" t="s">
        <v>75</v>
      </c>
      <c r="O17" s="68" t="s">
        <v>66</v>
      </c>
      <c r="P17" s="69" t="s">
        <v>76</v>
      </c>
      <c r="Q17" s="70" t="s">
        <v>75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9"/>
      <c r="AQ17" s="50"/>
      <c r="AR17" s="51"/>
      <c r="AS17" s="10"/>
      <c r="AT17" s="10"/>
      <c r="AU17" s="10"/>
      <c r="AV17" s="10"/>
      <c r="AW17" s="10"/>
      <c r="AX17" s="10"/>
      <c r="AY17" s="52"/>
      <c r="BB17" s="13"/>
    </row>
    <row r="18" spans="1:54" s="12" customFormat="1" ht="13.5" thickBot="1" x14ac:dyDescent="0.3">
      <c r="A18" s="5"/>
      <c r="B18" s="29" t="s">
        <v>69</v>
      </c>
      <c r="C18" s="103">
        <v>1</v>
      </c>
      <c r="D18" s="104"/>
      <c r="E18" s="104"/>
      <c r="F18" s="104">
        <v>227</v>
      </c>
      <c r="G18" s="73"/>
      <c r="H18" s="73"/>
      <c r="I18" s="73"/>
      <c r="J18" s="73"/>
      <c r="K18" s="104"/>
      <c r="L18" s="73"/>
      <c r="M18" s="73"/>
      <c r="N18" s="73"/>
      <c r="O18" s="104">
        <v>12</v>
      </c>
      <c r="P18" s="73"/>
      <c r="Q18" s="74">
        <v>144</v>
      </c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9"/>
      <c r="AQ18" s="50"/>
      <c r="AR18" s="51"/>
      <c r="AS18" s="10"/>
      <c r="AT18" s="10"/>
      <c r="AU18" s="10"/>
      <c r="AV18" s="10"/>
      <c r="AW18" s="10"/>
      <c r="AX18" s="10"/>
      <c r="AY18" s="52"/>
      <c r="BB18" s="13"/>
    </row>
    <row r="19" spans="1:54" s="13" customFormat="1" ht="18" customHeight="1" thickBot="1" x14ac:dyDescent="0.3">
      <c r="B19" s="105"/>
      <c r="C19" s="106">
        <f>C18*120</f>
        <v>120</v>
      </c>
      <c r="D19" s="106">
        <f>D18*84</f>
        <v>0</v>
      </c>
      <c r="E19" s="106">
        <f>E18*1.5</f>
        <v>0</v>
      </c>
      <c r="F19" s="106">
        <f>F18*111</f>
        <v>25197</v>
      </c>
      <c r="G19" s="106">
        <f>G18*84</f>
        <v>0</v>
      </c>
      <c r="H19" s="106">
        <f>H18*4.5</f>
        <v>0</v>
      </c>
      <c r="I19" s="106">
        <f>I18*111</f>
        <v>0</v>
      </c>
      <c r="J19" s="106">
        <f>J18*84</f>
        <v>0</v>
      </c>
      <c r="K19" s="106">
        <f>K18*2.25</f>
        <v>0</v>
      </c>
      <c r="L19" s="106">
        <f>L18*120</f>
        <v>0</v>
      </c>
      <c r="M19" s="106">
        <f>M18*84</f>
        <v>0</v>
      </c>
      <c r="N19" s="106">
        <f>N18*1.5</f>
        <v>0</v>
      </c>
      <c r="O19" s="106">
        <f>O18*78</f>
        <v>936</v>
      </c>
      <c r="P19" s="106">
        <f>P18*42</f>
        <v>0</v>
      </c>
      <c r="Q19" s="106">
        <f>Q18*1.5</f>
        <v>216</v>
      </c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25" t="s">
        <v>56</v>
      </c>
      <c r="AQ19" s="57"/>
      <c r="AR19" s="84"/>
      <c r="AY19" s="52"/>
    </row>
    <row r="20" spans="1:54" s="12" customFormat="1" ht="18" customHeight="1" x14ac:dyDescent="0.25"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25" t="s">
        <v>57</v>
      </c>
      <c r="AQ20" s="57"/>
      <c r="AR20" s="51"/>
      <c r="AS20" s="10"/>
      <c r="AT20" s="10"/>
      <c r="AU20" s="10"/>
      <c r="AV20" s="10"/>
      <c r="AW20" s="10"/>
      <c r="AX20" s="10"/>
      <c r="AY20" s="52"/>
      <c r="BB20" s="13"/>
    </row>
    <row r="21" spans="1:54" s="12" customFormat="1" ht="18" customHeight="1" x14ac:dyDescent="0.25">
      <c r="I21" s="12">
        <f>1229.76/144</f>
        <v>8.5399999999999991</v>
      </c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25" t="s">
        <v>78</v>
      </c>
      <c r="AQ21" s="57"/>
      <c r="AR21" s="51"/>
      <c r="AS21" s="10"/>
      <c r="AT21" s="10"/>
      <c r="AU21" s="10"/>
      <c r="AV21" s="10"/>
      <c r="AW21" s="10"/>
      <c r="AX21" s="10"/>
      <c r="AY21" s="52"/>
      <c r="BB21" s="13"/>
    </row>
    <row r="22" spans="1:54" s="12" customFormat="1" ht="18" customHeight="1" thickBot="1" x14ac:dyDescent="0.3"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 t="s">
        <v>58</v>
      </c>
      <c r="AQ22" s="63">
        <f>AQ12+AQ13-AQ19-AQ20-AQ21</f>
        <v>95785</v>
      </c>
      <c r="AR22" s="51"/>
      <c r="AS22" s="10"/>
      <c r="AT22" s="10"/>
      <c r="AU22" s="10"/>
      <c r="AV22" s="10"/>
      <c r="AW22" s="10"/>
      <c r="AX22" s="10"/>
      <c r="AY22" s="52"/>
      <c r="BB22" s="13"/>
    </row>
    <row r="23" spans="1:54" s="12" customFormat="1" ht="18" customHeight="1" thickTop="1" x14ac:dyDescent="0.25"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25" t="s">
        <v>59</v>
      </c>
      <c r="AQ23" s="64">
        <v>101311</v>
      </c>
      <c r="AR23" s="51"/>
      <c r="AS23" s="10"/>
      <c r="AT23" s="10"/>
      <c r="AU23" s="10"/>
      <c r="AV23" s="10"/>
      <c r="AW23" s="10"/>
      <c r="AX23" s="10"/>
      <c r="AY23" s="52"/>
      <c r="BB23" s="13"/>
    </row>
    <row r="24" spans="1:54" s="13" customFormat="1" ht="18" customHeight="1" thickBot="1" x14ac:dyDescent="0.3"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25" t="s">
        <v>60</v>
      </c>
      <c r="AQ24" s="65">
        <f>AQ23-AQ22</f>
        <v>5526</v>
      </c>
      <c r="AR24" s="84"/>
      <c r="AY24" s="52"/>
    </row>
    <row r="25" spans="1:54" s="12" customFormat="1" ht="18" customHeight="1" thickTop="1" x14ac:dyDescent="0.25"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66"/>
      <c r="AS25" s="48"/>
      <c r="AT25" s="10"/>
      <c r="AU25" s="10"/>
      <c r="AV25" s="10"/>
      <c r="AW25" s="10"/>
      <c r="AX25" s="10"/>
      <c r="AY25" s="52"/>
      <c r="BB25" s="13"/>
    </row>
    <row r="26" spans="1:54" s="2" customFormat="1" ht="18" customHeight="1" x14ac:dyDescent="0.25">
      <c r="AR26" s="67"/>
      <c r="AY26" s="8"/>
    </row>
    <row r="27" spans="1:54" ht="18" customHeight="1" x14ac:dyDescent="0.25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R27" s="71"/>
      <c r="AS27" s="1"/>
      <c r="AT27" s="1"/>
      <c r="AU27" s="1"/>
      <c r="AV27" s="1"/>
      <c r="AW27" s="1"/>
      <c r="AX27" s="1"/>
      <c r="AY27" s="4"/>
      <c r="BB27" s="2"/>
    </row>
    <row r="28" spans="1:54" ht="18" customHeight="1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R28" s="71"/>
      <c r="AS28" s="1"/>
      <c r="AT28" s="1"/>
      <c r="AU28" s="1"/>
      <c r="AV28" s="1"/>
      <c r="AW28" s="1"/>
      <c r="AX28" s="1"/>
      <c r="AY28" s="8"/>
      <c r="BB28" s="2"/>
    </row>
    <row r="29" spans="1:54" s="12" customFormat="1" ht="18" customHeight="1" thickBot="1" x14ac:dyDescent="0.3"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78"/>
      <c r="AR29" s="79"/>
      <c r="AS29" s="80"/>
      <c r="AT29" s="80"/>
      <c r="AU29" s="80"/>
      <c r="AV29" s="80"/>
      <c r="AW29" s="80"/>
      <c r="AX29" s="80"/>
      <c r="AY29" s="52"/>
      <c r="BB29" s="13"/>
    </row>
    <row r="30" spans="1:54" ht="18" customHeight="1" thickBot="1" x14ac:dyDescent="0.3">
      <c r="B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R30" s="1"/>
      <c r="AS30" s="1"/>
      <c r="AT30" s="1"/>
      <c r="AU30" s="1"/>
      <c r="AV30" s="1"/>
      <c r="AW30" s="1"/>
      <c r="AX30" s="1"/>
      <c r="AY30" s="8"/>
      <c r="BB30" s="2"/>
    </row>
    <row r="31" spans="1:54" ht="18" customHeight="1" thickBot="1" x14ac:dyDescent="0.3">
      <c r="B31" s="17" t="s">
        <v>70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20"/>
      <c r="AQ31" s="20"/>
      <c r="AR31" s="21"/>
    </row>
    <row r="32" spans="1:54" ht="18" customHeight="1" thickBot="1" x14ac:dyDescent="0.3">
      <c r="B32" s="81" t="s">
        <v>71</v>
      </c>
      <c r="C32" s="23" t="s">
        <v>9</v>
      </c>
      <c r="D32" s="23" t="s">
        <v>10</v>
      </c>
      <c r="E32" s="23" t="s">
        <v>11</v>
      </c>
      <c r="F32" s="23" t="s">
        <v>12</v>
      </c>
      <c r="G32" s="23" t="s">
        <v>13</v>
      </c>
      <c r="H32" s="23" t="s">
        <v>14</v>
      </c>
      <c r="I32" s="23" t="s">
        <v>15</v>
      </c>
      <c r="J32" s="23" t="s">
        <v>16</v>
      </c>
      <c r="K32" s="23" t="s">
        <v>17</v>
      </c>
      <c r="L32" s="23" t="s">
        <v>18</v>
      </c>
      <c r="M32" s="23" t="s">
        <v>19</v>
      </c>
      <c r="N32" s="23" t="s">
        <v>20</v>
      </c>
      <c r="O32" s="23" t="s">
        <v>21</v>
      </c>
      <c r="P32" s="23" t="s">
        <v>22</v>
      </c>
      <c r="Q32" s="23" t="s">
        <v>23</v>
      </c>
      <c r="R32" s="23" t="s">
        <v>24</v>
      </c>
      <c r="S32" s="23" t="s">
        <v>25</v>
      </c>
      <c r="T32" s="23" t="s">
        <v>26</v>
      </c>
      <c r="U32" s="24" t="s">
        <v>27</v>
      </c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P32" s="25" t="s">
        <v>28</v>
      </c>
      <c r="AQ32" s="26"/>
      <c r="AR32" s="27"/>
    </row>
    <row r="33" spans="2:44" ht="18" customHeight="1" x14ac:dyDescent="0.25">
      <c r="B33" s="29" t="s">
        <v>29</v>
      </c>
      <c r="C33" s="30"/>
      <c r="D33" s="30"/>
      <c r="E33" s="30"/>
      <c r="F33" s="30"/>
      <c r="G33" s="30"/>
      <c r="H33" s="30"/>
      <c r="I33" s="30"/>
      <c r="J33" s="30"/>
      <c r="K33" s="30">
        <v>3</v>
      </c>
      <c r="L33" s="30"/>
      <c r="M33" s="30">
        <v>1</v>
      </c>
      <c r="N33" s="30">
        <v>11</v>
      </c>
      <c r="O33" s="30"/>
      <c r="P33" s="30"/>
      <c r="Q33" s="30">
        <v>1</v>
      </c>
      <c r="R33" s="30"/>
      <c r="S33" s="30"/>
      <c r="T33" s="30">
        <v>3</v>
      </c>
      <c r="U33" s="31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R33" s="27"/>
    </row>
    <row r="34" spans="2:44" ht="18" customHeight="1" x14ac:dyDescent="0.25">
      <c r="B34" s="33" t="s">
        <v>30</v>
      </c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P34" s="25" t="s">
        <v>31</v>
      </c>
      <c r="AQ34" s="38">
        <f>SUM(C37:AO37)</f>
        <v>0</v>
      </c>
      <c r="AR34" s="27"/>
    </row>
    <row r="35" spans="2:44" ht="18" customHeight="1" thickBot="1" x14ac:dyDescent="0.3">
      <c r="B35" s="39" t="s">
        <v>32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P35" s="25" t="s">
        <v>33</v>
      </c>
      <c r="AQ35" s="38">
        <f>SUM(C53:Q53)</f>
        <v>0</v>
      </c>
      <c r="AR35" s="27"/>
    </row>
    <row r="36" spans="2:44" ht="18" customHeight="1" thickBot="1" x14ac:dyDescent="0.3">
      <c r="B36" s="29" t="s">
        <v>34</v>
      </c>
      <c r="C36" s="42">
        <f t="shared" ref="C36:I36" si="4">C33+C34-C35</f>
        <v>0</v>
      </c>
      <c r="D36" s="43">
        <f t="shared" si="4"/>
        <v>0</v>
      </c>
      <c r="E36" s="43">
        <f t="shared" si="4"/>
        <v>0</v>
      </c>
      <c r="F36" s="43">
        <f t="shared" si="4"/>
        <v>0</v>
      </c>
      <c r="G36" s="44">
        <f t="shared" si="4"/>
        <v>0</v>
      </c>
      <c r="H36" s="44">
        <f t="shared" si="4"/>
        <v>0</v>
      </c>
      <c r="I36" s="44">
        <f t="shared" si="4"/>
        <v>0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P36" s="25" t="s">
        <v>35</v>
      </c>
      <c r="AQ36" s="46">
        <f>AQ34-AQ35</f>
        <v>0</v>
      </c>
      <c r="AR36" s="27"/>
    </row>
    <row r="37" spans="2:44" ht="18" customHeight="1" thickBot="1" x14ac:dyDescent="0.3">
      <c r="B37" s="47"/>
      <c r="C37" s="48">
        <f t="shared" ref="C37:U37" si="5">C36*(C$3+C$4)</f>
        <v>0</v>
      </c>
      <c r="D37" s="48">
        <f t="shared" si="5"/>
        <v>0</v>
      </c>
      <c r="E37" s="48">
        <f t="shared" si="5"/>
        <v>0</v>
      </c>
      <c r="F37" s="48">
        <f t="shared" si="5"/>
        <v>0</v>
      </c>
      <c r="G37" s="48">
        <f t="shared" si="5"/>
        <v>0</v>
      </c>
      <c r="H37" s="48">
        <f t="shared" si="5"/>
        <v>0</v>
      </c>
      <c r="I37" s="48">
        <f t="shared" si="5"/>
        <v>0</v>
      </c>
      <c r="J37" s="48">
        <f t="shared" si="5"/>
        <v>0</v>
      </c>
      <c r="K37" s="48">
        <f t="shared" si="5"/>
        <v>0</v>
      </c>
      <c r="L37" s="48">
        <f t="shared" si="5"/>
        <v>0</v>
      </c>
      <c r="M37" s="48">
        <f t="shared" si="5"/>
        <v>0</v>
      </c>
      <c r="N37" s="48">
        <f t="shared" si="5"/>
        <v>0</v>
      </c>
      <c r="O37" s="48">
        <f t="shared" si="5"/>
        <v>0</v>
      </c>
      <c r="P37" s="48">
        <f t="shared" si="5"/>
        <v>0</v>
      </c>
      <c r="Q37" s="48">
        <f t="shared" si="5"/>
        <v>0</v>
      </c>
      <c r="R37" s="48">
        <f t="shared" si="5"/>
        <v>0</v>
      </c>
      <c r="S37" s="48">
        <f t="shared" si="5"/>
        <v>0</v>
      </c>
      <c r="T37" s="48">
        <f t="shared" si="5"/>
        <v>0</v>
      </c>
      <c r="U37" s="48">
        <f t="shared" si="5"/>
        <v>0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49" t="s">
        <v>36</v>
      </c>
      <c r="AQ37" s="50">
        <v>23</v>
      </c>
      <c r="AR37" s="51"/>
    </row>
    <row r="38" spans="2:44" ht="18" hidden="1" customHeight="1" x14ac:dyDescent="0.25">
      <c r="B38" s="53" t="s">
        <v>3</v>
      </c>
      <c r="C38" s="16">
        <f>[1]DSSR!B48</f>
        <v>0</v>
      </c>
      <c r="D38" s="16">
        <f>[1]DSSR!C48</f>
        <v>0</v>
      </c>
      <c r="E38" s="16">
        <f>[1]DSSR!D48</f>
        <v>0</v>
      </c>
      <c r="F38" s="16">
        <f>[1]DSSR!E48</f>
        <v>0</v>
      </c>
      <c r="G38" s="16">
        <f>[1]DSSR!F48</f>
        <v>0</v>
      </c>
      <c r="H38" s="16">
        <f>[1]DSSR!G48</f>
        <v>0</v>
      </c>
      <c r="I38" s="16">
        <f>[1]DSSR!H48</f>
        <v>0</v>
      </c>
      <c r="J38" s="16">
        <f>[1]DSSR!I48</f>
        <v>0</v>
      </c>
      <c r="K38" s="16">
        <f>[1]DSSR!J48</f>
        <v>0</v>
      </c>
      <c r="L38" s="16">
        <f>[1]DSSR!K48</f>
        <v>0</v>
      </c>
      <c r="M38" s="16">
        <f>[1]DSSR!L48</f>
        <v>0</v>
      </c>
      <c r="N38" s="16">
        <f>[1]DSSR!M48</f>
        <v>0</v>
      </c>
      <c r="O38" s="16">
        <f>[1]DSSR!N48</f>
        <v>0</v>
      </c>
      <c r="P38" s="16">
        <f>[1]DSSR!O48</f>
        <v>0</v>
      </c>
      <c r="Q38" s="16">
        <f>[1]DSSR!P48</f>
        <v>0</v>
      </c>
      <c r="R38" s="16">
        <f>[1]DSSR!Q48</f>
        <v>0</v>
      </c>
      <c r="S38" s="16">
        <f>[1]DSSR!R48</f>
        <v>0</v>
      </c>
      <c r="T38" s="16">
        <f>[1]DSSR!S48</f>
        <v>0</v>
      </c>
      <c r="U38" s="16">
        <f>[1]DSSR!T48</f>
        <v>0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9"/>
      <c r="AQ38" s="50"/>
      <c r="AR38" s="51"/>
    </row>
    <row r="39" spans="2:44" ht="18" hidden="1" customHeight="1" x14ac:dyDescent="0.25">
      <c r="B39" s="53" t="s">
        <v>4</v>
      </c>
      <c r="C39" s="16">
        <f>[1]DSSR!B49</f>
        <v>0</v>
      </c>
      <c r="D39" s="16">
        <f>[1]DSSR!C49</f>
        <v>0</v>
      </c>
      <c r="E39" s="16">
        <f>[1]DSSR!D49</f>
        <v>0</v>
      </c>
      <c r="F39" s="16">
        <f>[1]DSSR!E49</f>
        <v>0</v>
      </c>
      <c r="G39" s="16">
        <f>[1]DSSR!F49</f>
        <v>0</v>
      </c>
      <c r="H39" s="16">
        <f>[1]DSSR!G49</f>
        <v>0</v>
      </c>
      <c r="I39" s="16">
        <f>[1]DSSR!H49</f>
        <v>0</v>
      </c>
      <c r="J39" s="16">
        <f>[1]DSSR!I49</f>
        <v>0</v>
      </c>
      <c r="K39" s="16">
        <f>[1]DSSR!J49</f>
        <v>0</v>
      </c>
      <c r="L39" s="16">
        <f>[1]DSSR!K49</f>
        <v>0</v>
      </c>
      <c r="M39" s="16">
        <f>[1]DSSR!L49</f>
        <v>0</v>
      </c>
      <c r="N39" s="16">
        <f>[1]DSSR!M49</f>
        <v>0</v>
      </c>
      <c r="O39" s="16">
        <f>[1]DSSR!N49</f>
        <v>0</v>
      </c>
      <c r="P39" s="16">
        <f>[1]DSSR!O49</f>
        <v>0</v>
      </c>
      <c r="Q39" s="16">
        <f>[1]DSSR!P49</f>
        <v>0</v>
      </c>
      <c r="R39" s="16">
        <f>[1]DSSR!Q49</f>
        <v>0</v>
      </c>
      <c r="S39" s="16">
        <f>[1]DSSR!R49</f>
        <v>0</v>
      </c>
      <c r="T39" s="16">
        <f>[1]DSSR!S49</f>
        <v>0</v>
      </c>
      <c r="U39" s="16">
        <f>[1]DSSR!T49</f>
        <v>0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9"/>
      <c r="AQ39" s="50"/>
      <c r="AR39" s="51"/>
    </row>
    <row r="40" spans="2:44" ht="18" hidden="1" customHeight="1" x14ac:dyDescent="0.25">
      <c r="B40" s="53" t="s">
        <v>5</v>
      </c>
      <c r="C40" s="16">
        <v>84</v>
      </c>
      <c r="D40" s="16"/>
      <c r="E40" s="16">
        <v>84</v>
      </c>
      <c r="F40" s="16">
        <v>84</v>
      </c>
      <c r="G40" s="16">
        <v>84</v>
      </c>
      <c r="H40" s="16"/>
      <c r="I40" s="16">
        <v>84</v>
      </c>
      <c r="J40" s="16">
        <v>84</v>
      </c>
      <c r="K40" s="16"/>
      <c r="L40" s="16">
        <v>84</v>
      </c>
      <c r="M40" s="16"/>
      <c r="N40" s="16">
        <v>42</v>
      </c>
      <c r="O40" s="16">
        <v>42</v>
      </c>
      <c r="P40" s="16">
        <v>42</v>
      </c>
      <c r="Q40" s="16">
        <v>84</v>
      </c>
      <c r="R40" s="16"/>
      <c r="S40" s="16"/>
      <c r="T40" s="16">
        <v>84</v>
      </c>
      <c r="U40" s="16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9"/>
      <c r="AQ40" s="50"/>
      <c r="AR40" s="51"/>
    </row>
    <row r="41" spans="2:44" ht="18" hidden="1" customHeight="1" x14ac:dyDescent="0.25">
      <c r="B41" s="53" t="s">
        <v>6</v>
      </c>
      <c r="C41" s="16">
        <v>4.5</v>
      </c>
      <c r="D41" s="16"/>
      <c r="E41" s="16">
        <v>1.5</v>
      </c>
      <c r="F41" s="54">
        <f>4.5/2</f>
        <v>2.25</v>
      </c>
      <c r="G41" s="16">
        <v>4.5</v>
      </c>
      <c r="H41" s="16"/>
      <c r="I41" s="16">
        <v>4.5</v>
      </c>
      <c r="J41" s="16">
        <v>1.5</v>
      </c>
      <c r="K41" s="16"/>
      <c r="L41" s="16">
        <v>1.5</v>
      </c>
      <c r="M41" s="16"/>
      <c r="N41" s="16">
        <v>1.5</v>
      </c>
      <c r="O41" s="16">
        <v>1.5</v>
      </c>
      <c r="P41" s="16">
        <v>1.5</v>
      </c>
      <c r="Q41" s="16">
        <v>1.5</v>
      </c>
      <c r="R41" s="16"/>
      <c r="S41" s="16"/>
      <c r="T41" s="16">
        <v>1.5</v>
      </c>
      <c r="U41" s="55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9"/>
      <c r="AQ41" s="50"/>
      <c r="AR41" s="51"/>
    </row>
    <row r="42" spans="2:44" ht="18" hidden="1" customHeight="1" x14ac:dyDescent="0.25">
      <c r="B42" s="53"/>
      <c r="C42" s="16"/>
      <c r="D42" s="16"/>
      <c r="E42" s="16"/>
      <c r="F42" s="5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55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9"/>
      <c r="AQ42" s="50"/>
      <c r="AR42" s="51"/>
    </row>
    <row r="43" spans="2:44" ht="18" customHeight="1" thickBot="1" x14ac:dyDescent="0.3">
      <c r="B43" s="81" t="s">
        <v>71</v>
      </c>
      <c r="C43" s="23" t="s">
        <v>37</v>
      </c>
      <c r="D43" s="23" t="s">
        <v>38</v>
      </c>
      <c r="E43" s="23" t="s">
        <v>39</v>
      </c>
      <c r="F43" s="23" t="s">
        <v>40</v>
      </c>
      <c r="G43" s="23" t="s">
        <v>41</v>
      </c>
      <c r="H43" s="23" t="s">
        <v>42</v>
      </c>
      <c r="I43" s="23" t="s">
        <v>43</v>
      </c>
      <c r="J43" s="23" t="s">
        <v>44</v>
      </c>
      <c r="K43" s="23" t="s">
        <v>45</v>
      </c>
      <c r="L43" s="23" t="s">
        <v>46</v>
      </c>
      <c r="M43" s="23" t="s">
        <v>47</v>
      </c>
      <c r="N43" s="23" t="s">
        <v>48</v>
      </c>
      <c r="O43" s="23" t="s">
        <v>49</v>
      </c>
      <c r="P43" s="23" t="s">
        <v>50</v>
      </c>
      <c r="Q43" s="23" t="s">
        <v>51</v>
      </c>
      <c r="R43" s="56" t="s">
        <v>52</v>
      </c>
      <c r="S43" s="23" t="s">
        <v>53</v>
      </c>
      <c r="T43" s="23" t="s">
        <v>54</v>
      </c>
      <c r="U43" s="24" t="s">
        <v>55</v>
      </c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25" t="s">
        <v>56</v>
      </c>
      <c r="AQ43" s="57"/>
      <c r="AR43" s="51"/>
    </row>
    <row r="44" spans="2:44" ht="18" customHeight="1" x14ac:dyDescent="0.25">
      <c r="B44" s="29" t="s">
        <v>29</v>
      </c>
      <c r="C44" s="30">
        <v>160</v>
      </c>
      <c r="D44" s="30"/>
      <c r="E44" s="30">
        <v>3</v>
      </c>
      <c r="F44" s="30">
        <v>30</v>
      </c>
      <c r="G44" s="30">
        <v>280</v>
      </c>
      <c r="H44" s="30">
        <v>1</v>
      </c>
      <c r="I44" s="30"/>
      <c r="J44" s="30"/>
      <c r="K44" s="30"/>
      <c r="L44" s="30">
        <v>5</v>
      </c>
      <c r="M44" s="30"/>
      <c r="N44" s="30"/>
      <c r="O44" s="58">
        <v>25</v>
      </c>
      <c r="P44" s="30"/>
      <c r="Q44" s="30"/>
      <c r="R44" s="30">
        <v>1</v>
      </c>
      <c r="S44" s="30"/>
      <c r="T44" s="30"/>
      <c r="U44" s="59">
        <v>1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25" t="s">
        <v>57</v>
      </c>
      <c r="AQ44" s="57">
        <v>3154</v>
      </c>
      <c r="AR44" s="51"/>
    </row>
    <row r="45" spans="2:44" ht="18" customHeight="1" x14ac:dyDescent="0.25">
      <c r="B45" s="33" t="s">
        <v>30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60"/>
      <c r="U45" s="61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25"/>
      <c r="AQ45" s="57"/>
      <c r="AR45" s="51"/>
    </row>
    <row r="46" spans="2:44" ht="18" customHeight="1" thickBot="1" x14ac:dyDescent="0.3">
      <c r="B46" s="39" t="s">
        <v>32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62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9" t="s">
        <v>58</v>
      </c>
      <c r="AQ46" s="63">
        <f>AQ36+AQ37-AQ43-AQ44-AQ45</f>
        <v>-3131</v>
      </c>
      <c r="AR46" s="51"/>
    </row>
    <row r="47" spans="2:44" ht="18" customHeight="1" thickBot="1" x14ac:dyDescent="0.3">
      <c r="B47" s="29" t="s">
        <v>34</v>
      </c>
      <c r="C47" s="44"/>
      <c r="D47" s="44"/>
      <c r="E47" s="44">
        <f t="shared" ref="E47:R47" si="6">E44+E45-E46</f>
        <v>3</v>
      </c>
      <c r="F47" s="44">
        <f t="shared" si="6"/>
        <v>30</v>
      </c>
      <c r="G47" s="44">
        <f t="shared" si="6"/>
        <v>280</v>
      </c>
      <c r="H47" s="44">
        <f t="shared" si="6"/>
        <v>1</v>
      </c>
      <c r="I47" s="44">
        <f t="shared" si="6"/>
        <v>0</v>
      </c>
      <c r="J47" s="44">
        <f t="shared" si="6"/>
        <v>0</v>
      </c>
      <c r="K47" s="44">
        <f t="shared" si="6"/>
        <v>0</v>
      </c>
      <c r="L47" s="44">
        <f t="shared" si="6"/>
        <v>5</v>
      </c>
      <c r="M47" s="44">
        <f t="shared" si="6"/>
        <v>0</v>
      </c>
      <c r="N47" s="44">
        <f t="shared" si="6"/>
        <v>0</v>
      </c>
      <c r="O47" s="44">
        <f t="shared" si="6"/>
        <v>25</v>
      </c>
      <c r="P47" s="44">
        <f t="shared" si="6"/>
        <v>0</v>
      </c>
      <c r="Q47" s="44">
        <f t="shared" si="6"/>
        <v>0</v>
      </c>
      <c r="R47" s="44">
        <f t="shared" si="6"/>
        <v>1</v>
      </c>
      <c r="S47" s="44"/>
      <c r="T47" s="82"/>
      <c r="U47" s="45">
        <f>U44+U45-U46</f>
        <v>1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25" t="s">
        <v>59</v>
      </c>
      <c r="AQ47" s="64">
        <v>1579590</v>
      </c>
      <c r="AR47" s="51"/>
    </row>
    <row r="48" spans="2:44" ht="18" customHeight="1" thickBot="1" x14ac:dyDescent="0.3">
      <c r="B48" s="47"/>
      <c r="C48" s="48">
        <f t="shared" ref="C48:U48" si="7">C47*(V$3+V$4)</f>
        <v>0</v>
      </c>
      <c r="D48" s="48">
        <f t="shared" si="7"/>
        <v>0</v>
      </c>
      <c r="E48" s="48">
        <f t="shared" si="7"/>
        <v>2919</v>
      </c>
      <c r="F48" s="48">
        <f t="shared" si="7"/>
        <v>20220</v>
      </c>
      <c r="G48" s="48">
        <f t="shared" si="7"/>
        <v>192080</v>
      </c>
      <c r="H48" s="48">
        <f t="shared" si="7"/>
        <v>1175</v>
      </c>
      <c r="I48" s="48">
        <f t="shared" si="7"/>
        <v>0</v>
      </c>
      <c r="J48" s="48">
        <f t="shared" si="7"/>
        <v>0</v>
      </c>
      <c r="K48" s="48">
        <f t="shared" si="7"/>
        <v>0</v>
      </c>
      <c r="L48" s="48">
        <f t="shared" si="7"/>
        <v>3155</v>
      </c>
      <c r="M48" s="48">
        <f t="shared" si="7"/>
        <v>0</v>
      </c>
      <c r="N48" s="48">
        <f t="shared" si="7"/>
        <v>0</v>
      </c>
      <c r="O48" s="48">
        <f t="shared" si="7"/>
        <v>7075</v>
      </c>
      <c r="P48" s="48">
        <f t="shared" si="7"/>
        <v>0</v>
      </c>
      <c r="Q48" s="48">
        <f t="shared" si="7"/>
        <v>0</v>
      </c>
      <c r="R48" s="48">
        <f t="shared" si="7"/>
        <v>650</v>
      </c>
      <c r="S48" s="48">
        <f t="shared" si="7"/>
        <v>0</v>
      </c>
      <c r="T48" s="48">
        <f t="shared" si="7"/>
        <v>0</v>
      </c>
      <c r="U48" s="48">
        <f t="shared" si="7"/>
        <v>650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25" t="s">
        <v>60</v>
      </c>
      <c r="AQ48" s="65">
        <f>AQ47-AQ46</f>
        <v>1582721</v>
      </c>
      <c r="AR48" s="51"/>
    </row>
    <row r="49" spans="2:44" ht="18" customHeight="1" thickTop="1" thickBot="1" x14ac:dyDescent="0.3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66"/>
    </row>
    <row r="50" spans="2:44" ht="18" customHeight="1" thickBot="1" x14ac:dyDescent="0.3">
      <c r="B50" s="112" t="s">
        <v>61</v>
      </c>
      <c r="C50" s="114" t="s">
        <v>26</v>
      </c>
      <c r="D50" s="115"/>
      <c r="E50" s="116"/>
      <c r="F50" s="114" t="s">
        <v>62</v>
      </c>
      <c r="G50" s="115"/>
      <c r="H50" s="116"/>
      <c r="I50" s="114" t="s">
        <v>63</v>
      </c>
      <c r="J50" s="115"/>
      <c r="K50" s="116"/>
      <c r="L50" s="114" t="s">
        <v>64</v>
      </c>
      <c r="M50" s="115"/>
      <c r="N50" s="116"/>
      <c r="O50" s="114" t="s">
        <v>65</v>
      </c>
      <c r="P50" s="115"/>
      <c r="Q50" s="11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67"/>
    </row>
    <row r="51" spans="2:44" ht="18" customHeight="1" thickBot="1" x14ac:dyDescent="0.3">
      <c r="B51" s="113"/>
      <c r="C51" s="68" t="s">
        <v>66</v>
      </c>
      <c r="D51" s="69" t="s">
        <v>67</v>
      </c>
      <c r="E51" s="70" t="s">
        <v>68</v>
      </c>
      <c r="F51" s="68" t="s">
        <v>66</v>
      </c>
      <c r="G51" s="69" t="s">
        <v>67</v>
      </c>
      <c r="H51" s="70" t="s">
        <v>68</v>
      </c>
      <c r="I51" s="68" t="s">
        <v>66</v>
      </c>
      <c r="J51" s="69" t="s">
        <v>67</v>
      </c>
      <c r="K51" s="70" t="s">
        <v>68</v>
      </c>
      <c r="L51" s="68" t="s">
        <v>66</v>
      </c>
      <c r="M51" s="69" t="s">
        <v>67</v>
      </c>
      <c r="N51" s="70" t="s">
        <v>68</v>
      </c>
      <c r="O51" s="68" t="s">
        <v>66</v>
      </c>
      <c r="P51" s="69" t="s">
        <v>67</v>
      </c>
      <c r="Q51" s="70" t="s">
        <v>68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R51" s="71"/>
    </row>
    <row r="52" spans="2:44" ht="18" customHeight="1" thickBot="1" x14ac:dyDescent="0.3">
      <c r="B52" s="29" t="s">
        <v>69</v>
      </c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R52" s="71"/>
    </row>
    <row r="53" spans="2:44" ht="18" customHeight="1" thickBot="1" x14ac:dyDescent="0.3">
      <c r="B53" s="75"/>
      <c r="C53" s="76">
        <f>C52*120</f>
        <v>0</v>
      </c>
      <c r="D53" s="76">
        <f>D52*84</f>
        <v>0</v>
      </c>
      <c r="E53" s="76">
        <f>E52*1.5</f>
        <v>0</v>
      </c>
      <c r="F53" s="76">
        <f>F52*120</f>
        <v>0</v>
      </c>
      <c r="G53" s="76">
        <f>G52*84</f>
        <v>0</v>
      </c>
      <c r="H53" s="76">
        <f>H52*4.5</f>
        <v>0</v>
      </c>
      <c r="I53" s="76">
        <f>I52*120</f>
        <v>0</v>
      </c>
      <c r="J53" s="76">
        <f>J52*84</f>
        <v>0</v>
      </c>
      <c r="K53" s="76">
        <f>K52*2.25</f>
        <v>0</v>
      </c>
      <c r="L53" s="76">
        <f>L52*120</f>
        <v>0</v>
      </c>
      <c r="M53" s="76">
        <f>M52*84</f>
        <v>0</v>
      </c>
      <c r="N53" s="76">
        <f>N52*1.5</f>
        <v>0</v>
      </c>
      <c r="O53" s="76">
        <f>O52*78</f>
        <v>0</v>
      </c>
      <c r="P53" s="76">
        <f>P52*42</f>
        <v>0</v>
      </c>
      <c r="Q53" s="76">
        <f>Q52*1.5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Q53" s="78"/>
      <c r="AR53" s="79"/>
    </row>
    <row r="54" spans="2:44" ht="18" customHeight="1" thickBot="1" x14ac:dyDescent="0.3"/>
    <row r="55" spans="2:44" ht="18" customHeight="1" thickBot="1" x14ac:dyDescent="0.3">
      <c r="B55" s="17" t="s">
        <v>72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20"/>
      <c r="AQ55" s="20"/>
      <c r="AR55" s="21"/>
    </row>
    <row r="56" spans="2:44" ht="18" customHeight="1" thickBot="1" x14ac:dyDescent="0.3">
      <c r="B56" s="81" t="s">
        <v>73</v>
      </c>
      <c r="C56" s="23" t="s">
        <v>9</v>
      </c>
      <c r="D56" s="23" t="s">
        <v>10</v>
      </c>
      <c r="E56" s="23" t="s">
        <v>11</v>
      </c>
      <c r="F56" s="23" t="s">
        <v>12</v>
      </c>
      <c r="G56" s="23" t="s">
        <v>13</v>
      </c>
      <c r="H56" s="23" t="s">
        <v>14</v>
      </c>
      <c r="I56" s="23" t="s">
        <v>15</v>
      </c>
      <c r="J56" s="23" t="s">
        <v>16</v>
      </c>
      <c r="K56" s="23" t="s">
        <v>17</v>
      </c>
      <c r="L56" s="23" t="s">
        <v>18</v>
      </c>
      <c r="M56" s="23" t="s">
        <v>19</v>
      </c>
      <c r="N56" s="23" t="s">
        <v>20</v>
      </c>
      <c r="O56" s="23" t="s">
        <v>21</v>
      </c>
      <c r="P56" s="23" t="s">
        <v>22</v>
      </c>
      <c r="Q56" s="23" t="s">
        <v>23</v>
      </c>
      <c r="R56" s="23" t="s">
        <v>24</v>
      </c>
      <c r="S56" s="23" t="s">
        <v>25</v>
      </c>
      <c r="T56" s="23" t="s">
        <v>26</v>
      </c>
      <c r="U56" s="24" t="s">
        <v>27</v>
      </c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P56" s="25" t="s">
        <v>28</v>
      </c>
      <c r="AQ56" s="26"/>
      <c r="AR56" s="27"/>
    </row>
    <row r="57" spans="2:44" ht="18" customHeight="1" x14ac:dyDescent="0.25">
      <c r="B57" s="29" t="s">
        <v>29</v>
      </c>
      <c r="C57" s="30"/>
      <c r="D57" s="30"/>
      <c r="E57" s="30"/>
      <c r="F57" s="30"/>
      <c r="G57" s="30"/>
      <c r="H57" s="30"/>
      <c r="I57" s="30"/>
      <c r="J57" s="30"/>
      <c r="K57" s="30">
        <v>3</v>
      </c>
      <c r="L57" s="30"/>
      <c r="M57" s="30">
        <v>1</v>
      </c>
      <c r="N57" s="30">
        <v>6</v>
      </c>
      <c r="O57" s="30">
        <v>1</v>
      </c>
      <c r="P57" s="30"/>
      <c r="Q57" s="30"/>
      <c r="R57" s="30"/>
      <c r="S57" s="30"/>
      <c r="T57" s="30">
        <v>3</v>
      </c>
      <c r="U57" s="31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R57" s="27"/>
    </row>
    <row r="58" spans="2:44" ht="18" customHeight="1" x14ac:dyDescent="0.25">
      <c r="B58" s="33" t="s">
        <v>30</v>
      </c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P58" s="25" t="s">
        <v>31</v>
      </c>
      <c r="AQ58" s="38">
        <f>SUM(C61:AO61)</f>
        <v>0</v>
      </c>
      <c r="AR58" s="27"/>
    </row>
    <row r="59" spans="2:44" ht="18" customHeight="1" thickBot="1" x14ac:dyDescent="0.3">
      <c r="B59" s="39" t="s">
        <v>32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1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P59" s="25" t="s">
        <v>33</v>
      </c>
      <c r="AQ59" s="38">
        <f>SUM(C77:Q77)</f>
        <v>0</v>
      </c>
      <c r="AR59" s="27"/>
    </row>
    <row r="60" spans="2:44" ht="18" customHeight="1" thickBot="1" x14ac:dyDescent="0.3">
      <c r="B60" s="29" t="s">
        <v>34</v>
      </c>
      <c r="C60" s="42">
        <f t="shared" ref="C60:I60" si="8">C57+C58-C59</f>
        <v>0</v>
      </c>
      <c r="D60" s="43">
        <f t="shared" si="8"/>
        <v>0</v>
      </c>
      <c r="E60" s="43">
        <f t="shared" si="8"/>
        <v>0</v>
      </c>
      <c r="F60" s="43">
        <f t="shared" si="8"/>
        <v>0</v>
      </c>
      <c r="G60" s="44">
        <f t="shared" si="8"/>
        <v>0</v>
      </c>
      <c r="H60" s="44">
        <f t="shared" si="8"/>
        <v>0</v>
      </c>
      <c r="I60" s="44">
        <f t="shared" si="8"/>
        <v>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P60" s="25" t="s">
        <v>35</v>
      </c>
      <c r="AQ60" s="46">
        <f>AQ58-AQ59</f>
        <v>0</v>
      </c>
      <c r="AR60" s="27"/>
    </row>
    <row r="61" spans="2:44" ht="18" customHeight="1" thickBot="1" x14ac:dyDescent="0.3">
      <c r="B61" s="47"/>
      <c r="C61" s="48">
        <f t="shared" ref="C61:U61" si="9">C60*(C$3+C$4)</f>
        <v>0</v>
      </c>
      <c r="D61" s="48">
        <f t="shared" si="9"/>
        <v>0</v>
      </c>
      <c r="E61" s="48">
        <f t="shared" si="9"/>
        <v>0</v>
      </c>
      <c r="F61" s="48">
        <f t="shared" si="9"/>
        <v>0</v>
      </c>
      <c r="G61" s="48">
        <f t="shared" si="9"/>
        <v>0</v>
      </c>
      <c r="H61" s="48">
        <f t="shared" si="9"/>
        <v>0</v>
      </c>
      <c r="I61" s="48">
        <f t="shared" si="9"/>
        <v>0</v>
      </c>
      <c r="J61" s="48">
        <f t="shared" si="9"/>
        <v>0</v>
      </c>
      <c r="K61" s="48">
        <f t="shared" si="9"/>
        <v>0</v>
      </c>
      <c r="L61" s="48">
        <f t="shared" si="9"/>
        <v>0</v>
      </c>
      <c r="M61" s="48">
        <f t="shared" si="9"/>
        <v>0</v>
      </c>
      <c r="N61" s="48">
        <f t="shared" si="9"/>
        <v>0</v>
      </c>
      <c r="O61" s="48">
        <f t="shared" si="9"/>
        <v>0</v>
      </c>
      <c r="P61" s="48">
        <f t="shared" si="9"/>
        <v>0</v>
      </c>
      <c r="Q61" s="48">
        <f t="shared" si="9"/>
        <v>0</v>
      </c>
      <c r="R61" s="48">
        <f t="shared" si="9"/>
        <v>0</v>
      </c>
      <c r="S61" s="48">
        <f t="shared" si="9"/>
        <v>0</v>
      </c>
      <c r="T61" s="48">
        <f t="shared" si="9"/>
        <v>0</v>
      </c>
      <c r="U61" s="48">
        <f t="shared" si="9"/>
        <v>0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49" t="s">
        <v>36</v>
      </c>
      <c r="AQ61" s="50">
        <v>23</v>
      </c>
      <c r="AR61" s="51"/>
    </row>
    <row r="62" spans="2:44" ht="18" hidden="1" customHeight="1" x14ac:dyDescent="0.25">
      <c r="B62" s="53" t="s">
        <v>3</v>
      </c>
      <c r="C62" s="16">
        <f>[1]DSSR!B72</f>
        <v>0</v>
      </c>
      <c r="D62" s="16">
        <f>[1]DSSR!C72</f>
        <v>0</v>
      </c>
      <c r="E62" s="16">
        <f>[1]DSSR!D72</f>
        <v>0</v>
      </c>
      <c r="F62" s="16">
        <f>[1]DSSR!E72</f>
        <v>0</v>
      </c>
      <c r="G62" s="16">
        <f>[1]DSSR!F72</f>
        <v>0</v>
      </c>
      <c r="H62" s="16">
        <f>[1]DSSR!G72</f>
        <v>0</v>
      </c>
      <c r="I62" s="16">
        <f>[1]DSSR!H72</f>
        <v>0</v>
      </c>
      <c r="J62" s="16">
        <f>[1]DSSR!I72</f>
        <v>0</v>
      </c>
      <c r="K62" s="16">
        <f>[1]DSSR!J72</f>
        <v>0</v>
      </c>
      <c r="L62" s="16">
        <f>[1]DSSR!K72</f>
        <v>0</v>
      </c>
      <c r="M62" s="16">
        <f>[1]DSSR!L72</f>
        <v>0</v>
      </c>
      <c r="N62" s="16">
        <f>[1]DSSR!M72</f>
        <v>0</v>
      </c>
      <c r="O62" s="16">
        <f>[1]DSSR!N72</f>
        <v>0</v>
      </c>
      <c r="P62" s="16">
        <f>[1]DSSR!O72</f>
        <v>0</v>
      </c>
      <c r="Q62" s="16">
        <f>[1]DSSR!P72</f>
        <v>0</v>
      </c>
      <c r="R62" s="16">
        <f>[1]DSSR!Q72</f>
        <v>0</v>
      </c>
      <c r="S62" s="16">
        <f>[1]DSSR!R72</f>
        <v>0</v>
      </c>
      <c r="T62" s="16">
        <f>[1]DSSR!S72</f>
        <v>0</v>
      </c>
      <c r="U62" s="16">
        <f>[1]DSSR!T72</f>
        <v>0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9"/>
      <c r="AQ62" s="50"/>
      <c r="AR62" s="51"/>
    </row>
    <row r="63" spans="2:44" ht="18" hidden="1" customHeight="1" x14ac:dyDescent="0.25">
      <c r="B63" s="53" t="s">
        <v>4</v>
      </c>
      <c r="C63" s="16">
        <f>[1]DSSR!B73</f>
        <v>0</v>
      </c>
      <c r="D63" s="16">
        <f>[1]DSSR!C73</f>
        <v>0</v>
      </c>
      <c r="E63" s="16">
        <f>[1]DSSR!D73</f>
        <v>0</v>
      </c>
      <c r="F63" s="16">
        <f>[1]DSSR!E73</f>
        <v>0</v>
      </c>
      <c r="G63" s="16">
        <f>[1]DSSR!F73</f>
        <v>0</v>
      </c>
      <c r="H63" s="16">
        <f>[1]DSSR!G73</f>
        <v>0</v>
      </c>
      <c r="I63" s="16">
        <f>[1]DSSR!H73</f>
        <v>0</v>
      </c>
      <c r="J63" s="16">
        <f>[1]DSSR!I73</f>
        <v>0</v>
      </c>
      <c r="K63" s="16">
        <f>[1]DSSR!J73</f>
        <v>0</v>
      </c>
      <c r="L63" s="16">
        <f>[1]DSSR!K73</f>
        <v>0</v>
      </c>
      <c r="M63" s="16">
        <f>[1]DSSR!L73</f>
        <v>0</v>
      </c>
      <c r="N63" s="16">
        <f>[1]DSSR!M73</f>
        <v>0</v>
      </c>
      <c r="O63" s="16">
        <f>[1]DSSR!N73</f>
        <v>0</v>
      </c>
      <c r="P63" s="16">
        <f>[1]DSSR!O73</f>
        <v>0</v>
      </c>
      <c r="Q63" s="16">
        <f>[1]DSSR!P73</f>
        <v>0</v>
      </c>
      <c r="R63" s="16">
        <f>[1]DSSR!Q73</f>
        <v>0</v>
      </c>
      <c r="S63" s="16">
        <f>[1]DSSR!R73</f>
        <v>0</v>
      </c>
      <c r="T63" s="16">
        <f>[1]DSSR!S73</f>
        <v>0</v>
      </c>
      <c r="U63" s="16">
        <f>[1]DSSR!T73</f>
        <v>0</v>
      </c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9"/>
      <c r="AQ63" s="50"/>
      <c r="AR63" s="51"/>
    </row>
    <row r="64" spans="2:44" ht="18" hidden="1" customHeight="1" x14ac:dyDescent="0.25">
      <c r="B64" s="53" t="s">
        <v>5</v>
      </c>
      <c r="C64" s="16">
        <v>84</v>
      </c>
      <c r="D64" s="16"/>
      <c r="E64" s="16">
        <v>84</v>
      </c>
      <c r="F64" s="16">
        <v>84</v>
      </c>
      <c r="G64" s="16">
        <v>84</v>
      </c>
      <c r="H64" s="16"/>
      <c r="I64" s="16">
        <v>84</v>
      </c>
      <c r="J64" s="16">
        <v>84</v>
      </c>
      <c r="K64" s="16"/>
      <c r="L64" s="16">
        <v>84</v>
      </c>
      <c r="M64" s="16"/>
      <c r="N64" s="16">
        <v>42</v>
      </c>
      <c r="O64" s="16">
        <v>42</v>
      </c>
      <c r="P64" s="16">
        <v>42</v>
      </c>
      <c r="Q64" s="16">
        <v>84</v>
      </c>
      <c r="R64" s="16"/>
      <c r="S64" s="16"/>
      <c r="T64" s="16">
        <v>84</v>
      </c>
      <c r="U64" s="16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9"/>
      <c r="AQ64" s="50"/>
      <c r="AR64" s="51"/>
    </row>
    <row r="65" spans="2:44" ht="18" hidden="1" customHeight="1" x14ac:dyDescent="0.25">
      <c r="B65" s="53" t="s">
        <v>6</v>
      </c>
      <c r="C65" s="16">
        <v>4.5</v>
      </c>
      <c r="D65" s="16"/>
      <c r="E65" s="16">
        <v>1.5</v>
      </c>
      <c r="F65" s="54">
        <f>4.5/2</f>
        <v>2.25</v>
      </c>
      <c r="G65" s="16">
        <v>4.5</v>
      </c>
      <c r="H65" s="16"/>
      <c r="I65" s="16">
        <v>4.5</v>
      </c>
      <c r="J65" s="16">
        <v>1.5</v>
      </c>
      <c r="K65" s="16"/>
      <c r="L65" s="16">
        <v>1.5</v>
      </c>
      <c r="M65" s="16"/>
      <c r="N65" s="16">
        <v>1.5</v>
      </c>
      <c r="O65" s="16">
        <v>1.5</v>
      </c>
      <c r="P65" s="16">
        <v>1.5</v>
      </c>
      <c r="Q65" s="16">
        <v>1.5</v>
      </c>
      <c r="R65" s="16"/>
      <c r="S65" s="16"/>
      <c r="T65" s="16">
        <v>1.5</v>
      </c>
      <c r="U65" s="55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9"/>
      <c r="AQ65" s="50"/>
      <c r="AR65" s="51"/>
    </row>
    <row r="66" spans="2:44" ht="18" hidden="1" customHeight="1" x14ac:dyDescent="0.25">
      <c r="B66" s="53"/>
      <c r="C66" s="16"/>
      <c r="D66" s="16"/>
      <c r="E66" s="16"/>
      <c r="F66" s="5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55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9"/>
      <c r="AQ66" s="50"/>
      <c r="AR66" s="51"/>
    </row>
    <row r="67" spans="2:44" ht="18" customHeight="1" thickBot="1" x14ac:dyDescent="0.3">
      <c r="B67" s="81" t="s">
        <v>73</v>
      </c>
      <c r="C67" s="23" t="s">
        <v>37</v>
      </c>
      <c r="D67" s="23" t="s">
        <v>38</v>
      </c>
      <c r="E67" s="23" t="s">
        <v>39</v>
      </c>
      <c r="F67" s="23" t="s">
        <v>40</v>
      </c>
      <c r="G67" s="23" t="s">
        <v>41</v>
      </c>
      <c r="H67" s="23" t="s">
        <v>42</v>
      </c>
      <c r="I67" s="23" t="s">
        <v>43</v>
      </c>
      <c r="J67" s="23" t="s">
        <v>44</v>
      </c>
      <c r="K67" s="23" t="s">
        <v>45</v>
      </c>
      <c r="L67" s="23" t="s">
        <v>46</v>
      </c>
      <c r="M67" s="23" t="s">
        <v>47</v>
      </c>
      <c r="N67" s="23" t="s">
        <v>48</v>
      </c>
      <c r="O67" s="23" t="s">
        <v>49</v>
      </c>
      <c r="P67" s="23" t="s">
        <v>50</v>
      </c>
      <c r="Q67" s="23" t="s">
        <v>51</v>
      </c>
      <c r="R67" s="56" t="s">
        <v>52</v>
      </c>
      <c r="S67" s="23" t="s">
        <v>53</v>
      </c>
      <c r="T67" s="23" t="s">
        <v>54</v>
      </c>
      <c r="U67" s="24" t="s">
        <v>55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25" t="s">
        <v>56</v>
      </c>
      <c r="AQ67" s="57"/>
      <c r="AR67" s="51"/>
    </row>
    <row r="68" spans="2:44" ht="18" customHeight="1" x14ac:dyDescent="0.25">
      <c r="B68" s="29" t="s">
        <v>29</v>
      </c>
      <c r="C68" s="30">
        <v>108</v>
      </c>
      <c r="D68" s="30">
        <v>1</v>
      </c>
      <c r="E68" s="30">
        <v>3</v>
      </c>
      <c r="F68" s="30">
        <v>16</v>
      </c>
      <c r="G68" s="30">
        <v>150</v>
      </c>
      <c r="H68" s="30"/>
      <c r="I68" s="30"/>
      <c r="J68" s="30"/>
      <c r="K68" s="30"/>
      <c r="L68" s="30">
        <v>5</v>
      </c>
      <c r="M68" s="30"/>
      <c r="N68" s="30"/>
      <c r="O68" s="58">
        <v>15</v>
      </c>
      <c r="P68" s="30"/>
      <c r="Q68" s="30"/>
      <c r="R68" s="30">
        <v>1</v>
      </c>
      <c r="S68" s="30"/>
      <c r="T68" s="30"/>
      <c r="U68" s="59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25" t="s">
        <v>57</v>
      </c>
      <c r="AQ68" s="57">
        <v>3154</v>
      </c>
      <c r="AR68" s="51"/>
    </row>
    <row r="69" spans="2:44" ht="18" customHeight="1" x14ac:dyDescent="0.25">
      <c r="B69" s="33" t="s">
        <v>30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60"/>
      <c r="U69" s="61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25"/>
      <c r="AQ69" s="57"/>
      <c r="AR69" s="51"/>
    </row>
    <row r="70" spans="2:44" ht="18" customHeight="1" thickBot="1" x14ac:dyDescent="0.3">
      <c r="B70" s="39" t="s">
        <v>32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62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9" t="s">
        <v>58</v>
      </c>
      <c r="AQ70" s="63">
        <f>AQ60+AQ61-AQ67-AQ68-AQ69</f>
        <v>-3131</v>
      </c>
      <c r="AR70" s="51"/>
    </row>
    <row r="71" spans="2:44" ht="18" customHeight="1" thickBot="1" x14ac:dyDescent="0.3">
      <c r="B71" s="29" t="s">
        <v>34</v>
      </c>
      <c r="C71" s="44"/>
      <c r="D71" s="44"/>
      <c r="E71" s="44">
        <f t="shared" ref="E71:S71" si="10">E68+E69-E70</f>
        <v>3</v>
      </c>
      <c r="F71" s="44">
        <f t="shared" si="10"/>
        <v>16</v>
      </c>
      <c r="G71" s="44">
        <f t="shared" si="10"/>
        <v>150</v>
      </c>
      <c r="H71" s="44">
        <f t="shared" si="10"/>
        <v>0</v>
      </c>
      <c r="I71" s="44">
        <f t="shared" si="10"/>
        <v>0</v>
      </c>
      <c r="J71" s="44">
        <f t="shared" si="10"/>
        <v>0</v>
      </c>
      <c r="K71" s="44">
        <f t="shared" si="10"/>
        <v>0</v>
      </c>
      <c r="L71" s="44">
        <f t="shared" si="10"/>
        <v>5</v>
      </c>
      <c r="M71" s="44">
        <f t="shared" si="10"/>
        <v>0</v>
      </c>
      <c r="N71" s="44">
        <f t="shared" si="10"/>
        <v>0</v>
      </c>
      <c r="O71" s="44">
        <f t="shared" si="10"/>
        <v>15</v>
      </c>
      <c r="P71" s="44">
        <f t="shared" si="10"/>
        <v>0</v>
      </c>
      <c r="Q71" s="44">
        <f t="shared" si="10"/>
        <v>0</v>
      </c>
      <c r="R71" s="44">
        <f t="shared" si="10"/>
        <v>1</v>
      </c>
      <c r="S71" s="44">
        <f t="shared" si="10"/>
        <v>0</v>
      </c>
      <c r="T71" s="82"/>
      <c r="U71" s="45">
        <f>U68+U69-U70</f>
        <v>0</v>
      </c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25" t="s">
        <v>59</v>
      </c>
      <c r="AQ71" s="64">
        <v>1579590</v>
      </c>
      <c r="AR71" s="51"/>
    </row>
    <row r="72" spans="2:44" ht="18" customHeight="1" thickBot="1" x14ac:dyDescent="0.3">
      <c r="B72" s="47"/>
      <c r="C72" s="48">
        <f t="shared" ref="C72:U72" si="11">C71*(V$3+V$4)</f>
        <v>0</v>
      </c>
      <c r="D72" s="48">
        <f t="shared" si="11"/>
        <v>0</v>
      </c>
      <c r="E72" s="48">
        <f t="shared" si="11"/>
        <v>2919</v>
      </c>
      <c r="F72" s="48">
        <f t="shared" si="11"/>
        <v>10784</v>
      </c>
      <c r="G72" s="48">
        <f t="shared" si="11"/>
        <v>102900</v>
      </c>
      <c r="H72" s="48">
        <f t="shared" si="11"/>
        <v>0</v>
      </c>
      <c r="I72" s="48">
        <f t="shared" si="11"/>
        <v>0</v>
      </c>
      <c r="J72" s="48">
        <f t="shared" si="11"/>
        <v>0</v>
      </c>
      <c r="K72" s="48">
        <f t="shared" si="11"/>
        <v>0</v>
      </c>
      <c r="L72" s="48">
        <f t="shared" si="11"/>
        <v>3155</v>
      </c>
      <c r="M72" s="48">
        <f t="shared" si="11"/>
        <v>0</v>
      </c>
      <c r="N72" s="48">
        <f t="shared" si="11"/>
        <v>0</v>
      </c>
      <c r="O72" s="48">
        <f t="shared" si="11"/>
        <v>4245</v>
      </c>
      <c r="P72" s="48">
        <f t="shared" si="11"/>
        <v>0</v>
      </c>
      <c r="Q72" s="48">
        <f t="shared" si="11"/>
        <v>0</v>
      </c>
      <c r="R72" s="48">
        <f t="shared" si="11"/>
        <v>650</v>
      </c>
      <c r="S72" s="48">
        <f t="shared" si="11"/>
        <v>0</v>
      </c>
      <c r="T72" s="48">
        <f t="shared" si="11"/>
        <v>0</v>
      </c>
      <c r="U72" s="48">
        <f t="shared" si="11"/>
        <v>0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25" t="s">
        <v>60</v>
      </c>
      <c r="AQ72" s="65">
        <f>AQ71-AQ70</f>
        <v>1582721</v>
      </c>
      <c r="AR72" s="51"/>
    </row>
    <row r="73" spans="2:44" ht="18" customHeight="1" thickTop="1" thickBot="1" x14ac:dyDescent="0.3"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66"/>
    </row>
    <row r="74" spans="2:44" ht="18" customHeight="1" thickBot="1" x14ac:dyDescent="0.3">
      <c r="B74" s="112" t="s">
        <v>61</v>
      </c>
      <c r="C74" s="114" t="s">
        <v>26</v>
      </c>
      <c r="D74" s="115"/>
      <c r="E74" s="116"/>
      <c r="F74" s="114" t="s">
        <v>62</v>
      </c>
      <c r="G74" s="115"/>
      <c r="H74" s="116"/>
      <c r="I74" s="114" t="s">
        <v>63</v>
      </c>
      <c r="J74" s="115"/>
      <c r="K74" s="116"/>
      <c r="L74" s="114" t="s">
        <v>64</v>
      </c>
      <c r="M74" s="115"/>
      <c r="N74" s="116"/>
      <c r="O74" s="114" t="s">
        <v>65</v>
      </c>
      <c r="P74" s="115"/>
      <c r="Q74" s="116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67"/>
    </row>
    <row r="75" spans="2:44" ht="18" customHeight="1" thickBot="1" x14ac:dyDescent="0.3">
      <c r="B75" s="113"/>
      <c r="C75" s="68" t="s">
        <v>66</v>
      </c>
      <c r="D75" s="69" t="s">
        <v>67</v>
      </c>
      <c r="E75" s="70" t="s">
        <v>68</v>
      </c>
      <c r="F75" s="68" t="s">
        <v>66</v>
      </c>
      <c r="G75" s="69" t="s">
        <v>67</v>
      </c>
      <c r="H75" s="70" t="s">
        <v>68</v>
      </c>
      <c r="I75" s="68" t="s">
        <v>66</v>
      </c>
      <c r="J75" s="69" t="s">
        <v>67</v>
      </c>
      <c r="K75" s="70" t="s">
        <v>68</v>
      </c>
      <c r="L75" s="68" t="s">
        <v>66</v>
      </c>
      <c r="M75" s="69" t="s">
        <v>67</v>
      </c>
      <c r="N75" s="70" t="s">
        <v>68</v>
      </c>
      <c r="O75" s="68" t="s">
        <v>66</v>
      </c>
      <c r="P75" s="69" t="s">
        <v>67</v>
      </c>
      <c r="Q75" s="70" t="s">
        <v>68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R75" s="71"/>
    </row>
    <row r="76" spans="2:44" ht="18" customHeight="1" thickBot="1" x14ac:dyDescent="0.3">
      <c r="B76" s="29" t="s">
        <v>69</v>
      </c>
      <c r="C76" s="7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4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R76" s="71"/>
    </row>
    <row r="77" spans="2:44" ht="18" customHeight="1" thickBot="1" x14ac:dyDescent="0.3">
      <c r="B77" s="75"/>
      <c r="C77" s="76">
        <f>C76*120</f>
        <v>0</v>
      </c>
      <c r="D77" s="76">
        <f>D76*84</f>
        <v>0</v>
      </c>
      <c r="E77" s="76">
        <f>E76*1.5</f>
        <v>0</v>
      </c>
      <c r="F77" s="76">
        <f>F76*120</f>
        <v>0</v>
      </c>
      <c r="G77" s="76">
        <f>G76*84</f>
        <v>0</v>
      </c>
      <c r="H77" s="76">
        <f>H76*4.5</f>
        <v>0</v>
      </c>
      <c r="I77" s="76">
        <f>I76*120</f>
        <v>0</v>
      </c>
      <c r="J77" s="76">
        <f>J76*84</f>
        <v>0</v>
      </c>
      <c r="K77" s="76">
        <f>K76*2.25</f>
        <v>0</v>
      </c>
      <c r="L77" s="76">
        <f>L76*120</f>
        <v>0</v>
      </c>
      <c r="M77" s="76">
        <f>M76*84</f>
        <v>0</v>
      </c>
      <c r="N77" s="76">
        <f>N76*1.5</f>
        <v>0</v>
      </c>
      <c r="O77" s="76">
        <f>O76*78</f>
        <v>0</v>
      </c>
      <c r="P77" s="76">
        <f>P76*42</f>
        <v>0</v>
      </c>
      <c r="Q77" s="76">
        <f>Q76*1.5</f>
        <v>0</v>
      </c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8"/>
      <c r="AQ77" s="78"/>
      <c r="AR77" s="79"/>
    </row>
    <row r="78" spans="2:44" ht="18" customHeight="1" thickBot="1" x14ac:dyDescent="0.3"/>
    <row r="79" spans="2:44" ht="18" customHeight="1" thickBot="1" x14ac:dyDescent="0.3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20"/>
      <c r="AQ79" s="20"/>
      <c r="AR79" s="21"/>
    </row>
    <row r="80" spans="2:44" ht="18" customHeight="1" thickBot="1" x14ac:dyDescent="0.3">
      <c r="B80" s="81" t="s">
        <v>74</v>
      </c>
      <c r="C80" s="23" t="s">
        <v>9</v>
      </c>
      <c r="D80" s="23" t="s">
        <v>10</v>
      </c>
      <c r="E80" s="23" t="s">
        <v>11</v>
      </c>
      <c r="F80" s="23" t="s">
        <v>12</v>
      </c>
      <c r="G80" s="23" t="s">
        <v>13</v>
      </c>
      <c r="H80" s="23" t="s">
        <v>14</v>
      </c>
      <c r="I80" s="23" t="s">
        <v>15</v>
      </c>
      <c r="J80" s="23" t="s">
        <v>16</v>
      </c>
      <c r="K80" s="23" t="s">
        <v>17</v>
      </c>
      <c r="L80" s="23" t="s">
        <v>18</v>
      </c>
      <c r="M80" s="23" t="s">
        <v>19</v>
      </c>
      <c r="N80" s="23" t="s">
        <v>20</v>
      </c>
      <c r="O80" s="23" t="s">
        <v>21</v>
      </c>
      <c r="P80" s="23" t="s">
        <v>22</v>
      </c>
      <c r="Q80" s="23" t="s">
        <v>23</v>
      </c>
      <c r="R80" s="23" t="s">
        <v>24</v>
      </c>
      <c r="S80" s="23" t="s">
        <v>25</v>
      </c>
      <c r="T80" s="23" t="s">
        <v>26</v>
      </c>
      <c r="U80" s="24" t="s">
        <v>27</v>
      </c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P80" s="25" t="s">
        <v>28</v>
      </c>
      <c r="AQ80" s="26"/>
      <c r="AR80" s="27"/>
    </row>
    <row r="81" spans="2:44" ht="18" customHeight="1" x14ac:dyDescent="0.25">
      <c r="B81" s="29" t="s">
        <v>29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R81" s="27"/>
    </row>
    <row r="82" spans="2:44" ht="18" customHeight="1" x14ac:dyDescent="0.25">
      <c r="B82" s="33" t="s">
        <v>30</v>
      </c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P82" s="25" t="s">
        <v>31</v>
      </c>
      <c r="AQ82" s="38">
        <f>SUM(C85:AO85)</f>
        <v>0</v>
      </c>
      <c r="AR82" s="27"/>
    </row>
    <row r="83" spans="2:44" ht="18" customHeight="1" thickBot="1" x14ac:dyDescent="0.3">
      <c r="B83" s="39" t="s">
        <v>32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1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P83" s="25" t="s">
        <v>33</v>
      </c>
      <c r="AQ83" s="38">
        <f>SUM(C101:Q101)</f>
        <v>0</v>
      </c>
      <c r="AR83" s="27"/>
    </row>
    <row r="84" spans="2:44" ht="18" customHeight="1" thickBot="1" x14ac:dyDescent="0.3">
      <c r="B84" s="29" t="s">
        <v>34</v>
      </c>
      <c r="C84" s="42">
        <f t="shared" ref="C84:I84" si="12">C81+C82-C83</f>
        <v>0</v>
      </c>
      <c r="D84" s="43">
        <f t="shared" si="12"/>
        <v>0</v>
      </c>
      <c r="E84" s="43">
        <f t="shared" si="12"/>
        <v>0</v>
      </c>
      <c r="F84" s="43">
        <f t="shared" si="12"/>
        <v>0</v>
      </c>
      <c r="G84" s="44">
        <f t="shared" si="12"/>
        <v>0</v>
      </c>
      <c r="H84" s="44">
        <f t="shared" si="12"/>
        <v>0</v>
      </c>
      <c r="I84" s="44">
        <f t="shared" si="12"/>
        <v>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P84" s="25" t="s">
        <v>35</v>
      </c>
      <c r="AQ84" s="46">
        <f>AQ82-AQ83</f>
        <v>0</v>
      </c>
      <c r="AR84" s="27"/>
    </row>
    <row r="85" spans="2:44" ht="18" customHeight="1" thickBot="1" x14ac:dyDescent="0.3">
      <c r="B85" s="47"/>
      <c r="C85" s="48">
        <f t="shared" ref="C85:U85" si="13">C84*(C$3+C$4)</f>
        <v>0</v>
      </c>
      <c r="D85" s="48">
        <f t="shared" si="13"/>
        <v>0</v>
      </c>
      <c r="E85" s="48">
        <f t="shared" si="13"/>
        <v>0</v>
      </c>
      <c r="F85" s="48">
        <f t="shared" si="13"/>
        <v>0</v>
      </c>
      <c r="G85" s="48">
        <f t="shared" si="13"/>
        <v>0</v>
      </c>
      <c r="H85" s="48">
        <f t="shared" si="13"/>
        <v>0</v>
      </c>
      <c r="I85" s="48">
        <f t="shared" si="13"/>
        <v>0</v>
      </c>
      <c r="J85" s="48">
        <f t="shared" si="13"/>
        <v>0</v>
      </c>
      <c r="K85" s="48">
        <f t="shared" si="13"/>
        <v>0</v>
      </c>
      <c r="L85" s="48">
        <f t="shared" si="13"/>
        <v>0</v>
      </c>
      <c r="M85" s="48">
        <f t="shared" si="13"/>
        <v>0</v>
      </c>
      <c r="N85" s="48">
        <f t="shared" si="13"/>
        <v>0</v>
      </c>
      <c r="O85" s="48">
        <f t="shared" si="13"/>
        <v>0</v>
      </c>
      <c r="P85" s="48">
        <f t="shared" si="13"/>
        <v>0</v>
      </c>
      <c r="Q85" s="48">
        <f t="shared" si="13"/>
        <v>0</v>
      </c>
      <c r="R85" s="48">
        <f t="shared" si="13"/>
        <v>0</v>
      </c>
      <c r="S85" s="48">
        <f t="shared" si="13"/>
        <v>0</v>
      </c>
      <c r="T85" s="48">
        <f t="shared" si="13"/>
        <v>0</v>
      </c>
      <c r="U85" s="48">
        <f t="shared" si="13"/>
        <v>0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49" t="s">
        <v>36</v>
      </c>
      <c r="AQ85" s="50">
        <v>100</v>
      </c>
      <c r="AR85" s="51"/>
    </row>
    <row r="86" spans="2:44" ht="18" hidden="1" customHeight="1" x14ac:dyDescent="0.25">
      <c r="B86" s="53" t="s">
        <v>3</v>
      </c>
      <c r="C86" s="16">
        <f>[1]DSSR!B96</f>
        <v>0</v>
      </c>
      <c r="D86" s="16">
        <f>[1]DSSR!C96</f>
        <v>0</v>
      </c>
      <c r="E86" s="16">
        <f>[1]DSSR!D96</f>
        <v>0</v>
      </c>
      <c r="F86" s="16">
        <f>[1]DSSR!E96</f>
        <v>0</v>
      </c>
      <c r="G86" s="16">
        <f>[1]DSSR!F96</f>
        <v>0</v>
      </c>
      <c r="H86" s="16">
        <f>[1]DSSR!G96</f>
        <v>0</v>
      </c>
      <c r="I86" s="16">
        <f>[1]DSSR!H96</f>
        <v>0</v>
      </c>
      <c r="J86" s="16">
        <f>[1]DSSR!I96</f>
        <v>0</v>
      </c>
      <c r="K86" s="16">
        <f>[1]DSSR!J96</f>
        <v>0</v>
      </c>
      <c r="L86" s="16">
        <f>[1]DSSR!K96</f>
        <v>0</v>
      </c>
      <c r="M86" s="16">
        <f>[1]DSSR!L96</f>
        <v>0</v>
      </c>
      <c r="N86" s="16">
        <f>[1]DSSR!M96</f>
        <v>0</v>
      </c>
      <c r="O86" s="16">
        <f>[1]DSSR!N96</f>
        <v>0</v>
      </c>
      <c r="P86" s="16">
        <f>[1]DSSR!O96</f>
        <v>0</v>
      </c>
      <c r="Q86" s="16">
        <f>[1]DSSR!P96</f>
        <v>0</v>
      </c>
      <c r="R86" s="16">
        <f>[1]DSSR!Q96</f>
        <v>0</v>
      </c>
      <c r="S86" s="16">
        <f>[1]DSSR!R96</f>
        <v>0</v>
      </c>
      <c r="T86" s="16">
        <f>[1]DSSR!S96</f>
        <v>0</v>
      </c>
      <c r="U86" s="16">
        <f>[1]DSSR!T96</f>
        <v>0</v>
      </c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9"/>
      <c r="AQ86" s="50"/>
      <c r="AR86" s="51"/>
    </row>
    <row r="87" spans="2:44" ht="18" hidden="1" customHeight="1" x14ac:dyDescent="0.25">
      <c r="B87" s="53" t="s">
        <v>4</v>
      </c>
      <c r="C87" s="16">
        <f>[1]DSSR!B97</f>
        <v>0</v>
      </c>
      <c r="D87" s="16">
        <f>[1]DSSR!C97</f>
        <v>0</v>
      </c>
      <c r="E87" s="16">
        <f>[1]DSSR!D97</f>
        <v>0</v>
      </c>
      <c r="F87" s="16">
        <f>[1]DSSR!E97</f>
        <v>0</v>
      </c>
      <c r="G87" s="16">
        <f>[1]DSSR!F97</f>
        <v>0</v>
      </c>
      <c r="H87" s="16">
        <f>[1]DSSR!G97</f>
        <v>0</v>
      </c>
      <c r="I87" s="16">
        <f>[1]DSSR!H97</f>
        <v>0</v>
      </c>
      <c r="J87" s="16">
        <f>[1]DSSR!I97</f>
        <v>0</v>
      </c>
      <c r="K87" s="16">
        <f>[1]DSSR!J97</f>
        <v>0</v>
      </c>
      <c r="L87" s="16">
        <f>[1]DSSR!K97</f>
        <v>0</v>
      </c>
      <c r="M87" s="16">
        <f>[1]DSSR!L97</f>
        <v>0</v>
      </c>
      <c r="N87" s="16">
        <f>[1]DSSR!M97</f>
        <v>0</v>
      </c>
      <c r="O87" s="16">
        <f>[1]DSSR!N97</f>
        <v>0</v>
      </c>
      <c r="P87" s="16">
        <f>[1]DSSR!O97</f>
        <v>0</v>
      </c>
      <c r="Q87" s="16">
        <f>[1]DSSR!P97</f>
        <v>0</v>
      </c>
      <c r="R87" s="16">
        <f>[1]DSSR!Q97</f>
        <v>0</v>
      </c>
      <c r="S87" s="16">
        <f>[1]DSSR!R97</f>
        <v>0</v>
      </c>
      <c r="T87" s="16">
        <f>[1]DSSR!S97</f>
        <v>0</v>
      </c>
      <c r="U87" s="16">
        <f>[1]DSSR!T97</f>
        <v>0</v>
      </c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9"/>
      <c r="AQ87" s="50"/>
      <c r="AR87" s="51"/>
    </row>
    <row r="88" spans="2:44" ht="18" hidden="1" customHeight="1" x14ac:dyDescent="0.25">
      <c r="B88" s="53" t="s">
        <v>5</v>
      </c>
      <c r="C88" s="16">
        <v>84</v>
      </c>
      <c r="D88" s="16"/>
      <c r="E88" s="16">
        <v>84</v>
      </c>
      <c r="F88" s="16">
        <v>84</v>
      </c>
      <c r="G88" s="16">
        <v>84</v>
      </c>
      <c r="H88" s="16"/>
      <c r="I88" s="16">
        <v>84</v>
      </c>
      <c r="J88" s="16">
        <v>84</v>
      </c>
      <c r="K88" s="16"/>
      <c r="L88" s="16">
        <v>84</v>
      </c>
      <c r="M88" s="16"/>
      <c r="N88" s="16">
        <v>42</v>
      </c>
      <c r="O88" s="16">
        <v>42</v>
      </c>
      <c r="P88" s="16">
        <v>42</v>
      </c>
      <c r="Q88" s="16">
        <v>84</v>
      </c>
      <c r="R88" s="16"/>
      <c r="S88" s="16"/>
      <c r="T88" s="16">
        <v>84</v>
      </c>
      <c r="U88" s="16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9"/>
      <c r="AQ88" s="50"/>
      <c r="AR88" s="51"/>
    </row>
    <row r="89" spans="2:44" ht="18" hidden="1" customHeight="1" x14ac:dyDescent="0.25">
      <c r="B89" s="53" t="s">
        <v>6</v>
      </c>
      <c r="C89" s="16">
        <v>4.5</v>
      </c>
      <c r="D89" s="16"/>
      <c r="E89" s="16">
        <v>1.5</v>
      </c>
      <c r="F89" s="54">
        <f>4.5/2</f>
        <v>2.25</v>
      </c>
      <c r="G89" s="16">
        <v>4.5</v>
      </c>
      <c r="H89" s="16"/>
      <c r="I89" s="16">
        <v>4.5</v>
      </c>
      <c r="J89" s="16">
        <v>1.5</v>
      </c>
      <c r="K89" s="16"/>
      <c r="L89" s="16">
        <v>1.5</v>
      </c>
      <c r="M89" s="16"/>
      <c r="N89" s="16">
        <v>1.5</v>
      </c>
      <c r="O89" s="16">
        <v>1.5</v>
      </c>
      <c r="P89" s="16">
        <v>1.5</v>
      </c>
      <c r="Q89" s="16">
        <v>1.5</v>
      </c>
      <c r="R89" s="16"/>
      <c r="S89" s="16"/>
      <c r="T89" s="16">
        <v>1.5</v>
      </c>
      <c r="U89" s="55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9"/>
      <c r="AQ89" s="50"/>
      <c r="AR89" s="51"/>
    </row>
    <row r="90" spans="2:44" ht="18" hidden="1" customHeight="1" x14ac:dyDescent="0.25">
      <c r="B90" s="53"/>
      <c r="C90" s="16"/>
      <c r="D90" s="16"/>
      <c r="E90" s="16"/>
      <c r="F90" s="5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55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9"/>
      <c r="AQ90" s="50"/>
      <c r="AR90" s="51"/>
    </row>
    <row r="91" spans="2:44" ht="18" customHeight="1" thickBot="1" x14ac:dyDescent="0.3">
      <c r="B91" s="81" t="s">
        <v>74</v>
      </c>
      <c r="C91" s="23" t="s">
        <v>37</v>
      </c>
      <c r="D91" s="23" t="s">
        <v>38</v>
      </c>
      <c r="E91" s="23" t="s">
        <v>39</v>
      </c>
      <c r="F91" s="23" t="s">
        <v>40</v>
      </c>
      <c r="G91" s="23" t="s">
        <v>41</v>
      </c>
      <c r="H91" s="23" t="s">
        <v>42</v>
      </c>
      <c r="I91" s="23" t="s">
        <v>43</v>
      </c>
      <c r="J91" s="23" t="s">
        <v>44</v>
      </c>
      <c r="K91" s="23" t="s">
        <v>45</v>
      </c>
      <c r="L91" s="23" t="s">
        <v>46</v>
      </c>
      <c r="M91" s="23" t="s">
        <v>47</v>
      </c>
      <c r="N91" s="23" t="s">
        <v>48</v>
      </c>
      <c r="O91" s="23" t="s">
        <v>49</v>
      </c>
      <c r="P91" s="23" t="s">
        <v>50</v>
      </c>
      <c r="Q91" s="23" t="s">
        <v>51</v>
      </c>
      <c r="R91" s="56" t="s">
        <v>52</v>
      </c>
      <c r="S91" s="23" t="s">
        <v>53</v>
      </c>
      <c r="T91" s="23" t="s">
        <v>54</v>
      </c>
      <c r="U91" s="24" t="s">
        <v>55</v>
      </c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25" t="s">
        <v>56</v>
      </c>
      <c r="AQ91" s="57"/>
      <c r="AR91" s="51"/>
    </row>
    <row r="92" spans="2:44" ht="18" customHeight="1" x14ac:dyDescent="0.25">
      <c r="B92" s="29" t="s">
        <v>29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58"/>
      <c r="P92" s="30"/>
      <c r="Q92" s="30"/>
      <c r="R92" s="30"/>
      <c r="S92" s="30"/>
      <c r="T92" s="30"/>
      <c r="U92" s="59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25" t="s">
        <v>57</v>
      </c>
      <c r="AQ92" s="57">
        <v>3154</v>
      </c>
      <c r="AR92" s="51"/>
    </row>
    <row r="93" spans="2:44" ht="18" customHeight="1" x14ac:dyDescent="0.25">
      <c r="B93" s="33" t="s">
        <v>30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60"/>
      <c r="U93" s="61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25"/>
      <c r="AQ93" s="57"/>
      <c r="AR93" s="51"/>
    </row>
    <row r="94" spans="2:44" ht="18" customHeight="1" thickBot="1" x14ac:dyDescent="0.3">
      <c r="B94" s="39" t="s">
        <v>32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62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9" t="s">
        <v>58</v>
      </c>
      <c r="AQ94" s="63">
        <f>AQ84+AQ85-AQ91-AQ92-AQ93</f>
        <v>-3054</v>
      </c>
      <c r="AR94" s="51"/>
    </row>
    <row r="95" spans="2:44" ht="18" customHeight="1" thickBot="1" x14ac:dyDescent="0.3">
      <c r="B95" s="29" t="s">
        <v>34</v>
      </c>
      <c r="C95" s="44"/>
      <c r="D95" s="44"/>
      <c r="E95" s="44">
        <f t="shared" ref="E95:S95" si="14">E92+E93-E94</f>
        <v>0</v>
      </c>
      <c r="F95" s="44">
        <f t="shared" si="14"/>
        <v>0</v>
      </c>
      <c r="G95" s="44">
        <f t="shared" si="14"/>
        <v>0</v>
      </c>
      <c r="H95" s="44">
        <f t="shared" si="14"/>
        <v>0</v>
      </c>
      <c r="I95" s="44">
        <f t="shared" si="14"/>
        <v>0</v>
      </c>
      <c r="J95" s="44">
        <f t="shared" si="14"/>
        <v>0</v>
      </c>
      <c r="K95" s="44">
        <f t="shared" si="14"/>
        <v>0</v>
      </c>
      <c r="L95" s="44">
        <f t="shared" si="14"/>
        <v>0</v>
      </c>
      <c r="M95" s="44">
        <f t="shared" si="14"/>
        <v>0</v>
      </c>
      <c r="N95" s="44">
        <f t="shared" si="14"/>
        <v>0</v>
      </c>
      <c r="O95" s="44">
        <f t="shared" si="14"/>
        <v>0</v>
      </c>
      <c r="P95" s="44">
        <f t="shared" si="14"/>
        <v>0</v>
      </c>
      <c r="Q95" s="44">
        <f t="shared" si="14"/>
        <v>0</v>
      </c>
      <c r="R95" s="44">
        <f t="shared" si="14"/>
        <v>0</v>
      </c>
      <c r="S95" s="44">
        <f t="shared" si="14"/>
        <v>0</v>
      </c>
      <c r="T95" s="82"/>
      <c r="U95" s="45">
        <f>U92+U93-U94</f>
        <v>0</v>
      </c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25" t="s">
        <v>59</v>
      </c>
      <c r="AQ95" s="64">
        <v>1579590</v>
      </c>
      <c r="AR95" s="51"/>
    </row>
    <row r="96" spans="2:44" ht="18" customHeight="1" thickBot="1" x14ac:dyDescent="0.3">
      <c r="B96" s="47"/>
      <c r="C96" s="48">
        <f t="shared" ref="C96:U96" si="15">C95*(V$3+V$4)</f>
        <v>0</v>
      </c>
      <c r="D96" s="48">
        <f t="shared" si="15"/>
        <v>0</v>
      </c>
      <c r="E96" s="48">
        <f t="shared" si="15"/>
        <v>0</v>
      </c>
      <c r="F96" s="48">
        <f t="shared" si="15"/>
        <v>0</v>
      </c>
      <c r="G96" s="48">
        <f t="shared" si="15"/>
        <v>0</v>
      </c>
      <c r="H96" s="48">
        <f t="shared" si="15"/>
        <v>0</v>
      </c>
      <c r="I96" s="48">
        <f t="shared" si="15"/>
        <v>0</v>
      </c>
      <c r="J96" s="48">
        <f t="shared" si="15"/>
        <v>0</v>
      </c>
      <c r="K96" s="48">
        <f t="shared" si="15"/>
        <v>0</v>
      </c>
      <c r="L96" s="48">
        <f t="shared" si="15"/>
        <v>0</v>
      </c>
      <c r="M96" s="48">
        <f t="shared" si="15"/>
        <v>0</v>
      </c>
      <c r="N96" s="48">
        <f t="shared" si="15"/>
        <v>0</v>
      </c>
      <c r="O96" s="48">
        <f t="shared" si="15"/>
        <v>0</v>
      </c>
      <c r="P96" s="48">
        <f t="shared" si="15"/>
        <v>0</v>
      </c>
      <c r="Q96" s="48">
        <f t="shared" si="15"/>
        <v>0</v>
      </c>
      <c r="R96" s="48">
        <f t="shared" si="15"/>
        <v>0</v>
      </c>
      <c r="S96" s="48">
        <f t="shared" si="15"/>
        <v>0</v>
      </c>
      <c r="T96" s="48">
        <f t="shared" si="15"/>
        <v>0</v>
      </c>
      <c r="U96" s="48">
        <f t="shared" si="15"/>
        <v>0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25" t="s">
        <v>60</v>
      </c>
      <c r="AQ96" s="65">
        <f>AQ95-AQ94</f>
        <v>1582644</v>
      </c>
      <c r="AR96" s="51"/>
    </row>
    <row r="97" spans="2:44" ht="18" customHeight="1" thickTop="1" thickBot="1" x14ac:dyDescent="0.3"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66"/>
    </row>
    <row r="98" spans="2:44" ht="18" customHeight="1" thickBot="1" x14ac:dyDescent="0.3">
      <c r="B98" s="112" t="s">
        <v>61</v>
      </c>
      <c r="C98" s="114" t="s">
        <v>26</v>
      </c>
      <c r="D98" s="115"/>
      <c r="E98" s="116"/>
      <c r="F98" s="114" t="s">
        <v>62</v>
      </c>
      <c r="G98" s="115"/>
      <c r="H98" s="116"/>
      <c r="I98" s="114" t="s">
        <v>63</v>
      </c>
      <c r="J98" s="115"/>
      <c r="K98" s="116"/>
      <c r="L98" s="114" t="s">
        <v>64</v>
      </c>
      <c r="M98" s="115"/>
      <c r="N98" s="116"/>
      <c r="O98" s="114" t="s">
        <v>65</v>
      </c>
      <c r="P98" s="115"/>
      <c r="Q98" s="116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67"/>
    </row>
    <row r="99" spans="2:44" ht="18" customHeight="1" thickBot="1" x14ac:dyDescent="0.3">
      <c r="B99" s="113"/>
      <c r="C99" s="68" t="s">
        <v>66</v>
      </c>
      <c r="D99" s="69" t="s">
        <v>67</v>
      </c>
      <c r="E99" s="70" t="s">
        <v>68</v>
      </c>
      <c r="F99" s="68" t="s">
        <v>66</v>
      </c>
      <c r="G99" s="69" t="s">
        <v>67</v>
      </c>
      <c r="H99" s="70" t="s">
        <v>68</v>
      </c>
      <c r="I99" s="68" t="s">
        <v>66</v>
      </c>
      <c r="J99" s="69" t="s">
        <v>67</v>
      </c>
      <c r="K99" s="70" t="s">
        <v>68</v>
      </c>
      <c r="L99" s="68" t="s">
        <v>66</v>
      </c>
      <c r="M99" s="69" t="s">
        <v>67</v>
      </c>
      <c r="N99" s="70" t="s">
        <v>68</v>
      </c>
      <c r="O99" s="68" t="s">
        <v>66</v>
      </c>
      <c r="P99" s="69" t="s">
        <v>67</v>
      </c>
      <c r="Q99" s="70" t="s">
        <v>68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R99" s="71"/>
    </row>
    <row r="100" spans="2:44" ht="18" customHeight="1" thickBot="1" x14ac:dyDescent="0.3">
      <c r="B100" s="29" t="s">
        <v>69</v>
      </c>
      <c r="C100" s="72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R100" s="71"/>
    </row>
    <row r="101" spans="2:44" ht="18" customHeight="1" thickBot="1" x14ac:dyDescent="0.3">
      <c r="B101" s="75"/>
      <c r="C101" s="76">
        <f>C100*120</f>
        <v>0</v>
      </c>
      <c r="D101" s="76">
        <f>D100*84</f>
        <v>0</v>
      </c>
      <c r="E101" s="76">
        <f>E100*1.5</f>
        <v>0</v>
      </c>
      <c r="F101" s="76">
        <f>F100*120</f>
        <v>0</v>
      </c>
      <c r="G101" s="76">
        <f>G100*84</f>
        <v>0</v>
      </c>
      <c r="H101" s="76">
        <f>H100*4.5</f>
        <v>0</v>
      </c>
      <c r="I101" s="76">
        <f>I100*120</f>
        <v>0</v>
      </c>
      <c r="J101" s="76">
        <f>J100*84</f>
        <v>0</v>
      </c>
      <c r="K101" s="76">
        <f>K100*2.25</f>
        <v>0</v>
      </c>
      <c r="L101" s="76">
        <f>L100*120</f>
        <v>0</v>
      </c>
      <c r="M101" s="76">
        <f>M100*84</f>
        <v>0</v>
      </c>
      <c r="N101" s="76">
        <f>N100*1.5</f>
        <v>0</v>
      </c>
      <c r="O101" s="76">
        <f>O100*78</f>
        <v>0</v>
      </c>
      <c r="P101" s="76">
        <f>P100*42</f>
        <v>0</v>
      </c>
      <c r="Q101" s="76">
        <f>Q100*1.5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8"/>
      <c r="AQ101" s="78"/>
      <c r="AR101" s="79"/>
    </row>
  </sheetData>
  <mergeCells count="24">
    <mergeCell ref="O50:Q50"/>
    <mergeCell ref="B16:B17"/>
    <mergeCell ref="C16:E16"/>
    <mergeCell ref="F16:H16"/>
    <mergeCell ref="I16:K16"/>
    <mergeCell ref="L16:N16"/>
    <mergeCell ref="O16:Q16"/>
    <mergeCell ref="B50:B51"/>
    <mergeCell ref="C50:E50"/>
    <mergeCell ref="F50:H50"/>
    <mergeCell ref="I50:K50"/>
    <mergeCell ref="L50:N50"/>
    <mergeCell ref="O98:Q98"/>
    <mergeCell ref="B74:B75"/>
    <mergeCell ref="C74:E74"/>
    <mergeCell ref="F74:H74"/>
    <mergeCell ref="I74:K74"/>
    <mergeCell ref="L74:N74"/>
    <mergeCell ref="O74:Q74"/>
    <mergeCell ref="B98:B99"/>
    <mergeCell ref="C98:E98"/>
    <mergeCell ref="F98:H98"/>
    <mergeCell ref="I98:K98"/>
    <mergeCell ref="L98:N9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67A3-D55A-4CD6-96C3-2FFAD6C04FEC}">
  <dimension ref="A1:BD101"/>
  <sheetViews>
    <sheetView zoomScale="120" zoomScaleNormal="120" workbookViewId="0">
      <pane xSplit="2" ySplit="8" topLeftCell="Z9" activePane="bottomRight" state="frozen"/>
      <selection pane="topRight" activeCell="C1" sqref="C1"/>
      <selection pane="bottomLeft" activeCell="A9" sqref="A9"/>
      <selection pane="bottomRight" activeCell="AN10" sqref="AN10"/>
    </sheetView>
  </sheetViews>
  <sheetFormatPr defaultColWidth="8.7109375" defaultRowHeight="12.75" x14ac:dyDescent="0.25"/>
  <cols>
    <col min="1" max="1" width="1.140625" style="5" customWidth="1"/>
    <col min="2" max="2" width="13.7109375" style="5" bestFit="1" customWidth="1"/>
    <col min="3" max="5" width="6.7109375" style="5" customWidth="1"/>
    <col min="6" max="6" width="8.7109375" style="5" bestFit="1" customWidth="1"/>
    <col min="7" max="10" width="6.7109375" style="5" customWidth="1"/>
    <col min="11" max="11" width="7.85546875" style="5" bestFit="1" customWidth="1"/>
    <col min="12" max="13" width="6.7109375" style="5" customWidth="1"/>
    <col min="14" max="15" width="7.85546875" style="5" bestFit="1" customWidth="1"/>
    <col min="16" max="19" width="6.7109375" style="5" customWidth="1"/>
    <col min="20" max="20" width="7.85546875" style="5" bestFit="1" customWidth="1"/>
    <col min="21" max="21" width="6.7109375" style="5" customWidth="1"/>
    <col min="22" max="22" width="8.7109375" style="5" bestFit="1" customWidth="1"/>
    <col min="23" max="24" width="6.7109375" style="5" customWidth="1"/>
    <col min="25" max="25" width="8.7109375" style="5" bestFit="1" customWidth="1"/>
    <col min="26" max="26" width="9.5703125" style="5" bestFit="1" customWidth="1"/>
    <col min="27" max="32" width="6.7109375" style="5" customWidth="1"/>
    <col min="33" max="34" width="7.85546875" style="5" bestFit="1" customWidth="1"/>
    <col min="35" max="36" width="6.7109375" style="5" customWidth="1"/>
    <col min="37" max="37" width="7.85546875" style="5" bestFit="1" customWidth="1"/>
    <col min="38" max="41" width="6.7109375" style="5" customWidth="1"/>
    <col min="42" max="42" width="17" style="5" bestFit="1" customWidth="1"/>
    <col min="43" max="43" width="22" style="5" bestFit="1" customWidth="1"/>
    <col min="44" max="44" width="1.140625" style="5" customWidth="1"/>
    <col min="45" max="45" width="6" style="5" bestFit="1" customWidth="1"/>
    <col min="46" max="46" width="4.7109375" style="5" bestFit="1" customWidth="1"/>
    <col min="47" max="47" width="5.140625" style="5" bestFit="1" customWidth="1"/>
    <col min="48" max="48" width="4.7109375" style="5" bestFit="1" customWidth="1"/>
    <col min="49" max="49" width="5" style="5" bestFit="1" customWidth="1"/>
    <col min="50" max="50" width="4.7109375" style="5" bestFit="1" customWidth="1"/>
    <col min="51" max="51" width="5.140625" style="5" customWidth="1"/>
    <col min="52" max="52" width="14.7109375" style="5" bestFit="1" customWidth="1"/>
    <col min="53" max="53" width="22.140625" style="5" bestFit="1" customWidth="1"/>
    <col min="54" max="58" width="5.7109375" style="5" customWidth="1"/>
    <col min="59" max="16384" width="8.7109375" style="5"/>
  </cols>
  <sheetData>
    <row r="1" spans="1:56" ht="18" customHeight="1" x14ac:dyDescent="0.25">
      <c r="B1" s="1" t="s">
        <v>0</v>
      </c>
      <c r="C1" s="2"/>
      <c r="D1" s="2"/>
      <c r="E1" s="2"/>
      <c r="F1" s="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 t="s">
        <v>1</v>
      </c>
      <c r="AR1" s="2"/>
      <c r="AS1" s="1"/>
      <c r="AT1" s="4"/>
      <c r="AU1" s="4"/>
      <c r="AV1" s="4"/>
      <c r="AW1" s="4"/>
      <c r="AX1" s="4"/>
      <c r="AY1" s="4"/>
      <c r="BB1" s="2"/>
      <c r="BD1" s="6"/>
    </row>
    <row r="2" spans="1:56" ht="18" customHeight="1" x14ac:dyDescent="0.25">
      <c r="B2" s="7"/>
      <c r="C2" s="7"/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8" t="s">
        <v>2</v>
      </c>
      <c r="AQ2" s="9"/>
      <c r="AR2" s="2"/>
      <c r="AS2" s="2"/>
      <c r="AT2" s="4"/>
      <c r="AU2" s="4"/>
      <c r="AV2" s="4"/>
      <c r="AW2" s="4"/>
      <c r="AX2" s="4"/>
      <c r="AY2" s="4"/>
      <c r="BB2" s="2"/>
    </row>
    <row r="3" spans="1:56" s="12" customFormat="1" ht="11.25" x14ac:dyDescent="0.25">
      <c r="B3" s="10" t="s">
        <v>3</v>
      </c>
      <c r="C3" s="11">
        <f>[1]DSSR!B4</f>
        <v>1300</v>
      </c>
      <c r="D3" s="11">
        <f>[1]DSSR!C4</f>
        <v>1534</v>
      </c>
      <c r="E3" s="11">
        <f>[1]DSSR!D4</f>
        <v>1728</v>
      </c>
      <c r="F3" s="11">
        <f>[1]DSSR!E4</f>
        <v>1728</v>
      </c>
      <c r="G3" s="11">
        <f>[1]DSSR!F4</f>
        <v>1452</v>
      </c>
      <c r="H3" s="11">
        <f>[1]DSSR!G4</f>
        <v>1240</v>
      </c>
      <c r="I3" s="11">
        <f>[1]DSSR!H4</f>
        <v>1520</v>
      </c>
      <c r="J3" s="11">
        <f>[1]DSSR!I4</f>
        <v>978</v>
      </c>
      <c r="K3" s="11">
        <f>[1]DSSR!J4</f>
        <v>945</v>
      </c>
      <c r="L3" s="11">
        <f>[1]DSSR!K4</f>
        <v>0</v>
      </c>
      <c r="M3" s="11">
        <f>[1]DSSR!L4</f>
        <v>1127</v>
      </c>
      <c r="N3" s="11">
        <f>[1]DSSR!M4</f>
        <v>773</v>
      </c>
      <c r="O3" s="11">
        <f>[1]DSSR!N4</f>
        <v>1038</v>
      </c>
      <c r="P3" s="11">
        <f>[1]DSSR!O4</f>
        <v>773</v>
      </c>
      <c r="Q3" s="11">
        <f>[1]DSSR!P4</f>
        <v>1038</v>
      </c>
      <c r="R3" s="11">
        <f>[1]DSSR!Q4</f>
        <v>773</v>
      </c>
      <c r="S3" s="11">
        <f>[1]DSSR!R4</f>
        <v>1038</v>
      </c>
      <c r="T3" s="11">
        <f>[1]DSSR!S4</f>
        <v>792</v>
      </c>
      <c r="U3" s="11">
        <f>[1]DSSR!T4</f>
        <v>948</v>
      </c>
      <c r="V3" s="16">
        <f>[1]DSSR!B24</f>
        <v>544</v>
      </c>
      <c r="W3" s="16">
        <f>[1]DSSR!C24</f>
        <v>1127</v>
      </c>
      <c r="X3" s="16">
        <f>[1]DSSR!D24</f>
        <v>853</v>
      </c>
      <c r="Y3" s="16">
        <f>[1]DSSR!E24</f>
        <v>563</v>
      </c>
      <c r="Z3" s="16">
        <f>[1]DSSR!F24</f>
        <v>575</v>
      </c>
      <c r="AA3" s="16">
        <f>[1]DSSR!G24</f>
        <v>1175</v>
      </c>
      <c r="AB3" s="16">
        <f>[1]DSSR!H24</f>
        <v>0</v>
      </c>
      <c r="AC3" s="16">
        <f>[1]DSSR!I24</f>
        <v>791</v>
      </c>
      <c r="AD3" s="16">
        <f>[1]DSSR!J24</f>
        <v>1102</v>
      </c>
      <c r="AE3" s="16">
        <f>[1]DSSR!K24</f>
        <v>520</v>
      </c>
      <c r="AF3" s="16">
        <f>[1]DSSR!L24</f>
        <v>1142</v>
      </c>
      <c r="AG3" s="16">
        <f>[1]DSSR!M24</f>
        <v>205</v>
      </c>
      <c r="AH3" s="16">
        <f>[1]DSSR!N24</f>
        <v>205</v>
      </c>
      <c r="AI3" s="16">
        <f>[1]DSSR!O24</f>
        <v>205</v>
      </c>
      <c r="AJ3" s="16">
        <f>[1]DSSR!P24</f>
        <v>500</v>
      </c>
      <c r="AK3" s="16">
        <f>[1]DSSR!Q24</f>
        <v>650</v>
      </c>
      <c r="AL3" s="16">
        <f>[1]DSSR!R24</f>
        <v>650</v>
      </c>
      <c r="AM3" s="16">
        <f>[1]DSSR!S24</f>
        <v>500</v>
      </c>
      <c r="AN3" s="16">
        <f>[1]DSSR!T24</f>
        <v>650</v>
      </c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3"/>
      <c r="BA3" s="15"/>
      <c r="BB3" s="13"/>
    </row>
    <row r="4" spans="1:56" s="12" customFormat="1" ht="11.25" x14ac:dyDescent="0.25">
      <c r="B4" s="10" t="s">
        <v>4</v>
      </c>
      <c r="C4" s="11">
        <f>[1]DSSR!B5</f>
        <v>120</v>
      </c>
      <c r="D4" s="11">
        <f>[1]DSSR!C5</f>
        <v>0</v>
      </c>
      <c r="E4" s="11">
        <f>[1]DSSR!D5</f>
        <v>0</v>
      </c>
      <c r="F4" s="11">
        <f>[1]DSSR!E5</f>
        <v>0</v>
      </c>
      <c r="G4" s="11">
        <f>[1]DSSR!F5</f>
        <v>0</v>
      </c>
      <c r="H4" s="11">
        <f>[1]DSSR!G5</f>
        <v>120</v>
      </c>
      <c r="I4" s="11">
        <f>[1]DSSR!H5</f>
        <v>0</v>
      </c>
      <c r="J4" s="11">
        <f>[1]DSSR!I5</f>
        <v>120</v>
      </c>
      <c r="K4" s="11">
        <f>[1]DSSR!J5</f>
        <v>120</v>
      </c>
      <c r="L4" s="11">
        <f>[1]DSSR!K5</f>
        <v>111</v>
      </c>
      <c r="M4" s="11">
        <f>[1]DSSR!L5</f>
        <v>0</v>
      </c>
      <c r="N4" s="11">
        <f>[1]DSSR!M5</f>
        <v>120</v>
      </c>
      <c r="O4" s="11">
        <f>[1]DSSR!N5</f>
        <v>0</v>
      </c>
      <c r="P4" s="11">
        <f>[1]DSSR!O5</f>
        <v>120</v>
      </c>
      <c r="Q4" s="11">
        <f>[1]DSSR!P5</f>
        <v>0</v>
      </c>
      <c r="R4" s="11">
        <f>[1]DSSR!Q5</f>
        <v>120</v>
      </c>
      <c r="S4" s="11">
        <f>[1]DSSR!R5</f>
        <v>0</v>
      </c>
      <c r="T4" s="11">
        <f>[1]DSSR!S5</f>
        <v>120</v>
      </c>
      <c r="U4" s="11">
        <f>[1]DSSR!T5</f>
        <v>120</v>
      </c>
      <c r="V4" s="16">
        <f>[1]DSSR!B25</f>
        <v>111</v>
      </c>
      <c r="W4" s="16">
        <f>[1]DSSR!C25</f>
        <v>0</v>
      </c>
      <c r="X4" s="16">
        <f>[1]DSSR!D25</f>
        <v>120</v>
      </c>
      <c r="Y4" s="16">
        <f>[1]DSSR!E25</f>
        <v>111</v>
      </c>
      <c r="Z4" s="16">
        <f>[1]DSSR!F25</f>
        <v>111</v>
      </c>
      <c r="AA4" s="16">
        <f>[1]DSSR!G25</f>
        <v>0</v>
      </c>
      <c r="AB4" s="16">
        <f>[1]DSSR!H25</f>
        <v>111</v>
      </c>
      <c r="AC4" s="16">
        <f>[1]DSSR!I25</f>
        <v>120</v>
      </c>
      <c r="AD4" s="16">
        <f>[1]DSSR!J25</f>
        <v>0</v>
      </c>
      <c r="AE4" s="16">
        <f>[1]DSSR!K25</f>
        <v>111</v>
      </c>
      <c r="AF4" s="16">
        <f>[1]DSSR!L25</f>
        <v>0</v>
      </c>
      <c r="AG4" s="16">
        <f>[1]DSSR!M25</f>
        <v>78</v>
      </c>
      <c r="AH4" s="16">
        <f>[1]DSSR!N25</f>
        <v>78</v>
      </c>
      <c r="AI4" s="16">
        <f>[1]DSSR!O25</f>
        <v>78</v>
      </c>
      <c r="AJ4" s="16">
        <f>[1]DSSR!P25</f>
        <v>120</v>
      </c>
      <c r="AK4" s="16">
        <f>[1]DSSR!Q25</f>
        <v>0</v>
      </c>
      <c r="AL4" s="16">
        <f>[1]DSSR!R25</f>
        <v>0</v>
      </c>
      <c r="AM4" s="16">
        <f>[1]DSSR!S25</f>
        <v>120</v>
      </c>
      <c r="AN4" s="16">
        <f>[1]DSSR!T25</f>
        <v>0</v>
      </c>
      <c r="AP4" s="13"/>
      <c r="AQ4" s="13"/>
      <c r="AR4" s="13"/>
      <c r="AS4" s="13"/>
      <c r="AT4" s="14"/>
      <c r="AU4" s="14"/>
      <c r="AV4" s="14"/>
      <c r="AW4" s="14"/>
      <c r="AX4" s="14"/>
      <c r="AY4" s="14"/>
      <c r="AZ4" s="13"/>
      <c r="BA4" s="15"/>
      <c r="BB4" s="13"/>
    </row>
    <row r="5" spans="1:56" s="12" customFormat="1" ht="11.25" x14ac:dyDescent="0.25">
      <c r="B5" s="10" t="s">
        <v>5</v>
      </c>
      <c r="C5" s="16">
        <v>84</v>
      </c>
      <c r="D5" s="16"/>
      <c r="E5" s="16"/>
      <c r="F5" s="16"/>
      <c r="G5" s="16"/>
      <c r="H5" s="16">
        <v>84</v>
      </c>
      <c r="I5" s="16"/>
      <c r="J5" s="16">
        <v>84</v>
      </c>
      <c r="K5" s="16">
        <v>84</v>
      </c>
      <c r="L5" s="16">
        <v>84</v>
      </c>
      <c r="M5" s="16"/>
      <c r="N5" s="16">
        <v>84</v>
      </c>
      <c r="O5" s="16"/>
      <c r="P5" s="16">
        <v>84</v>
      </c>
      <c r="Q5" s="16"/>
      <c r="R5" s="16">
        <v>84</v>
      </c>
      <c r="S5" s="16"/>
      <c r="T5" s="16">
        <v>84</v>
      </c>
      <c r="U5" s="16">
        <v>84</v>
      </c>
      <c r="V5" s="16">
        <v>84</v>
      </c>
      <c r="W5" s="16"/>
      <c r="X5" s="16">
        <v>84</v>
      </c>
      <c r="Y5" s="16">
        <v>84</v>
      </c>
      <c r="Z5" s="16">
        <v>84</v>
      </c>
      <c r="AA5" s="16"/>
      <c r="AB5" s="16">
        <v>84</v>
      </c>
      <c r="AC5" s="16">
        <v>84</v>
      </c>
      <c r="AD5" s="16"/>
      <c r="AE5" s="16">
        <v>84</v>
      </c>
      <c r="AF5" s="16"/>
      <c r="AG5" s="16">
        <v>42</v>
      </c>
      <c r="AH5" s="16">
        <v>42</v>
      </c>
      <c r="AI5" s="16">
        <v>42</v>
      </c>
      <c r="AJ5" s="16">
        <v>84</v>
      </c>
      <c r="AK5" s="16"/>
      <c r="AL5" s="16"/>
      <c r="AM5" s="16">
        <v>84</v>
      </c>
      <c r="AN5" s="16"/>
      <c r="AP5" s="13"/>
      <c r="AQ5" s="13"/>
      <c r="AR5" s="13"/>
      <c r="AS5" s="13"/>
      <c r="AT5" s="14"/>
      <c r="AU5" s="14"/>
      <c r="AV5" s="14"/>
      <c r="AW5" s="14"/>
      <c r="AX5" s="14"/>
      <c r="AY5" s="14"/>
      <c r="AZ5" s="13"/>
      <c r="BA5" s="15"/>
      <c r="BB5" s="13"/>
    </row>
    <row r="6" spans="1:56" s="12" customFormat="1" ht="12" thickBot="1" x14ac:dyDescent="0.3">
      <c r="B6" s="10" t="s">
        <v>6</v>
      </c>
      <c r="C6" s="16">
        <v>1.5</v>
      </c>
      <c r="D6" s="16"/>
      <c r="E6" s="16"/>
      <c r="F6" s="16"/>
      <c r="G6" s="16"/>
      <c r="H6" s="16">
        <v>1.5</v>
      </c>
      <c r="I6" s="16"/>
      <c r="J6" s="16">
        <v>1.5</v>
      </c>
      <c r="K6" s="16">
        <v>1.5</v>
      </c>
      <c r="L6" s="16">
        <v>4.5</v>
      </c>
      <c r="M6" s="16"/>
      <c r="N6" s="16">
        <v>1.5</v>
      </c>
      <c r="O6" s="16"/>
      <c r="P6" s="16">
        <v>1.5</v>
      </c>
      <c r="Q6" s="16"/>
      <c r="R6" s="16">
        <v>1.5</v>
      </c>
      <c r="S6" s="16"/>
      <c r="T6" s="16">
        <v>1.5</v>
      </c>
      <c r="U6" s="16">
        <v>1.5</v>
      </c>
      <c r="V6" s="16">
        <v>4.5</v>
      </c>
      <c r="W6" s="16"/>
      <c r="X6" s="16">
        <v>1.5</v>
      </c>
      <c r="Y6" s="54">
        <f>4.5/2</f>
        <v>2.25</v>
      </c>
      <c r="Z6" s="16">
        <v>4.5</v>
      </c>
      <c r="AA6" s="16"/>
      <c r="AB6" s="16">
        <v>4.5</v>
      </c>
      <c r="AC6" s="16">
        <v>1.5</v>
      </c>
      <c r="AD6" s="16"/>
      <c r="AE6" s="16">
        <v>1.5</v>
      </c>
      <c r="AF6" s="16"/>
      <c r="AG6" s="16">
        <v>1.5</v>
      </c>
      <c r="AH6" s="16">
        <v>1.5</v>
      </c>
      <c r="AI6" s="16">
        <v>1.5</v>
      </c>
      <c r="AJ6" s="16">
        <v>1.5</v>
      </c>
      <c r="AK6" s="16"/>
      <c r="AL6" s="16"/>
      <c r="AM6" s="16">
        <v>1.5</v>
      </c>
      <c r="AN6" s="55"/>
      <c r="AP6" s="13"/>
      <c r="AQ6" s="13"/>
      <c r="AR6" s="13"/>
      <c r="AS6" s="13"/>
      <c r="AT6" s="14"/>
      <c r="AU6" s="14"/>
      <c r="AV6" s="14"/>
      <c r="AW6" s="14"/>
      <c r="AX6" s="14"/>
      <c r="AY6" s="14"/>
      <c r="AZ6" s="13"/>
      <c r="BA6" s="15"/>
      <c r="BB6" s="13"/>
    </row>
    <row r="7" spans="1:56" s="12" customFormat="1" ht="18" customHeight="1" thickBot="1" x14ac:dyDescent="0.3">
      <c r="B7" s="17" t="s">
        <v>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6"/>
      <c r="W7" s="16"/>
      <c r="X7" s="16"/>
      <c r="Y7" s="5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55"/>
      <c r="AO7" s="19"/>
      <c r="AP7" s="20"/>
      <c r="AQ7" s="20"/>
      <c r="AR7" s="21"/>
      <c r="AS7" s="13"/>
      <c r="AT7" s="14"/>
      <c r="AU7" s="14"/>
      <c r="AV7" s="14"/>
      <c r="AW7" s="14"/>
      <c r="AX7" s="14"/>
      <c r="AY7" s="14"/>
      <c r="AZ7" s="13"/>
      <c r="BA7" s="15"/>
      <c r="BB7" s="13"/>
    </row>
    <row r="8" spans="1:56" ht="18" customHeight="1" thickBot="1" x14ac:dyDescent="0.3">
      <c r="B8" s="22" t="s">
        <v>8</v>
      </c>
      <c r="C8" s="91" t="s">
        <v>9</v>
      </c>
      <c r="D8" s="92" t="s">
        <v>10</v>
      </c>
      <c r="E8" s="92" t="s">
        <v>11</v>
      </c>
      <c r="F8" s="92" t="s">
        <v>12</v>
      </c>
      <c r="G8" s="92" t="s">
        <v>13</v>
      </c>
      <c r="H8" s="92" t="s">
        <v>14</v>
      </c>
      <c r="I8" s="92" t="s">
        <v>15</v>
      </c>
      <c r="J8" s="92" t="s">
        <v>16</v>
      </c>
      <c r="K8" s="92" t="s">
        <v>17</v>
      </c>
      <c r="L8" s="92" t="s">
        <v>18</v>
      </c>
      <c r="M8" s="92" t="s">
        <v>19</v>
      </c>
      <c r="N8" s="92" t="s">
        <v>20</v>
      </c>
      <c r="O8" s="92" t="s">
        <v>21</v>
      </c>
      <c r="P8" s="92" t="s">
        <v>22</v>
      </c>
      <c r="Q8" s="92" t="s">
        <v>23</v>
      </c>
      <c r="R8" s="92" t="s">
        <v>24</v>
      </c>
      <c r="S8" s="92" t="s">
        <v>25</v>
      </c>
      <c r="T8" s="92" t="s">
        <v>26</v>
      </c>
      <c r="U8" s="92" t="s">
        <v>27</v>
      </c>
      <c r="V8" s="92" t="s">
        <v>37</v>
      </c>
      <c r="W8" s="92" t="s">
        <v>38</v>
      </c>
      <c r="X8" s="92" t="s">
        <v>39</v>
      </c>
      <c r="Y8" s="92" t="s">
        <v>40</v>
      </c>
      <c r="Z8" s="92" t="s">
        <v>41</v>
      </c>
      <c r="AA8" s="92" t="s">
        <v>42</v>
      </c>
      <c r="AB8" s="92" t="s">
        <v>43</v>
      </c>
      <c r="AC8" s="92" t="s">
        <v>44</v>
      </c>
      <c r="AD8" s="92" t="s">
        <v>45</v>
      </c>
      <c r="AE8" s="92" t="s">
        <v>46</v>
      </c>
      <c r="AF8" s="92" t="s">
        <v>47</v>
      </c>
      <c r="AG8" s="92" t="s">
        <v>48</v>
      </c>
      <c r="AH8" s="92" t="s">
        <v>49</v>
      </c>
      <c r="AI8" s="92" t="s">
        <v>50</v>
      </c>
      <c r="AJ8" s="92" t="s">
        <v>51</v>
      </c>
      <c r="AK8" s="92" t="s">
        <v>52</v>
      </c>
      <c r="AL8" s="92" t="s">
        <v>53</v>
      </c>
      <c r="AM8" s="92" t="s">
        <v>54</v>
      </c>
      <c r="AN8" s="93" t="s">
        <v>55</v>
      </c>
      <c r="AP8" s="25" t="s">
        <v>28</v>
      </c>
      <c r="AQ8" s="26"/>
      <c r="AR8" s="27"/>
      <c r="AS8" s="28"/>
      <c r="AT8" s="28"/>
      <c r="AU8" s="28"/>
      <c r="AV8" s="28"/>
      <c r="AW8" s="28"/>
      <c r="AX8" s="28"/>
      <c r="AY8" s="8"/>
      <c r="BB8" s="2"/>
    </row>
    <row r="9" spans="1:56" ht="18" customHeight="1" x14ac:dyDescent="0.25">
      <c r="B9" s="29" t="s">
        <v>29</v>
      </c>
      <c r="C9" s="94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>
        <v>12</v>
      </c>
      <c r="W9" s="88"/>
      <c r="X9" s="88"/>
      <c r="Y9" s="88"/>
      <c r="Z9" s="88">
        <v>113</v>
      </c>
      <c r="AA9" s="88"/>
      <c r="AB9" s="88"/>
      <c r="AC9" s="88"/>
      <c r="AD9" s="88"/>
      <c r="AE9" s="88"/>
      <c r="AF9" s="88"/>
      <c r="AG9" s="88"/>
      <c r="AH9" s="89">
        <v>5</v>
      </c>
      <c r="AI9" s="88"/>
      <c r="AJ9" s="88"/>
      <c r="AK9" s="88"/>
      <c r="AL9" s="88"/>
      <c r="AM9" s="88"/>
      <c r="AN9" s="95"/>
      <c r="AR9" s="27"/>
      <c r="AS9" s="28"/>
      <c r="AT9" s="28"/>
      <c r="AU9" s="28"/>
      <c r="AV9" s="28"/>
      <c r="AW9" s="28"/>
      <c r="AX9" s="28"/>
      <c r="AY9" s="32"/>
      <c r="BB9" s="2"/>
    </row>
    <row r="10" spans="1:56" ht="18" customHeight="1" x14ac:dyDescent="0.25">
      <c r="B10" s="33" t="s">
        <v>30</v>
      </c>
      <c r="C10" s="34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60"/>
      <c r="AN10" s="96"/>
      <c r="AP10" s="25" t="s">
        <v>31</v>
      </c>
      <c r="AQ10" s="38">
        <f>SUM(C13:AN13)+AG15</f>
        <v>86793</v>
      </c>
      <c r="AR10" s="27"/>
      <c r="AS10" s="28"/>
      <c r="AT10" s="28"/>
      <c r="AU10" s="28"/>
      <c r="AV10" s="28"/>
      <c r="AW10" s="28"/>
      <c r="AX10" s="28"/>
      <c r="AY10" s="32"/>
      <c r="BB10" s="2"/>
    </row>
    <row r="11" spans="1:56" ht="18" customHeight="1" thickBot="1" x14ac:dyDescent="0.3">
      <c r="B11" s="39" t="s">
        <v>32</v>
      </c>
      <c r="C11" s="97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6"/>
      <c r="AP11" s="25" t="s">
        <v>33</v>
      </c>
      <c r="AQ11" s="38">
        <f>SUM(C19:Q19)</f>
        <v>14692.5</v>
      </c>
      <c r="AR11" s="27"/>
      <c r="AS11" s="28"/>
      <c r="AT11" s="28"/>
      <c r="AU11" s="28"/>
      <c r="AV11" s="28"/>
      <c r="AW11" s="28"/>
      <c r="AX11" s="28"/>
      <c r="AY11" s="32"/>
      <c r="BB11" s="2"/>
    </row>
    <row r="12" spans="1:56" ht="18" customHeight="1" thickBot="1" x14ac:dyDescent="0.3">
      <c r="B12" s="29" t="s">
        <v>34</v>
      </c>
      <c r="C12" s="101">
        <f t="shared" ref="C12:Y12" si="0">C9-C11+C10</f>
        <v>0</v>
      </c>
      <c r="D12" s="101">
        <f t="shared" si="0"/>
        <v>0</v>
      </c>
      <c r="E12" s="101">
        <f t="shared" si="0"/>
        <v>0</v>
      </c>
      <c r="F12" s="101">
        <f t="shared" si="0"/>
        <v>0</v>
      </c>
      <c r="G12" s="101">
        <f t="shared" si="0"/>
        <v>0</v>
      </c>
      <c r="H12" s="101">
        <f t="shared" si="0"/>
        <v>0</v>
      </c>
      <c r="I12" s="101">
        <f t="shared" si="0"/>
        <v>0</v>
      </c>
      <c r="J12" s="101">
        <f t="shared" si="0"/>
        <v>0</v>
      </c>
      <c r="K12" s="101">
        <f t="shared" si="0"/>
        <v>0</v>
      </c>
      <c r="L12" s="101">
        <f t="shared" si="0"/>
        <v>0</v>
      </c>
      <c r="M12" s="101">
        <f t="shared" si="0"/>
        <v>0</v>
      </c>
      <c r="N12" s="101">
        <f t="shared" si="0"/>
        <v>0</v>
      </c>
      <c r="O12" s="101">
        <f t="shared" si="0"/>
        <v>0</v>
      </c>
      <c r="P12" s="101">
        <f t="shared" si="0"/>
        <v>0</v>
      </c>
      <c r="Q12" s="101">
        <f t="shared" si="0"/>
        <v>0</v>
      </c>
      <c r="R12" s="101">
        <f t="shared" si="0"/>
        <v>0</v>
      </c>
      <c r="S12" s="101">
        <f t="shared" si="0"/>
        <v>0</v>
      </c>
      <c r="T12" s="101">
        <f t="shared" si="0"/>
        <v>0</v>
      </c>
      <c r="U12" s="101">
        <f t="shared" si="0"/>
        <v>0</v>
      </c>
      <c r="V12" s="101">
        <f t="shared" si="0"/>
        <v>12</v>
      </c>
      <c r="W12" s="101">
        <f t="shared" si="0"/>
        <v>0</v>
      </c>
      <c r="X12" s="101">
        <f t="shared" si="0"/>
        <v>0</v>
      </c>
      <c r="Y12" s="101">
        <f t="shared" si="0"/>
        <v>0</v>
      </c>
      <c r="Z12" s="101">
        <f>Z9-Z11+Z10</f>
        <v>113</v>
      </c>
      <c r="AA12" s="101">
        <f t="shared" ref="AA12:AN12" si="1">AA9-AA11+AA10</f>
        <v>0</v>
      </c>
      <c r="AB12" s="101">
        <f t="shared" si="1"/>
        <v>0</v>
      </c>
      <c r="AC12" s="101">
        <f t="shared" si="1"/>
        <v>0</v>
      </c>
      <c r="AD12" s="101">
        <f t="shared" si="1"/>
        <v>0</v>
      </c>
      <c r="AE12" s="101">
        <f t="shared" si="1"/>
        <v>0</v>
      </c>
      <c r="AF12" s="101">
        <f t="shared" si="1"/>
        <v>0</v>
      </c>
      <c r="AG12" s="101">
        <f t="shared" si="1"/>
        <v>0</v>
      </c>
      <c r="AH12" s="101">
        <f t="shared" si="1"/>
        <v>5</v>
      </c>
      <c r="AI12" s="101">
        <f t="shared" si="1"/>
        <v>0</v>
      </c>
      <c r="AJ12" s="101">
        <f t="shared" si="1"/>
        <v>0</v>
      </c>
      <c r="AK12" s="101">
        <f t="shared" si="1"/>
        <v>0</v>
      </c>
      <c r="AL12" s="101">
        <f t="shared" si="1"/>
        <v>0</v>
      </c>
      <c r="AM12" s="101">
        <f t="shared" si="1"/>
        <v>0</v>
      </c>
      <c r="AN12" s="101">
        <f t="shared" si="1"/>
        <v>0</v>
      </c>
      <c r="AP12" s="25" t="s">
        <v>35</v>
      </c>
      <c r="AQ12" s="46">
        <f>AQ10-AQ11</f>
        <v>72100.5</v>
      </c>
      <c r="AR12" s="27"/>
      <c r="AS12" s="28"/>
      <c r="AT12" s="28"/>
      <c r="AU12" s="28"/>
      <c r="AV12" s="28"/>
      <c r="AW12" s="28"/>
      <c r="AX12" s="28"/>
      <c r="AY12" s="8"/>
      <c r="BB12" s="2"/>
    </row>
    <row r="13" spans="1:56" s="13" customFormat="1" ht="18" customHeight="1" thickBot="1" x14ac:dyDescent="0.3">
      <c r="B13" s="110"/>
      <c r="C13" s="83">
        <f t="shared" ref="C13:U13" si="2">C12*(C$3+C$4)</f>
        <v>0</v>
      </c>
      <c r="D13" s="83">
        <f t="shared" si="2"/>
        <v>0</v>
      </c>
      <c r="E13" s="83">
        <f t="shared" si="2"/>
        <v>0</v>
      </c>
      <c r="F13" s="83">
        <f t="shared" si="2"/>
        <v>0</v>
      </c>
      <c r="G13" s="83">
        <f t="shared" si="2"/>
        <v>0</v>
      </c>
      <c r="H13" s="83">
        <f t="shared" si="2"/>
        <v>0</v>
      </c>
      <c r="I13" s="83">
        <f t="shared" si="2"/>
        <v>0</v>
      </c>
      <c r="J13" s="83">
        <f t="shared" si="2"/>
        <v>0</v>
      </c>
      <c r="K13" s="107">
        <f t="shared" si="2"/>
        <v>0</v>
      </c>
      <c r="L13" s="83">
        <f t="shared" si="2"/>
        <v>0</v>
      </c>
      <c r="M13" s="83">
        <f t="shared" si="2"/>
        <v>0</v>
      </c>
      <c r="N13" s="107">
        <f t="shared" si="2"/>
        <v>0</v>
      </c>
      <c r="O13" s="107">
        <f t="shared" si="2"/>
        <v>0</v>
      </c>
      <c r="P13" s="83">
        <f t="shared" si="2"/>
        <v>0</v>
      </c>
      <c r="Q13" s="83">
        <f t="shared" si="2"/>
        <v>0</v>
      </c>
      <c r="R13" s="83">
        <f t="shared" si="2"/>
        <v>0</v>
      </c>
      <c r="S13" s="83">
        <f t="shared" si="2"/>
        <v>0</v>
      </c>
      <c r="T13" s="107">
        <f t="shared" si="2"/>
        <v>0</v>
      </c>
      <c r="U13" s="83">
        <f t="shared" si="2"/>
        <v>0</v>
      </c>
      <c r="V13" s="107">
        <f t="shared" ref="V13:AN13" si="3">V12*(V$3+V$4)</f>
        <v>7860</v>
      </c>
      <c r="W13" s="83">
        <f t="shared" si="3"/>
        <v>0</v>
      </c>
      <c r="X13" s="83">
        <f t="shared" si="3"/>
        <v>0</v>
      </c>
      <c r="Y13" s="107">
        <f t="shared" si="3"/>
        <v>0</v>
      </c>
      <c r="Z13" s="107">
        <f t="shared" si="3"/>
        <v>77518</v>
      </c>
      <c r="AA13" s="83">
        <f t="shared" si="3"/>
        <v>0</v>
      </c>
      <c r="AB13" s="83">
        <f t="shared" si="3"/>
        <v>0</v>
      </c>
      <c r="AC13" s="83">
        <f t="shared" si="3"/>
        <v>0</v>
      </c>
      <c r="AD13" s="83">
        <f t="shared" si="3"/>
        <v>0</v>
      </c>
      <c r="AE13" s="83">
        <f t="shared" si="3"/>
        <v>0</v>
      </c>
      <c r="AF13" s="83">
        <f t="shared" si="3"/>
        <v>0</v>
      </c>
      <c r="AG13" s="83">
        <f t="shared" si="3"/>
        <v>0</v>
      </c>
      <c r="AH13" s="107">
        <f t="shared" si="3"/>
        <v>1415</v>
      </c>
      <c r="AI13" s="83">
        <f t="shared" si="3"/>
        <v>0</v>
      </c>
      <c r="AJ13" s="83">
        <f t="shared" si="3"/>
        <v>0</v>
      </c>
      <c r="AK13" s="107">
        <f t="shared" si="3"/>
        <v>0</v>
      </c>
      <c r="AL13" s="83">
        <f t="shared" si="3"/>
        <v>0</v>
      </c>
      <c r="AM13" s="83">
        <f t="shared" si="3"/>
        <v>0</v>
      </c>
      <c r="AN13" s="83">
        <f t="shared" si="3"/>
        <v>0</v>
      </c>
      <c r="AP13" s="49" t="s">
        <v>36</v>
      </c>
      <c r="AQ13" s="50"/>
      <c r="AR13" s="84"/>
      <c r="AY13" s="52"/>
    </row>
    <row r="14" spans="1:56" s="12" customFormat="1" ht="12" thickBot="1" x14ac:dyDescent="0.3"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108"/>
      <c r="AH14" s="109" t="s">
        <v>77</v>
      </c>
      <c r="AI14" s="83">
        <f>66-48</f>
        <v>18</v>
      </c>
      <c r="AJ14" s="48"/>
      <c r="AK14" s="48"/>
      <c r="AL14" s="48"/>
      <c r="AM14" s="48"/>
      <c r="AN14" s="48"/>
      <c r="AO14" s="48"/>
      <c r="AP14" s="49"/>
      <c r="AQ14" s="50"/>
      <c r="AR14" s="51"/>
      <c r="AS14" s="10"/>
      <c r="AT14" s="10"/>
      <c r="AU14" s="10"/>
      <c r="AV14" s="10"/>
      <c r="AW14" s="10"/>
      <c r="AX14" s="10"/>
      <c r="AY14" s="52"/>
      <c r="BB14" s="13"/>
    </row>
    <row r="15" spans="1:56" s="12" customFormat="1" ht="12" thickBot="1" x14ac:dyDescent="0.3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83">
        <f>AG14*10</f>
        <v>0</v>
      </c>
      <c r="AH15" s="48"/>
      <c r="AI15" s="48"/>
      <c r="AJ15" s="48"/>
      <c r="AK15" s="48"/>
      <c r="AL15" s="48"/>
      <c r="AM15" s="48"/>
      <c r="AN15" s="48"/>
      <c r="AO15" s="48"/>
      <c r="AP15" s="49"/>
      <c r="AQ15" s="50"/>
      <c r="AR15" s="51"/>
      <c r="AS15" s="10"/>
      <c r="AT15" s="10"/>
      <c r="AU15" s="10"/>
      <c r="AV15" s="10"/>
      <c r="AW15" s="10"/>
      <c r="AX15" s="10"/>
      <c r="AY15" s="52"/>
      <c r="BB15" s="13"/>
    </row>
    <row r="16" spans="1:56" s="12" customFormat="1" ht="13.5" thickBot="1" x14ac:dyDescent="0.3">
      <c r="A16" s="2"/>
      <c r="B16" s="112" t="s">
        <v>61</v>
      </c>
      <c r="C16" s="114" t="s">
        <v>26</v>
      </c>
      <c r="D16" s="115"/>
      <c r="E16" s="116"/>
      <c r="F16" s="114" t="s">
        <v>62</v>
      </c>
      <c r="G16" s="115"/>
      <c r="H16" s="116"/>
      <c r="I16" s="114" t="s">
        <v>63</v>
      </c>
      <c r="J16" s="115"/>
      <c r="K16" s="116"/>
      <c r="L16" s="114" t="s">
        <v>64</v>
      </c>
      <c r="M16" s="115"/>
      <c r="N16" s="116"/>
      <c r="O16" s="114" t="s">
        <v>65</v>
      </c>
      <c r="P16" s="115"/>
      <c r="Q16" s="116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50"/>
      <c r="AR16" s="51"/>
      <c r="AS16" s="10"/>
      <c r="AT16" s="10"/>
      <c r="AU16" s="10"/>
      <c r="AV16" s="10"/>
      <c r="AW16" s="10"/>
      <c r="AX16" s="10"/>
      <c r="AY16" s="52"/>
      <c r="BB16" s="13"/>
    </row>
    <row r="17" spans="1:54" s="12" customFormat="1" ht="13.5" thickBot="1" x14ac:dyDescent="0.3">
      <c r="A17" s="5"/>
      <c r="B17" s="113"/>
      <c r="C17" s="68" t="s">
        <v>66</v>
      </c>
      <c r="D17" s="69" t="s">
        <v>76</v>
      </c>
      <c r="E17" s="70" t="s">
        <v>75</v>
      </c>
      <c r="F17" s="68" t="s">
        <v>66</v>
      </c>
      <c r="G17" s="69" t="s">
        <v>76</v>
      </c>
      <c r="H17" s="70" t="s">
        <v>75</v>
      </c>
      <c r="I17" s="68" t="s">
        <v>66</v>
      </c>
      <c r="J17" s="69" t="s">
        <v>76</v>
      </c>
      <c r="K17" s="70" t="s">
        <v>75</v>
      </c>
      <c r="L17" s="68" t="s">
        <v>66</v>
      </c>
      <c r="M17" s="69" t="s">
        <v>76</v>
      </c>
      <c r="N17" s="70" t="s">
        <v>75</v>
      </c>
      <c r="O17" s="68" t="s">
        <v>66</v>
      </c>
      <c r="P17" s="69" t="s">
        <v>76</v>
      </c>
      <c r="Q17" s="70" t="s">
        <v>75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9"/>
      <c r="AQ17" s="50"/>
      <c r="AR17" s="51"/>
      <c r="AS17" s="10"/>
      <c r="AT17" s="10"/>
      <c r="AU17" s="10"/>
      <c r="AV17" s="10"/>
      <c r="AW17" s="10"/>
      <c r="AX17" s="10"/>
      <c r="AY17" s="52"/>
      <c r="BB17" s="13"/>
    </row>
    <row r="18" spans="1:54" s="12" customFormat="1" ht="13.5" thickBot="1" x14ac:dyDescent="0.3">
      <c r="A18" s="5"/>
      <c r="B18" s="29" t="s">
        <v>69</v>
      </c>
      <c r="C18" s="103">
        <v>1</v>
      </c>
      <c r="D18" s="104">
        <v>1</v>
      </c>
      <c r="E18" s="104">
        <v>41</v>
      </c>
      <c r="F18" s="104">
        <v>127</v>
      </c>
      <c r="G18" s="73"/>
      <c r="H18" s="73">
        <v>4</v>
      </c>
      <c r="I18" s="73"/>
      <c r="J18" s="73"/>
      <c r="K18" s="104"/>
      <c r="L18" s="73"/>
      <c r="M18" s="73"/>
      <c r="N18" s="73"/>
      <c r="O18" s="104">
        <v>4</v>
      </c>
      <c r="P18" s="73"/>
      <c r="Q18" s="74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9"/>
      <c r="AQ18" s="50"/>
      <c r="AR18" s="51"/>
      <c r="AS18" s="10"/>
      <c r="AT18" s="10"/>
      <c r="AU18" s="10"/>
      <c r="AV18" s="10"/>
      <c r="AW18" s="10"/>
      <c r="AX18" s="10"/>
      <c r="AY18" s="52"/>
      <c r="BB18" s="13"/>
    </row>
    <row r="19" spans="1:54" s="13" customFormat="1" ht="18" customHeight="1" thickBot="1" x14ac:dyDescent="0.3">
      <c r="B19" s="105"/>
      <c r="C19" s="106">
        <f>C18*120</f>
        <v>120</v>
      </c>
      <c r="D19" s="106">
        <f>D18*84</f>
        <v>84</v>
      </c>
      <c r="E19" s="106">
        <f>E18*1.5</f>
        <v>61.5</v>
      </c>
      <c r="F19" s="106">
        <f>F18*111</f>
        <v>14097</v>
      </c>
      <c r="G19" s="106">
        <f>G18*84</f>
        <v>0</v>
      </c>
      <c r="H19" s="106">
        <f>H18*4.5</f>
        <v>18</v>
      </c>
      <c r="I19" s="106">
        <f>I18*111</f>
        <v>0</v>
      </c>
      <c r="J19" s="106">
        <f>J18*84</f>
        <v>0</v>
      </c>
      <c r="K19" s="106">
        <f>K18*2.25</f>
        <v>0</v>
      </c>
      <c r="L19" s="106">
        <f>L18*120</f>
        <v>0</v>
      </c>
      <c r="M19" s="106">
        <f>M18*84</f>
        <v>0</v>
      </c>
      <c r="N19" s="106">
        <f>N18*1.5</f>
        <v>0</v>
      </c>
      <c r="O19" s="106">
        <f>O18*78</f>
        <v>312</v>
      </c>
      <c r="P19" s="106">
        <f>P18*42</f>
        <v>0</v>
      </c>
      <c r="Q19" s="106">
        <f>Q18*1.5</f>
        <v>0</v>
      </c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25" t="s">
        <v>56</v>
      </c>
      <c r="AQ19" s="57"/>
      <c r="AR19" s="84"/>
      <c r="AY19" s="52"/>
    </row>
    <row r="20" spans="1:54" s="12" customFormat="1" ht="18" customHeight="1" x14ac:dyDescent="0.25"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25" t="s">
        <v>57</v>
      </c>
      <c r="AQ20" s="57"/>
      <c r="AR20" s="51"/>
      <c r="AS20" s="10"/>
      <c r="AT20" s="10"/>
      <c r="AU20" s="10"/>
      <c r="AV20" s="10"/>
      <c r="AW20" s="10"/>
      <c r="AX20" s="10"/>
      <c r="AY20" s="52"/>
      <c r="BB20" s="13"/>
    </row>
    <row r="21" spans="1:54" s="12" customFormat="1" ht="18" customHeight="1" x14ac:dyDescent="0.25"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25" t="s">
        <v>78</v>
      </c>
      <c r="AQ21" s="57"/>
      <c r="AR21" s="51"/>
      <c r="AS21" s="10"/>
      <c r="AT21" s="10"/>
      <c r="AU21" s="10"/>
      <c r="AV21" s="10"/>
      <c r="AW21" s="10"/>
      <c r="AX21" s="10"/>
      <c r="AY21" s="52"/>
      <c r="BB21" s="13"/>
    </row>
    <row r="22" spans="1:54" s="12" customFormat="1" ht="18" customHeight="1" thickBot="1" x14ac:dyDescent="0.3"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 t="s">
        <v>58</v>
      </c>
      <c r="AQ22" s="63">
        <f>AQ12+AQ13-AQ19-AQ20-AQ21</f>
        <v>72100.5</v>
      </c>
      <c r="AR22" s="51"/>
      <c r="AS22" s="10"/>
      <c r="AT22" s="10"/>
      <c r="AU22" s="10"/>
      <c r="AV22" s="10"/>
      <c r="AW22" s="10"/>
      <c r="AX22" s="10"/>
      <c r="AY22" s="52"/>
      <c r="BB22" s="13"/>
    </row>
    <row r="23" spans="1:54" s="12" customFormat="1" ht="18" customHeight="1" thickTop="1" x14ac:dyDescent="0.25"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25" t="s">
        <v>59</v>
      </c>
      <c r="AQ23" s="64">
        <v>72123</v>
      </c>
      <c r="AR23" s="51"/>
      <c r="AS23" s="10"/>
      <c r="AT23" s="10"/>
      <c r="AU23" s="10"/>
      <c r="AV23" s="10"/>
      <c r="AW23" s="10"/>
      <c r="AX23" s="10"/>
      <c r="AY23" s="52"/>
      <c r="BB23" s="13"/>
    </row>
    <row r="24" spans="1:54" s="13" customFormat="1" ht="18" customHeight="1" thickBot="1" x14ac:dyDescent="0.3"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25" t="s">
        <v>60</v>
      </c>
      <c r="AQ24" s="65">
        <f>AQ23-AQ22</f>
        <v>22.5</v>
      </c>
      <c r="AR24" s="84"/>
      <c r="AY24" s="52"/>
    </row>
    <row r="25" spans="1:54" s="12" customFormat="1" ht="18" customHeight="1" thickTop="1" x14ac:dyDescent="0.25"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66"/>
      <c r="AS25" s="48"/>
      <c r="AT25" s="10"/>
      <c r="AU25" s="10"/>
      <c r="AV25" s="10"/>
      <c r="AW25" s="10"/>
      <c r="AX25" s="10"/>
      <c r="AY25" s="52"/>
      <c r="BB25" s="13"/>
    </row>
    <row r="26" spans="1:54" s="2" customFormat="1" ht="18" customHeight="1" x14ac:dyDescent="0.25">
      <c r="AR26" s="67"/>
      <c r="AY26" s="8"/>
    </row>
    <row r="27" spans="1:54" ht="18" customHeight="1" x14ac:dyDescent="0.25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R27" s="71"/>
      <c r="AS27" s="1"/>
      <c r="AT27" s="1"/>
      <c r="AU27" s="1"/>
      <c r="AV27" s="1"/>
      <c r="AW27" s="1"/>
      <c r="AX27" s="1"/>
      <c r="AY27" s="4"/>
      <c r="BB27" s="2"/>
    </row>
    <row r="28" spans="1:54" ht="18" customHeight="1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R28" s="71"/>
      <c r="AS28" s="1"/>
      <c r="AT28" s="1"/>
      <c r="AU28" s="1"/>
      <c r="AV28" s="1"/>
      <c r="AW28" s="1"/>
      <c r="AX28" s="1"/>
      <c r="AY28" s="8"/>
      <c r="BB28" s="2"/>
    </row>
    <row r="29" spans="1:54" s="12" customFormat="1" ht="18" customHeight="1" thickBot="1" x14ac:dyDescent="0.3"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78"/>
      <c r="AR29" s="79"/>
      <c r="AS29" s="80"/>
      <c r="AT29" s="80"/>
      <c r="AU29" s="80"/>
      <c r="AV29" s="80"/>
      <c r="AW29" s="80"/>
      <c r="AX29" s="80"/>
      <c r="AY29" s="52"/>
      <c r="BB29" s="13"/>
    </row>
    <row r="30" spans="1:54" ht="18" customHeight="1" thickBot="1" x14ac:dyDescent="0.3">
      <c r="B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R30" s="1"/>
      <c r="AS30" s="1"/>
      <c r="AT30" s="1"/>
      <c r="AU30" s="1"/>
      <c r="AV30" s="1"/>
      <c r="AW30" s="1"/>
      <c r="AX30" s="1"/>
      <c r="AY30" s="8"/>
      <c r="BB30" s="2"/>
    </row>
    <row r="31" spans="1:54" ht="18" customHeight="1" thickBot="1" x14ac:dyDescent="0.3">
      <c r="B31" s="17" t="s">
        <v>70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20"/>
      <c r="AQ31" s="20"/>
      <c r="AR31" s="21"/>
    </row>
    <row r="32" spans="1:54" ht="18" customHeight="1" thickBot="1" x14ac:dyDescent="0.3">
      <c r="B32" s="81" t="s">
        <v>71</v>
      </c>
      <c r="C32" s="23" t="s">
        <v>9</v>
      </c>
      <c r="D32" s="23" t="s">
        <v>10</v>
      </c>
      <c r="E32" s="23" t="s">
        <v>11</v>
      </c>
      <c r="F32" s="23" t="s">
        <v>12</v>
      </c>
      <c r="G32" s="23" t="s">
        <v>13</v>
      </c>
      <c r="H32" s="23" t="s">
        <v>14</v>
      </c>
      <c r="I32" s="23" t="s">
        <v>15</v>
      </c>
      <c r="J32" s="23" t="s">
        <v>16</v>
      </c>
      <c r="K32" s="23" t="s">
        <v>17</v>
      </c>
      <c r="L32" s="23" t="s">
        <v>18</v>
      </c>
      <c r="M32" s="23" t="s">
        <v>19</v>
      </c>
      <c r="N32" s="23" t="s">
        <v>20</v>
      </c>
      <c r="O32" s="23" t="s">
        <v>21</v>
      </c>
      <c r="P32" s="23" t="s">
        <v>22</v>
      </c>
      <c r="Q32" s="23" t="s">
        <v>23</v>
      </c>
      <c r="R32" s="23" t="s">
        <v>24</v>
      </c>
      <c r="S32" s="23" t="s">
        <v>25</v>
      </c>
      <c r="T32" s="23" t="s">
        <v>26</v>
      </c>
      <c r="U32" s="24" t="s">
        <v>27</v>
      </c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P32" s="25" t="s">
        <v>28</v>
      </c>
      <c r="AQ32" s="26"/>
      <c r="AR32" s="27"/>
    </row>
    <row r="33" spans="2:44" ht="18" customHeight="1" x14ac:dyDescent="0.25">
      <c r="B33" s="29" t="s">
        <v>29</v>
      </c>
      <c r="C33" s="30"/>
      <c r="D33" s="30"/>
      <c r="E33" s="30"/>
      <c r="F33" s="30"/>
      <c r="G33" s="30"/>
      <c r="H33" s="30"/>
      <c r="I33" s="30"/>
      <c r="J33" s="30"/>
      <c r="K33" s="30">
        <v>3</v>
      </c>
      <c r="L33" s="30"/>
      <c r="M33" s="30">
        <v>1</v>
      </c>
      <c r="N33" s="30">
        <v>11</v>
      </c>
      <c r="O33" s="30"/>
      <c r="P33" s="30"/>
      <c r="Q33" s="30">
        <v>1</v>
      </c>
      <c r="R33" s="30"/>
      <c r="S33" s="30"/>
      <c r="T33" s="30">
        <v>3</v>
      </c>
      <c r="U33" s="31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R33" s="27"/>
    </row>
    <row r="34" spans="2:44" ht="18" customHeight="1" x14ac:dyDescent="0.25">
      <c r="B34" s="33" t="s">
        <v>30</v>
      </c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P34" s="25" t="s">
        <v>31</v>
      </c>
      <c r="AQ34" s="38">
        <f>SUM(C37:AO37)</f>
        <v>0</v>
      </c>
      <c r="AR34" s="27"/>
    </row>
    <row r="35" spans="2:44" ht="18" customHeight="1" thickBot="1" x14ac:dyDescent="0.3">
      <c r="B35" s="39" t="s">
        <v>32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P35" s="25" t="s">
        <v>33</v>
      </c>
      <c r="AQ35" s="38">
        <f>SUM(C53:Q53)</f>
        <v>0</v>
      </c>
      <c r="AR35" s="27"/>
    </row>
    <row r="36" spans="2:44" ht="18" customHeight="1" thickBot="1" x14ac:dyDescent="0.3">
      <c r="B36" s="29" t="s">
        <v>34</v>
      </c>
      <c r="C36" s="42">
        <f t="shared" ref="C36:I36" si="4">C33+C34-C35</f>
        <v>0</v>
      </c>
      <c r="D36" s="43">
        <f t="shared" si="4"/>
        <v>0</v>
      </c>
      <c r="E36" s="43">
        <f t="shared" si="4"/>
        <v>0</v>
      </c>
      <c r="F36" s="43">
        <f t="shared" si="4"/>
        <v>0</v>
      </c>
      <c r="G36" s="44">
        <f t="shared" si="4"/>
        <v>0</v>
      </c>
      <c r="H36" s="44">
        <f t="shared" si="4"/>
        <v>0</v>
      </c>
      <c r="I36" s="44">
        <f t="shared" si="4"/>
        <v>0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P36" s="25" t="s">
        <v>35</v>
      </c>
      <c r="AQ36" s="46">
        <f>AQ34-AQ35</f>
        <v>0</v>
      </c>
      <c r="AR36" s="27"/>
    </row>
    <row r="37" spans="2:44" ht="18" customHeight="1" thickBot="1" x14ac:dyDescent="0.3">
      <c r="B37" s="47"/>
      <c r="C37" s="48">
        <f t="shared" ref="C37:U37" si="5">C36*(C$3+C$4)</f>
        <v>0</v>
      </c>
      <c r="D37" s="48">
        <f t="shared" si="5"/>
        <v>0</v>
      </c>
      <c r="E37" s="48">
        <f t="shared" si="5"/>
        <v>0</v>
      </c>
      <c r="F37" s="48">
        <f t="shared" si="5"/>
        <v>0</v>
      </c>
      <c r="G37" s="48">
        <f t="shared" si="5"/>
        <v>0</v>
      </c>
      <c r="H37" s="48">
        <f t="shared" si="5"/>
        <v>0</v>
      </c>
      <c r="I37" s="48">
        <f t="shared" si="5"/>
        <v>0</v>
      </c>
      <c r="J37" s="48">
        <f t="shared" si="5"/>
        <v>0</v>
      </c>
      <c r="K37" s="48">
        <f t="shared" si="5"/>
        <v>0</v>
      </c>
      <c r="L37" s="48">
        <f t="shared" si="5"/>
        <v>0</v>
      </c>
      <c r="M37" s="48">
        <f t="shared" si="5"/>
        <v>0</v>
      </c>
      <c r="N37" s="48">
        <f t="shared" si="5"/>
        <v>0</v>
      </c>
      <c r="O37" s="48">
        <f t="shared" si="5"/>
        <v>0</v>
      </c>
      <c r="P37" s="48">
        <f t="shared" si="5"/>
        <v>0</v>
      </c>
      <c r="Q37" s="48">
        <f t="shared" si="5"/>
        <v>0</v>
      </c>
      <c r="R37" s="48">
        <f t="shared" si="5"/>
        <v>0</v>
      </c>
      <c r="S37" s="48">
        <f t="shared" si="5"/>
        <v>0</v>
      </c>
      <c r="T37" s="48">
        <f t="shared" si="5"/>
        <v>0</v>
      </c>
      <c r="U37" s="48">
        <f t="shared" si="5"/>
        <v>0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49" t="s">
        <v>36</v>
      </c>
      <c r="AQ37" s="50">
        <v>23</v>
      </c>
      <c r="AR37" s="51"/>
    </row>
    <row r="38" spans="2:44" ht="18" hidden="1" customHeight="1" x14ac:dyDescent="0.25">
      <c r="B38" s="53" t="s">
        <v>3</v>
      </c>
      <c r="C38" s="16">
        <f>[1]DSSR!B48</f>
        <v>0</v>
      </c>
      <c r="D38" s="16">
        <f>[1]DSSR!C48</f>
        <v>0</v>
      </c>
      <c r="E38" s="16">
        <f>[1]DSSR!D48</f>
        <v>0</v>
      </c>
      <c r="F38" s="16">
        <f>[1]DSSR!E48</f>
        <v>0</v>
      </c>
      <c r="G38" s="16">
        <f>[1]DSSR!F48</f>
        <v>0</v>
      </c>
      <c r="H38" s="16">
        <f>[1]DSSR!G48</f>
        <v>0</v>
      </c>
      <c r="I38" s="16">
        <f>[1]DSSR!H48</f>
        <v>0</v>
      </c>
      <c r="J38" s="16">
        <f>[1]DSSR!I48</f>
        <v>0</v>
      </c>
      <c r="K38" s="16">
        <f>[1]DSSR!J48</f>
        <v>0</v>
      </c>
      <c r="L38" s="16">
        <f>[1]DSSR!K48</f>
        <v>0</v>
      </c>
      <c r="M38" s="16">
        <f>[1]DSSR!L48</f>
        <v>0</v>
      </c>
      <c r="N38" s="16">
        <f>[1]DSSR!M48</f>
        <v>0</v>
      </c>
      <c r="O38" s="16">
        <f>[1]DSSR!N48</f>
        <v>0</v>
      </c>
      <c r="P38" s="16">
        <f>[1]DSSR!O48</f>
        <v>0</v>
      </c>
      <c r="Q38" s="16">
        <f>[1]DSSR!P48</f>
        <v>0</v>
      </c>
      <c r="R38" s="16">
        <f>[1]DSSR!Q48</f>
        <v>0</v>
      </c>
      <c r="S38" s="16">
        <f>[1]DSSR!R48</f>
        <v>0</v>
      </c>
      <c r="T38" s="16">
        <f>[1]DSSR!S48</f>
        <v>0</v>
      </c>
      <c r="U38" s="16">
        <f>[1]DSSR!T48</f>
        <v>0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9"/>
      <c r="AQ38" s="50"/>
      <c r="AR38" s="51"/>
    </row>
    <row r="39" spans="2:44" ht="18" hidden="1" customHeight="1" x14ac:dyDescent="0.25">
      <c r="B39" s="53" t="s">
        <v>4</v>
      </c>
      <c r="C39" s="16">
        <f>[1]DSSR!B49</f>
        <v>0</v>
      </c>
      <c r="D39" s="16">
        <f>[1]DSSR!C49</f>
        <v>0</v>
      </c>
      <c r="E39" s="16">
        <f>[1]DSSR!D49</f>
        <v>0</v>
      </c>
      <c r="F39" s="16">
        <f>[1]DSSR!E49</f>
        <v>0</v>
      </c>
      <c r="G39" s="16">
        <f>[1]DSSR!F49</f>
        <v>0</v>
      </c>
      <c r="H39" s="16">
        <f>[1]DSSR!G49</f>
        <v>0</v>
      </c>
      <c r="I39" s="16">
        <f>[1]DSSR!H49</f>
        <v>0</v>
      </c>
      <c r="J39" s="16">
        <f>[1]DSSR!I49</f>
        <v>0</v>
      </c>
      <c r="K39" s="16">
        <f>[1]DSSR!J49</f>
        <v>0</v>
      </c>
      <c r="L39" s="16">
        <f>[1]DSSR!K49</f>
        <v>0</v>
      </c>
      <c r="M39" s="16">
        <f>[1]DSSR!L49</f>
        <v>0</v>
      </c>
      <c r="N39" s="16">
        <f>[1]DSSR!M49</f>
        <v>0</v>
      </c>
      <c r="O39" s="16">
        <f>[1]DSSR!N49</f>
        <v>0</v>
      </c>
      <c r="P39" s="16">
        <f>[1]DSSR!O49</f>
        <v>0</v>
      </c>
      <c r="Q39" s="16">
        <f>[1]DSSR!P49</f>
        <v>0</v>
      </c>
      <c r="R39" s="16">
        <f>[1]DSSR!Q49</f>
        <v>0</v>
      </c>
      <c r="S39" s="16">
        <f>[1]DSSR!R49</f>
        <v>0</v>
      </c>
      <c r="T39" s="16">
        <f>[1]DSSR!S49</f>
        <v>0</v>
      </c>
      <c r="U39" s="16">
        <f>[1]DSSR!T49</f>
        <v>0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9"/>
      <c r="AQ39" s="50"/>
      <c r="AR39" s="51"/>
    </row>
    <row r="40" spans="2:44" ht="18" hidden="1" customHeight="1" x14ac:dyDescent="0.25">
      <c r="B40" s="53" t="s">
        <v>5</v>
      </c>
      <c r="C40" s="16">
        <v>84</v>
      </c>
      <c r="D40" s="16"/>
      <c r="E40" s="16">
        <v>84</v>
      </c>
      <c r="F40" s="16">
        <v>84</v>
      </c>
      <c r="G40" s="16">
        <v>84</v>
      </c>
      <c r="H40" s="16"/>
      <c r="I40" s="16">
        <v>84</v>
      </c>
      <c r="J40" s="16">
        <v>84</v>
      </c>
      <c r="K40" s="16"/>
      <c r="L40" s="16">
        <v>84</v>
      </c>
      <c r="M40" s="16"/>
      <c r="N40" s="16">
        <v>42</v>
      </c>
      <c r="O40" s="16">
        <v>42</v>
      </c>
      <c r="P40" s="16">
        <v>42</v>
      </c>
      <c r="Q40" s="16">
        <v>84</v>
      </c>
      <c r="R40" s="16"/>
      <c r="S40" s="16"/>
      <c r="T40" s="16">
        <v>84</v>
      </c>
      <c r="U40" s="16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9"/>
      <c r="AQ40" s="50"/>
      <c r="AR40" s="51"/>
    </row>
    <row r="41" spans="2:44" ht="18" hidden="1" customHeight="1" x14ac:dyDescent="0.25">
      <c r="B41" s="53" t="s">
        <v>6</v>
      </c>
      <c r="C41" s="16">
        <v>4.5</v>
      </c>
      <c r="D41" s="16"/>
      <c r="E41" s="16">
        <v>1.5</v>
      </c>
      <c r="F41" s="54">
        <f>4.5/2</f>
        <v>2.25</v>
      </c>
      <c r="G41" s="16">
        <v>4.5</v>
      </c>
      <c r="H41" s="16"/>
      <c r="I41" s="16">
        <v>4.5</v>
      </c>
      <c r="J41" s="16">
        <v>1.5</v>
      </c>
      <c r="K41" s="16"/>
      <c r="L41" s="16">
        <v>1.5</v>
      </c>
      <c r="M41" s="16"/>
      <c r="N41" s="16">
        <v>1.5</v>
      </c>
      <c r="O41" s="16">
        <v>1.5</v>
      </c>
      <c r="P41" s="16">
        <v>1.5</v>
      </c>
      <c r="Q41" s="16">
        <v>1.5</v>
      </c>
      <c r="R41" s="16"/>
      <c r="S41" s="16"/>
      <c r="T41" s="16">
        <v>1.5</v>
      </c>
      <c r="U41" s="55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9"/>
      <c r="AQ41" s="50"/>
      <c r="AR41" s="51"/>
    </row>
    <row r="42" spans="2:44" ht="18" hidden="1" customHeight="1" x14ac:dyDescent="0.25">
      <c r="B42" s="53"/>
      <c r="C42" s="16"/>
      <c r="D42" s="16"/>
      <c r="E42" s="16"/>
      <c r="F42" s="5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55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9"/>
      <c r="AQ42" s="50"/>
      <c r="AR42" s="51"/>
    </row>
    <row r="43" spans="2:44" ht="18" customHeight="1" thickBot="1" x14ac:dyDescent="0.3">
      <c r="B43" s="81" t="s">
        <v>71</v>
      </c>
      <c r="C43" s="23" t="s">
        <v>37</v>
      </c>
      <c r="D43" s="23" t="s">
        <v>38</v>
      </c>
      <c r="E43" s="23" t="s">
        <v>39</v>
      </c>
      <c r="F43" s="23" t="s">
        <v>40</v>
      </c>
      <c r="G43" s="23" t="s">
        <v>41</v>
      </c>
      <c r="H43" s="23" t="s">
        <v>42</v>
      </c>
      <c r="I43" s="23" t="s">
        <v>43</v>
      </c>
      <c r="J43" s="23" t="s">
        <v>44</v>
      </c>
      <c r="K43" s="23" t="s">
        <v>45</v>
      </c>
      <c r="L43" s="23" t="s">
        <v>46</v>
      </c>
      <c r="M43" s="23" t="s">
        <v>47</v>
      </c>
      <c r="N43" s="23" t="s">
        <v>48</v>
      </c>
      <c r="O43" s="23" t="s">
        <v>49</v>
      </c>
      <c r="P43" s="23" t="s">
        <v>50</v>
      </c>
      <c r="Q43" s="23" t="s">
        <v>51</v>
      </c>
      <c r="R43" s="56" t="s">
        <v>52</v>
      </c>
      <c r="S43" s="23" t="s">
        <v>53</v>
      </c>
      <c r="T43" s="23" t="s">
        <v>54</v>
      </c>
      <c r="U43" s="24" t="s">
        <v>55</v>
      </c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25" t="s">
        <v>56</v>
      </c>
      <c r="AQ43" s="57"/>
      <c r="AR43" s="51"/>
    </row>
    <row r="44" spans="2:44" ht="18" customHeight="1" x14ac:dyDescent="0.25">
      <c r="B44" s="29" t="s">
        <v>29</v>
      </c>
      <c r="C44" s="30">
        <v>160</v>
      </c>
      <c r="D44" s="30"/>
      <c r="E44" s="30">
        <v>3</v>
      </c>
      <c r="F44" s="30">
        <v>30</v>
      </c>
      <c r="G44" s="30">
        <v>280</v>
      </c>
      <c r="H44" s="30">
        <v>1</v>
      </c>
      <c r="I44" s="30"/>
      <c r="J44" s="30"/>
      <c r="K44" s="30"/>
      <c r="L44" s="30">
        <v>5</v>
      </c>
      <c r="M44" s="30"/>
      <c r="N44" s="30"/>
      <c r="O44" s="58">
        <v>25</v>
      </c>
      <c r="P44" s="30"/>
      <c r="Q44" s="30"/>
      <c r="R44" s="30">
        <v>1</v>
      </c>
      <c r="S44" s="30"/>
      <c r="T44" s="30"/>
      <c r="U44" s="59">
        <v>1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25" t="s">
        <v>57</v>
      </c>
      <c r="AQ44" s="57">
        <v>3154</v>
      </c>
      <c r="AR44" s="51"/>
    </row>
    <row r="45" spans="2:44" ht="18" customHeight="1" x14ac:dyDescent="0.25">
      <c r="B45" s="33" t="s">
        <v>30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60"/>
      <c r="U45" s="61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25"/>
      <c r="AQ45" s="57"/>
      <c r="AR45" s="51"/>
    </row>
    <row r="46" spans="2:44" ht="18" customHeight="1" thickBot="1" x14ac:dyDescent="0.3">
      <c r="B46" s="39" t="s">
        <v>32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62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9" t="s">
        <v>58</v>
      </c>
      <c r="AQ46" s="63">
        <f>AQ36+AQ37-AQ43-AQ44-AQ45</f>
        <v>-3131</v>
      </c>
      <c r="AR46" s="51"/>
    </row>
    <row r="47" spans="2:44" ht="18" customHeight="1" thickBot="1" x14ac:dyDescent="0.3">
      <c r="B47" s="29" t="s">
        <v>34</v>
      </c>
      <c r="C47" s="44"/>
      <c r="D47" s="44"/>
      <c r="E47" s="44">
        <f t="shared" ref="E47:R47" si="6">E44+E45-E46</f>
        <v>3</v>
      </c>
      <c r="F47" s="44">
        <f t="shared" si="6"/>
        <v>30</v>
      </c>
      <c r="G47" s="44">
        <f t="shared" si="6"/>
        <v>280</v>
      </c>
      <c r="H47" s="44">
        <f t="shared" si="6"/>
        <v>1</v>
      </c>
      <c r="I47" s="44">
        <f t="shared" si="6"/>
        <v>0</v>
      </c>
      <c r="J47" s="44">
        <f t="shared" si="6"/>
        <v>0</v>
      </c>
      <c r="K47" s="44">
        <f t="shared" si="6"/>
        <v>0</v>
      </c>
      <c r="L47" s="44">
        <f t="shared" si="6"/>
        <v>5</v>
      </c>
      <c r="M47" s="44">
        <f t="shared" si="6"/>
        <v>0</v>
      </c>
      <c r="N47" s="44">
        <f t="shared" si="6"/>
        <v>0</v>
      </c>
      <c r="O47" s="44">
        <f t="shared" si="6"/>
        <v>25</v>
      </c>
      <c r="P47" s="44">
        <f t="shared" si="6"/>
        <v>0</v>
      </c>
      <c r="Q47" s="44">
        <f t="shared" si="6"/>
        <v>0</v>
      </c>
      <c r="R47" s="44">
        <f t="shared" si="6"/>
        <v>1</v>
      </c>
      <c r="S47" s="44"/>
      <c r="T47" s="82"/>
      <c r="U47" s="45">
        <f>U44+U45-U46</f>
        <v>1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25" t="s">
        <v>59</v>
      </c>
      <c r="AQ47" s="64">
        <v>1579590</v>
      </c>
      <c r="AR47" s="51"/>
    </row>
    <row r="48" spans="2:44" ht="18" customHeight="1" thickBot="1" x14ac:dyDescent="0.3">
      <c r="B48" s="47"/>
      <c r="C48" s="48">
        <f t="shared" ref="C48:U48" si="7">C47*(V$3+V$4)</f>
        <v>0</v>
      </c>
      <c r="D48" s="48">
        <f t="shared" si="7"/>
        <v>0</v>
      </c>
      <c r="E48" s="48">
        <f t="shared" si="7"/>
        <v>2919</v>
      </c>
      <c r="F48" s="48">
        <f t="shared" si="7"/>
        <v>20220</v>
      </c>
      <c r="G48" s="48">
        <f t="shared" si="7"/>
        <v>192080</v>
      </c>
      <c r="H48" s="48">
        <f t="shared" si="7"/>
        <v>1175</v>
      </c>
      <c r="I48" s="48">
        <f t="shared" si="7"/>
        <v>0</v>
      </c>
      <c r="J48" s="48">
        <f t="shared" si="7"/>
        <v>0</v>
      </c>
      <c r="K48" s="48">
        <f t="shared" si="7"/>
        <v>0</v>
      </c>
      <c r="L48" s="48">
        <f t="shared" si="7"/>
        <v>3155</v>
      </c>
      <c r="M48" s="48">
        <f t="shared" si="7"/>
        <v>0</v>
      </c>
      <c r="N48" s="48">
        <f t="shared" si="7"/>
        <v>0</v>
      </c>
      <c r="O48" s="48">
        <f t="shared" si="7"/>
        <v>7075</v>
      </c>
      <c r="P48" s="48">
        <f t="shared" si="7"/>
        <v>0</v>
      </c>
      <c r="Q48" s="48">
        <f t="shared" si="7"/>
        <v>0</v>
      </c>
      <c r="R48" s="48">
        <f t="shared" si="7"/>
        <v>650</v>
      </c>
      <c r="S48" s="48">
        <f t="shared" si="7"/>
        <v>0</v>
      </c>
      <c r="T48" s="48">
        <f t="shared" si="7"/>
        <v>0</v>
      </c>
      <c r="U48" s="48">
        <f t="shared" si="7"/>
        <v>650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25" t="s">
        <v>60</v>
      </c>
      <c r="AQ48" s="65">
        <f>AQ47-AQ46</f>
        <v>1582721</v>
      </c>
      <c r="AR48" s="51"/>
    </row>
    <row r="49" spans="2:44" ht="18" customHeight="1" thickTop="1" thickBot="1" x14ac:dyDescent="0.3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66"/>
    </row>
    <row r="50" spans="2:44" ht="18" customHeight="1" thickBot="1" x14ac:dyDescent="0.3">
      <c r="B50" s="112" t="s">
        <v>61</v>
      </c>
      <c r="C50" s="114" t="s">
        <v>26</v>
      </c>
      <c r="D50" s="115"/>
      <c r="E50" s="116"/>
      <c r="F50" s="114" t="s">
        <v>62</v>
      </c>
      <c r="G50" s="115"/>
      <c r="H50" s="116"/>
      <c r="I50" s="114" t="s">
        <v>63</v>
      </c>
      <c r="J50" s="115"/>
      <c r="K50" s="116"/>
      <c r="L50" s="114" t="s">
        <v>64</v>
      </c>
      <c r="M50" s="115"/>
      <c r="N50" s="116"/>
      <c r="O50" s="114" t="s">
        <v>65</v>
      </c>
      <c r="P50" s="115"/>
      <c r="Q50" s="11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67"/>
    </row>
    <row r="51" spans="2:44" ht="18" customHeight="1" thickBot="1" x14ac:dyDescent="0.3">
      <c r="B51" s="113"/>
      <c r="C51" s="68" t="s">
        <v>66</v>
      </c>
      <c r="D51" s="69" t="s">
        <v>67</v>
      </c>
      <c r="E51" s="70" t="s">
        <v>68</v>
      </c>
      <c r="F51" s="68" t="s">
        <v>66</v>
      </c>
      <c r="G51" s="69" t="s">
        <v>67</v>
      </c>
      <c r="H51" s="70" t="s">
        <v>68</v>
      </c>
      <c r="I51" s="68" t="s">
        <v>66</v>
      </c>
      <c r="J51" s="69" t="s">
        <v>67</v>
      </c>
      <c r="K51" s="70" t="s">
        <v>68</v>
      </c>
      <c r="L51" s="68" t="s">
        <v>66</v>
      </c>
      <c r="M51" s="69" t="s">
        <v>67</v>
      </c>
      <c r="N51" s="70" t="s">
        <v>68</v>
      </c>
      <c r="O51" s="68" t="s">
        <v>66</v>
      </c>
      <c r="P51" s="69" t="s">
        <v>67</v>
      </c>
      <c r="Q51" s="70" t="s">
        <v>68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R51" s="71"/>
    </row>
    <row r="52" spans="2:44" ht="18" customHeight="1" thickBot="1" x14ac:dyDescent="0.3">
      <c r="B52" s="29" t="s">
        <v>69</v>
      </c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R52" s="71"/>
    </row>
    <row r="53" spans="2:44" ht="18" customHeight="1" thickBot="1" x14ac:dyDescent="0.3">
      <c r="B53" s="75"/>
      <c r="C53" s="76">
        <f>C52*120</f>
        <v>0</v>
      </c>
      <c r="D53" s="76">
        <f>D52*84</f>
        <v>0</v>
      </c>
      <c r="E53" s="76">
        <f>E52*1.5</f>
        <v>0</v>
      </c>
      <c r="F53" s="76">
        <f>F52*120</f>
        <v>0</v>
      </c>
      <c r="G53" s="76">
        <f>G52*84</f>
        <v>0</v>
      </c>
      <c r="H53" s="76">
        <f>H52*4.5</f>
        <v>0</v>
      </c>
      <c r="I53" s="76">
        <f>I52*120</f>
        <v>0</v>
      </c>
      <c r="J53" s="76">
        <f>J52*84</f>
        <v>0</v>
      </c>
      <c r="K53" s="76">
        <f>K52*2.25</f>
        <v>0</v>
      </c>
      <c r="L53" s="76">
        <f>L52*120</f>
        <v>0</v>
      </c>
      <c r="M53" s="76">
        <f>M52*84</f>
        <v>0</v>
      </c>
      <c r="N53" s="76">
        <f>N52*1.5</f>
        <v>0</v>
      </c>
      <c r="O53" s="76">
        <f>O52*78</f>
        <v>0</v>
      </c>
      <c r="P53" s="76">
        <f>P52*42</f>
        <v>0</v>
      </c>
      <c r="Q53" s="76">
        <f>Q52*1.5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Q53" s="78"/>
      <c r="AR53" s="79"/>
    </row>
    <row r="54" spans="2:44" ht="18" customHeight="1" thickBot="1" x14ac:dyDescent="0.3"/>
    <row r="55" spans="2:44" ht="18" customHeight="1" thickBot="1" x14ac:dyDescent="0.3">
      <c r="B55" s="17" t="s">
        <v>72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20"/>
      <c r="AQ55" s="20"/>
      <c r="AR55" s="21"/>
    </row>
    <row r="56" spans="2:44" ht="18" customHeight="1" thickBot="1" x14ac:dyDescent="0.3">
      <c r="B56" s="81" t="s">
        <v>73</v>
      </c>
      <c r="C56" s="23" t="s">
        <v>9</v>
      </c>
      <c r="D56" s="23" t="s">
        <v>10</v>
      </c>
      <c r="E56" s="23" t="s">
        <v>11</v>
      </c>
      <c r="F56" s="23" t="s">
        <v>12</v>
      </c>
      <c r="G56" s="23" t="s">
        <v>13</v>
      </c>
      <c r="H56" s="23" t="s">
        <v>14</v>
      </c>
      <c r="I56" s="23" t="s">
        <v>15</v>
      </c>
      <c r="J56" s="23" t="s">
        <v>16</v>
      </c>
      <c r="K56" s="23" t="s">
        <v>17</v>
      </c>
      <c r="L56" s="23" t="s">
        <v>18</v>
      </c>
      <c r="M56" s="23" t="s">
        <v>19</v>
      </c>
      <c r="N56" s="23" t="s">
        <v>20</v>
      </c>
      <c r="O56" s="23" t="s">
        <v>21</v>
      </c>
      <c r="P56" s="23" t="s">
        <v>22</v>
      </c>
      <c r="Q56" s="23" t="s">
        <v>23</v>
      </c>
      <c r="R56" s="23" t="s">
        <v>24</v>
      </c>
      <c r="S56" s="23" t="s">
        <v>25</v>
      </c>
      <c r="T56" s="23" t="s">
        <v>26</v>
      </c>
      <c r="U56" s="24" t="s">
        <v>27</v>
      </c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P56" s="25" t="s">
        <v>28</v>
      </c>
      <c r="AQ56" s="26"/>
      <c r="AR56" s="27"/>
    </row>
    <row r="57" spans="2:44" ht="18" customHeight="1" x14ac:dyDescent="0.25">
      <c r="B57" s="29" t="s">
        <v>29</v>
      </c>
      <c r="C57" s="30"/>
      <c r="D57" s="30"/>
      <c r="E57" s="30"/>
      <c r="F57" s="30"/>
      <c r="G57" s="30"/>
      <c r="H57" s="30"/>
      <c r="I57" s="30"/>
      <c r="J57" s="30"/>
      <c r="K57" s="30">
        <v>3</v>
      </c>
      <c r="L57" s="30"/>
      <c r="M57" s="30">
        <v>1</v>
      </c>
      <c r="N57" s="30">
        <v>6</v>
      </c>
      <c r="O57" s="30">
        <v>1</v>
      </c>
      <c r="P57" s="30"/>
      <c r="Q57" s="30"/>
      <c r="R57" s="30"/>
      <c r="S57" s="30"/>
      <c r="T57" s="30">
        <v>3</v>
      </c>
      <c r="U57" s="31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R57" s="27"/>
    </row>
    <row r="58" spans="2:44" ht="18" customHeight="1" x14ac:dyDescent="0.25">
      <c r="B58" s="33" t="s">
        <v>30</v>
      </c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P58" s="25" t="s">
        <v>31</v>
      </c>
      <c r="AQ58" s="38">
        <f>SUM(C61:AO61)</f>
        <v>0</v>
      </c>
      <c r="AR58" s="27"/>
    </row>
    <row r="59" spans="2:44" ht="18" customHeight="1" thickBot="1" x14ac:dyDescent="0.3">
      <c r="B59" s="39" t="s">
        <v>32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1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P59" s="25" t="s">
        <v>33</v>
      </c>
      <c r="AQ59" s="38">
        <f>SUM(C77:Q77)</f>
        <v>0</v>
      </c>
      <c r="AR59" s="27"/>
    </row>
    <row r="60" spans="2:44" ht="18" customHeight="1" thickBot="1" x14ac:dyDescent="0.3">
      <c r="B60" s="29" t="s">
        <v>34</v>
      </c>
      <c r="C60" s="42">
        <f t="shared" ref="C60:I60" si="8">C57+C58-C59</f>
        <v>0</v>
      </c>
      <c r="D60" s="43">
        <f t="shared" si="8"/>
        <v>0</v>
      </c>
      <c r="E60" s="43">
        <f t="shared" si="8"/>
        <v>0</v>
      </c>
      <c r="F60" s="43">
        <f t="shared" si="8"/>
        <v>0</v>
      </c>
      <c r="G60" s="44">
        <f t="shared" si="8"/>
        <v>0</v>
      </c>
      <c r="H60" s="44">
        <f t="shared" si="8"/>
        <v>0</v>
      </c>
      <c r="I60" s="44">
        <f t="shared" si="8"/>
        <v>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P60" s="25" t="s">
        <v>35</v>
      </c>
      <c r="AQ60" s="46">
        <f>AQ58-AQ59</f>
        <v>0</v>
      </c>
      <c r="AR60" s="27"/>
    </row>
    <row r="61" spans="2:44" ht="18" customHeight="1" thickBot="1" x14ac:dyDescent="0.3">
      <c r="B61" s="47"/>
      <c r="C61" s="48">
        <f t="shared" ref="C61:U61" si="9">C60*(C$3+C$4)</f>
        <v>0</v>
      </c>
      <c r="D61" s="48">
        <f t="shared" si="9"/>
        <v>0</v>
      </c>
      <c r="E61" s="48">
        <f t="shared" si="9"/>
        <v>0</v>
      </c>
      <c r="F61" s="48">
        <f t="shared" si="9"/>
        <v>0</v>
      </c>
      <c r="G61" s="48">
        <f t="shared" si="9"/>
        <v>0</v>
      </c>
      <c r="H61" s="48">
        <f t="shared" si="9"/>
        <v>0</v>
      </c>
      <c r="I61" s="48">
        <f t="shared" si="9"/>
        <v>0</v>
      </c>
      <c r="J61" s="48">
        <f t="shared" si="9"/>
        <v>0</v>
      </c>
      <c r="K61" s="48">
        <f t="shared" si="9"/>
        <v>0</v>
      </c>
      <c r="L61" s="48">
        <f t="shared" si="9"/>
        <v>0</v>
      </c>
      <c r="M61" s="48">
        <f t="shared" si="9"/>
        <v>0</v>
      </c>
      <c r="N61" s="48">
        <f t="shared" si="9"/>
        <v>0</v>
      </c>
      <c r="O61" s="48">
        <f t="shared" si="9"/>
        <v>0</v>
      </c>
      <c r="P61" s="48">
        <f t="shared" si="9"/>
        <v>0</v>
      </c>
      <c r="Q61" s="48">
        <f t="shared" si="9"/>
        <v>0</v>
      </c>
      <c r="R61" s="48">
        <f t="shared" si="9"/>
        <v>0</v>
      </c>
      <c r="S61" s="48">
        <f t="shared" si="9"/>
        <v>0</v>
      </c>
      <c r="T61" s="48">
        <f t="shared" si="9"/>
        <v>0</v>
      </c>
      <c r="U61" s="48">
        <f t="shared" si="9"/>
        <v>0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49" t="s">
        <v>36</v>
      </c>
      <c r="AQ61" s="50">
        <v>23</v>
      </c>
      <c r="AR61" s="51"/>
    </row>
    <row r="62" spans="2:44" ht="18" hidden="1" customHeight="1" x14ac:dyDescent="0.25">
      <c r="B62" s="53" t="s">
        <v>3</v>
      </c>
      <c r="C62" s="16">
        <f>[1]DSSR!B72</f>
        <v>0</v>
      </c>
      <c r="D62" s="16">
        <f>[1]DSSR!C72</f>
        <v>0</v>
      </c>
      <c r="E62" s="16">
        <f>[1]DSSR!D72</f>
        <v>0</v>
      </c>
      <c r="F62" s="16">
        <f>[1]DSSR!E72</f>
        <v>0</v>
      </c>
      <c r="G62" s="16">
        <f>[1]DSSR!F72</f>
        <v>0</v>
      </c>
      <c r="H62" s="16">
        <f>[1]DSSR!G72</f>
        <v>0</v>
      </c>
      <c r="I62" s="16">
        <f>[1]DSSR!H72</f>
        <v>0</v>
      </c>
      <c r="J62" s="16">
        <f>[1]DSSR!I72</f>
        <v>0</v>
      </c>
      <c r="K62" s="16">
        <f>[1]DSSR!J72</f>
        <v>0</v>
      </c>
      <c r="L62" s="16">
        <f>[1]DSSR!K72</f>
        <v>0</v>
      </c>
      <c r="M62" s="16">
        <f>[1]DSSR!L72</f>
        <v>0</v>
      </c>
      <c r="N62" s="16">
        <f>[1]DSSR!M72</f>
        <v>0</v>
      </c>
      <c r="O62" s="16">
        <f>[1]DSSR!N72</f>
        <v>0</v>
      </c>
      <c r="P62" s="16">
        <f>[1]DSSR!O72</f>
        <v>0</v>
      </c>
      <c r="Q62" s="16">
        <f>[1]DSSR!P72</f>
        <v>0</v>
      </c>
      <c r="R62" s="16">
        <f>[1]DSSR!Q72</f>
        <v>0</v>
      </c>
      <c r="S62" s="16">
        <f>[1]DSSR!R72</f>
        <v>0</v>
      </c>
      <c r="T62" s="16">
        <f>[1]DSSR!S72</f>
        <v>0</v>
      </c>
      <c r="U62" s="16">
        <f>[1]DSSR!T72</f>
        <v>0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9"/>
      <c r="AQ62" s="50"/>
      <c r="AR62" s="51"/>
    </row>
    <row r="63" spans="2:44" ht="18" hidden="1" customHeight="1" x14ac:dyDescent="0.25">
      <c r="B63" s="53" t="s">
        <v>4</v>
      </c>
      <c r="C63" s="16">
        <f>[1]DSSR!B73</f>
        <v>0</v>
      </c>
      <c r="D63" s="16">
        <f>[1]DSSR!C73</f>
        <v>0</v>
      </c>
      <c r="E63" s="16">
        <f>[1]DSSR!D73</f>
        <v>0</v>
      </c>
      <c r="F63" s="16">
        <f>[1]DSSR!E73</f>
        <v>0</v>
      </c>
      <c r="G63" s="16">
        <f>[1]DSSR!F73</f>
        <v>0</v>
      </c>
      <c r="H63" s="16">
        <f>[1]DSSR!G73</f>
        <v>0</v>
      </c>
      <c r="I63" s="16">
        <f>[1]DSSR!H73</f>
        <v>0</v>
      </c>
      <c r="J63" s="16">
        <f>[1]DSSR!I73</f>
        <v>0</v>
      </c>
      <c r="K63" s="16">
        <f>[1]DSSR!J73</f>
        <v>0</v>
      </c>
      <c r="L63" s="16">
        <f>[1]DSSR!K73</f>
        <v>0</v>
      </c>
      <c r="M63" s="16">
        <f>[1]DSSR!L73</f>
        <v>0</v>
      </c>
      <c r="N63" s="16">
        <f>[1]DSSR!M73</f>
        <v>0</v>
      </c>
      <c r="O63" s="16">
        <f>[1]DSSR!N73</f>
        <v>0</v>
      </c>
      <c r="P63" s="16">
        <f>[1]DSSR!O73</f>
        <v>0</v>
      </c>
      <c r="Q63" s="16">
        <f>[1]DSSR!P73</f>
        <v>0</v>
      </c>
      <c r="R63" s="16">
        <f>[1]DSSR!Q73</f>
        <v>0</v>
      </c>
      <c r="S63" s="16">
        <f>[1]DSSR!R73</f>
        <v>0</v>
      </c>
      <c r="T63" s="16">
        <f>[1]DSSR!S73</f>
        <v>0</v>
      </c>
      <c r="U63" s="16">
        <f>[1]DSSR!T73</f>
        <v>0</v>
      </c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9"/>
      <c r="AQ63" s="50"/>
      <c r="AR63" s="51"/>
    </row>
    <row r="64" spans="2:44" ht="18" hidden="1" customHeight="1" x14ac:dyDescent="0.25">
      <c r="B64" s="53" t="s">
        <v>5</v>
      </c>
      <c r="C64" s="16">
        <v>84</v>
      </c>
      <c r="D64" s="16"/>
      <c r="E64" s="16">
        <v>84</v>
      </c>
      <c r="F64" s="16">
        <v>84</v>
      </c>
      <c r="G64" s="16">
        <v>84</v>
      </c>
      <c r="H64" s="16"/>
      <c r="I64" s="16">
        <v>84</v>
      </c>
      <c r="J64" s="16">
        <v>84</v>
      </c>
      <c r="K64" s="16"/>
      <c r="L64" s="16">
        <v>84</v>
      </c>
      <c r="M64" s="16"/>
      <c r="N64" s="16">
        <v>42</v>
      </c>
      <c r="O64" s="16">
        <v>42</v>
      </c>
      <c r="P64" s="16">
        <v>42</v>
      </c>
      <c r="Q64" s="16">
        <v>84</v>
      </c>
      <c r="R64" s="16"/>
      <c r="S64" s="16"/>
      <c r="T64" s="16">
        <v>84</v>
      </c>
      <c r="U64" s="16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9"/>
      <c r="AQ64" s="50"/>
      <c r="AR64" s="51"/>
    </row>
    <row r="65" spans="2:44" ht="18" hidden="1" customHeight="1" x14ac:dyDescent="0.25">
      <c r="B65" s="53" t="s">
        <v>6</v>
      </c>
      <c r="C65" s="16">
        <v>4.5</v>
      </c>
      <c r="D65" s="16"/>
      <c r="E65" s="16">
        <v>1.5</v>
      </c>
      <c r="F65" s="54">
        <f>4.5/2</f>
        <v>2.25</v>
      </c>
      <c r="G65" s="16">
        <v>4.5</v>
      </c>
      <c r="H65" s="16"/>
      <c r="I65" s="16">
        <v>4.5</v>
      </c>
      <c r="J65" s="16">
        <v>1.5</v>
      </c>
      <c r="K65" s="16"/>
      <c r="L65" s="16">
        <v>1.5</v>
      </c>
      <c r="M65" s="16"/>
      <c r="N65" s="16">
        <v>1.5</v>
      </c>
      <c r="O65" s="16">
        <v>1.5</v>
      </c>
      <c r="P65" s="16">
        <v>1.5</v>
      </c>
      <c r="Q65" s="16">
        <v>1.5</v>
      </c>
      <c r="R65" s="16"/>
      <c r="S65" s="16"/>
      <c r="T65" s="16">
        <v>1.5</v>
      </c>
      <c r="U65" s="55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9"/>
      <c r="AQ65" s="50"/>
      <c r="AR65" s="51"/>
    </row>
    <row r="66" spans="2:44" ht="18" hidden="1" customHeight="1" x14ac:dyDescent="0.25">
      <c r="B66" s="53"/>
      <c r="C66" s="16"/>
      <c r="D66" s="16"/>
      <c r="E66" s="16"/>
      <c r="F66" s="5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55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9"/>
      <c r="AQ66" s="50"/>
      <c r="AR66" s="51"/>
    </row>
    <row r="67" spans="2:44" ht="18" customHeight="1" thickBot="1" x14ac:dyDescent="0.3">
      <c r="B67" s="81" t="s">
        <v>73</v>
      </c>
      <c r="C67" s="23" t="s">
        <v>37</v>
      </c>
      <c r="D67" s="23" t="s">
        <v>38</v>
      </c>
      <c r="E67" s="23" t="s">
        <v>39</v>
      </c>
      <c r="F67" s="23" t="s">
        <v>40</v>
      </c>
      <c r="G67" s="23" t="s">
        <v>41</v>
      </c>
      <c r="H67" s="23" t="s">
        <v>42</v>
      </c>
      <c r="I67" s="23" t="s">
        <v>43</v>
      </c>
      <c r="J67" s="23" t="s">
        <v>44</v>
      </c>
      <c r="K67" s="23" t="s">
        <v>45</v>
      </c>
      <c r="L67" s="23" t="s">
        <v>46</v>
      </c>
      <c r="M67" s="23" t="s">
        <v>47</v>
      </c>
      <c r="N67" s="23" t="s">
        <v>48</v>
      </c>
      <c r="O67" s="23" t="s">
        <v>49</v>
      </c>
      <c r="P67" s="23" t="s">
        <v>50</v>
      </c>
      <c r="Q67" s="23" t="s">
        <v>51</v>
      </c>
      <c r="R67" s="56" t="s">
        <v>52</v>
      </c>
      <c r="S67" s="23" t="s">
        <v>53</v>
      </c>
      <c r="T67" s="23" t="s">
        <v>54</v>
      </c>
      <c r="U67" s="24" t="s">
        <v>55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25" t="s">
        <v>56</v>
      </c>
      <c r="AQ67" s="57"/>
      <c r="AR67" s="51"/>
    </row>
    <row r="68" spans="2:44" ht="18" customHeight="1" x14ac:dyDescent="0.25">
      <c r="B68" s="29" t="s">
        <v>29</v>
      </c>
      <c r="C68" s="30">
        <v>108</v>
      </c>
      <c r="D68" s="30">
        <v>1</v>
      </c>
      <c r="E68" s="30">
        <v>3</v>
      </c>
      <c r="F68" s="30">
        <v>16</v>
      </c>
      <c r="G68" s="30">
        <v>150</v>
      </c>
      <c r="H68" s="30"/>
      <c r="I68" s="30"/>
      <c r="J68" s="30"/>
      <c r="K68" s="30"/>
      <c r="L68" s="30">
        <v>5</v>
      </c>
      <c r="M68" s="30"/>
      <c r="N68" s="30"/>
      <c r="O68" s="58">
        <v>15</v>
      </c>
      <c r="P68" s="30"/>
      <c r="Q68" s="30"/>
      <c r="R68" s="30">
        <v>1</v>
      </c>
      <c r="S68" s="30"/>
      <c r="T68" s="30"/>
      <c r="U68" s="59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25" t="s">
        <v>57</v>
      </c>
      <c r="AQ68" s="57">
        <v>3154</v>
      </c>
      <c r="AR68" s="51"/>
    </row>
    <row r="69" spans="2:44" ht="18" customHeight="1" x14ac:dyDescent="0.25">
      <c r="B69" s="33" t="s">
        <v>30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60"/>
      <c r="U69" s="61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25"/>
      <c r="AQ69" s="57"/>
      <c r="AR69" s="51"/>
    </row>
    <row r="70" spans="2:44" ht="18" customHeight="1" thickBot="1" x14ac:dyDescent="0.3">
      <c r="B70" s="39" t="s">
        <v>32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62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9" t="s">
        <v>58</v>
      </c>
      <c r="AQ70" s="63">
        <f>AQ60+AQ61-AQ67-AQ68-AQ69</f>
        <v>-3131</v>
      </c>
      <c r="AR70" s="51"/>
    </row>
    <row r="71" spans="2:44" ht="18" customHeight="1" thickBot="1" x14ac:dyDescent="0.3">
      <c r="B71" s="29" t="s">
        <v>34</v>
      </c>
      <c r="C71" s="44"/>
      <c r="D71" s="44"/>
      <c r="E71" s="44">
        <f t="shared" ref="E71:S71" si="10">E68+E69-E70</f>
        <v>3</v>
      </c>
      <c r="F71" s="44">
        <f t="shared" si="10"/>
        <v>16</v>
      </c>
      <c r="G71" s="44">
        <f t="shared" si="10"/>
        <v>150</v>
      </c>
      <c r="H71" s="44">
        <f t="shared" si="10"/>
        <v>0</v>
      </c>
      <c r="I71" s="44">
        <f t="shared" si="10"/>
        <v>0</v>
      </c>
      <c r="J71" s="44">
        <f t="shared" si="10"/>
        <v>0</v>
      </c>
      <c r="K71" s="44">
        <f t="shared" si="10"/>
        <v>0</v>
      </c>
      <c r="L71" s="44">
        <f t="shared" si="10"/>
        <v>5</v>
      </c>
      <c r="M71" s="44">
        <f t="shared" si="10"/>
        <v>0</v>
      </c>
      <c r="N71" s="44">
        <f t="shared" si="10"/>
        <v>0</v>
      </c>
      <c r="O71" s="44">
        <f t="shared" si="10"/>
        <v>15</v>
      </c>
      <c r="P71" s="44">
        <f t="shared" si="10"/>
        <v>0</v>
      </c>
      <c r="Q71" s="44">
        <f t="shared" si="10"/>
        <v>0</v>
      </c>
      <c r="R71" s="44">
        <f t="shared" si="10"/>
        <v>1</v>
      </c>
      <c r="S71" s="44">
        <f t="shared" si="10"/>
        <v>0</v>
      </c>
      <c r="T71" s="82"/>
      <c r="U71" s="45">
        <f>U68+U69-U70</f>
        <v>0</v>
      </c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25" t="s">
        <v>59</v>
      </c>
      <c r="AQ71" s="64">
        <v>1579590</v>
      </c>
      <c r="AR71" s="51"/>
    </row>
    <row r="72" spans="2:44" ht="18" customHeight="1" thickBot="1" x14ac:dyDescent="0.3">
      <c r="B72" s="47"/>
      <c r="C72" s="48">
        <f t="shared" ref="C72:U72" si="11">C71*(V$3+V$4)</f>
        <v>0</v>
      </c>
      <c r="D72" s="48">
        <f t="shared" si="11"/>
        <v>0</v>
      </c>
      <c r="E72" s="48">
        <f t="shared" si="11"/>
        <v>2919</v>
      </c>
      <c r="F72" s="48">
        <f t="shared" si="11"/>
        <v>10784</v>
      </c>
      <c r="G72" s="48">
        <f t="shared" si="11"/>
        <v>102900</v>
      </c>
      <c r="H72" s="48">
        <f t="shared" si="11"/>
        <v>0</v>
      </c>
      <c r="I72" s="48">
        <f t="shared" si="11"/>
        <v>0</v>
      </c>
      <c r="J72" s="48">
        <f t="shared" si="11"/>
        <v>0</v>
      </c>
      <c r="K72" s="48">
        <f t="shared" si="11"/>
        <v>0</v>
      </c>
      <c r="L72" s="48">
        <f t="shared" si="11"/>
        <v>3155</v>
      </c>
      <c r="M72" s="48">
        <f t="shared" si="11"/>
        <v>0</v>
      </c>
      <c r="N72" s="48">
        <f t="shared" si="11"/>
        <v>0</v>
      </c>
      <c r="O72" s="48">
        <f t="shared" si="11"/>
        <v>4245</v>
      </c>
      <c r="P72" s="48">
        <f t="shared" si="11"/>
        <v>0</v>
      </c>
      <c r="Q72" s="48">
        <f t="shared" si="11"/>
        <v>0</v>
      </c>
      <c r="R72" s="48">
        <f t="shared" si="11"/>
        <v>650</v>
      </c>
      <c r="S72" s="48">
        <f t="shared" si="11"/>
        <v>0</v>
      </c>
      <c r="T72" s="48">
        <f t="shared" si="11"/>
        <v>0</v>
      </c>
      <c r="U72" s="48">
        <f t="shared" si="11"/>
        <v>0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25" t="s">
        <v>60</v>
      </c>
      <c r="AQ72" s="65">
        <f>AQ71-AQ70</f>
        <v>1582721</v>
      </c>
      <c r="AR72" s="51"/>
    </row>
    <row r="73" spans="2:44" ht="18" customHeight="1" thickTop="1" thickBot="1" x14ac:dyDescent="0.3"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66"/>
    </row>
    <row r="74" spans="2:44" ht="18" customHeight="1" thickBot="1" x14ac:dyDescent="0.3">
      <c r="B74" s="112" t="s">
        <v>61</v>
      </c>
      <c r="C74" s="114" t="s">
        <v>26</v>
      </c>
      <c r="D74" s="115"/>
      <c r="E74" s="116"/>
      <c r="F74" s="114" t="s">
        <v>62</v>
      </c>
      <c r="G74" s="115"/>
      <c r="H74" s="116"/>
      <c r="I74" s="114" t="s">
        <v>63</v>
      </c>
      <c r="J74" s="115"/>
      <c r="K74" s="116"/>
      <c r="L74" s="114" t="s">
        <v>64</v>
      </c>
      <c r="M74" s="115"/>
      <c r="N74" s="116"/>
      <c r="O74" s="114" t="s">
        <v>65</v>
      </c>
      <c r="P74" s="115"/>
      <c r="Q74" s="116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67"/>
    </row>
    <row r="75" spans="2:44" ht="18" customHeight="1" thickBot="1" x14ac:dyDescent="0.3">
      <c r="B75" s="113"/>
      <c r="C75" s="68" t="s">
        <v>66</v>
      </c>
      <c r="D75" s="69" t="s">
        <v>67</v>
      </c>
      <c r="E75" s="70" t="s">
        <v>68</v>
      </c>
      <c r="F75" s="68" t="s">
        <v>66</v>
      </c>
      <c r="G75" s="69" t="s">
        <v>67</v>
      </c>
      <c r="H75" s="70" t="s">
        <v>68</v>
      </c>
      <c r="I75" s="68" t="s">
        <v>66</v>
      </c>
      <c r="J75" s="69" t="s">
        <v>67</v>
      </c>
      <c r="K75" s="70" t="s">
        <v>68</v>
      </c>
      <c r="L75" s="68" t="s">
        <v>66</v>
      </c>
      <c r="M75" s="69" t="s">
        <v>67</v>
      </c>
      <c r="N75" s="70" t="s">
        <v>68</v>
      </c>
      <c r="O75" s="68" t="s">
        <v>66</v>
      </c>
      <c r="P75" s="69" t="s">
        <v>67</v>
      </c>
      <c r="Q75" s="70" t="s">
        <v>68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R75" s="71"/>
    </row>
    <row r="76" spans="2:44" ht="18" customHeight="1" thickBot="1" x14ac:dyDescent="0.3">
      <c r="B76" s="29" t="s">
        <v>69</v>
      </c>
      <c r="C76" s="7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4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R76" s="71"/>
    </row>
    <row r="77" spans="2:44" ht="18" customHeight="1" thickBot="1" x14ac:dyDescent="0.3">
      <c r="B77" s="75"/>
      <c r="C77" s="76">
        <f>C76*120</f>
        <v>0</v>
      </c>
      <c r="D77" s="76">
        <f>D76*84</f>
        <v>0</v>
      </c>
      <c r="E77" s="76">
        <f>E76*1.5</f>
        <v>0</v>
      </c>
      <c r="F77" s="76">
        <f>F76*120</f>
        <v>0</v>
      </c>
      <c r="G77" s="76">
        <f>G76*84</f>
        <v>0</v>
      </c>
      <c r="H77" s="76">
        <f>H76*4.5</f>
        <v>0</v>
      </c>
      <c r="I77" s="76">
        <f>I76*120</f>
        <v>0</v>
      </c>
      <c r="J77" s="76">
        <f>J76*84</f>
        <v>0</v>
      </c>
      <c r="K77" s="76">
        <f>K76*2.25</f>
        <v>0</v>
      </c>
      <c r="L77" s="76">
        <f>L76*120</f>
        <v>0</v>
      </c>
      <c r="M77" s="76">
        <f>M76*84</f>
        <v>0</v>
      </c>
      <c r="N77" s="76">
        <f>N76*1.5</f>
        <v>0</v>
      </c>
      <c r="O77" s="76">
        <f>O76*78</f>
        <v>0</v>
      </c>
      <c r="P77" s="76">
        <f>P76*42</f>
        <v>0</v>
      </c>
      <c r="Q77" s="76">
        <f>Q76*1.5</f>
        <v>0</v>
      </c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8"/>
      <c r="AQ77" s="78"/>
      <c r="AR77" s="79"/>
    </row>
    <row r="78" spans="2:44" ht="18" customHeight="1" thickBot="1" x14ac:dyDescent="0.3"/>
    <row r="79" spans="2:44" ht="18" customHeight="1" thickBot="1" x14ac:dyDescent="0.3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20"/>
      <c r="AQ79" s="20"/>
      <c r="AR79" s="21"/>
    </row>
    <row r="80" spans="2:44" ht="18" customHeight="1" thickBot="1" x14ac:dyDescent="0.3">
      <c r="B80" s="81" t="s">
        <v>74</v>
      </c>
      <c r="C80" s="23" t="s">
        <v>9</v>
      </c>
      <c r="D80" s="23" t="s">
        <v>10</v>
      </c>
      <c r="E80" s="23" t="s">
        <v>11</v>
      </c>
      <c r="F80" s="23" t="s">
        <v>12</v>
      </c>
      <c r="G80" s="23" t="s">
        <v>13</v>
      </c>
      <c r="H80" s="23" t="s">
        <v>14</v>
      </c>
      <c r="I80" s="23" t="s">
        <v>15</v>
      </c>
      <c r="J80" s="23" t="s">
        <v>16</v>
      </c>
      <c r="K80" s="23" t="s">
        <v>17</v>
      </c>
      <c r="L80" s="23" t="s">
        <v>18</v>
      </c>
      <c r="M80" s="23" t="s">
        <v>19</v>
      </c>
      <c r="N80" s="23" t="s">
        <v>20</v>
      </c>
      <c r="O80" s="23" t="s">
        <v>21</v>
      </c>
      <c r="P80" s="23" t="s">
        <v>22</v>
      </c>
      <c r="Q80" s="23" t="s">
        <v>23</v>
      </c>
      <c r="R80" s="23" t="s">
        <v>24</v>
      </c>
      <c r="S80" s="23" t="s">
        <v>25</v>
      </c>
      <c r="T80" s="23" t="s">
        <v>26</v>
      </c>
      <c r="U80" s="24" t="s">
        <v>27</v>
      </c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P80" s="25" t="s">
        <v>28</v>
      </c>
      <c r="AQ80" s="26"/>
      <c r="AR80" s="27"/>
    </row>
    <row r="81" spans="2:44" ht="18" customHeight="1" x14ac:dyDescent="0.25">
      <c r="B81" s="29" t="s">
        <v>29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R81" s="27"/>
    </row>
    <row r="82" spans="2:44" ht="18" customHeight="1" x14ac:dyDescent="0.25">
      <c r="B82" s="33" t="s">
        <v>30</v>
      </c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P82" s="25" t="s">
        <v>31</v>
      </c>
      <c r="AQ82" s="38">
        <f>SUM(C85:AO85)</f>
        <v>0</v>
      </c>
      <c r="AR82" s="27"/>
    </row>
    <row r="83" spans="2:44" ht="18" customHeight="1" thickBot="1" x14ac:dyDescent="0.3">
      <c r="B83" s="39" t="s">
        <v>32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1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P83" s="25" t="s">
        <v>33</v>
      </c>
      <c r="AQ83" s="38">
        <f>SUM(C101:Q101)</f>
        <v>0</v>
      </c>
      <c r="AR83" s="27"/>
    </row>
    <row r="84" spans="2:44" ht="18" customHeight="1" thickBot="1" x14ac:dyDescent="0.3">
      <c r="B84" s="29" t="s">
        <v>34</v>
      </c>
      <c r="C84" s="42">
        <f t="shared" ref="C84:I84" si="12">C81+C82-C83</f>
        <v>0</v>
      </c>
      <c r="D84" s="43">
        <f t="shared" si="12"/>
        <v>0</v>
      </c>
      <c r="E84" s="43">
        <f t="shared" si="12"/>
        <v>0</v>
      </c>
      <c r="F84" s="43">
        <f t="shared" si="12"/>
        <v>0</v>
      </c>
      <c r="G84" s="44">
        <f t="shared" si="12"/>
        <v>0</v>
      </c>
      <c r="H84" s="44">
        <f t="shared" si="12"/>
        <v>0</v>
      </c>
      <c r="I84" s="44">
        <f t="shared" si="12"/>
        <v>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P84" s="25" t="s">
        <v>35</v>
      </c>
      <c r="AQ84" s="46">
        <f>AQ82-AQ83</f>
        <v>0</v>
      </c>
      <c r="AR84" s="27"/>
    </row>
    <row r="85" spans="2:44" ht="18" customHeight="1" thickBot="1" x14ac:dyDescent="0.3">
      <c r="B85" s="47"/>
      <c r="C85" s="48">
        <f t="shared" ref="C85:U85" si="13">C84*(C$3+C$4)</f>
        <v>0</v>
      </c>
      <c r="D85" s="48">
        <f t="shared" si="13"/>
        <v>0</v>
      </c>
      <c r="E85" s="48">
        <f t="shared" si="13"/>
        <v>0</v>
      </c>
      <c r="F85" s="48">
        <f t="shared" si="13"/>
        <v>0</v>
      </c>
      <c r="G85" s="48">
        <f t="shared" si="13"/>
        <v>0</v>
      </c>
      <c r="H85" s="48">
        <f t="shared" si="13"/>
        <v>0</v>
      </c>
      <c r="I85" s="48">
        <f t="shared" si="13"/>
        <v>0</v>
      </c>
      <c r="J85" s="48">
        <f t="shared" si="13"/>
        <v>0</v>
      </c>
      <c r="K85" s="48">
        <f t="shared" si="13"/>
        <v>0</v>
      </c>
      <c r="L85" s="48">
        <f t="shared" si="13"/>
        <v>0</v>
      </c>
      <c r="M85" s="48">
        <f t="shared" si="13"/>
        <v>0</v>
      </c>
      <c r="N85" s="48">
        <f t="shared" si="13"/>
        <v>0</v>
      </c>
      <c r="O85" s="48">
        <f t="shared" si="13"/>
        <v>0</v>
      </c>
      <c r="P85" s="48">
        <f t="shared" si="13"/>
        <v>0</v>
      </c>
      <c r="Q85" s="48">
        <f t="shared" si="13"/>
        <v>0</v>
      </c>
      <c r="R85" s="48">
        <f t="shared" si="13"/>
        <v>0</v>
      </c>
      <c r="S85" s="48">
        <f t="shared" si="13"/>
        <v>0</v>
      </c>
      <c r="T85" s="48">
        <f t="shared" si="13"/>
        <v>0</v>
      </c>
      <c r="U85" s="48">
        <f t="shared" si="13"/>
        <v>0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49" t="s">
        <v>36</v>
      </c>
      <c r="AQ85" s="50">
        <v>100</v>
      </c>
      <c r="AR85" s="51"/>
    </row>
    <row r="86" spans="2:44" ht="18" hidden="1" customHeight="1" x14ac:dyDescent="0.25">
      <c r="B86" s="53" t="s">
        <v>3</v>
      </c>
      <c r="C86" s="16">
        <f>[1]DSSR!B96</f>
        <v>0</v>
      </c>
      <c r="D86" s="16">
        <f>[1]DSSR!C96</f>
        <v>0</v>
      </c>
      <c r="E86" s="16">
        <f>[1]DSSR!D96</f>
        <v>0</v>
      </c>
      <c r="F86" s="16">
        <f>[1]DSSR!E96</f>
        <v>0</v>
      </c>
      <c r="G86" s="16">
        <f>[1]DSSR!F96</f>
        <v>0</v>
      </c>
      <c r="H86" s="16">
        <f>[1]DSSR!G96</f>
        <v>0</v>
      </c>
      <c r="I86" s="16">
        <f>[1]DSSR!H96</f>
        <v>0</v>
      </c>
      <c r="J86" s="16">
        <f>[1]DSSR!I96</f>
        <v>0</v>
      </c>
      <c r="K86" s="16">
        <f>[1]DSSR!J96</f>
        <v>0</v>
      </c>
      <c r="L86" s="16">
        <f>[1]DSSR!K96</f>
        <v>0</v>
      </c>
      <c r="M86" s="16">
        <f>[1]DSSR!L96</f>
        <v>0</v>
      </c>
      <c r="N86" s="16">
        <f>[1]DSSR!M96</f>
        <v>0</v>
      </c>
      <c r="O86" s="16">
        <f>[1]DSSR!N96</f>
        <v>0</v>
      </c>
      <c r="P86" s="16">
        <f>[1]DSSR!O96</f>
        <v>0</v>
      </c>
      <c r="Q86" s="16">
        <f>[1]DSSR!P96</f>
        <v>0</v>
      </c>
      <c r="R86" s="16">
        <f>[1]DSSR!Q96</f>
        <v>0</v>
      </c>
      <c r="S86" s="16">
        <f>[1]DSSR!R96</f>
        <v>0</v>
      </c>
      <c r="T86" s="16">
        <f>[1]DSSR!S96</f>
        <v>0</v>
      </c>
      <c r="U86" s="16">
        <f>[1]DSSR!T96</f>
        <v>0</v>
      </c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9"/>
      <c r="AQ86" s="50"/>
      <c r="AR86" s="51"/>
    </row>
    <row r="87" spans="2:44" ht="18" hidden="1" customHeight="1" x14ac:dyDescent="0.25">
      <c r="B87" s="53" t="s">
        <v>4</v>
      </c>
      <c r="C87" s="16">
        <f>[1]DSSR!B97</f>
        <v>0</v>
      </c>
      <c r="D87" s="16">
        <f>[1]DSSR!C97</f>
        <v>0</v>
      </c>
      <c r="E87" s="16">
        <f>[1]DSSR!D97</f>
        <v>0</v>
      </c>
      <c r="F87" s="16">
        <f>[1]DSSR!E97</f>
        <v>0</v>
      </c>
      <c r="G87" s="16">
        <f>[1]DSSR!F97</f>
        <v>0</v>
      </c>
      <c r="H87" s="16">
        <f>[1]DSSR!G97</f>
        <v>0</v>
      </c>
      <c r="I87" s="16">
        <f>[1]DSSR!H97</f>
        <v>0</v>
      </c>
      <c r="J87" s="16">
        <f>[1]DSSR!I97</f>
        <v>0</v>
      </c>
      <c r="K87" s="16">
        <f>[1]DSSR!J97</f>
        <v>0</v>
      </c>
      <c r="L87" s="16">
        <f>[1]DSSR!K97</f>
        <v>0</v>
      </c>
      <c r="M87" s="16">
        <f>[1]DSSR!L97</f>
        <v>0</v>
      </c>
      <c r="N87" s="16">
        <f>[1]DSSR!M97</f>
        <v>0</v>
      </c>
      <c r="O87" s="16">
        <f>[1]DSSR!N97</f>
        <v>0</v>
      </c>
      <c r="P87" s="16">
        <f>[1]DSSR!O97</f>
        <v>0</v>
      </c>
      <c r="Q87" s="16">
        <f>[1]DSSR!P97</f>
        <v>0</v>
      </c>
      <c r="R87" s="16">
        <f>[1]DSSR!Q97</f>
        <v>0</v>
      </c>
      <c r="S87" s="16">
        <f>[1]DSSR!R97</f>
        <v>0</v>
      </c>
      <c r="T87" s="16">
        <f>[1]DSSR!S97</f>
        <v>0</v>
      </c>
      <c r="U87" s="16">
        <f>[1]DSSR!T97</f>
        <v>0</v>
      </c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9"/>
      <c r="AQ87" s="50"/>
      <c r="AR87" s="51"/>
    </row>
    <row r="88" spans="2:44" ht="18" hidden="1" customHeight="1" x14ac:dyDescent="0.25">
      <c r="B88" s="53" t="s">
        <v>5</v>
      </c>
      <c r="C88" s="16">
        <v>84</v>
      </c>
      <c r="D88" s="16"/>
      <c r="E88" s="16">
        <v>84</v>
      </c>
      <c r="F88" s="16">
        <v>84</v>
      </c>
      <c r="G88" s="16">
        <v>84</v>
      </c>
      <c r="H88" s="16"/>
      <c r="I88" s="16">
        <v>84</v>
      </c>
      <c r="J88" s="16">
        <v>84</v>
      </c>
      <c r="K88" s="16"/>
      <c r="L88" s="16">
        <v>84</v>
      </c>
      <c r="M88" s="16"/>
      <c r="N88" s="16">
        <v>42</v>
      </c>
      <c r="O88" s="16">
        <v>42</v>
      </c>
      <c r="P88" s="16">
        <v>42</v>
      </c>
      <c r="Q88" s="16">
        <v>84</v>
      </c>
      <c r="R88" s="16"/>
      <c r="S88" s="16"/>
      <c r="T88" s="16">
        <v>84</v>
      </c>
      <c r="U88" s="16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9"/>
      <c r="AQ88" s="50"/>
      <c r="AR88" s="51"/>
    </row>
    <row r="89" spans="2:44" ht="18" hidden="1" customHeight="1" x14ac:dyDescent="0.25">
      <c r="B89" s="53" t="s">
        <v>6</v>
      </c>
      <c r="C89" s="16">
        <v>4.5</v>
      </c>
      <c r="D89" s="16"/>
      <c r="E89" s="16">
        <v>1.5</v>
      </c>
      <c r="F89" s="54">
        <f>4.5/2</f>
        <v>2.25</v>
      </c>
      <c r="G89" s="16">
        <v>4.5</v>
      </c>
      <c r="H89" s="16"/>
      <c r="I89" s="16">
        <v>4.5</v>
      </c>
      <c r="J89" s="16">
        <v>1.5</v>
      </c>
      <c r="K89" s="16"/>
      <c r="L89" s="16">
        <v>1.5</v>
      </c>
      <c r="M89" s="16"/>
      <c r="N89" s="16">
        <v>1.5</v>
      </c>
      <c r="O89" s="16">
        <v>1.5</v>
      </c>
      <c r="P89" s="16">
        <v>1.5</v>
      </c>
      <c r="Q89" s="16">
        <v>1.5</v>
      </c>
      <c r="R89" s="16"/>
      <c r="S89" s="16"/>
      <c r="T89" s="16">
        <v>1.5</v>
      </c>
      <c r="U89" s="55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9"/>
      <c r="AQ89" s="50"/>
      <c r="AR89" s="51"/>
    </row>
    <row r="90" spans="2:44" ht="18" hidden="1" customHeight="1" x14ac:dyDescent="0.25">
      <c r="B90" s="53"/>
      <c r="C90" s="16"/>
      <c r="D90" s="16"/>
      <c r="E90" s="16"/>
      <c r="F90" s="5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55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9"/>
      <c r="AQ90" s="50"/>
      <c r="AR90" s="51"/>
    </row>
    <row r="91" spans="2:44" ht="18" customHeight="1" thickBot="1" x14ac:dyDescent="0.3">
      <c r="B91" s="81" t="s">
        <v>74</v>
      </c>
      <c r="C91" s="23" t="s">
        <v>37</v>
      </c>
      <c r="D91" s="23" t="s">
        <v>38</v>
      </c>
      <c r="E91" s="23" t="s">
        <v>39</v>
      </c>
      <c r="F91" s="23" t="s">
        <v>40</v>
      </c>
      <c r="G91" s="23" t="s">
        <v>41</v>
      </c>
      <c r="H91" s="23" t="s">
        <v>42</v>
      </c>
      <c r="I91" s="23" t="s">
        <v>43</v>
      </c>
      <c r="J91" s="23" t="s">
        <v>44</v>
      </c>
      <c r="K91" s="23" t="s">
        <v>45</v>
      </c>
      <c r="L91" s="23" t="s">
        <v>46</v>
      </c>
      <c r="M91" s="23" t="s">
        <v>47</v>
      </c>
      <c r="N91" s="23" t="s">
        <v>48</v>
      </c>
      <c r="O91" s="23" t="s">
        <v>49</v>
      </c>
      <c r="P91" s="23" t="s">
        <v>50</v>
      </c>
      <c r="Q91" s="23" t="s">
        <v>51</v>
      </c>
      <c r="R91" s="56" t="s">
        <v>52</v>
      </c>
      <c r="S91" s="23" t="s">
        <v>53</v>
      </c>
      <c r="T91" s="23" t="s">
        <v>54</v>
      </c>
      <c r="U91" s="24" t="s">
        <v>55</v>
      </c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25" t="s">
        <v>56</v>
      </c>
      <c r="AQ91" s="57"/>
      <c r="AR91" s="51"/>
    </row>
    <row r="92" spans="2:44" ht="18" customHeight="1" x14ac:dyDescent="0.25">
      <c r="B92" s="29" t="s">
        <v>29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58"/>
      <c r="P92" s="30"/>
      <c r="Q92" s="30"/>
      <c r="R92" s="30"/>
      <c r="S92" s="30"/>
      <c r="T92" s="30"/>
      <c r="U92" s="59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25" t="s">
        <v>57</v>
      </c>
      <c r="AQ92" s="57">
        <v>3154</v>
      </c>
      <c r="AR92" s="51"/>
    </row>
    <row r="93" spans="2:44" ht="18" customHeight="1" x14ac:dyDescent="0.25">
      <c r="B93" s="33" t="s">
        <v>30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60"/>
      <c r="U93" s="61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25"/>
      <c r="AQ93" s="57"/>
      <c r="AR93" s="51"/>
    </row>
    <row r="94" spans="2:44" ht="18" customHeight="1" thickBot="1" x14ac:dyDescent="0.3">
      <c r="B94" s="39" t="s">
        <v>32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62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9" t="s">
        <v>58</v>
      </c>
      <c r="AQ94" s="63">
        <f>AQ84+AQ85-AQ91-AQ92-AQ93</f>
        <v>-3054</v>
      </c>
      <c r="AR94" s="51"/>
    </row>
    <row r="95" spans="2:44" ht="18" customHeight="1" thickBot="1" x14ac:dyDescent="0.3">
      <c r="B95" s="29" t="s">
        <v>34</v>
      </c>
      <c r="C95" s="44"/>
      <c r="D95" s="44"/>
      <c r="E95" s="44">
        <f t="shared" ref="E95:S95" si="14">E92+E93-E94</f>
        <v>0</v>
      </c>
      <c r="F95" s="44">
        <f t="shared" si="14"/>
        <v>0</v>
      </c>
      <c r="G95" s="44">
        <f t="shared" si="14"/>
        <v>0</v>
      </c>
      <c r="H95" s="44">
        <f t="shared" si="14"/>
        <v>0</v>
      </c>
      <c r="I95" s="44">
        <f t="shared" si="14"/>
        <v>0</v>
      </c>
      <c r="J95" s="44">
        <f t="shared" si="14"/>
        <v>0</v>
      </c>
      <c r="K95" s="44">
        <f t="shared" si="14"/>
        <v>0</v>
      </c>
      <c r="L95" s="44">
        <f t="shared" si="14"/>
        <v>0</v>
      </c>
      <c r="M95" s="44">
        <f t="shared" si="14"/>
        <v>0</v>
      </c>
      <c r="N95" s="44">
        <f t="shared" si="14"/>
        <v>0</v>
      </c>
      <c r="O95" s="44">
        <f t="shared" si="14"/>
        <v>0</v>
      </c>
      <c r="P95" s="44">
        <f t="shared" si="14"/>
        <v>0</v>
      </c>
      <c r="Q95" s="44">
        <f t="shared" si="14"/>
        <v>0</v>
      </c>
      <c r="R95" s="44">
        <f t="shared" si="14"/>
        <v>0</v>
      </c>
      <c r="S95" s="44">
        <f t="shared" si="14"/>
        <v>0</v>
      </c>
      <c r="T95" s="82"/>
      <c r="U95" s="45">
        <f>U92+U93-U94</f>
        <v>0</v>
      </c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25" t="s">
        <v>59</v>
      </c>
      <c r="AQ95" s="64">
        <v>1579590</v>
      </c>
      <c r="AR95" s="51"/>
    </row>
    <row r="96" spans="2:44" ht="18" customHeight="1" thickBot="1" x14ac:dyDescent="0.3">
      <c r="B96" s="47"/>
      <c r="C96" s="48">
        <f t="shared" ref="C96:U96" si="15">C95*(V$3+V$4)</f>
        <v>0</v>
      </c>
      <c r="D96" s="48">
        <f t="shared" si="15"/>
        <v>0</v>
      </c>
      <c r="E96" s="48">
        <f t="shared" si="15"/>
        <v>0</v>
      </c>
      <c r="F96" s="48">
        <f t="shared" si="15"/>
        <v>0</v>
      </c>
      <c r="G96" s="48">
        <f t="shared" si="15"/>
        <v>0</v>
      </c>
      <c r="H96" s="48">
        <f t="shared" si="15"/>
        <v>0</v>
      </c>
      <c r="I96" s="48">
        <f t="shared" si="15"/>
        <v>0</v>
      </c>
      <c r="J96" s="48">
        <f t="shared" si="15"/>
        <v>0</v>
      </c>
      <c r="K96" s="48">
        <f t="shared" si="15"/>
        <v>0</v>
      </c>
      <c r="L96" s="48">
        <f t="shared" si="15"/>
        <v>0</v>
      </c>
      <c r="M96" s="48">
        <f t="shared" si="15"/>
        <v>0</v>
      </c>
      <c r="N96" s="48">
        <f t="shared" si="15"/>
        <v>0</v>
      </c>
      <c r="O96" s="48">
        <f t="shared" si="15"/>
        <v>0</v>
      </c>
      <c r="P96" s="48">
        <f t="shared" si="15"/>
        <v>0</v>
      </c>
      <c r="Q96" s="48">
        <f t="shared" si="15"/>
        <v>0</v>
      </c>
      <c r="R96" s="48">
        <f t="shared" si="15"/>
        <v>0</v>
      </c>
      <c r="S96" s="48">
        <f t="shared" si="15"/>
        <v>0</v>
      </c>
      <c r="T96" s="48">
        <f t="shared" si="15"/>
        <v>0</v>
      </c>
      <c r="U96" s="48">
        <f t="shared" si="15"/>
        <v>0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25" t="s">
        <v>60</v>
      </c>
      <c r="AQ96" s="65">
        <f>AQ95-AQ94</f>
        <v>1582644</v>
      </c>
      <c r="AR96" s="51"/>
    </row>
    <row r="97" spans="2:44" ht="18" customHeight="1" thickTop="1" thickBot="1" x14ac:dyDescent="0.3"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66"/>
    </row>
    <row r="98" spans="2:44" ht="18" customHeight="1" thickBot="1" x14ac:dyDescent="0.3">
      <c r="B98" s="112" t="s">
        <v>61</v>
      </c>
      <c r="C98" s="114" t="s">
        <v>26</v>
      </c>
      <c r="D98" s="115"/>
      <c r="E98" s="116"/>
      <c r="F98" s="114" t="s">
        <v>62</v>
      </c>
      <c r="G98" s="115"/>
      <c r="H98" s="116"/>
      <c r="I98" s="114" t="s">
        <v>63</v>
      </c>
      <c r="J98" s="115"/>
      <c r="K98" s="116"/>
      <c r="L98" s="114" t="s">
        <v>64</v>
      </c>
      <c r="M98" s="115"/>
      <c r="N98" s="116"/>
      <c r="O98" s="114" t="s">
        <v>65</v>
      </c>
      <c r="P98" s="115"/>
      <c r="Q98" s="116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67"/>
    </row>
    <row r="99" spans="2:44" ht="18" customHeight="1" thickBot="1" x14ac:dyDescent="0.3">
      <c r="B99" s="113"/>
      <c r="C99" s="68" t="s">
        <v>66</v>
      </c>
      <c r="D99" s="69" t="s">
        <v>67</v>
      </c>
      <c r="E99" s="70" t="s">
        <v>68</v>
      </c>
      <c r="F99" s="68" t="s">
        <v>66</v>
      </c>
      <c r="G99" s="69" t="s">
        <v>67</v>
      </c>
      <c r="H99" s="70" t="s">
        <v>68</v>
      </c>
      <c r="I99" s="68" t="s">
        <v>66</v>
      </c>
      <c r="J99" s="69" t="s">
        <v>67</v>
      </c>
      <c r="K99" s="70" t="s">
        <v>68</v>
      </c>
      <c r="L99" s="68" t="s">
        <v>66</v>
      </c>
      <c r="M99" s="69" t="s">
        <v>67</v>
      </c>
      <c r="N99" s="70" t="s">
        <v>68</v>
      </c>
      <c r="O99" s="68" t="s">
        <v>66</v>
      </c>
      <c r="P99" s="69" t="s">
        <v>67</v>
      </c>
      <c r="Q99" s="70" t="s">
        <v>68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R99" s="71"/>
    </row>
    <row r="100" spans="2:44" ht="18" customHeight="1" thickBot="1" x14ac:dyDescent="0.3">
      <c r="B100" s="29" t="s">
        <v>69</v>
      </c>
      <c r="C100" s="72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R100" s="71"/>
    </row>
    <row r="101" spans="2:44" ht="18" customHeight="1" thickBot="1" x14ac:dyDescent="0.3">
      <c r="B101" s="75"/>
      <c r="C101" s="76">
        <f>C100*120</f>
        <v>0</v>
      </c>
      <c r="D101" s="76">
        <f>D100*84</f>
        <v>0</v>
      </c>
      <c r="E101" s="76">
        <f>E100*1.5</f>
        <v>0</v>
      </c>
      <c r="F101" s="76">
        <f>F100*120</f>
        <v>0</v>
      </c>
      <c r="G101" s="76">
        <f>G100*84</f>
        <v>0</v>
      </c>
      <c r="H101" s="76">
        <f>H100*4.5</f>
        <v>0</v>
      </c>
      <c r="I101" s="76">
        <f>I100*120</f>
        <v>0</v>
      </c>
      <c r="J101" s="76">
        <f>J100*84</f>
        <v>0</v>
      </c>
      <c r="K101" s="76">
        <f>K100*2.25</f>
        <v>0</v>
      </c>
      <c r="L101" s="76">
        <f>L100*120</f>
        <v>0</v>
      </c>
      <c r="M101" s="76">
        <f>M100*84</f>
        <v>0</v>
      </c>
      <c r="N101" s="76">
        <f>N100*1.5</f>
        <v>0</v>
      </c>
      <c r="O101" s="76">
        <f>O100*78</f>
        <v>0</v>
      </c>
      <c r="P101" s="76">
        <f>P100*42</f>
        <v>0</v>
      </c>
      <c r="Q101" s="76">
        <f>Q100*1.5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8"/>
      <c r="AQ101" s="78"/>
      <c r="AR101" s="79"/>
    </row>
  </sheetData>
  <mergeCells count="24">
    <mergeCell ref="O50:Q50"/>
    <mergeCell ref="B16:B17"/>
    <mergeCell ref="C16:E16"/>
    <mergeCell ref="F16:H16"/>
    <mergeCell ref="I16:K16"/>
    <mergeCell ref="L16:N16"/>
    <mergeCell ref="O16:Q16"/>
    <mergeCell ref="B50:B51"/>
    <mergeCell ref="C50:E50"/>
    <mergeCell ref="F50:H50"/>
    <mergeCell ref="I50:K50"/>
    <mergeCell ref="L50:N50"/>
    <mergeCell ref="O98:Q98"/>
    <mergeCell ref="B74:B75"/>
    <mergeCell ref="C74:E74"/>
    <mergeCell ref="F74:H74"/>
    <mergeCell ref="I74:K74"/>
    <mergeCell ref="L74:N74"/>
    <mergeCell ref="O74:Q74"/>
    <mergeCell ref="B98:B99"/>
    <mergeCell ref="C98:E98"/>
    <mergeCell ref="F98:H98"/>
    <mergeCell ref="I98:K98"/>
    <mergeCell ref="L98:N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B9AB-1DD2-448B-A0C8-65DBF4F8A67A}">
  <dimension ref="A1:BD101"/>
  <sheetViews>
    <sheetView zoomScale="120" zoomScaleNormal="120" workbookViewId="0">
      <pane xSplit="2" ySplit="8" topLeftCell="T9" activePane="bottomRight" state="frozen"/>
      <selection pane="topRight" activeCell="C1" sqref="C1"/>
      <selection pane="bottomLeft" activeCell="A9" sqref="A9"/>
      <selection pane="bottomRight" activeCell="AH14" sqref="AH14"/>
    </sheetView>
  </sheetViews>
  <sheetFormatPr defaultColWidth="8.7109375" defaultRowHeight="12.75" x14ac:dyDescent="0.25"/>
  <cols>
    <col min="1" max="1" width="1.140625" style="5" customWidth="1"/>
    <col min="2" max="2" width="13.7109375" style="5" bestFit="1" customWidth="1"/>
    <col min="3" max="5" width="6.7109375" style="5" customWidth="1"/>
    <col min="6" max="6" width="8.7109375" style="5" bestFit="1" customWidth="1"/>
    <col min="7" max="10" width="6.7109375" style="5" customWidth="1"/>
    <col min="11" max="11" width="7.85546875" style="5" bestFit="1" customWidth="1"/>
    <col min="12" max="13" width="6.7109375" style="5" customWidth="1"/>
    <col min="14" max="15" width="7.85546875" style="5" bestFit="1" customWidth="1"/>
    <col min="16" max="19" width="6.7109375" style="5" customWidth="1"/>
    <col min="20" max="20" width="7.85546875" style="5" bestFit="1" customWidth="1"/>
    <col min="21" max="21" width="6.7109375" style="5" customWidth="1"/>
    <col min="22" max="22" width="8.7109375" style="5" bestFit="1" customWidth="1"/>
    <col min="23" max="24" width="6.7109375" style="5" customWidth="1"/>
    <col min="25" max="25" width="8.7109375" style="5" bestFit="1" customWidth="1"/>
    <col min="26" max="26" width="9.5703125" style="5" bestFit="1" customWidth="1"/>
    <col min="27" max="32" width="6.7109375" style="5" customWidth="1"/>
    <col min="33" max="34" width="7.85546875" style="5" bestFit="1" customWidth="1"/>
    <col min="35" max="36" width="6.7109375" style="5" customWidth="1"/>
    <col min="37" max="37" width="7.85546875" style="5" bestFit="1" customWidth="1"/>
    <col min="38" max="41" width="6.7109375" style="5" customWidth="1"/>
    <col min="42" max="42" width="17" style="5" bestFit="1" customWidth="1"/>
    <col min="43" max="43" width="22" style="5" bestFit="1" customWidth="1"/>
    <col min="44" max="44" width="1.140625" style="5" customWidth="1"/>
    <col min="45" max="45" width="6" style="5" bestFit="1" customWidth="1"/>
    <col min="46" max="46" width="4.7109375" style="5" bestFit="1" customWidth="1"/>
    <col min="47" max="47" width="5.140625" style="5" bestFit="1" customWidth="1"/>
    <col min="48" max="48" width="4.7109375" style="5" bestFit="1" customWidth="1"/>
    <col min="49" max="49" width="5" style="5" bestFit="1" customWidth="1"/>
    <col min="50" max="50" width="4.7109375" style="5" bestFit="1" customWidth="1"/>
    <col min="51" max="51" width="5.140625" style="5" customWidth="1"/>
    <col min="52" max="52" width="14.7109375" style="5" bestFit="1" customWidth="1"/>
    <col min="53" max="53" width="22.140625" style="5" bestFit="1" customWidth="1"/>
    <col min="54" max="58" width="5.7109375" style="5" customWidth="1"/>
    <col min="59" max="16384" width="8.7109375" style="5"/>
  </cols>
  <sheetData>
    <row r="1" spans="1:56" ht="18" customHeight="1" x14ac:dyDescent="0.25">
      <c r="B1" s="1" t="s">
        <v>0</v>
      </c>
      <c r="C1" s="2"/>
      <c r="D1" s="2"/>
      <c r="E1" s="2"/>
      <c r="F1" s="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 t="s">
        <v>1</v>
      </c>
      <c r="AR1" s="2"/>
      <c r="AS1" s="1"/>
      <c r="AT1" s="4"/>
      <c r="AU1" s="4"/>
      <c r="AV1" s="4"/>
      <c r="AW1" s="4"/>
      <c r="AX1" s="4"/>
      <c r="AY1" s="4"/>
      <c r="BB1" s="2"/>
      <c r="BD1" s="6"/>
    </row>
    <row r="2" spans="1:56" ht="18" customHeight="1" x14ac:dyDescent="0.25">
      <c r="B2" s="7"/>
      <c r="C2" s="7"/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8" t="s">
        <v>2</v>
      </c>
      <c r="AQ2" s="9"/>
      <c r="AR2" s="2"/>
      <c r="AS2" s="2"/>
      <c r="AT2" s="4"/>
      <c r="AU2" s="4"/>
      <c r="AV2" s="4"/>
      <c r="AW2" s="4"/>
      <c r="AX2" s="4"/>
      <c r="AY2" s="4"/>
      <c r="BB2" s="2"/>
    </row>
    <row r="3" spans="1:56" s="12" customFormat="1" ht="11.25" x14ac:dyDescent="0.25">
      <c r="B3" s="10" t="s">
        <v>3</v>
      </c>
      <c r="C3" s="11">
        <f>[1]DSSR!B4</f>
        <v>1300</v>
      </c>
      <c r="D3" s="11">
        <f>[1]DSSR!C4</f>
        <v>1534</v>
      </c>
      <c r="E3" s="11">
        <f>[1]DSSR!D4</f>
        <v>1728</v>
      </c>
      <c r="F3" s="11">
        <f>[1]DSSR!E4</f>
        <v>1728</v>
      </c>
      <c r="G3" s="11">
        <f>[1]DSSR!F4</f>
        <v>1452</v>
      </c>
      <c r="H3" s="11">
        <f>[1]DSSR!G4</f>
        <v>1240</v>
      </c>
      <c r="I3" s="11">
        <f>[1]DSSR!H4</f>
        <v>1520</v>
      </c>
      <c r="J3" s="11">
        <f>[1]DSSR!I4</f>
        <v>978</v>
      </c>
      <c r="K3" s="11">
        <f>[1]DSSR!J4</f>
        <v>945</v>
      </c>
      <c r="L3" s="11">
        <f>[1]DSSR!K4</f>
        <v>0</v>
      </c>
      <c r="M3" s="11">
        <f>[1]DSSR!L4</f>
        <v>1127</v>
      </c>
      <c r="N3" s="11">
        <f>[1]DSSR!M4</f>
        <v>773</v>
      </c>
      <c r="O3" s="11">
        <f>[1]DSSR!N4</f>
        <v>1038</v>
      </c>
      <c r="P3" s="11">
        <f>[1]DSSR!O4</f>
        <v>773</v>
      </c>
      <c r="Q3" s="11">
        <f>[1]DSSR!P4</f>
        <v>1038</v>
      </c>
      <c r="R3" s="11">
        <f>[1]DSSR!Q4</f>
        <v>773</v>
      </c>
      <c r="S3" s="11">
        <f>[1]DSSR!R4</f>
        <v>1038</v>
      </c>
      <c r="T3" s="11">
        <f>[1]DSSR!S4</f>
        <v>792</v>
      </c>
      <c r="U3" s="11">
        <f>[1]DSSR!T4</f>
        <v>948</v>
      </c>
      <c r="V3" s="16">
        <f>[1]DSSR!B24</f>
        <v>544</v>
      </c>
      <c r="W3" s="16">
        <f>[1]DSSR!C24</f>
        <v>1127</v>
      </c>
      <c r="X3" s="16">
        <f>[1]DSSR!D24</f>
        <v>853</v>
      </c>
      <c r="Y3" s="16">
        <f>[1]DSSR!E24</f>
        <v>563</v>
      </c>
      <c r="Z3" s="16">
        <f>[1]DSSR!F24</f>
        <v>575</v>
      </c>
      <c r="AA3" s="16">
        <f>[1]DSSR!G24</f>
        <v>1175</v>
      </c>
      <c r="AB3" s="16">
        <f>[1]DSSR!H24</f>
        <v>0</v>
      </c>
      <c r="AC3" s="16">
        <f>[1]DSSR!I24</f>
        <v>791</v>
      </c>
      <c r="AD3" s="16">
        <f>[1]DSSR!J24</f>
        <v>1102</v>
      </c>
      <c r="AE3" s="16">
        <f>[1]DSSR!K24</f>
        <v>520</v>
      </c>
      <c r="AF3" s="16">
        <f>[1]DSSR!L24</f>
        <v>1142</v>
      </c>
      <c r="AG3" s="16">
        <f>[1]DSSR!M24</f>
        <v>205</v>
      </c>
      <c r="AH3" s="16">
        <f>[1]DSSR!N24</f>
        <v>205</v>
      </c>
      <c r="AI3" s="16">
        <f>[1]DSSR!O24</f>
        <v>205</v>
      </c>
      <c r="AJ3" s="16">
        <f>[1]DSSR!P24</f>
        <v>500</v>
      </c>
      <c r="AK3" s="16">
        <f>[1]DSSR!Q24</f>
        <v>650</v>
      </c>
      <c r="AL3" s="16">
        <f>[1]DSSR!R24</f>
        <v>650</v>
      </c>
      <c r="AM3" s="16">
        <f>[1]DSSR!S24</f>
        <v>500</v>
      </c>
      <c r="AN3" s="16">
        <f>[1]DSSR!T24</f>
        <v>650</v>
      </c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3"/>
      <c r="BA3" s="15"/>
      <c r="BB3" s="13"/>
    </row>
    <row r="4" spans="1:56" s="12" customFormat="1" ht="11.25" x14ac:dyDescent="0.25">
      <c r="B4" s="10" t="s">
        <v>4</v>
      </c>
      <c r="C4" s="11">
        <f>[1]DSSR!B5</f>
        <v>120</v>
      </c>
      <c r="D4" s="11">
        <f>[1]DSSR!C5</f>
        <v>0</v>
      </c>
      <c r="E4" s="11">
        <f>[1]DSSR!D5</f>
        <v>0</v>
      </c>
      <c r="F4" s="11">
        <f>[1]DSSR!E5</f>
        <v>0</v>
      </c>
      <c r="G4" s="11">
        <f>[1]DSSR!F5</f>
        <v>0</v>
      </c>
      <c r="H4" s="11">
        <f>[1]DSSR!G5</f>
        <v>120</v>
      </c>
      <c r="I4" s="11">
        <f>[1]DSSR!H5</f>
        <v>0</v>
      </c>
      <c r="J4" s="11">
        <f>[1]DSSR!I5</f>
        <v>120</v>
      </c>
      <c r="K4" s="11">
        <f>[1]DSSR!J5</f>
        <v>120</v>
      </c>
      <c r="L4" s="11">
        <f>[1]DSSR!K5</f>
        <v>111</v>
      </c>
      <c r="M4" s="11">
        <f>[1]DSSR!L5</f>
        <v>0</v>
      </c>
      <c r="N4" s="11">
        <f>[1]DSSR!M5</f>
        <v>120</v>
      </c>
      <c r="O4" s="11">
        <f>[1]DSSR!N5</f>
        <v>0</v>
      </c>
      <c r="P4" s="11">
        <f>[1]DSSR!O5</f>
        <v>120</v>
      </c>
      <c r="Q4" s="11">
        <f>[1]DSSR!P5</f>
        <v>0</v>
      </c>
      <c r="R4" s="11">
        <f>[1]DSSR!Q5</f>
        <v>120</v>
      </c>
      <c r="S4" s="11">
        <f>[1]DSSR!R5</f>
        <v>0</v>
      </c>
      <c r="T4" s="11">
        <f>[1]DSSR!S5</f>
        <v>120</v>
      </c>
      <c r="U4" s="11">
        <f>[1]DSSR!T5</f>
        <v>120</v>
      </c>
      <c r="V4" s="16">
        <f>[1]DSSR!B25</f>
        <v>111</v>
      </c>
      <c r="W4" s="16">
        <f>[1]DSSR!C25</f>
        <v>0</v>
      </c>
      <c r="X4" s="16">
        <f>[1]DSSR!D25</f>
        <v>120</v>
      </c>
      <c r="Y4" s="16">
        <f>[1]DSSR!E25</f>
        <v>111</v>
      </c>
      <c r="Z4" s="16">
        <f>[1]DSSR!F25</f>
        <v>111</v>
      </c>
      <c r="AA4" s="16">
        <f>[1]DSSR!G25</f>
        <v>0</v>
      </c>
      <c r="AB4" s="16">
        <f>[1]DSSR!H25</f>
        <v>111</v>
      </c>
      <c r="AC4" s="16">
        <f>[1]DSSR!I25</f>
        <v>120</v>
      </c>
      <c r="AD4" s="16">
        <f>[1]DSSR!J25</f>
        <v>0</v>
      </c>
      <c r="AE4" s="16">
        <f>[1]DSSR!K25</f>
        <v>111</v>
      </c>
      <c r="AF4" s="16">
        <f>[1]DSSR!L25</f>
        <v>0</v>
      </c>
      <c r="AG4" s="16">
        <f>[1]DSSR!M25</f>
        <v>78</v>
      </c>
      <c r="AH4" s="16">
        <f>[1]DSSR!N25</f>
        <v>78</v>
      </c>
      <c r="AI4" s="16">
        <f>[1]DSSR!O25</f>
        <v>78</v>
      </c>
      <c r="AJ4" s="16">
        <f>[1]DSSR!P25</f>
        <v>120</v>
      </c>
      <c r="AK4" s="16">
        <f>[1]DSSR!Q25</f>
        <v>0</v>
      </c>
      <c r="AL4" s="16">
        <f>[1]DSSR!R25</f>
        <v>0</v>
      </c>
      <c r="AM4" s="16">
        <f>[1]DSSR!S25</f>
        <v>120</v>
      </c>
      <c r="AN4" s="16">
        <f>[1]DSSR!T25</f>
        <v>0</v>
      </c>
      <c r="AP4" s="13"/>
      <c r="AQ4" s="13"/>
      <c r="AR4" s="13"/>
      <c r="AS4" s="13"/>
      <c r="AT4" s="14"/>
      <c r="AU4" s="14"/>
      <c r="AV4" s="14"/>
      <c r="AW4" s="14"/>
      <c r="AX4" s="14"/>
      <c r="AY4" s="14"/>
      <c r="AZ4" s="13"/>
      <c r="BA4" s="15"/>
      <c r="BB4" s="13"/>
    </row>
    <row r="5" spans="1:56" s="12" customFormat="1" ht="11.25" x14ac:dyDescent="0.25">
      <c r="B5" s="10" t="s">
        <v>5</v>
      </c>
      <c r="C5" s="16">
        <v>84</v>
      </c>
      <c r="D5" s="16"/>
      <c r="E5" s="16"/>
      <c r="F5" s="16"/>
      <c r="G5" s="16"/>
      <c r="H5" s="16">
        <v>84</v>
      </c>
      <c r="I5" s="16"/>
      <c r="J5" s="16">
        <v>84</v>
      </c>
      <c r="K5" s="16">
        <v>84</v>
      </c>
      <c r="L5" s="16">
        <v>84</v>
      </c>
      <c r="M5" s="16"/>
      <c r="N5" s="16">
        <v>84</v>
      </c>
      <c r="O5" s="16"/>
      <c r="P5" s="16">
        <v>84</v>
      </c>
      <c r="Q5" s="16"/>
      <c r="R5" s="16">
        <v>84</v>
      </c>
      <c r="S5" s="16"/>
      <c r="T5" s="16">
        <v>84</v>
      </c>
      <c r="U5" s="16">
        <v>84</v>
      </c>
      <c r="V5" s="16">
        <v>84</v>
      </c>
      <c r="W5" s="16"/>
      <c r="X5" s="16">
        <v>84</v>
      </c>
      <c r="Y5" s="16">
        <v>84</v>
      </c>
      <c r="Z5" s="16">
        <v>84</v>
      </c>
      <c r="AA5" s="16"/>
      <c r="AB5" s="16">
        <v>84</v>
      </c>
      <c r="AC5" s="16">
        <v>84</v>
      </c>
      <c r="AD5" s="16"/>
      <c r="AE5" s="16">
        <v>84</v>
      </c>
      <c r="AF5" s="16"/>
      <c r="AG5" s="16">
        <v>42</v>
      </c>
      <c r="AH5" s="16">
        <v>42</v>
      </c>
      <c r="AI5" s="16">
        <v>42</v>
      </c>
      <c r="AJ5" s="16">
        <v>84</v>
      </c>
      <c r="AK5" s="16"/>
      <c r="AL5" s="16"/>
      <c r="AM5" s="16">
        <v>84</v>
      </c>
      <c r="AN5" s="16"/>
      <c r="AP5" s="13"/>
      <c r="AQ5" s="13"/>
      <c r="AR5" s="13"/>
      <c r="AS5" s="13"/>
      <c r="AT5" s="14"/>
      <c r="AU5" s="14"/>
      <c r="AV5" s="14"/>
      <c r="AW5" s="14"/>
      <c r="AX5" s="14"/>
      <c r="AY5" s="14"/>
      <c r="AZ5" s="13"/>
      <c r="BA5" s="15"/>
      <c r="BB5" s="13"/>
    </row>
    <row r="6" spans="1:56" s="12" customFormat="1" ht="12" thickBot="1" x14ac:dyDescent="0.3">
      <c r="B6" s="10" t="s">
        <v>6</v>
      </c>
      <c r="C6" s="16">
        <v>1.5</v>
      </c>
      <c r="D6" s="16"/>
      <c r="E6" s="16"/>
      <c r="F6" s="16"/>
      <c r="G6" s="16"/>
      <c r="H6" s="16">
        <v>1.5</v>
      </c>
      <c r="I6" s="16"/>
      <c r="J6" s="16">
        <v>1.5</v>
      </c>
      <c r="K6" s="16">
        <v>1.5</v>
      </c>
      <c r="L6" s="16">
        <v>4.5</v>
      </c>
      <c r="M6" s="16"/>
      <c r="N6" s="16">
        <v>1.5</v>
      </c>
      <c r="O6" s="16"/>
      <c r="P6" s="16">
        <v>1.5</v>
      </c>
      <c r="Q6" s="16"/>
      <c r="R6" s="16">
        <v>1.5</v>
      </c>
      <c r="S6" s="16"/>
      <c r="T6" s="16">
        <v>1.5</v>
      </c>
      <c r="U6" s="16">
        <v>1.5</v>
      </c>
      <c r="V6" s="16">
        <v>4.5</v>
      </c>
      <c r="W6" s="16"/>
      <c r="X6" s="16">
        <v>1.5</v>
      </c>
      <c r="Y6" s="54">
        <f>4.5/2</f>
        <v>2.25</v>
      </c>
      <c r="Z6" s="16">
        <v>4.5</v>
      </c>
      <c r="AA6" s="16"/>
      <c r="AB6" s="16">
        <v>4.5</v>
      </c>
      <c r="AC6" s="16">
        <v>1.5</v>
      </c>
      <c r="AD6" s="16"/>
      <c r="AE6" s="16">
        <v>1.5</v>
      </c>
      <c r="AF6" s="16"/>
      <c r="AG6" s="16">
        <v>1.5</v>
      </c>
      <c r="AH6" s="16">
        <v>1.5</v>
      </c>
      <c r="AI6" s="16">
        <v>1.5</v>
      </c>
      <c r="AJ6" s="16">
        <v>1.5</v>
      </c>
      <c r="AK6" s="16"/>
      <c r="AL6" s="16"/>
      <c r="AM6" s="16">
        <v>1.5</v>
      </c>
      <c r="AN6" s="55"/>
      <c r="AP6" s="13"/>
      <c r="AQ6" s="13"/>
      <c r="AR6" s="13"/>
      <c r="AS6" s="13"/>
      <c r="AT6" s="14"/>
      <c r="AU6" s="14"/>
      <c r="AV6" s="14"/>
      <c r="AW6" s="14"/>
      <c r="AX6" s="14"/>
      <c r="AY6" s="14"/>
      <c r="AZ6" s="13"/>
      <c r="BA6" s="15"/>
      <c r="BB6" s="13"/>
    </row>
    <row r="7" spans="1:56" s="12" customFormat="1" ht="18" customHeight="1" thickBot="1" x14ac:dyDescent="0.3">
      <c r="B7" s="17" t="s">
        <v>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6"/>
      <c r="W7" s="16"/>
      <c r="X7" s="16"/>
      <c r="Y7" s="5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55"/>
      <c r="AO7" s="19"/>
      <c r="AP7" s="20"/>
      <c r="AQ7" s="20"/>
      <c r="AR7" s="21"/>
      <c r="AS7" s="13"/>
      <c r="AT7" s="14"/>
      <c r="AU7" s="14"/>
      <c r="AV7" s="14"/>
      <c r="AW7" s="14"/>
      <c r="AX7" s="14"/>
      <c r="AY7" s="14"/>
      <c r="AZ7" s="13"/>
      <c r="BA7" s="15"/>
      <c r="BB7" s="13"/>
    </row>
    <row r="8" spans="1:56" ht="18" customHeight="1" thickBot="1" x14ac:dyDescent="0.3">
      <c r="B8" s="22" t="s">
        <v>8</v>
      </c>
      <c r="C8" s="91" t="s">
        <v>9</v>
      </c>
      <c r="D8" s="92" t="s">
        <v>10</v>
      </c>
      <c r="E8" s="92" t="s">
        <v>11</v>
      </c>
      <c r="F8" s="92" t="s">
        <v>12</v>
      </c>
      <c r="G8" s="92" t="s">
        <v>13</v>
      </c>
      <c r="H8" s="92" t="s">
        <v>14</v>
      </c>
      <c r="I8" s="92" t="s">
        <v>15</v>
      </c>
      <c r="J8" s="92" t="s">
        <v>16</v>
      </c>
      <c r="K8" s="92" t="s">
        <v>17</v>
      </c>
      <c r="L8" s="92" t="s">
        <v>18</v>
      </c>
      <c r="M8" s="92" t="s">
        <v>19</v>
      </c>
      <c r="N8" s="92" t="s">
        <v>20</v>
      </c>
      <c r="O8" s="92" t="s">
        <v>21</v>
      </c>
      <c r="P8" s="92" t="s">
        <v>22</v>
      </c>
      <c r="Q8" s="92" t="s">
        <v>23</v>
      </c>
      <c r="R8" s="92" t="s">
        <v>24</v>
      </c>
      <c r="S8" s="92" t="s">
        <v>25</v>
      </c>
      <c r="T8" s="92" t="s">
        <v>26</v>
      </c>
      <c r="U8" s="92" t="s">
        <v>27</v>
      </c>
      <c r="V8" s="92" t="s">
        <v>37</v>
      </c>
      <c r="W8" s="92" t="s">
        <v>38</v>
      </c>
      <c r="X8" s="92" t="s">
        <v>39</v>
      </c>
      <c r="Y8" s="92" t="s">
        <v>40</v>
      </c>
      <c r="Z8" s="92" t="s">
        <v>41</v>
      </c>
      <c r="AA8" s="92" t="s">
        <v>42</v>
      </c>
      <c r="AB8" s="92" t="s">
        <v>43</v>
      </c>
      <c r="AC8" s="92" t="s">
        <v>44</v>
      </c>
      <c r="AD8" s="92" t="s">
        <v>45</v>
      </c>
      <c r="AE8" s="92" t="s">
        <v>46</v>
      </c>
      <c r="AF8" s="92" t="s">
        <v>47</v>
      </c>
      <c r="AG8" s="92" t="s">
        <v>48</v>
      </c>
      <c r="AH8" s="92" t="s">
        <v>49</v>
      </c>
      <c r="AI8" s="92" t="s">
        <v>50</v>
      </c>
      <c r="AJ8" s="92" t="s">
        <v>51</v>
      </c>
      <c r="AK8" s="92" t="s">
        <v>52</v>
      </c>
      <c r="AL8" s="92" t="s">
        <v>53</v>
      </c>
      <c r="AM8" s="92" t="s">
        <v>54</v>
      </c>
      <c r="AN8" s="93" t="s">
        <v>55</v>
      </c>
      <c r="AP8" s="25" t="s">
        <v>28</v>
      </c>
      <c r="AQ8" s="26"/>
      <c r="AR8" s="27"/>
      <c r="AS8" s="28"/>
      <c r="AT8" s="28"/>
      <c r="AU8" s="28"/>
      <c r="AV8" s="28"/>
      <c r="AW8" s="28"/>
      <c r="AX8" s="28"/>
      <c r="AY8" s="8"/>
      <c r="BB8" s="2"/>
    </row>
    <row r="9" spans="1:56" ht="18" customHeight="1" x14ac:dyDescent="0.25">
      <c r="B9" s="29" t="s">
        <v>29</v>
      </c>
      <c r="C9" s="94"/>
      <c r="D9" s="88"/>
      <c r="E9" s="88"/>
      <c r="F9" s="88"/>
      <c r="G9" s="88"/>
      <c r="H9" s="88"/>
      <c r="I9" s="88"/>
      <c r="J9" s="88"/>
      <c r="K9" s="88">
        <v>1</v>
      </c>
      <c r="L9" s="88"/>
      <c r="M9" s="88"/>
      <c r="N9" s="88"/>
      <c r="O9" s="88"/>
      <c r="P9" s="88"/>
      <c r="Q9" s="88"/>
      <c r="R9" s="88"/>
      <c r="S9" s="88"/>
      <c r="T9" s="88"/>
      <c r="U9" s="88"/>
      <c r="V9" s="88">
        <v>15</v>
      </c>
      <c r="W9" s="88"/>
      <c r="X9" s="88"/>
      <c r="Y9" s="88"/>
      <c r="Z9" s="88">
        <v>53</v>
      </c>
      <c r="AA9" s="88"/>
      <c r="AB9" s="88"/>
      <c r="AC9" s="88"/>
      <c r="AD9" s="88"/>
      <c r="AE9" s="88"/>
      <c r="AF9" s="88"/>
      <c r="AG9" s="88"/>
      <c r="AH9" s="89">
        <v>2</v>
      </c>
      <c r="AI9" s="88"/>
      <c r="AJ9" s="88"/>
      <c r="AK9" s="88"/>
      <c r="AL9" s="88"/>
      <c r="AM9" s="88"/>
      <c r="AN9" s="95"/>
      <c r="AR9" s="27"/>
      <c r="AS9" s="28"/>
      <c r="AT9" s="28"/>
      <c r="AU9" s="28"/>
      <c r="AV9" s="28"/>
      <c r="AW9" s="28"/>
      <c r="AX9" s="28"/>
      <c r="AY9" s="32"/>
      <c r="BB9" s="2"/>
    </row>
    <row r="10" spans="1:56" ht="18" customHeight="1" x14ac:dyDescent="0.25">
      <c r="B10" s="33" t="s">
        <v>30</v>
      </c>
      <c r="C10" s="34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60"/>
      <c r="AN10" s="96"/>
      <c r="AP10" s="25" t="s">
        <v>31</v>
      </c>
      <c r="AQ10" s="38">
        <f>SUM(C13:AN13)+AG15</f>
        <v>48014</v>
      </c>
      <c r="AR10" s="27"/>
      <c r="AS10" s="28"/>
      <c r="AT10" s="28"/>
      <c r="AU10" s="28"/>
      <c r="AV10" s="28"/>
      <c r="AW10" s="28"/>
      <c r="AX10" s="28"/>
      <c r="AY10" s="32"/>
      <c r="BB10" s="2"/>
    </row>
    <row r="11" spans="1:56" ht="18" customHeight="1" thickBot="1" x14ac:dyDescent="0.3">
      <c r="B11" s="39" t="s">
        <v>32</v>
      </c>
      <c r="C11" s="97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6"/>
      <c r="AP11" s="25" t="s">
        <v>33</v>
      </c>
      <c r="AQ11" s="38">
        <f>SUM(C19:Q19)</f>
        <v>7752</v>
      </c>
      <c r="AR11" s="27"/>
      <c r="AS11" s="28"/>
      <c r="AT11" s="28"/>
      <c r="AU11" s="28"/>
      <c r="AV11" s="28"/>
      <c r="AW11" s="28"/>
      <c r="AX11" s="28"/>
      <c r="AY11" s="32"/>
      <c r="BB11" s="2"/>
    </row>
    <row r="12" spans="1:56" ht="18" customHeight="1" thickBot="1" x14ac:dyDescent="0.3">
      <c r="B12" s="29" t="s">
        <v>34</v>
      </c>
      <c r="C12" s="101">
        <f t="shared" ref="C12:Y12" si="0">C9-C11+C10</f>
        <v>0</v>
      </c>
      <c r="D12" s="101">
        <f t="shared" si="0"/>
        <v>0</v>
      </c>
      <c r="E12" s="101">
        <f t="shared" si="0"/>
        <v>0</v>
      </c>
      <c r="F12" s="101">
        <f t="shared" si="0"/>
        <v>0</v>
      </c>
      <c r="G12" s="101">
        <f t="shared" si="0"/>
        <v>0</v>
      </c>
      <c r="H12" s="101">
        <f t="shared" si="0"/>
        <v>0</v>
      </c>
      <c r="I12" s="101">
        <f t="shared" si="0"/>
        <v>0</v>
      </c>
      <c r="J12" s="101">
        <f t="shared" si="0"/>
        <v>0</v>
      </c>
      <c r="K12" s="101">
        <f t="shared" si="0"/>
        <v>1</v>
      </c>
      <c r="L12" s="101">
        <f t="shared" si="0"/>
        <v>0</v>
      </c>
      <c r="M12" s="101">
        <f t="shared" si="0"/>
        <v>0</v>
      </c>
      <c r="N12" s="101">
        <f t="shared" si="0"/>
        <v>0</v>
      </c>
      <c r="O12" s="101">
        <f t="shared" si="0"/>
        <v>0</v>
      </c>
      <c r="P12" s="101">
        <f t="shared" si="0"/>
        <v>0</v>
      </c>
      <c r="Q12" s="101">
        <f t="shared" si="0"/>
        <v>0</v>
      </c>
      <c r="R12" s="101">
        <f t="shared" si="0"/>
        <v>0</v>
      </c>
      <c r="S12" s="101">
        <f t="shared" si="0"/>
        <v>0</v>
      </c>
      <c r="T12" s="101">
        <f t="shared" si="0"/>
        <v>0</v>
      </c>
      <c r="U12" s="101">
        <f t="shared" si="0"/>
        <v>0</v>
      </c>
      <c r="V12" s="101">
        <f t="shared" si="0"/>
        <v>15</v>
      </c>
      <c r="W12" s="101">
        <f t="shared" si="0"/>
        <v>0</v>
      </c>
      <c r="X12" s="101">
        <f t="shared" si="0"/>
        <v>0</v>
      </c>
      <c r="Y12" s="101">
        <f t="shared" si="0"/>
        <v>0</v>
      </c>
      <c r="Z12" s="101">
        <f>Z9-Z11+Z10</f>
        <v>53</v>
      </c>
      <c r="AA12" s="101">
        <f t="shared" ref="AA12:AN12" si="1">AA9-AA11+AA10</f>
        <v>0</v>
      </c>
      <c r="AB12" s="101">
        <f t="shared" si="1"/>
        <v>0</v>
      </c>
      <c r="AC12" s="101">
        <f t="shared" si="1"/>
        <v>0</v>
      </c>
      <c r="AD12" s="101">
        <f t="shared" si="1"/>
        <v>0</v>
      </c>
      <c r="AE12" s="101">
        <f t="shared" si="1"/>
        <v>0</v>
      </c>
      <c r="AF12" s="101">
        <f t="shared" si="1"/>
        <v>0</v>
      </c>
      <c r="AG12" s="101">
        <f t="shared" si="1"/>
        <v>0</v>
      </c>
      <c r="AH12" s="101">
        <f t="shared" si="1"/>
        <v>2</v>
      </c>
      <c r="AI12" s="101">
        <f t="shared" si="1"/>
        <v>0</v>
      </c>
      <c r="AJ12" s="101">
        <f t="shared" si="1"/>
        <v>0</v>
      </c>
      <c r="AK12" s="101">
        <f t="shared" si="1"/>
        <v>0</v>
      </c>
      <c r="AL12" s="101">
        <f t="shared" si="1"/>
        <v>0</v>
      </c>
      <c r="AM12" s="101">
        <f t="shared" si="1"/>
        <v>0</v>
      </c>
      <c r="AN12" s="101">
        <f t="shared" si="1"/>
        <v>0</v>
      </c>
      <c r="AP12" s="25" t="s">
        <v>35</v>
      </c>
      <c r="AQ12" s="46">
        <f>AQ10-AQ11</f>
        <v>40262</v>
      </c>
      <c r="AR12" s="27"/>
      <c r="AS12" s="28"/>
      <c r="AT12" s="28"/>
      <c r="AU12" s="28"/>
      <c r="AV12" s="28"/>
      <c r="AW12" s="28"/>
      <c r="AX12" s="28"/>
      <c r="AY12" s="8"/>
      <c r="BB12" s="2"/>
    </row>
    <row r="13" spans="1:56" s="13" customFormat="1" ht="18" customHeight="1" thickBot="1" x14ac:dyDescent="0.3">
      <c r="B13" s="110"/>
      <c r="C13" s="83">
        <f t="shared" ref="C13:U13" si="2">C12*(C$3+C$4)</f>
        <v>0</v>
      </c>
      <c r="D13" s="83">
        <f t="shared" si="2"/>
        <v>0</v>
      </c>
      <c r="E13" s="83">
        <f t="shared" si="2"/>
        <v>0</v>
      </c>
      <c r="F13" s="83">
        <f t="shared" si="2"/>
        <v>0</v>
      </c>
      <c r="G13" s="83">
        <f t="shared" si="2"/>
        <v>0</v>
      </c>
      <c r="H13" s="83">
        <f t="shared" si="2"/>
        <v>0</v>
      </c>
      <c r="I13" s="83">
        <f t="shared" si="2"/>
        <v>0</v>
      </c>
      <c r="J13" s="83">
        <f t="shared" si="2"/>
        <v>0</v>
      </c>
      <c r="K13" s="107">
        <f t="shared" si="2"/>
        <v>1065</v>
      </c>
      <c r="L13" s="83">
        <f t="shared" si="2"/>
        <v>0</v>
      </c>
      <c r="M13" s="83">
        <f t="shared" si="2"/>
        <v>0</v>
      </c>
      <c r="N13" s="107">
        <f t="shared" si="2"/>
        <v>0</v>
      </c>
      <c r="O13" s="107">
        <f t="shared" si="2"/>
        <v>0</v>
      </c>
      <c r="P13" s="83">
        <f t="shared" si="2"/>
        <v>0</v>
      </c>
      <c r="Q13" s="83">
        <f t="shared" si="2"/>
        <v>0</v>
      </c>
      <c r="R13" s="83">
        <f t="shared" si="2"/>
        <v>0</v>
      </c>
      <c r="S13" s="83">
        <f t="shared" si="2"/>
        <v>0</v>
      </c>
      <c r="T13" s="107">
        <f t="shared" si="2"/>
        <v>0</v>
      </c>
      <c r="U13" s="83">
        <f t="shared" si="2"/>
        <v>0</v>
      </c>
      <c r="V13" s="107">
        <f t="shared" ref="V13:AN13" si="3">V12*(V$3+V$4)</f>
        <v>9825</v>
      </c>
      <c r="W13" s="83">
        <f t="shared" si="3"/>
        <v>0</v>
      </c>
      <c r="X13" s="83">
        <f t="shared" si="3"/>
        <v>0</v>
      </c>
      <c r="Y13" s="107">
        <f t="shared" si="3"/>
        <v>0</v>
      </c>
      <c r="Z13" s="107">
        <f t="shared" si="3"/>
        <v>36358</v>
      </c>
      <c r="AA13" s="83">
        <f t="shared" si="3"/>
        <v>0</v>
      </c>
      <c r="AB13" s="83">
        <f t="shared" si="3"/>
        <v>0</v>
      </c>
      <c r="AC13" s="83">
        <f t="shared" si="3"/>
        <v>0</v>
      </c>
      <c r="AD13" s="83">
        <f t="shared" si="3"/>
        <v>0</v>
      </c>
      <c r="AE13" s="83">
        <f t="shared" si="3"/>
        <v>0</v>
      </c>
      <c r="AF13" s="83">
        <f t="shared" si="3"/>
        <v>0</v>
      </c>
      <c r="AG13" s="83">
        <f t="shared" si="3"/>
        <v>0</v>
      </c>
      <c r="AH13" s="107">
        <f t="shared" si="3"/>
        <v>566</v>
      </c>
      <c r="AI13" s="83">
        <f t="shared" si="3"/>
        <v>0</v>
      </c>
      <c r="AJ13" s="83">
        <f t="shared" si="3"/>
        <v>0</v>
      </c>
      <c r="AK13" s="107">
        <f t="shared" si="3"/>
        <v>0</v>
      </c>
      <c r="AL13" s="83">
        <f t="shared" si="3"/>
        <v>0</v>
      </c>
      <c r="AM13" s="83">
        <f t="shared" si="3"/>
        <v>0</v>
      </c>
      <c r="AN13" s="83">
        <f t="shared" si="3"/>
        <v>0</v>
      </c>
      <c r="AP13" s="49" t="s">
        <v>36</v>
      </c>
      <c r="AQ13" s="50"/>
      <c r="AR13" s="84"/>
      <c r="AY13" s="52"/>
    </row>
    <row r="14" spans="1:56" s="12" customFormat="1" ht="12" thickBot="1" x14ac:dyDescent="0.3"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108">
        <v>20</v>
      </c>
      <c r="AH14" s="109" t="s">
        <v>77</v>
      </c>
      <c r="AI14" s="83">
        <f>66-48</f>
        <v>18</v>
      </c>
      <c r="AJ14" s="48"/>
      <c r="AK14" s="48"/>
      <c r="AL14" s="48"/>
      <c r="AM14" s="48"/>
      <c r="AN14" s="48"/>
      <c r="AO14" s="48"/>
      <c r="AP14" s="49"/>
      <c r="AQ14" s="50"/>
      <c r="AR14" s="51"/>
      <c r="AS14" s="10"/>
      <c r="AT14" s="10"/>
      <c r="AU14" s="10"/>
      <c r="AV14" s="10"/>
      <c r="AW14" s="10"/>
      <c r="AX14" s="10"/>
      <c r="AY14" s="52"/>
      <c r="BB14" s="13"/>
    </row>
    <row r="15" spans="1:56" s="12" customFormat="1" ht="12" thickBot="1" x14ac:dyDescent="0.3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83">
        <f>AG14*10</f>
        <v>200</v>
      </c>
      <c r="AH15" s="48"/>
      <c r="AI15" s="48"/>
      <c r="AJ15" s="48"/>
      <c r="AK15" s="48"/>
      <c r="AL15" s="48"/>
      <c r="AM15" s="48"/>
      <c r="AN15" s="48"/>
      <c r="AO15" s="48"/>
      <c r="AP15" s="49"/>
      <c r="AQ15" s="50"/>
      <c r="AR15" s="51"/>
      <c r="AS15" s="10"/>
      <c r="AT15" s="10"/>
      <c r="AU15" s="10"/>
      <c r="AV15" s="10"/>
      <c r="AW15" s="10"/>
      <c r="AX15" s="10"/>
      <c r="AY15" s="52"/>
      <c r="BB15" s="13"/>
    </row>
    <row r="16" spans="1:56" s="12" customFormat="1" ht="13.5" thickBot="1" x14ac:dyDescent="0.3">
      <c r="A16" s="2"/>
      <c r="B16" s="112" t="s">
        <v>61</v>
      </c>
      <c r="C16" s="114" t="s">
        <v>26</v>
      </c>
      <c r="D16" s="115"/>
      <c r="E16" s="116"/>
      <c r="F16" s="114" t="s">
        <v>62</v>
      </c>
      <c r="G16" s="115"/>
      <c r="H16" s="116"/>
      <c r="I16" s="114" t="s">
        <v>63</v>
      </c>
      <c r="J16" s="115"/>
      <c r="K16" s="116"/>
      <c r="L16" s="114" t="s">
        <v>64</v>
      </c>
      <c r="M16" s="115"/>
      <c r="N16" s="116"/>
      <c r="O16" s="114" t="s">
        <v>65</v>
      </c>
      <c r="P16" s="115"/>
      <c r="Q16" s="116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50"/>
      <c r="AR16" s="51"/>
      <c r="AS16" s="10"/>
      <c r="AT16" s="10"/>
      <c r="AU16" s="10"/>
      <c r="AV16" s="10"/>
      <c r="AW16" s="10"/>
      <c r="AX16" s="10"/>
      <c r="AY16" s="52"/>
      <c r="BB16" s="13"/>
    </row>
    <row r="17" spans="1:54" s="12" customFormat="1" ht="13.5" thickBot="1" x14ac:dyDescent="0.3">
      <c r="A17" s="5"/>
      <c r="B17" s="113"/>
      <c r="C17" s="68" t="s">
        <v>66</v>
      </c>
      <c r="D17" s="69" t="s">
        <v>76</v>
      </c>
      <c r="E17" s="70" t="s">
        <v>75</v>
      </c>
      <c r="F17" s="68" t="s">
        <v>66</v>
      </c>
      <c r="G17" s="69" t="s">
        <v>76</v>
      </c>
      <c r="H17" s="70" t="s">
        <v>75</v>
      </c>
      <c r="I17" s="68" t="s">
        <v>66</v>
      </c>
      <c r="J17" s="69" t="s">
        <v>76</v>
      </c>
      <c r="K17" s="70" t="s">
        <v>75</v>
      </c>
      <c r="L17" s="68" t="s">
        <v>66</v>
      </c>
      <c r="M17" s="69" t="s">
        <v>76</v>
      </c>
      <c r="N17" s="70" t="s">
        <v>75</v>
      </c>
      <c r="O17" s="68" t="s">
        <v>66</v>
      </c>
      <c r="P17" s="69" t="s">
        <v>76</v>
      </c>
      <c r="Q17" s="70" t="s">
        <v>75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9"/>
      <c r="AQ17" s="50"/>
      <c r="AR17" s="51"/>
      <c r="AS17" s="10"/>
      <c r="AT17" s="10"/>
      <c r="AU17" s="10"/>
      <c r="AV17" s="10"/>
      <c r="AW17" s="10"/>
      <c r="AX17" s="10"/>
      <c r="AY17" s="52"/>
      <c r="BB17" s="13"/>
    </row>
    <row r="18" spans="1:54" s="12" customFormat="1" ht="13.5" thickBot="1" x14ac:dyDescent="0.3">
      <c r="A18" s="5"/>
      <c r="B18" s="29" t="s">
        <v>69</v>
      </c>
      <c r="C18" s="103"/>
      <c r="D18" s="104"/>
      <c r="E18" s="104"/>
      <c r="F18" s="104">
        <v>68</v>
      </c>
      <c r="G18" s="73"/>
      <c r="H18" s="73"/>
      <c r="I18" s="73"/>
      <c r="J18" s="73"/>
      <c r="K18" s="104"/>
      <c r="L18" s="73"/>
      <c r="M18" s="73"/>
      <c r="N18" s="73">
        <v>19</v>
      </c>
      <c r="O18" s="104">
        <v>2</v>
      </c>
      <c r="P18" s="73"/>
      <c r="Q18" s="74">
        <v>13</v>
      </c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9"/>
      <c r="AQ18" s="50"/>
      <c r="AR18" s="51"/>
      <c r="AS18" s="10"/>
      <c r="AT18" s="10"/>
      <c r="AU18" s="10"/>
      <c r="AV18" s="10"/>
      <c r="AW18" s="10"/>
      <c r="AX18" s="10"/>
      <c r="AY18" s="52"/>
      <c r="BB18" s="13"/>
    </row>
    <row r="19" spans="1:54" s="13" customFormat="1" ht="18" customHeight="1" thickBot="1" x14ac:dyDescent="0.3">
      <c r="B19" s="105"/>
      <c r="C19" s="106">
        <f>C18*120</f>
        <v>0</v>
      </c>
      <c r="D19" s="106">
        <f>D18*84</f>
        <v>0</v>
      </c>
      <c r="E19" s="106">
        <f>E18*1.5</f>
        <v>0</v>
      </c>
      <c r="F19" s="106">
        <f>F18*111</f>
        <v>7548</v>
      </c>
      <c r="G19" s="106">
        <f>G18*84</f>
        <v>0</v>
      </c>
      <c r="H19" s="106">
        <f>H18*4.5</f>
        <v>0</v>
      </c>
      <c r="I19" s="106">
        <f>I18*111</f>
        <v>0</v>
      </c>
      <c r="J19" s="106">
        <f>J18*84</f>
        <v>0</v>
      </c>
      <c r="K19" s="106">
        <f>K18*2.25</f>
        <v>0</v>
      </c>
      <c r="L19" s="106">
        <f>L18*120</f>
        <v>0</v>
      </c>
      <c r="M19" s="106">
        <f>M18*84</f>
        <v>0</v>
      </c>
      <c r="N19" s="106">
        <f>N18*1.5</f>
        <v>28.5</v>
      </c>
      <c r="O19" s="106">
        <f>O18*78</f>
        <v>156</v>
      </c>
      <c r="P19" s="106">
        <f>P18*42</f>
        <v>0</v>
      </c>
      <c r="Q19" s="106">
        <f>Q18*1.5</f>
        <v>19.5</v>
      </c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25" t="s">
        <v>56</v>
      </c>
      <c r="AQ19" s="57"/>
      <c r="AR19" s="84"/>
      <c r="AY19" s="52"/>
    </row>
    <row r="20" spans="1:54" s="12" customFormat="1" ht="18" customHeight="1" x14ac:dyDescent="0.25"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25" t="s">
        <v>57</v>
      </c>
      <c r="AQ20" s="57"/>
      <c r="AR20" s="51"/>
      <c r="AS20" s="10"/>
      <c r="AT20" s="10"/>
      <c r="AU20" s="10"/>
      <c r="AV20" s="10"/>
      <c r="AW20" s="10"/>
      <c r="AX20" s="10"/>
      <c r="AY20" s="52"/>
      <c r="BB20" s="13"/>
    </row>
    <row r="21" spans="1:54" s="12" customFormat="1" ht="18" customHeight="1" x14ac:dyDescent="0.25"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25" t="s">
        <v>78</v>
      </c>
      <c r="AQ21" s="57"/>
      <c r="AR21" s="51"/>
      <c r="AS21" s="10"/>
      <c r="AT21" s="10"/>
      <c r="AU21" s="10"/>
      <c r="AV21" s="10"/>
      <c r="AW21" s="10"/>
      <c r="AX21" s="10"/>
      <c r="AY21" s="52"/>
      <c r="BB21" s="13"/>
    </row>
    <row r="22" spans="1:54" s="12" customFormat="1" ht="18" customHeight="1" thickBot="1" x14ac:dyDescent="0.3"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 t="s">
        <v>58</v>
      </c>
      <c r="AQ22" s="63">
        <f>AQ12+AQ13-AQ19-AQ20-AQ21</f>
        <v>40262</v>
      </c>
      <c r="AR22" s="51"/>
      <c r="AS22" s="10"/>
      <c r="AT22" s="10"/>
      <c r="AU22" s="10"/>
      <c r="AV22" s="10"/>
      <c r="AW22" s="10"/>
      <c r="AX22" s="10"/>
      <c r="AY22" s="52"/>
      <c r="BB22" s="13"/>
    </row>
    <row r="23" spans="1:54" s="12" customFormat="1" ht="18" customHeight="1" thickTop="1" x14ac:dyDescent="0.25"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25" t="s">
        <v>59</v>
      </c>
      <c r="AQ23" s="64">
        <v>40833</v>
      </c>
      <c r="AR23" s="51"/>
      <c r="AS23" s="10"/>
      <c r="AT23" s="10"/>
      <c r="AU23" s="10"/>
      <c r="AV23" s="10"/>
      <c r="AW23" s="10"/>
      <c r="AX23" s="10"/>
      <c r="AY23" s="52"/>
      <c r="BB23" s="13"/>
    </row>
    <row r="24" spans="1:54" s="13" customFormat="1" ht="18" customHeight="1" thickBot="1" x14ac:dyDescent="0.3"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25" t="s">
        <v>60</v>
      </c>
      <c r="AQ24" s="65">
        <f>AQ23-AQ22</f>
        <v>571</v>
      </c>
      <c r="AR24" s="84"/>
      <c r="AY24" s="52"/>
    </row>
    <row r="25" spans="1:54" s="12" customFormat="1" ht="18" customHeight="1" thickTop="1" x14ac:dyDescent="0.25"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66"/>
      <c r="AS25" s="48"/>
      <c r="AT25" s="10"/>
      <c r="AU25" s="10"/>
      <c r="AV25" s="10"/>
      <c r="AW25" s="10"/>
      <c r="AX25" s="10"/>
      <c r="AY25" s="52"/>
      <c r="BB25" s="13"/>
    </row>
    <row r="26" spans="1:54" s="2" customFormat="1" ht="18" customHeight="1" x14ac:dyDescent="0.25">
      <c r="AR26" s="67"/>
      <c r="AY26" s="8"/>
    </row>
    <row r="27" spans="1:54" ht="18" customHeight="1" x14ac:dyDescent="0.25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R27" s="71"/>
      <c r="AS27" s="1"/>
      <c r="AT27" s="1"/>
      <c r="AU27" s="1"/>
      <c r="AV27" s="1"/>
      <c r="AW27" s="1"/>
      <c r="AX27" s="1"/>
      <c r="AY27" s="4"/>
      <c r="BB27" s="2"/>
    </row>
    <row r="28" spans="1:54" ht="18" customHeight="1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R28" s="71"/>
      <c r="AS28" s="1"/>
      <c r="AT28" s="1"/>
      <c r="AU28" s="1"/>
      <c r="AV28" s="1"/>
      <c r="AW28" s="1"/>
      <c r="AX28" s="1"/>
      <c r="AY28" s="8"/>
      <c r="BB28" s="2"/>
    </row>
    <row r="29" spans="1:54" s="12" customFormat="1" ht="18" customHeight="1" thickBot="1" x14ac:dyDescent="0.3"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78"/>
      <c r="AR29" s="79"/>
      <c r="AS29" s="80"/>
      <c r="AT29" s="80"/>
      <c r="AU29" s="80"/>
      <c r="AV29" s="80"/>
      <c r="AW29" s="80"/>
      <c r="AX29" s="80"/>
      <c r="AY29" s="52"/>
      <c r="BB29" s="13"/>
    </row>
    <row r="30" spans="1:54" ht="18" customHeight="1" thickBot="1" x14ac:dyDescent="0.3">
      <c r="B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R30" s="1"/>
      <c r="AS30" s="1"/>
      <c r="AT30" s="1"/>
      <c r="AU30" s="1"/>
      <c r="AV30" s="1"/>
      <c r="AW30" s="1"/>
      <c r="AX30" s="1"/>
      <c r="AY30" s="8"/>
      <c r="BB30" s="2"/>
    </row>
    <row r="31" spans="1:54" ht="18" customHeight="1" thickBot="1" x14ac:dyDescent="0.3">
      <c r="B31" s="17" t="s">
        <v>70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20"/>
      <c r="AQ31" s="20"/>
      <c r="AR31" s="21"/>
    </row>
    <row r="32" spans="1:54" ht="18" customHeight="1" thickBot="1" x14ac:dyDescent="0.3">
      <c r="B32" s="81" t="s">
        <v>71</v>
      </c>
      <c r="C32" s="23" t="s">
        <v>9</v>
      </c>
      <c r="D32" s="23" t="s">
        <v>10</v>
      </c>
      <c r="E32" s="23" t="s">
        <v>11</v>
      </c>
      <c r="F32" s="23" t="s">
        <v>12</v>
      </c>
      <c r="G32" s="23" t="s">
        <v>13</v>
      </c>
      <c r="H32" s="23" t="s">
        <v>14</v>
      </c>
      <c r="I32" s="23" t="s">
        <v>15</v>
      </c>
      <c r="J32" s="23" t="s">
        <v>16</v>
      </c>
      <c r="K32" s="23" t="s">
        <v>17</v>
      </c>
      <c r="L32" s="23" t="s">
        <v>18</v>
      </c>
      <c r="M32" s="23" t="s">
        <v>19</v>
      </c>
      <c r="N32" s="23" t="s">
        <v>20</v>
      </c>
      <c r="O32" s="23" t="s">
        <v>21</v>
      </c>
      <c r="P32" s="23" t="s">
        <v>22</v>
      </c>
      <c r="Q32" s="23" t="s">
        <v>23</v>
      </c>
      <c r="R32" s="23" t="s">
        <v>24</v>
      </c>
      <c r="S32" s="23" t="s">
        <v>25</v>
      </c>
      <c r="T32" s="23" t="s">
        <v>26</v>
      </c>
      <c r="U32" s="24" t="s">
        <v>27</v>
      </c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P32" s="25" t="s">
        <v>28</v>
      </c>
      <c r="AQ32" s="26"/>
      <c r="AR32" s="27"/>
    </row>
    <row r="33" spans="2:44" ht="18" customHeight="1" x14ac:dyDescent="0.25">
      <c r="B33" s="29" t="s">
        <v>29</v>
      </c>
      <c r="C33" s="30"/>
      <c r="D33" s="30"/>
      <c r="E33" s="30"/>
      <c r="F33" s="30"/>
      <c r="G33" s="30"/>
      <c r="H33" s="30"/>
      <c r="I33" s="30"/>
      <c r="J33" s="30"/>
      <c r="K33" s="30">
        <v>3</v>
      </c>
      <c r="L33" s="30"/>
      <c r="M33" s="30">
        <v>1</v>
      </c>
      <c r="N33" s="30">
        <v>11</v>
      </c>
      <c r="O33" s="30"/>
      <c r="P33" s="30"/>
      <c r="Q33" s="30">
        <v>1</v>
      </c>
      <c r="R33" s="30"/>
      <c r="S33" s="30"/>
      <c r="T33" s="30">
        <v>3</v>
      </c>
      <c r="U33" s="31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R33" s="27"/>
    </row>
    <row r="34" spans="2:44" ht="18" customHeight="1" x14ac:dyDescent="0.25">
      <c r="B34" s="33" t="s">
        <v>30</v>
      </c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P34" s="25" t="s">
        <v>31</v>
      </c>
      <c r="AQ34" s="38">
        <f>SUM(C37:AO37)</f>
        <v>0</v>
      </c>
      <c r="AR34" s="27"/>
    </row>
    <row r="35" spans="2:44" ht="18" customHeight="1" thickBot="1" x14ac:dyDescent="0.3">
      <c r="B35" s="39" t="s">
        <v>32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P35" s="25" t="s">
        <v>33</v>
      </c>
      <c r="AQ35" s="38">
        <f>SUM(C53:Q53)</f>
        <v>0</v>
      </c>
      <c r="AR35" s="27"/>
    </row>
    <row r="36" spans="2:44" ht="18" customHeight="1" thickBot="1" x14ac:dyDescent="0.3">
      <c r="B36" s="29" t="s">
        <v>34</v>
      </c>
      <c r="C36" s="42">
        <f t="shared" ref="C36:I36" si="4">C33+C34-C35</f>
        <v>0</v>
      </c>
      <c r="D36" s="43">
        <f t="shared" si="4"/>
        <v>0</v>
      </c>
      <c r="E36" s="43">
        <f t="shared" si="4"/>
        <v>0</v>
      </c>
      <c r="F36" s="43">
        <f t="shared" si="4"/>
        <v>0</v>
      </c>
      <c r="G36" s="44">
        <f t="shared" si="4"/>
        <v>0</v>
      </c>
      <c r="H36" s="44">
        <f t="shared" si="4"/>
        <v>0</v>
      </c>
      <c r="I36" s="44">
        <f t="shared" si="4"/>
        <v>0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P36" s="25" t="s">
        <v>35</v>
      </c>
      <c r="AQ36" s="46">
        <f>AQ34-AQ35</f>
        <v>0</v>
      </c>
      <c r="AR36" s="27"/>
    </row>
    <row r="37" spans="2:44" ht="18" customHeight="1" thickBot="1" x14ac:dyDescent="0.3">
      <c r="B37" s="47"/>
      <c r="C37" s="48">
        <f t="shared" ref="C37:U37" si="5">C36*(C$3+C$4)</f>
        <v>0</v>
      </c>
      <c r="D37" s="48">
        <f t="shared" si="5"/>
        <v>0</v>
      </c>
      <c r="E37" s="48">
        <f t="shared" si="5"/>
        <v>0</v>
      </c>
      <c r="F37" s="48">
        <f t="shared" si="5"/>
        <v>0</v>
      </c>
      <c r="G37" s="48">
        <f t="shared" si="5"/>
        <v>0</v>
      </c>
      <c r="H37" s="48">
        <f t="shared" si="5"/>
        <v>0</v>
      </c>
      <c r="I37" s="48">
        <f t="shared" si="5"/>
        <v>0</v>
      </c>
      <c r="J37" s="48">
        <f t="shared" si="5"/>
        <v>0</v>
      </c>
      <c r="K37" s="48">
        <f t="shared" si="5"/>
        <v>0</v>
      </c>
      <c r="L37" s="48">
        <f t="shared" si="5"/>
        <v>0</v>
      </c>
      <c r="M37" s="48">
        <f t="shared" si="5"/>
        <v>0</v>
      </c>
      <c r="N37" s="48">
        <f t="shared" si="5"/>
        <v>0</v>
      </c>
      <c r="O37" s="48">
        <f t="shared" si="5"/>
        <v>0</v>
      </c>
      <c r="P37" s="48">
        <f t="shared" si="5"/>
        <v>0</v>
      </c>
      <c r="Q37" s="48">
        <f t="shared" si="5"/>
        <v>0</v>
      </c>
      <c r="R37" s="48">
        <f t="shared" si="5"/>
        <v>0</v>
      </c>
      <c r="S37" s="48">
        <f t="shared" si="5"/>
        <v>0</v>
      </c>
      <c r="T37" s="48">
        <f t="shared" si="5"/>
        <v>0</v>
      </c>
      <c r="U37" s="48">
        <f t="shared" si="5"/>
        <v>0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49" t="s">
        <v>36</v>
      </c>
      <c r="AQ37" s="50">
        <v>23</v>
      </c>
      <c r="AR37" s="51"/>
    </row>
    <row r="38" spans="2:44" ht="18" hidden="1" customHeight="1" x14ac:dyDescent="0.25">
      <c r="B38" s="53" t="s">
        <v>3</v>
      </c>
      <c r="C38" s="16">
        <f>[1]DSSR!B48</f>
        <v>0</v>
      </c>
      <c r="D38" s="16">
        <f>[1]DSSR!C48</f>
        <v>0</v>
      </c>
      <c r="E38" s="16">
        <f>[1]DSSR!D48</f>
        <v>0</v>
      </c>
      <c r="F38" s="16">
        <f>[1]DSSR!E48</f>
        <v>0</v>
      </c>
      <c r="G38" s="16">
        <f>[1]DSSR!F48</f>
        <v>0</v>
      </c>
      <c r="H38" s="16">
        <f>[1]DSSR!G48</f>
        <v>0</v>
      </c>
      <c r="I38" s="16">
        <f>[1]DSSR!H48</f>
        <v>0</v>
      </c>
      <c r="J38" s="16">
        <f>[1]DSSR!I48</f>
        <v>0</v>
      </c>
      <c r="K38" s="16">
        <f>[1]DSSR!J48</f>
        <v>0</v>
      </c>
      <c r="L38" s="16">
        <f>[1]DSSR!K48</f>
        <v>0</v>
      </c>
      <c r="M38" s="16">
        <f>[1]DSSR!L48</f>
        <v>0</v>
      </c>
      <c r="N38" s="16">
        <f>[1]DSSR!M48</f>
        <v>0</v>
      </c>
      <c r="O38" s="16">
        <f>[1]DSSR!N48</f>
        <v>0</v>
      </c>
      <c r="P38" s="16">
        <f>[1]DSSR!O48</f>
        <v>0</v>
      </c>
      <c r="Q38" s="16">
        <f>[1]DSSR!P48</f>
        <v>0</v>
      </c>
      <c r="R38" s="16">
        <f>[1]DSSR!Q48</f>
        <v>0</v>
      </c>
      <c r="S38" s="16">
        <f>[1]DSSR!R48</f>
        <v>0</v>
      </c>
      <c r="T38" s="16">
        <f>[1]DSSR!S48</f>
        <v>0</v>
      </c>
      <c r="U38" s="16">
        <f>[1]DSSR!T48</f>
        <v>0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9"/>
      <c r="AQ38" s="50"/>
      <c r="AR38" s="51"/>
    </row>
    <row r="39" spans="2:44" ht="18" hidden="1" customHeight="1" x14ac:dyDescent="0.25">
      <c r="B39" s="53" t="s">
        <v>4</v>
      </c>
      <c r="C39" s="16">
        <f>[1]DSSR!B49</f>
        <v>0</v>
      </c>
      <c r="D39" s="16">
        <f>[1]DSSR!C49</f>
        <v>0</v>
      </c>
      <c r="E39" s="16">
        <f>[1]DSSR!D49</f>
        <v>0</v>
      </c>
      <c r="F39" s="16">
        <f>[1]DSSR!E49</f>
        <v>0</v>
      </c>
      <c r="G39" s="16">
        <f>[1]DSSR!F49</f>
        <v>0</v>
      </c>
      <c r="H39" s="16">
        <f>[1]DSSR!G49</f>
        <v>0</v>
      </c>
      <c r="I39" s="16">
        <f>[1]DSSR!H49</f>
        <v>0</v>
      </c>
      <c r="J39" s="16">
        <f>[1]DSSR!I49</f>
        <v>0</v>
      </c>
      <c r="K39" s="16">
        <f>[1]DSSR!J49</f>
        <v>0</v>
      </c>
      <c r="L39" s="16">
        <f>[1]DSSR!K49</f>
        <v>0</v>
      </c>
      <c r="M39" s="16">
        <f>[1]DSSR!L49</f>
        <v>0</v>
      </c>
      <c r="N39" s="16">
        <f>[1]DSSR!M49</f>
        <v>0</v>
      </c>
      <c r="O39" s="16">
        <f>[1]DSSR!N49</f>
        <v>0</v>
      </c>
      <c r="P39" s="16">
        <f>[1]DSSR!O49</f>
        <v>0</v>
      </c>
      <c r="Q39" s="16">
        <f>[1]DSSR!P49</f>
        <v>0</v>
      </c>
      <c r="R39" s="16">
        <f>[1]DSSR!Q49</f>
        <v>0</v>
      </c>
      <c r="S39" s="16">
        <f>[1]DSSR!R49</f>
        <v>0</v>
      </c>
      <c r="T39" s="16">
        <f>[1]DSSR!S49</f>
        <v>0</v>
      </c>
      <c r="U39" s="16">
        <f>[1]DSSR!T49</f>
        <v>0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9"/>
      <c r="AQ39" s="50"/>
      <c r="AR39" s="51"/>
    </row>
    <row r="40" spans="2:44" ht="18" hidden="1" customHeight="1" x14ac:dyDescent="0.25">
      <c r="B40" s="53" t="s">
        <v>5</v>
      </c>
      <c r="C40" s="16">
        <v>84</v>
      </c>
      <c r="D40" s="16"/>
      <c r="E40" s="16">
        <v>84</v>
      </c>
      <c r="F40" s="16">
        <v>84</v>
      </c>
      <c r="G40" s="16">
        <v>84</v>
      </c>
      <c r="H40" s="16"/>
      <c r="I40" s="16">
        <v>84</v>
      </c>
      <c r="J40" s="16">
        <v>84</v>
      </c>
      <c r="K40" s="16"/>
      <c r="L40" s="16">
        <v>84</v>
      </c>
      <c r="M40" s="16"/>
      <c r="N40" s="16">
        <v>42</v>
      </c>
      <c r="O40" s="16">
        <v>42</v>
      </c>
      <c r="P40" s="16">
        <v>42</v>
      </c>
      <c r="Q40" s="16">
        <v>84</v>
      </c>
      <c r="R40" s="16"/>
      <c r="S40" s="16"/>
      <c r="T40" s="16">
        <v>84</v>
      </c>
      <c r="U40" s="16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9"/>
      <c r="AQ40" s="50"/>
      <c r="AR40" s="51"/>
    </row>
    <row r="41" spans="2:44" ht="18" hidden="1" customHeight="1" x14ac:dyDescent="0.25">
      <c r="B41" s="53" t="s">
        <v>6</v>
      </c>
      <c r="C41" s="16">
        <v>4.5</v>
      </c>
      <c r="D41" s="16"/>
      <c r="E41" s="16">
        <v>1.5</v>
      </c>
      <c r="F41" s="54">
        <f>4.5/2</f>
        <v>2.25</v>
      </c>
      <c r="G41" s="16">
        <v>4.5</v>
      </c>
      <c r="H41" s="16"/>
      <c r="I41" s="16">
        <v>4.5</v>
      </c>
      <c r="J41" s="16">
        <v>1.5</v>
      </c>
      <c r="K41" s="16"/>
      <c r="L41" s="16">
        <v>1.5</v>
      </c>
      <c r="M41" s="16"/>
      <c r="N41" s="16">
        <v>1.5</v>
      </c>
      <c r="O41" s="16">
        <v>1.5</v>
      </c>
      <c r="P41" s="16">
        <v>1.5</v>
      </c>
      <c r="Q41" s="16">
        <v>1.5</v>
      </c>
      <c r="R41" s="16"/>
      <c r="S41" s="16"/>
      <c r="T41" s="16">
        <v>1.5</v>
      </c>
      <c r="U41" s="55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9"/>
      <c r="AQ41" s="50"/>
      <c r="AR41" s="51"/>
    </row>
    <row r="42" spans="2:44" ht="18" hidden="1" customHeight="1" x14ac:dyDescent="0.25">
      <c r="B42" s="53"/>
      <c r="C42" s="16"/>
      <c r="D42" s="16"/>
      <c r="E42" s="16"/>
      <c r="F42" s="5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55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9"/>
      <c r="AQ42" s="50"/>
      <c r="AR42" s="51"/>
    </row>
    <row r="43" spans="2:44" ht="18" customHeight="1" thickBot="1" x14ac:dyDescent="0.3">
      <c r="B43" s="81" t="s">
        <v>71</v>
      </c>
      <c r="C43" s="23" t="s">
        <v>37</v>
      </c>
      <c r="D43" s="23" t="s">
        <v>38</v>
      </c>
      <c r="E43" s="23" t="s">
        <v>39</v>
      </c>
      <c r="F43" s="23" t="s">
        <v>40</v>
      </c>
      <c r="G43" s="23" t="s">
        <v>41</v>
      </c>
      <c r="H43" s="23" t="s">
        <v>42</v>
      </c>
      <c r="I43" s="23" t="s">
        <v>43</v>
      </c>
      <c r="J43" s="23" t="s">
        <v>44</v>
      </c>
      <c r="K43" s="23" t="s">
        <v>45</v>
      </c>
      <c r="L43" s="23" t="s">
        <v>46</v>
      </c>
      <c r="M43" s="23" t="s">
        <v>47</v>
      </c>
      <c r="N43" s="23" t="s">
        <v>48</v>
      </c>
      <c r="O43" s="23" t="s">
        <v>49</v>
      </c>
      <c r="P43" s="23" t="s">
        <v>50</v>
      </c>
      <c r="Q43" s="23" t="s">
        <v>51</v>
      </c>
      <c r="R43" s="56" t="s">
        <v>52</v>
      </c>
      <c r="S43" s="23" t="s">
        <v>53</v>
      </c>
      <c r="T43" s="23" t="s">
        <v>54</v>
      </c>
      <c r="U43" s="24" t="s">
        <v>55</v>
      </c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25" t="s">
        <v>56</v>
      </c>
      <c r="AQ43" s="57"/>
      <c r="AR43" s="51"/>
    </row>
    <row r="44" spans="2:44" ht="18" customHeight="1" x14ac:dyDescent="0.25">
      <c r="B44" s="29" t="s">
        <v>29</v>
      </c>
      <c r="C44" s="30">
        <v>160</v>
      </c>
      <c r="D44" s="30"/>
      <c r="E44" s="30">
        <v>3</v>
      </c>
      <c r="F44" s="30">
        <v>30</v>
      </c>
      <c r="G44" s="30">
        <v>280</v>
      </c>
      <c r="H44" s="30">
        <v>1</v>
      </c>
      <c r="I44" s="30"/>
      <c r="J44" s="30"/>
      <c r="K44" s="30"/>
      <c r="L44" s="30">
        <v>5</v>
      </c>
      <c r="M44" s="30"/>
      <c r="N44" s="30"/>
      <c r="O44" s="58">
        <v>25</v>
      </c>
      <c r="P44" s="30"/>
      <c r="Q44" s="30"/>
      <c r="R44" s="30">
        <v>1</v>
      </c>
      <c r="S44" s="30"/>
      <c r="T44" s="30"/>
      <c r="U44" s="59">
        <v>1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25" t="s">
        <v>57</v>
      </c>
      <c r="AQ44" s="57">
        <v>3154</v>
      </c>
      <c r="AR44" s="51"/>
    </row>
    <row r="45" spans="2:44" ht="18" customHeight="1" x14ac:dyDescent="0.25">
      <c r="B45" s="33" t="s">
        <v>30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60"/>
      <c r="U45" s="61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25"/>
      <c r="AQ45" s="57"/>
      <c r="AR45" s="51"/>
    </row>
    <row r="46" spans="2:44" ht="18" customHeight="1" thickBot="1" x14ac:dyDescent="0.3">
      <c r="B46" s="39" t="s">
        <v>32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62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9" t="s">
        <v>58</v>
      </c>
      <c r="AQ46" s="63">
        <f>AQ36+AQ37-AQ43-AQ44-AQ45</f>
        <v>-3131</v>
      </c>
      <c r="AR46" s="51"/>
    </row>
    <row r="47" spans="2:44" ht="18" customHeight="1" thickBot="1" x14ac:dyDescent="0.3">
      <c r="B47" s="29" t="s">
        <v>34</v>
      </c>
      <c r="C47" s="44"/>
      <c r="D47" s="44"/>
      <c r="E47" s="44">
        <f t="shared" ref="E47:R47" si="6">E44+E45-E46</f>
        <v>3</v>
      </c>
      <c r="F47" s="44">
        <f t="shared" si="6"/>
        <v>30</v>
      </c>
      <c r="G47" s="44">
        <f t="shared" si="6"/>
        <v>280</v>
      </c>
      <c r="H47" s="44">
        <f t="shared" si="6"/>
        <v>1</v>
      </c>
      <c r="I47" s="44">
        <f t="shared" si="6"/>
        <v>0</v>
      </c>
      <c r="J47" s="44">
        <f t="shared" si="6"/>
        <v>0</v>
      </c>
      <c r="K47" s="44">
        <f t="shared" si="6"/>
        <v>0</v>
      </c>
      <c r="L47" s="44">
        <f t="shared" si="6"/>
        <v>5</v>
      </c>
      <c r="M47" s="44">
        <f t="shared" si="6"/>
        <v>0</v>
      </c>
      <c r="N47" s="44">
        <f t="shared" si="6"/>
        <v>0</v>
      </c>
      <c r="O47" s="44">
        <f t="shared" si="6"/>
        <v>25</v>
      </c>
      <c r="P47" s="44">
        <f t="shared" si="6"/>
        <v>0</v>
      </c>
      <c r="Q47" s="44">
        <f t="shared" si="6"/>
        <v>0</v>
      </c>
      <c r="R47" s="44">
        <f t="shared" si="6"/>
        <v>1</v>
      </c>
      <c r="S47" s="44"/>
      <c r="T47" s="82"/>
      <c r="U47" s="45">
        <f>U44+U45-U46</f>
        <v>1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25" t="s">
        <v>59</v>
      </c>
      <c r="AQ47" s="64">
        <v>1579590</v>
      </c>
      <c r="AR47" s="51"/>
    </row>
    <row r="48" spans="2:44" ht="18" customHeight="1" thickBot="1" x14ac:dyDescent="0.3">
      <c r="B48" s="47"/>
      <c r="C48" s="48">
        <f t="shared" ref="C48:U48" si="7">C47*(V$3+V$4)</f>
        <v>0</v>
      </c>
      <c r="D48" s="48">
        <f t="shared" si="7"/>
        <v>0</v>
      </c>
      <c r="E48" s="48">
        <f t="shared" si="7"/>
        <v>2919</v>
      </c>
      <c r="F48" s="48">
        <f t="shared" si="7"/>
        <v>20220</v>
      </c>
      <c r="G48" s="48">
        <f t="shared" si="7"/>
        <v>192080</v>
      </c>
      <c r="H48" s="48">
        <f t="shared" si="7"/>
        <v>1175</v>
      </c>
      <c r="I48" s="48">
        <f t="shared" si="7"/>
        <v>0</v>
      </c>
      <c r="J48" s="48">
        <f t="shared" si="7"/>
        <v>0</v>
      </c>
      <c r="K48" s="48">
        <f t="shared" si="7"/>
        <v>0</v>
      </c>
      <c r="L48" s="48">
        <f t="shared" si="7"/>
        <v>3155</v>
      </c>
      <c r="M48" s="48">
        <f t="shared" si="7"/>
        <v>0</v>
      </c>
      <c r="N48" s="48">
        <f t="shared" si="7"/>
        <v>0</v>
      </c>
      <c r="O48" s="48">
        <f t="shared" si="7"/>
        <v>7075</v>
      </c>
      <c r="P48" s="48">
        <f t="shared" si="7"/>
        <v>0</v>
      </c>
      <c r="Q48" s="48">
        <f t="shared" si="7"/>
        <v>0</v>
      </c>
      <c r="R48" s="48">
        <f t="shared" si="7"/>
        <v>650</v>
      </c>
      <c r="S48" s="48">
        <f t="shared" si="7"/>
        <v>0</v>
      </c>
      <c r="T48" s="48">
        <f t="shared" si="7"/>
        <v>0</v>
      </c>
      <c r="U48" s="48">
        <f t="shared" si="7"/>
        <v>650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25" t="s">
        <v>60</v>
      </c>
      <c r="AQ48" s="65">
        <f>AQ47-AQ46</f>
        <v>1582721</v>
      </c>
      <c r="AR48" s="51"/>
    </row>
    <row r="49" spans="2:44" ht="18" customHeight="1" thickTop="1" thickBot="1" x14ac:dyDescent="0.3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66"/>
    </row>
    <row r="50" spans="2:44" ht="18" customHeight="1" thickBot="1" x14ac:dyDescent="0.3">
      <c r="B50" s="112" t="s">
        <v>61</v>
      </c>
      <c r="C50" s="114" t="s">
        <v>26</v>
      </c>
      <c r="D50" s="115"/>
      <c r="E50" s="116"/>
      <c r="F50" s="114" t="s">
        <v>62</v>
      </c>
      <c r="G50" s="115"/>
      <c r="H50" s="116"/>
      <c r="I50" s="114" t="s">
        <v>63</v>
      </c>
      <c r="J50" s="115"/>
      <c r="K50" s="116"/>
      <c r="L50" s="114" t="s">
        <v>64</v>
      </c>
      <c r="M50" s="115"/>
      <c r="N50" s="116"/>
      <c r="O50" s="114" t="s">
        <v>65</v>
      </c>
      <c r="P50" s="115"/>
      <c r="Q50" s="11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67"/>
    </row>
    <row r="51" spans="2:44" ht="18" customHeight="1" thickBot="1" x14ac:dyDescent="0.3">
      <c r="B51" s="113"/>
      <c r="C51" s="68" t="s">
        <v>66</v>
      </c>
      <c r="D51" s="69" t="s">
        <v>67</v>
      </c>
      <c r="E51" s="70" t="s">
        <v>68</v>
      </c>
      <c r="F51" s="68" t="s">
        <v>66</v>
      </c>
      <c r="G51" s="69" t="s">
        <v>67</v>
      </c>
      <c r="H51" s="70" t="s">
        <v>68</v>
      </c>
      <c r="I51" s="68" t="s">
        <v>66</v>
      </c>
      <c r="J51" s="69" t="s">
        <v>67</v>
      </c>
      <c r="K51" s="70" t="s">
        <v>68</v>
      </c>
      <c r="L51" s="68" t="s">
        <v>66</v>
      </c>
      <c r="M51" s="69" t="s">
        <v>67</v>
      </c>
      <c r="N51" s="70" t="s">
        <v>68</v>
      </c>
      <c r="O51" s="68" t="s">
        <v>66</v>
      </c>
      <c r="P51" s="69" t="s">
        <v>67</v>
      </c>
      <c r="Q51" s="70" t="s">
        <v>68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R51" s="71"/>
    </row>
    <row r="52" spans="2:44" ht="18" customHeight="1" thickBot="1" x14ac:dyDescent="0.3">
      <c r="B52" s="29" t="s">
        <v>69</v>
      </c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R52" s="71"/>
    </row>
    <row r="53" spans="2:44" ht="18" customHeight="1" thickBot="1" x14ac:dyDescent="0.3">
      <c r="B53" s="75"/>
      <c r="C53" s="76">
        <f>C52*120</f>
        <v>0</v>
      </c>
      <c r="D53" s="76">
        <f>D52*84</f>
        <v>0</v>
      </c>
      <c r="E53" s="76">
        <f>E52*1.5</f>
        <v>0</v>
      </c>
      <c r="F53" s="76">
        <f>F52*120</f>
        <v>0</v>
      </c>
      <c r="G53" s="76">
        <f>G52*84</f>
        <v>0</v>
      </c>
      <c r="H53" s="76">
        <f>H52*4.5</f>
        <v>0</v>
      </c>
      <c r="I53" s="76">
        <f>I52*120</f>
        <v>0</v>
      </c>
      <c r="J53" s="76">
        <f>J52*84</f>
        <v>0</v>
      </c>
      <c r="K53" s="76">
        <f>K52*2.25</f>
        <v>0</v>
      </c>
      <c r="L53" s="76">
        <f>L52*120</f>
        <v>0</v>
      </c>
      <c r="M53" s="76">
        <f>M52*84</f>
        <v>0</v>
      </c>
      <c r="N53" s="76">
        <f>N52*1.5</f>
        <v>0</v>
      </c>
      <c r="O53" s="76">
        <f>O52*78</f>
        <v>0</v>
      </c>
      <c r="P53" s="76">
        <f>P52*42</f>
        <v>0</v>
      </c>
      <c r="Q53" s="76">
        <f>Q52*1.5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Q53" s="78"/>
      <c r="AR53" s="79"/>
    </row>
    <row r="54" spans="2:44" ht="18" customHeight="1" thickBot="1" x14ac:dyDescent="0.3"/>
    <row r="55" spans="2:44" ht="18" customHeight="1" thickBot="1" x14ac:dyDescent="0.3">
      <c r="B55" s="17" t="s">
        <v>72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20"/>
      <c r="AQ55" s="20"/>
      <c r="AR55" s="21"/>
    </row>
    <row r="56" spans="2:44" ht="18" customHeight="1" thickBot="1" x14ac:dyDescent="0.3">
      <c r="B56" s="81" t="s">
        <v>73</v>
      </c>
      <c r="C56" s="23" t="s">
        <v>9</v>
      </c>
      <c r="D56" s="23" t="s">
        <v>10</v>
      </c>
      <c r="E56" s="23" t="s">
        <v>11</v>
      </c>
      <c r="F56" s="23" t="s">
        <v>12</v>
      </c>
      <c r="G56" s="23" t="s">
        <v>13</v>
      </c>
      <c r="H56" s="23" t="s">
        <v>14</v>
      </c>
      <c r="I56" s="23" t="s">
        <v>15</v>
      </c>
      <c r="J56" s="23" t="s">
        <v>16</v>
      </c>
      <c r="K56" s="23" t="s">
        <v>17</v>
      </c>
      <c r="L56" s="23" t="s">
        <v>18</v>
      </c>
      <c r="M56" s="23" t="s">
        <v>19</v>
      </c>
      <c r="N56" s="23" t="s">
        <v>20</v>
      </c>
      <c r="O56" s="23" t="s">
        <v>21</v>
      </c>
      <c r="P56" s="23" t="s">
        <v>22</v>
      </c>
      <c r="Q56" s="23" t="s">
        <v>23</v>
      </c>
      <c r="R56" s="23" t="s">
        <v>24</v>
      </c>
      <c r="S56" s="23" t="s">
        <v>25</v>
      </c>
      <c r="T56" s="23" t="s">
        <v>26</v>
      </c>
      <c r="U56" s="24" t="s">
        <v>27</v>
      </c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P56" s="25" t="s">
        <v>28</v>
      </c>
      <c r="AQ56" s="26"/>
      <c r="AR56" s="27"/>
    </row>
    <row r="57" spans="2:44" ht="18" customHeight="1" x14ac:dyDescent="0.25">
      <c r="B57" s="29" t="s">
        <v>29</v>
      </c>
      <c r="C57" s="30"/>
      <c r="D57" s="30"/>
      <c r="E57" s="30"/>
      <c r="F57" s="30"/>
      <c r="G57" s="30"/>
      <c r="H57" s="30"/>
      <c r="I57" s="30"/>
      <c r="J57" s="30"/>
      <c r="K57" s="30">
        <v>3</v>
      </c>
      <c r="L57" s="30"/>
      <c r="M57" s="30">
        <v>1</v>
      </c>
      <c r="N57" s="30">
        <v>6</v>
      </c>
      <c r="O57" s="30">
        <v>1</v>
      </c>
      <c r="P57" s="30"/>
      <c r="Q57" s="30"/>
      <c r="R57" s="30"/>
      <c r="S57" s="30"/>
      <c r="T57" s="30">
        <v>3</v>
      </c>
      <c r="U57" s="31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R57" s="27"/>
    </row>
    <row r="58" spans="2:44" ht="18" customHeight="1" x14ac:dyDescent="0.25">
      <c r="B58" s="33" t="s">
        <v>30</v>
      </c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P58" s="25" t="s">
        <v>31</v>
      </c>
      <c r="AQ58" s="38">
        <f>SUM(C61:AO61)</f>
        <v>0</v>
      </c>
      <c r="AR58" s="27"/>
    </row>
    <row r="59" spans="2:44" ht="18" customHeight="1" thickBot="1" x14ac:dyDescent="0.3">
      <c r="B59" s="39" t="s">
        <v>32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1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P59" s="25" t="s">
        <v>33</v>
      </c>
      <c r="AQ59" s="38">
        <f>SUM(C77:Q77)</f>
        <v>0</v>
      </c>
      <c r="AR59" s="27"/>
    </row>
    <row r="60" spans="2:44" ht="18" customHeight="1" thickBot="1" x14ac:dyDescent="0.3">
      <c r="B60" s="29" t="s">
        <v>34</v>
      </c>
      <c r="C60" s="42">
        <f t="shared" ref="C60:I60" si="8">C57+C58-C59</f>
        <v>0</v>
      </c>
      <c r="D60" s="43">
        <f t="shared" si="8"/>
        <v>0</v>
      </c>
      <c r="E60" s="43">
        <f t="shared" si="8"/>
        <v>0</v>
      </c>
      <c r="F60" s="43">
        <f t="shared" si="8"/>
        <v>0</v>
      </c>
      <c r="G60" s="44">
        <f t="shared" si="8"/>
        <v>0</v>
      </c>
      <c r="H60" s="44">
        <f t="shared" si="8"/>
        <v>0</v>
      </c>
      <c r="I60" s="44">
        <f t="shared" si="8"/>
        <v>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P60" s="25" t="s">
        <v>35</v>
      </c>
      <c r="AQ60" s="46">
        <f>AQ58-AQ59</f>
        <v>0</v>
      </c>
      <c r="AR60" s="27"/>
    </row>
    <row r="61" spans="2:44" ht="18" customHeight="1" thickBot="1" x14ac:dyDescent="0.3">
      <c r="B61" s="47"/>
      <c r="C61" s="48">
        <f t="shared" ref="C61:U61" si="9">C60*(C$3+C$4)</f>
        <v>0</v>
      </c>
      <c r="D61" s="48">
        <f t="shared" si="9"/>
        <v>0</v>
      </c>
      <c r="E61" s="48">
        <f t="shared" si="9"/>
        <v>0</v>
      </c>
      <c r="F61" s="48">
        <f t="shared" si="9"/>
        <v>0</v>
      </c>
      <c r="G61" s="48">
        <f t="shared" si="9"/>
        <v>0</v>
      </c>
      <c r="H61" s="48">
        <f t="shared" si="9"/>
        <v>0</v>
      </c>
      <c r="I61" s="48">
        <f t="shared" si="9"/>
        <v>0</v>
      </c>
      <c r="J61" s="48">
        <f t="shared" si="9"/>
        <v>0</v>
      </c>
      <c r="K61" s="48">
        <f t="shared" si="9"/>
        <v>0</v>
      </c>
      <c r="L61" s="48">
        <f t="shared" si="9"/>
        <v>0</v>
      </c>
      <c r="M61" s="48">
        <f t="shared" si="9"/>
        <v>0</v>
      </c>
      <c r="N61" s="48">
        <f t="shared" si="9"/>
        <v>0</v>
      </c>
      <c r="O61" s="48">
        <f t="shared" si="9"/>
        <v>0</v>
      </c>
      <c r="P61" s="48">
        <f t="shared" si="9"/>
        <v>0</v>
      </c>
      <c r="Q61" s="48">
        <f t="shared" si="9"/>
        <v>0</v>
      </c>
      <c r="R61" s="48">
        <f t="shared" si="9"/>
        <v>0</v>
      </c>
      <c r="S61" s="48">
        <f t="shared" si="9"/>
        <v>0</v>
      </c>
      <c r="T61" s="48">
        <f t="shared" si="9"/>
        <v>0</v>
      </c>
      <c r="U61" s="48">
        <f t="shared" si="9"/>
        <v>0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49" t="s">
        <v>36</v>
      </c>
      <c r="AQ61" s="50">
        <v>23</v>
      </c>
      <c r="AR61" s="51"/>
    </row>
    <row r="62" spans="2:44" ht="18" hidden="1" customHeight="1" x14ac:dyDescent="0.25">
      <c r="B62" s="53" t="s">
        <v>3</v>
      </c>
      <c r="C62" s="16">
        <f>[1]DSSR!B72</f>
        <v>0</v>
      </c>
      <c r="D62" s="16">
        <f>[1]DSSR!C72</f>
        <v>0</v>
      </c>
      <c r="E62" s="16">
        <f>[1]DSSR!D72</f>
        <v>0</v>
      </c>
      <c r="F62" s="16">
        <f>[1]DSSR!E72</f>
        <v>0</v>
      </c>
      <c r="G62" s="16">
        <f>[1]DSSR!F72</f>
        <v>0</v>
      </c>
      <c r="H62" s="16">
        <f>[1]DSSR!G72</f>
        <v>0</v>
      </c>
      <c r="I62" s="16">
        <f>[1]DSSR!H72</f>
        <v>0</v>
      </c>
      <c r="J62" s="16">
        <f>[1]DSSR!I72</f>
        <v>0</v>
      </c>
      <c r="K62" s="16">
        <f>[1]DSSR!J72</f>
        <v>0</v>
      </c>
      <c r="L62" s="16">
        <f>[1]DSSR!K72</f>
        <v>0</v>
      </c>
      <c r="M62" s="16">
        <f>[1]DSSR!L72</f>
        <v>0</v>
      </c>
      <c r="N62" s="16">
        <f>[1]DSSR!M72</f>
        <v>0</v>
      </c>
      <c r="O62" s="16">
        <f>[1]DSSR!N72</f>
        <v>0</v>
      </c>
      <c r="P62" s="16">
        <f>[1]DSSR!O72</f>
        <v>0</v>
      </c>
      <c r="Q62" s="16">
        <f>[1]DSSR!P72</f>
        <v>0</v>
      </c>
      <c r="R62" s="16">
        <f>[1]DSSR!Q72</f>
        <v>0</v>
      </c>
      <c r="S62" s="16">
        <f>[1]DSSR!R72</f>
        <v>0</v>
      </c>
      <c r="T62" s="16">
        <f>[1]DSSR!S72</f>
        <v>0</v>
      </c>
      <c r="U62" s="16">
        <f>[1]DSSR!T72</f>
        <v>0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9"/>
      <c r="AQ62" s="50"/>
      <c r="AR62" s="51"/>
    </row>
    <row r="63" spans="2:44" ht="18" hidden="1" customHeight="1" x14ac:dyDescent="0.25">
      <c r="B63" s="53" t="s">
        <v>4</v>
      </c>
      <c r="C63" s="16">
        <f>[1]DSSR!B73</f>
        <v>0</v>
      </c>
      <c r="D63" s="16">
        <f>[1]DSSR!C73</f>
        <v>0</v>
      </c>
      <c r="E63" s="16">
        <f>[1]DSSR!D73</f>
        <v>0</v>
      </c>
      <c r="F63" s="16">
        <f>[1]DSSR!E73</f>
        <v>0</v>
      </c>
      <c r="G63" s="16">
        <f>[1]DSSR!F73</f>
        <v>0</v>
      </c>
      <c r="H63" s="16">
        <f>[1]DSSR!G73</f>
        <v>0</v>
      </c>
      <c r="I63" s="16">
        <f>[1]DSSR!H73</f>
        <v>0</v>
      </c>
      <c r="J63" s="16">
        <f>[1]DSSR!I73</f>
        <v>0</v>
      </c>
      <c r="K63" s="16">
        <f>[1]DSSR!J73</f>
        <v>0</v>
      </c>
      <c r="L63" s="16">
        <f>[1]DSSR!K73</f>
        <v>0</v>
      </c>
      <c r="M63" s="16">
        <f>[1]DSSR!L73</f>
        <v>0</v>
      </c>
      <c r="N63" s="16">
        <f>[1]DSSR!M73</f>
        <v>0</v>
      </c>
      <c r="O63" s="16">
        <f>[1]DSSR!N73</f>
        <v>0</v>
      </c>
      <c r="P63" s="16">
        <f>[1]DSSR!O73</f>
        <v>0</v>
      </c>
      <c r="Q63" s="16">
        <f>[1]DSSR!P73</f>
        <v>0</v>
      </c>
      <c r="R63" s="16">
        <f>[1]DSSR!Q73</f>
        <v>0</v>
      </c>
      <c r="S63" s="16">
        <f>[1]DSSR!R73</f>
        <v>0</v>
      </c>
      <c r="T63" s="16">
        <f>[1]DSSR!S73</f>
        <v>0</v>
      </c>
      <c r="U63" s="16">
        <f>[1]DSSR!T73</f>
        <v>0</v>
      </c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9"/>
      <c r="AQ63" s="50"/>
      <c r="AR63" s="51"/>
    </row>
    <row r="64" spans="2:44" ht="18" hidden="1" customHeight="1" x14ac:dyDescent="0.25">
      <c r="B64" s="53" t="s">
        <v>5</v>
      </c>
      <c r="C64" s="16">
        <v>84</v>
      </c>
      <c r="D64" s="16"/>
      <c r="E64" s="16">
        <v>84</v>
      </c>
      <c r="F64" s="16">
        <v>84</v>
      </c>
      <c r="G64" s="16">
        <v>84</v>
      </c>
      <c r="H64" s="16"/>
      <c r="I64" s="16">
        <v>84</v>
      </c>
      <c r="J64" s="16">
        <v>84</v>
      </c>
      <c r="K64" s="16"/>
      <c r="L64" s="16">
        <v>84</v>
      </c>
      <c r="M64" s="16"/>
      <c r="N64" s="16">
        <v>42</v>
      </c>
      <c r="O64" s="16">
        <v>42</v>
      </c>
      <c r="P64" s="16">
        <v>42</v>
      </c>
      <c r="Q64" s="16">
        <v>84</v>
      </c>
      <c r="R64" s="16"/>
      <c r="S64" s="16"/>
      <c r="T64" s="16">
        <v>84</v>
      </c>
      <c r="U64" s="16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9"/>
      <c r="AQ64" s="50"/>
      <c r="AR64" s="51"/>
    </row>
    <row r="65" spans="2:44" ht="18" hidden="1" customHeight="1" x14ac:dyDescent="0.25">
      <c r="B65" s="53" t="s">
        <v>6</v>
      </c>
      <c r="C65" s="16">
        <v>4.5</v>
      </c>
      <c r="D65" s="16"/>
      <c r="E65" s="16">
        <v>1.5</v>
      </c>
      <c r="F65" s="54">
        <f>4.5/2</f>
        <v>2.25</v>
      </c>
      <c r="G65" s="16">
        <v>4.5</v>
      </c>
      <c r="H65" s="16"/>
      <c r="I65" s="16">
        <v>4.5</v>
      </c>
      <c r="J65" s="16">
        <v>1.5</v>
      </c>
      <c r="K65" s="16"/>
      <c r="L65" s="16">
        <v>1.5</v>
      </c>
      <c r="M65" s="16"/>
      <c r="N65" s="16">
        <v>1.5</v>
      </c>
      <c r="O65" s="16">
        <v>1.5</v>
      </c>
      <c r="P65" s="16">
        <v>1.5</v>
      </c>
      <c r="Q65" s="16">
        <v>1.5</v>
      </c>
      <c r="R65" s="16"/>
      <c r="S65" s="16"/>
      <c r="T65" s="16">
        <v>1.5</v>
      </c>
      <c r="U65" s="55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9"/>
      <c r="AQ65" s="50"/>
      <c r="AR65" s="51"/>
    </row>
    <row r="66" spans="2:44" ht="18" hidden="1" customHeight="1" x14ac:dyDescent="0.25">
      <c r="B66" s="53"/>
      <c r="C66" s="16"/>
      <c r="D66" s="16"/>
      <c r="E66" s="16"/>
      <c r="F66" s="5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55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9"/>
      <c r="AQ66" s="50"/>
      <c r="AR66" s="51"/>
    </row>
    <row r="67" spans="2:44" ht="18" customHeight="1" thickBot="1" x14ac:dyDescent="0.3">
      <c r="B67" s="81" t="s">
        <v>73</v>
      </c>
      <c r="C67" s="23" t="s">
        <v>37</v>
      </c>
      <c r="D67" s="23" t="s">
        <v>38</v>
      </c>
      <c r="E67" s="23" t="s">
        <v>39</v>
      </c>
      <c r="F67" s="23" t="s">
        <v>40</v>
      </c>
      <c r="G67" s="23" t="s">
        <v>41</v>
      </c>
      <c r="H67" s="23" t="s">
        <v>42</v>
      </c>
      <c r="I67" s="23" t="s">
        <v>43</v>
      </c>
      <c r="J67" s="23" t="s">
        <v>44</v>
      </c>
      <c r="K67" s="23" t="s">
        <v>45</v>
      </c>
      <c r="L67" s="23" t="s">
        <v>46</v>
      </c>
      <c r="M67" s="23" t="s">
        <v>47</v>
      </c>
      <c r="N67" s="23" t="s">
        <v>48</v>
      </c>
      <c r="O67" s="23" t="s">
        <v>49</v>
      </c>
      <c r="P67" s="23" t="s">
        <v>50</v>
      </c>
      <c r="Q67" s="23" t="s">
        <v>51</v>
      </c>
      <c r="R67" s="56" t="s">
        <v>52</v>
      </c>
      <c r="S67" s="23" t="s">
        <v>53</v>
      </c>
      <c r="T67" s="23" t="s">
        <v>54</v>
      </c>
      <c r="U67" s="24" t="s">
        <v>55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25" t="s">
        <v>56</v>
      </c>
      <c r="AQ67" s="57"/>
      <c r="AR67" s="51"/>
    </row>
    <row r="68" spans="2:44" ht="18" customHeight="1" x14ac:dyDescent="0.25">
      <c r="B68" s="29" t="s">
        <v>29</v>
      </c>
      <c r="C68" s="30">
        <v>108</v>
      </c>
      <c r="D68" s="30">
        <v>1</v>
      </c>
      <c r="E68" s="30">
        <v>3</v>
      </c>
      <c r="F68" s="30">
        <v>16</v>
      </c>
      <c r="G68" s="30">
        <v>150</v>
      </c>
      <c r="H68" s="30"/>
      <c r="I68" s="30"/>
      <c r="J68" s="30"/>
      <c r="K68" s="30"/>
      <c r="L68" s="30">
        <v>5</v>
      </c>
      <c r="M68" s="30"/>
      <c r="N68" s="30"/>
      <c r="O68" s="58">
        <v>15</v>
      </c>
      <c r="P68" s="30"/>
      <c r="Q68" s="30"/>
      <c r="R68" s="30">
        <v>1</v>
      </c>
      <c r="S68" s="30"/>
      <c r="T68" s="30"/>
      <c r="U68" s="59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25" t="s">
        <v>57</v>
      </c>
      <c r="AQ68" s="57">
        <v>3154</v>
      </c>
      <c r="AR68" s="51"/>
    </row>
    <row r="69" spans="2:44" ht="18" customHeight="1" x14ac:dyDescent="0.25">
      <c r="B69" s="33" t="s">
        <v>30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60"/>
      <c r="U69" s="61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25"/>
      <c r="AQ69" s="57"/>
      <c r="AR69" s="51"/>
    </row>
    <row r="70" spans="2:44" ht="18" customHeight="1" thickBot="1" x14ac:dyDescent="0.3">
      <c r="B70" s="39" t="s">
        <v>32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62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9" t="s">
        <v>58</v>
      </c>
      <c r="AQ70" s="63">
        <f>AQ60+AQ61-AQ67-AQ68-AQ69</f>
        <v>-3131</v>
      </c>
      <c r="AR70" s="51"/>
    </row>
    <row r="71" spans="2:44" ht="18" customHeight="1" thickBot="1" x14ac:dyDescent="0.3">
      <c r="B71" s="29" t="s">
        <v>34</v>
      </c>
      <c r="C71" s="44"/>
      <c r="D71" s="44"/>
      <c r="E71" s="44">
        <f t="shared" ref="E71:S71" si="10">E68+E69-E70</f>
        <v>3</v>
      </c>
      <c r="F71" s="44">
        <f t="shared" si="10"/>
        <v>16</v>
      </c>
      <c r="G71" s="44">
        <f t="shared" si="10"/>
        <v>150</v>
      </c>
      <c r="H71" s="44">
        <f t="shared" si="10"/>
        <v>0</v>
      </c>
      <c r="I71" s="44">
        <f t="shared" si="10"/>
        <v>0</v>
      </c>
      <c r="J71" s="44">
        <f t="shared" si="10"/>
        <v>0</v>
      </c>
      <c r="K71" s="44">
        <f t="shared" si="10"/>
        <v>0</v>
      </c>
      <c r="L71" s="44">
        <f t="shared" si="10"/>
        <v>5</v>
      </c>
      <c r="M71" s="44">
        <f t="shared" si="10"/>
        <v>0</v>
      </c>
      <c r="N71" s="44">
        <f t="shared" si="10"/>
        <v>0</v>
      </c>
      <c r="O71" s="44">
        <f t="shared" si="10"/>
        <v>15</v>
      </c>
      <c r="P71" s="44">
        <f t="shared" si="10"/>
        <v>0</v>
      </c>
      <c r="Q71" s="44">
        <f t="shared" si="10"/>
        <v>0</v>
      </c>
      <c r="R71" s="44">
        <f t="shared" si="10"/>
        <v>1</v>
      </c>
      <c r="S71" s="44">
        <f t="shared" si="10"/>
        <v>0</v>
      </c>
      <c r="T71" s="82"/>
      <c r="U71" s="45">
        <f>U68+U69-U70</f>
        <v>0</v>
      </c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25" t="s">
        <v>59</v>
      </c>
      <c r="AQ71" s="64">
        <v>1579590</v>
      </c>
      <c r="AR71" s="51"/>
    </row>
    <row r="72" spans="2:44" ht="18" customHeight="1" thickBot="1" x14ac:dyDescent="0.3">
      <c r="B72" s="47"/>
      <c r="C72" s="48">
        <f t="shared" ref="C72:U72" si="11">C71*(V$3+V$4)</f>
        <v>0</v>
      </c>
      <c r="D72" s="48">
        <f t="shared" si="11"/>
        <v>0</v>
      </c>
      <c r="E72" s="48">
        <f t="shared" si="11"/>
        <v>2919</v>
      </c>
      <c r="F72" s="48">
        <f t="shared" si="11"/>
        <v>10784</v>
      </c>
      <c r="G72" s="48">
        <f t="shared" si="11"/>
        <v>102900</v>
      </c>
      <c r="H72" s="48">
        <f t="shared" si="11"/>
        <v>0</v>
      </c>
      <c r="I72" s="48">
        <f t="shared" si="11"/>
        <v>0</v>
      </c>
      <c r="J72" s="48">
        <f t="shared" si="11"/>
        <v>0</v>
      </c>
      <c r="K72" s="48">
        <f t="shared" si="11"/>
        <v>0</v>
      </c>
      <c r="L72" s="48">
        <f t="shared" si="11"/>
        <v>3155</v>
      </c>
      <c r="M72" s="48">
        <f t="shared" si="11"/>
        <v>0</v>
      </c>
      <c r="N72" s="48">
        <f t="shared" si="11"/>
        <v>0</v>
      </c>
      <c r="O72" s="48">
        <f t="shared" si="11"/>
        <v>4245</v>
      </c>
      <c r="P72" s="48">
        <f t="shared" si="11"/>
        <v>0</v>
      </c>
      <c r="Q72" s="48">
        <f t="shared" si="11"/>
        <v>0</v>
      </c>
      <c r="R72" s="48">
        <f t="shared" si="11"/>
        <v>650</v>
      </c>
      <c r="S72" s="48">
        <f t="shared" si="11"/>
        <v>0</v>
      </c>
      <c r="T72" s="48">
        <f t="shared" si="11"/>
        <v>0</v>
      </c>
      <c r="U72" s="48">
        <f t="shared" si="11"/>
        <v>0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25" t="s">
        <v>60</v>
      </c>
      <c r="AQ72" s="65">
        <f>AQ71-AQ70</f>
        <v>1582721</v>
      </c>
      <c r="AR72" s="51"/>
    </row>
    <row r="73" spans="2:44" ht="18" customHeight="1" thickTop="1" thickBot="1" x14ac:dyDescent="0.3"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66"/>
    </row>
    <row r="74" spans="2:44" ht="18" customHeight="1" thickBot="1" x14ac:dyDescent="0.3">
      <c r="B74" s="112" t="s">
        <v>61</v>
      </c>
      <c r="C74" s="114" t="s">
        <v>26</v>
      </c>
      <c r="D74" s="115"/>
      <c r="E74" s="116"/>
      <c r="F74" s="114" t="s">
        <v>62</v>
      </c>
      <c r="G74" s="115"/>
      <c r="H74" s="116"/>
      <c r="I74" s="114" t="s">
        <v>63</v>
      </c>
      <c r="J74" s="115"/>
      <c r="K74" s="116"/>
      <c r="L74" s="114" t="s">
        <v>64</v>
      </c>
      <c r="M74" s="115"/>
      <c r="N74" s="116"/>
      <c r="O74" s="114" t="s">
        <v>65</v>
      </c>
      <c r="P74" s="115"/>
      <c r="Q74" s="116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67"/>
    </row>
    <row r="75" spans="2:44" ht="18" customHeight="1" thickBot="1" x14ac:dyDescent="0.3">
      <c r="B75" s="113"/>
      <c r="C75" s="68" t="s">
        <v>66</v>
      </c>
      <c r="D75" s="69" t="s">
        <v>67</v>
      </c>
      <c r="E75" s="70" t="s">
        <v>68</v>
      </c>
      <c r="F75" s="68" t="s">
        <v>66</v>
      </c>
      <c r="G75" s="69" t="s">
        <v>67</v>
      </c>
      <c r="H75" s="70" t="s">
        <v>68</v>
      </c>
      <c r="I75" s="68" t="s">
        <v>66</v>
      </c>
      <c r="J75" s="69" t="s">
        <v>67</v>
      </c>
      <c r="K75" s="70" t="s">
        <v>68</v>
      </c>
      <c r="L75" s="68" t="s">
        <v>66</v>
      </c>
      <c r="M75" s="69" t="s">
        <v>67</v>
      </c>
      <c r="N75" s="70" t="s">
        <v>68</v>
      </c>
      <c r="O75" s="68" t="s">
        <v>66</v>
      </c>
      <c r="P75" s="69" t="s">
        <v>67</v>
      </c>
      <c r="Q75" s="70" t="s">
        <v>68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R75" s="71"/>
    </row>
    <row r="76" spans="2:44" ht="18" customHeight="1" thickBot="1" x14ac:dyDescent="0.3">
      <c r="B76" s="29" t="s">
        <v>69</v>
      </c>
      <c r="C76" s="7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4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R76" s="71"/>
    </row>
    <row r="77" spans="2:44" ht="18" customHeight="1" thickBot="1" x14ac:dyDescent="0.3">
      <c r="B77" s="75"/>
      <c r="C77" s="76">
        <f>C76*120</f>
        <v>0</v>
      </c>
      <c r="D77" s="76">
        <f>D76*84</f>
        <v>0</v>
      </c>
      <c r="E77" s="76">
        <f>E76*1.5</f>
        <v>0</v>
      </c>
      <c r="F77" s="76">
        <f>F76*120</f>
        <v>0</v>
      </c>
      <c r="G77" s="76">
        <f>G76*84</f>
        <v>0</v>
      </c>
      <c r="H77" s="76">
        <f>H76*4.5</f>
        <v>0</v>
      </c>
      <c r="I77" s="76">
        <f>I76*120</f>
        <v>0</v>
      </c>
      <c r="J77" s="76">
        <f>J76*84</f>
        <v>0</v>
      </c>
      <c r="K77" s="76">
        <f>K76*2.25</f>
        <v>0</v>
      </c>
      <c r="L77" s="76">
        <f>L76*120</f>
        <v>0</v>
      </c>
      <c r="M77" s="76">
        <f>M76*84</f>
        <v>0</v>
      </c>
      <c r="N77" s="76">
        <f>N76*1.5</f>
        <v>0</v>
      </c>
      <c r="O77" s="76">
        <f>O76*78</f>
        <v>0</v>
      </c>
      <c r="P77" s="76">
        <f>P76*42</f>
        <v>0</v>
      </c>
      <c r="Q77" s="76">
        <f>Q76*1.5</f>
        <v>0</v>
      </c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8"/>
      <c r="AQ77" s="78"/>
      <c r="AR77" s="79"/>
    </row>
    <row r="78" spans="2:44" ht="18" customHeight="1" thickBot="1" x14ac:dyDescent="0.3"/>
    <row r="79" spans="2:44" ht="18" customHeight="1" thickBot="1" x14ac:dyDescent="0.3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20"/>
      <c r="AQ79" s="20"/>
      <c r="AR79" s="21"/>
    </row>
    <row r="80" spans="2:44" ht="18" customHeight="1" thickBot="1" x14ac:dyDescent="0.3">
      <c r="B80" s="81" t="s">
        <v>74</v>
      </c>
      <c r="C80" s="23" t="s">
        <v>9</v>
      </c>
      <c r="D80" s="23" t="s">
        <v>10</v>
      </c>
      <c r="E80" s="23" t="s">
        <v>11</v>
      </c>
      <c r="F80" s="23" t="s">
        <v>12</v>
      </c>
      <c r="G80" s="23" t="s">
        <v>13</v>
      </c>
      <c r="H80" s="23" t="s">
        <v>14</v>
      </c>
      <c r="I80" s="23" t="s">
        <v>15</v>
      </c>
      <c r="J80" s="23" t="s">
        <v>16</v>
      </c>
      <c r="K80" s="23" t="s">
        <v>17</v>
      </c>
      <c r="L80" s="23" t="s">
        <v>18</v>
      </c>
      <c r="M80" s="23" t="s">
        <v>19</v>
      </c>
      <c r="N80" s="23" t="s">
        <v>20</v>
      </c>
      <c r="O80" s="23" t="s">
        <v>21</v>
      </c>
      <c r="P80" s="23" t="s">
        <v>22</v>
      </c>
      <c r="Q80" s="23" t="s">
        <v>23</v>
      </c>
      <c r="R80" s="23" t="s">
        <v>24</v>
      </c>
      <c r="S80" s="23" t="s">
        <v>25</v>
      </c>
      <c r="T80" s="23" t="s">
        <v>26</v>
      </c>
      <c r="U80" s="24" t="s">
        <v>27</v>
      </c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P80" s="25" t="s">
        <v>28</v>
      </c>
      <c r="AQ80" s="26"/>
      <c r="AR80" s="27"/>
    </row>
    <row r="81" spans="2:44" ht="18" customHeight="1" x14ac:dyDescent="0.25">
      <c r="B81" s="29" t="s">
        <v>29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R81" s="27"/>
    </row>
    <row r="82" spans="2:44" ht="18" customHeight="1" x14ac:dyDescent="0.25">
      <c r="B82" s="33" t="s">
        <v>30</v>
      </c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P82" s="25" t="s">
        <v>31</v>
      </c>
      <c r="AQ82" s="38">
        <f>SUM(C85:AO85)</f>
        <v>0</v>
      </c>
      <c r="AR82" s="27"/>
    </row>
    <row r="83" spans="2:44" ht="18" customHeight="1" thickBot="1" x14ac:dyDescent="0.3">
      <c r="B83" s="39" t="s">
        <v>32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1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P83" s="25" t="s">
        <v>33</v>
      </c>
      <c r="AQ83" s="38">
        <f>SUM(C101:Q101)</f>
        <v>0</v>
      </c>
      <c r="AR83" s="27"/>
    </row>
    <row r="84" spans="2:44" ht="18" customHeight="1" thickBot="1" x14ac:dyDescent="0.3">
      <c r="B84" s="29" t="s">
        <v>34</v>
      </c>
      <c r="C84" s="42">
        <f t="shared" ref="C84:I84" si="12">C81+C82-C83</f>
        <v>0</v>
      </c>
      <c r="D84" s="43">
        <f t="shared" si="12"/>
        <v>0</v>
      </c>
      <c r="E84" s="43">
        <f t="shared" si="12"/>
        <v>0</v>
      </c>
      <c r="F84" s="43">
        <f t="shared" si="12"/>
        <v>0</v>
      </c>
      <c r="G84" s="44">
        <f t="shared" si="12"/>
        <v>0</v>
      </c>
      <c r="H84" s="44">
        <f t="shared" si="12"/>
        <v>0</v>
      </c>
      <c r="I84" s="44">
        <f t="shared" si="12"/>
        <v>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P84" s="25" t="s">
        <v>35</v>
      </c>
      <c r="AQ84" s="46">
        <f>AQ82-AQ83</f>
        <v>0</v>
      </c>
      <c r="AR84" s="27"/>
    </row>
    <row r="85" spans="2:44" ht="18" customHeight="1" thickBot="1" x14ac:dyDescent="0.3">
      <c r="B85" s="47"/>
      <c r="C85" s="48">
        <f t="shared" ref="C85:U85" si="13">C84*(C$3+C$4)</f>
        <v>0</v>
      </c>
      <c r="D85" s="48">
        <f t="shared" si="13"/>
        <v>0</v>
      </c>
      <c r="E85" s="48">
        <f t="shared" si="13"/>
        <v>0</v>
      </c>
      <c r="F85" s="48">
        <f t="shared" si="13"/>
        <v>0</v>
      </c>
      <c r="G85" s="48">
        <f t="shared" si="13"/>
        <v>0</v>
      </c>
      <c r="H85" s="48">
        <f t="shared" si="13"/>
        <v>0</v>
      </c>
      <c r="I85" s="48">
        <f t="shared" si="13"/>
        <v>0</v>
      </c>
      <c r="J85" s="48">
        <f t="shared" si="13"/>
        <v>0</v>
      </c>
      <c r="K85" s="48">
        <f t="shared" si="13"/>
        <v>0</v>
      </c>
      <c r="L85" s="48">
        <f t="shared" si="13"/>
        <v>0</v>
      </c>
      <c r="M85" s="48">
        <f t="shared" si="13"/>
        <v>0</v>
      </c>
      <c r="N85" s="48">
        <f t="shared" si="13"/>
        <v>0</v>
      </c>
      <c r="O85" s="48">
        <f t="shared" si="13"/>
        <v>0</v>
      </c>
      <c r="P85" s="48">
        <f t="shared" si="13"/>
        <v>0</v>
      </c>
      <c r="Q85" s="48">
        <f t="shared" si="13"/>
        <v>0</v>
      </c>
      <c r="R85" s="48">
        <f t="shared" si="13"/>
        <v>0</v>
      </c>
      <c r="S85" s="48">
        <f t="shared" si="13"/>
        <v>0</v>
      </c>
      <c r="T85" s="48">
        <f t="shared" si="13"/>
        <v>0</v>
      </c>
      <c r="U85" s="48">
        <f t="shared" si="13"/>
        <v>0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49" t="s">
        <v>36</v>
      </c>
      <c r="AQ85" s="50">
        <v>100</v>
      </c>
      <c r="AR85" s="51"/>
    </row>
    <row r="86" spans="2:44" ht="18" hidden="1" customHeight="1" x14ac:dyDescent="0.25">
      <c r="B86" s="53" t="s">
        <v>3</v>
      </c>
      <c r="C86" s="16">
        <f>[1]DSSR!B96</f>
        <v>0</v>
      </c>
      <c r="D86" s="16">
        <f>[1]DSSR!C96</f>
        <v>0</v>
      </c>
      <c r="E86" s="16">
        <f>[1]DSSR!D96</f>
        <v>0</v>
      </c>
      <c r="F86" s="16">
        <f>[1]DSSR!E96</f>
        <v>0</v>
      </c>
      <c r="G86" s="16">
        <f>[1]DSSR!F96</f>
        <v>0</v>
      </c>
      <c r="H86" s="16">
        <f>[1]DSSR!G96</f>
        <v>0</v>
      </c>
      <c r="I86" s="16">
        <f>[1]DSSR!H96</f>
        <v>0</v>
      </c>
      <c r="J86" s="16">
        <f>[1]DSSR!I96</f>
        <v>0</v>
      </c>
      <c r="K86" s="16">
        <f>[1]DSSR!J96</f>
        <v>0</v>
      </c>
      <c r="L86" s="16">
        <f>[1]DSSR!K96</f>
        <v>0</v>
      </c>
      <c r="M86" s="16">
        <f>[1]DSSR!L96</f>
        <v>0</v>
      </c>
      <c r="N86" s="16">
        <f>[1]DSSR!M96</f>
        <v>0</v>
      </c>
      <c r="O86" s="16">
        <f>[1]DSSR!N96</f>
        <v>0</v>
      </c>
      <c r="P86" s="16">
        <f>[1]DSSR!O96</f>
        <v>0</v>
      </c>
      <c r="Q86" s="16">
        <f>[1]DSSR!P96</f>
        <v>0</v>
      </c>
      <c r="R86" s="16">
        <f>[1]DSSR!Q96</f>
        <v>0</v>
      </c>
      <c r="S86" s="16">
        <f>[1]DSSR!R96</f>
        <v>0</v>
      </c>
      <c r="T86" s="16">
        <f>[1]DSSR!S96</f>
        <v>0</v>
      </c>
      <c r="U86" s="16">
        <f>[1]DSSR!T96</f>
        <v>0</v>
      </c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9"/>
      <c r="AQ86" s="50"/>
      <c r="AR86" s="51"/>
    </row>
    <row r="87" spans="2:44" ht="18" hidden="1" customHeight="1" x14ac:dyDescent="0.25">
      <c r="B87" s="53" t="s">
        <v>4</v>
      </c>
      <c r="C87" s="16">
        <f>[1]DSSR!B97</f>
        <v>0</v>
      </c>
      <c r="D87" s="16">
        <f>[1]DSSR!C97</f>
        <v>0</v>
      </c>
      <c r="E87" s="16">
        <f>[1]DSSR!D97</f>
        <v>0</v>
      </c>
      <c r="F87" s="16">
        <f>[1]DSSR!E97</f>
        <v>0</v>
      </c>
      <c r="G87" s="16">
        <f>[1]DSSR!F97</f>
        <v>0</v>
      </c>
      <c r="H87" s="16">
        <f>[1]DSSR!G97</f>
        <v>0</v>
      </c>
      <c r="I87" s="16">
        <f>[1]DSSR!H97</f>
        <v>0</v>
      </c>
      <c r="J87" s="16">
        <f>[1]DSSR!I97</f>
        <v>0</v>
      </c>
      <c r="K87" s="16">
        <f>[1]DSSR!J97</f>
        <v>0</v>
      </c>
      <c r="L87" s="16">
        <f>[1]DSSR!K97</f>
        <v>0</v>
      </c>
      <c r="M87" s="16">
        <f>[1]DSSR!L97</f>
        <v>0</v>
      </c>
      <c r="N87" s="16">
        <f>[1]DSSR!M97</f>
        <v>0</v>
      </c>
      <c r="O87" s="16">
        <f>[1]DSSR!N97</f>
        <v>0</v>
      </c>
      <c r="P87" s="16">
        <f>[1]DSSR!O97</f>
        <v>0</v>
      </c>
      <c r="Q87" s="16">
        <f>[1]DSSR!P97</f>
        <v>0</v>
      </c>
      <c r="R87" s="16">
        <f>[1]DSSR!Q97</f>
        <v>0</v>
      </c>
      <c r="S87" s="16">
        <f>[1]DSSR!R97</f>
        <v>0</v>
      </c>
      <c r="T87" s="16">
        <f>[1]DSSR!S97</f>
        <v>0</v>
      </c>
      <c r="U87" s="16">
        <f>[1]DSSR!T97</f>
        <v>0</v>
      </c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9"/>
      <c r="AQ87" s="50"/>
      <c r="AR87" s="51"/>
    </row>
    <row r="88" spans="2:44" ht="18" hidden="1" customHeight="1" x14ac:dyDescent="0.25">
      <c r="B88" s="53" t="s">
        <v>5</v>
      </c>
      <c r="C88" s="16">
        <v>84</v>
      </c>
      <c r="D88" s="16"/>
      <c r="E88" s="16">
        <v>84</v>
      </c>
      <c r="F88" s="16">
        <v>84</v>
      </c>
      <c r="G88" s="16">
        <v>84</v>
      </c>
      <c r="H88" s="16"/>
      <c r="I88" s="16">
        <v>84</v>
      </c>
      <c r="J88" s="16">
        <v>84</v>
      </c>
      <c r="K88" s="16"/>
      <c r="L88" s="16">
        <v>84</v>
      </c>
      <c r="M88" s="16"/>
      <c r="N88" s="16">
        <v>42</v>
      </c>
      <c r="O88" s="16">
        <v>42</v>
      </c>
      <c r="P88" s="16">
        <v>42</v>
      </c>
      <c r="Q88" s="16">
        <v>84</v>
      </c>
      <c r="R88" s="16"/>
      <c r="S88" s="16"/>
      <c r="T88" s="16">
        <v>84</v>
      </c>
      <c r="U88" s="16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9"/>
      <c r="AQ88" s="50"/>
      <c r="AR88" s="51"/>
    </row>
    <row r="89" spans="2:44" ht="18" hidden="1" customHeight="1" x14ac:dyDescent="0.25">
      <c r="B89" s="53" t="s">
        <v>6</v>
      </c>
      <c r="C89" s="16">
        <v>4.5</v>
      </c>
      <c r="D89" s="16"/>
      <c r="E89" s="16">
        <v>1.5</v>
      </c>
      <c r="F89" s="54">
        <f>4.5/2</f>
        <v>2.25</v>
      </c>
      <c r="G89" s="16">
        <v>4.5</v>
      </c>
      <c r="H89" s="16"/>
      <c r="I89" s="16">
        <v>4.5</v>
      </c>
      <c r="J89" s="16">
        <v>1.5</v>
      </c>
      <c r="K89" s="16"/>
      <c r="L89" s="16">
        <v>1.5</v>
      </c>
      <c r="M89" s="16"/>
      <c r="N89" s="16">
        <v>1.5</v>
      </c>
      <c r="O89" s="16">
        <v>1.5</v>
      </c>
      <c r="P89" s="16">
        <v>1.5</v>
      </c>
      <c r="Q89" s="16">
        <v>1.5</v>
      </c>
      <c r="R89" s="16"/>
      <c r="S89" s="16"/>
      <c r="T89" s="16">
        <v>1.5</v>
      </c>
      <c r="U89" s="55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9"/>
      <c r="AQ89" s="50"/>
      <c r="AR89" s="51"/>
    </row>
    <row r="90" spans="2:44" ht="18" hidden="1" customHeight="1" x14ac:dyDescent="0.25">
      <c r="B90" s="53"/>
      <c r="C90" s="16"/>
      <c r="D90" s="16"/>
      <c r="E90" s="16"/>
      <c r="F90" s="5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55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9"/>
      <c r="AQ90" s="50"/>
      <c r="AR90" s="51"/>
    </row>
    <row r="91" spans="2:44" ht="18" customHeight="1" thickBot="1" x14ac:dyDescent="0.3">
      <c r="B91" s="81" t="s">
        <v>74</v>
      </c>
      <c r="C91" s="23" t="s">
        <v>37</v>
      </c>
      <c r="D91" s="23" t="s">
        <v>38</v>
      </c>
      <c r="E91" s="23" t="s">
        <v>39</v>
      </c>
      <c r="F91" s="23" t="s">
        <v>40</v>
      </c>
      <c r="G91" s="23" t="s">
        <v>41</v>
      </c>
      <c r="H91" s="23" t="s">
        <v>42</v>
      </c>
      <c r="I91" s="23" t="s">
        <v>43</v>
      </c>
      <c r="J91" s="23" t="s">
        <v>44</v>
      </c>
      <c r="K91" s="23" t="s">
        <v>45</v>
      </c>
      <c r="L91" s="23" t="s">
        <v>46</v>
      </c>
      <c r="M91" s="23" t="s">
        <v>47</v>
      </c>
      <c r="N91" s="23" t="s">
        <v>48</v>
      </c>
      <c r="O91" s="23" t="s">
        <v>49</v>
      </c>
      <c r="P91" s="23" t="s">
        <v>50</v>
      </c>
      <c r="Q91" s="23" t="s">
        <v>51</v>
      </c>
      <c r="R91" s="56" t="s">
        <v>52</v>
      </c>
      <c r="S91" s="23" t="s">
        <v>53</v>
      </c>
      <c r="T91" s="23" t="s">
        <v>54</v>
      </c>
      <c r="U91" s="24" t="s">
        <v>55</v>
      </c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25" t="s">
        <v>56</v>
      </c>
      <c r="AQ91" s="57"/>
      <c r="AR91" s="51"/>
    </row>
    <row r="92" spans="2:44" ht="18" customHeight="1" x14ac:dyDescent="0.25">
      <c r="B92" s="29" t="s">
        <v>29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58"/>
      <c r="P92" s="30"/>
      <c r="Q92" s="30"/>
      <c r="R92" s="30"/>
      <c r="S92" s="30"/>
      <c r="T92" s="30"/>
      <c r="U92" s="59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25" t="s">
        <v>57</v>
      </c>
      <c r="AQ92" s="57">
        <v>3154</v>
      </c>
      <c r="AR92" s="51"/>
    </row>
    <row r="93" spans="2:44" ht="18" customHeight="1" x14ac:dyDescent="0.25">
      <c r="B93" s="33" t="s">
        <v>30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60"/>
      <c r="U93" s="61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25"/>
      <c r="AQ93" s="57"/>
      <c r="AR93" s="51"/>
    </row>
    <row r="94" spans="2:44" ht="18" customHeight="1" thickBot="1" x14ac:dyDescent="0.3">
      <c r="B94" s="39" t="s">
        <v>32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62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9" t="s">
        <v>58</v>
      </c>
      <c r="AQ94" s="63">
        <f>AQ84+AQ85-AQ91-AQ92-AQ93</f>
        <v>-3054</v>
      </c>
      <c r="AR94" s="51"/>
    </row>
    <row r="95" spans="2:44" ht="18" customHeight="1" thickBot="1" x14ac:dyDescent="0.3">
      <c r="B95" s="29" t="s">
        <v>34</v>
      </c>
      <c r="C95" s="44"/>
      <c r="D95" s="44"/>
      <c r="E95" s="44">
        <f t="shared" ref="E95:S95" si="14">E92+E93-E94</f>
        <v>0</v>
      </c>
      <c r="F95" s="44">
        <f t="shared" si="14"/>
        <v>0</v>
      </c>
      <c r="G95" s="44">
        <f t="shared" si="14"/>
        <v>0</v>
      </c>
      <c r="H95" s="44">
        <f t="shared" si="14"/>
        <v>0</v>
      </c>
      <c r="I95" s="44">
        <f t="shared" si="14"/>
        <v>0</v>
      </c>
      <c r="J95" s="44">
        <f t="shared" si="14"/>
        <v>0</v>
      </c>
      <c r="K95" s="44">
        <f t="shared" si="14"/>
        <v>0</v>
      </c>
      <c r="L95" s="44">
        <f t="shared" si="14"/>
        <v>0</v>
      </c>
      <c r="M95" s="44">
        <f t="shared" si="14"/>
        <v>0</v>
      </c>
      <c r="N95" s="44">
        <f t="shared" si="14"/>
        <v>0</v>
      </c>
      <c r="O95" s="44">
        <f t="shared" si="14"/>
        <v>0</v>
      </c>
      <c r="P95" s="44">
        <f t="shared" si="14"/>
        <v>0</v>
      </c>
      <c r="Q95" s="44">
        <f t="shared" si="14"/>
        <v>0</v>
      </c>
      <c r="R95" s="44">
        <f t="shared" si="14"/>
        <v>0</v>
      </c>
      <c r="S95" s="44">
        <f t="shared" si="14"/>
        <v>0</v>
      </c>
      <c r="T95" s="82"/>
      <c r="U95" s="45">
        <f>U92+U93-U94</f>
        <v>0</v>
      </c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25" t="s">
        <v>59</v>
      </c>
      <c r="AQ95" s="64">
        <v>1579590</v>
      </c>
      <c r="AR95" s="51"/>
    </row>
    <row r="96" spans="2:44" ht="18" customHeight="1" thickBot="1" x14ac:dyDescent="0.3">
      <c r="B96" s="47"/>
      <c r="C96" s="48">
        <f t="shared" ref="C96:U96" si="15">C95*(V$3+V$4)</f>
        <v>0</v>
      </c>
      <c r="D96" s="48">
        <f t="shared" si="15"/>
        <v>0</v>
      </c>
      <c r="E96" s="48">
        <f t="shared" si="15"/>
        <v>0</v>
      </c>
      <c r="F96" s="48">
        <f t="shared" si="15"/>
        <v>0</v>
      </c>
      <c r="G96" s="48">
        <f t="shared" si="15"/>
        <v>0</v>
      </c>
      <c r="H96" s="48">
        <f t="shared" si="15"/>
        <v>0</v>
      </c>
      <c r="I96" s="48">
        <f t="shared" si="15"/>
        <v>0</v>
      </c>
      <c r="J96" s="48">
        <f t="shared" si="15"/>
        <v>0</v>
      </c>
      <c r="K96" s="48">
        <f t="shared" si="15"/>
        <v>0</v>
      </c>
      <c r="L96" s="48">
        <f t="shared" si="15"/>
        <v>0</v>
      </c>
      <c r="M96" s="48">
        <f t="shared" si="15"/>
        <v>0</v>
      </c>
      <c r="N96" s="48">
        <f t="shared" si="15"/>
        <v>0</v>
      </c>
      <c r="O96" s="48">
        <f t="shared" si="15"/>
        <v>0</v>
      </c>
      <c r="P96" s="48">
        <f t="shared" si="15"/>
        <v>0</v>
      </c>
      <c r="Q96" s="48">
        <f t="shared" si="15"/>
        <v>0</v>
      </c>
      <c r="R96" s="48">
        <f t="shared" si="15"/>
        <v>0</v>
      </c>
      <c r="S96" s="48">
        <f t="shared" si="15"/>
        <v>0</v>
      </c>
      <c r="T96" s="48">
        <f t="shared" si="15"/>
        <v>0</v>
      </c>
      <c r="U96" s="48">
        <f t="shared" si="15"/>
        <v>0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25" t="s">
        <v>60</v>
      </c>
      <c r="AQ96" s="65">
        <f>AQ95-AQ94</f>
        <v>1582644</v>
      </c>
      <c r="AR96" s="51"/>
    </row>
    <row r="97" spans="2:44" ht="18" customHeight="1" thickTop="1" thickBot="1" x14ac:dyDescent="0.3"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66"/>
    </row>
    <row r="98" spans="2:44" ht="18" customHeight="1" thickBot="1" x14ac:dyDescent="0.3">
      <c r="B98" s="112" t="s">
        <v>61</v>
      </c>
      <c r="C98" s="114" t="s">
        <v>26</v>
      </c>
      <c r="D98" s="115"/>
      <c r="E98" s="116"/>
      <c r="F98" s="114" t="s">
        <v>62</v>
      </c>
      <c r="G98" s="115"/>
      <c r="H98" s="116"/>
      <c r="I98" s="114" t="s">
        <v>63</v>
      </c>
      <c r="J98" s="115"/>
      <c r="K98" s="116"/>
      <c r="L98" s="114" t="s">
        <v>64</v>
      </c>
      <c r="M98" s="115"/>
      <c r="N98" s="116"/>
      <c r="O98" s="114" t="s">
        <v>65</v>
      </c>
      <c r="P98" s="115"/>
      <c r="Q98" s="116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67"/>
    </row>
    <row r="99" spans="2:44" ht="18" customHeight="1" thickBot="1" x14ac:dyDescent="0.3">
      <c r="B99" s="113"/>
      <c r="C99" s="68" t="s">
        <v>66</v>
      </c>
      <c r="D99" s="69" t="s">
        <v>67</v>
      </c>
      <c r="E99" s="70" t="s">
        <v>68</v>
      </c>
      <c r="F99" s="68" t="s">
        <v>66</v>
      </c>
      <c r="G99" s="69" t="s">
        <v>67</v>
      </c>
      <c r="H99" s="70" t="s">
        <v>68</v>
      </c>
      <c r="I99" s="68" t="s">
        <v>66</v>
      </c>
      <c r="J99" s="69" t="s">
        <v>67</v>
      </c>
      <c r="K99" s="70" t="s">
        <v>68</v>
      </c>
      <c r="L99" s="68" t="s">
        <v>66</v>
      </c>
      <c r="M99" s="69" t="s">
        <v>67</v>
      </c>
      <c r="N99" s="70" t="s">
        <v>68</v>
      </c>
      <c r="O99" s="68" t="s">
        <v>66</v>
      </c>
      <c r="P99" s="69" t="s">
        <v>67</v>
      </c>
      <c r="Q99" s="70" t="s">
        <v>68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R99" s="71"/>
    </row>
    <row r="100" spans="2:44" ht="18" customHeight="1" thickBot="1" x14ac:dyDescent="0.3">
      <c r="B100" s="29" t="s">
        <v>69</v>
      </c>
      <c r="C100" s="72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R100" s="71"/>
    </row>
    <row r="101" spans="2:44" ht="18" customHeight="1" thickBot="1" x14ac:dyDescent="0.3">
      <c r="B101" s="75"/>
      <c r="C101" s="76">
        <f>C100*120</f>
        <v>0</v>
      </c>
      <c r="D101" s="76">
        <f>D100*84</f>
        <v>0</v>
      </c>
      <c r="E101" s="76">
        <f>E100*1.5</f>
        <v>0</v>
      </c>
      <c r="F101" s="76">
        <f>F100*120</f>
        <v>0</v>
      </c>
      <c r="G101" s="76">
        <f>G100*84</f>
        <v>0</v>
      </c>
      <c r="H101" s="76">
        <f>H100*4.5</f>
        <v>0</v>
      </c>
      <c r="I101" s="76">
        <f>I100*120</f>
        <v>0</v>
      </c>
      <c r="J101" s="76">
        <f>J100*84</f>
        <v>0</v>
      </c>
      <c r="K101" s="76">
        <f>K100*2.25</f>
        <v>0</v>
      </c>
      <c r="L101" s="76">
        <f>L100*120</f>
        <v>0</v>
      </c>
      <c r="M101" s="76">
        <f>M100*84</f>
        <v>0</v>
      </c>
      <c r="N101" s="76">
        <f>N100*1.5</f>
        <v>0</v>
      </c>
      <c r="O101" s="76">
        <f>O100*78</f>
        <v>0</v>
      </c>
      <c r="P101" s="76">
        <f>P100*42</f>
        <v>0</v>
      </c>
      <c r="Q101" s="76">
        <f>Q100*1.5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8"/>
      <c r="AQ101" s="78"/>
      <c r="AR101" s="79"/>
    </row>
  </sheetData>
  <mergeCells count="24">
    <mergeCell ref="O50:Q50"/>
    <mergeCell ref="B16:B17"/>
    <mergeCell ref="C16:E16"/>
    <mergeCell ref="F16:H16"/>
    <mergeCell ref="I16:K16"/>
    <mergeCell ref="L16:N16"/>
    <mergeCell ref="O16:Q16"/>
    <mergeCell ref="B50:B51"/>
    <mergeCell ref="C50:E50"/>
    <mergeCell ref="F50:H50"/>
    <mergeCell ref="I50:K50"/>
    <mergeCell ref="L50:N50"/>
    <mergeCell ref="O98:Q98"/>
    <mergeCell ref="B74:B75"/>
    <mergeCell ref="C74:E74"/>
    <mergeCell ref="F74:H74"/>
    <mergeCell ref="I74:K74"/>
    <mergeCell ref="L74:N74"/>
    <mergeCell ref="O74:Q74"/>
    <mergeCell ref="B98:B99"/>
    <mergeCell ref="C98:E98"/>
    <mergeCell ref="F98:H98"/>
    <mergeCell ref="I98:K98"/>
    <mergeCell ref="L98:N9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7750-1B15-410F-97A7-AE84FF4EC0BA}">
  <dimension ref="A1:BD101"/>
  <sheetViews>
    <sheetView zoomScale="120" zoomScaleNormal="120" workbookViewId="0">
      <pane xSplit="2" ySplit="8" topLeftCell="T9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8.7109375" defaultRowHeight="12.75" x14ac:dyDescent="0.25"/>
  <cols>
    <col min="1" max="1" width="1.140625" style="5" customWidth="1"/>
    <col min="2" max="2" width="13.7109375" style="5" bestFit="1" customWidth="1"/>
    <col min="3" max="5" width="6.7109375" style="5" customWidth="1"/>
    <col min="6" max="6" width="8.7109375" style="5" bestFit="1" customWidth="1"/>
    <col min="7" max="10" width="6.7109375" style="5" customWidth="1"/>
    <col min="11" max="11" width="7.85546875" style="5" bestFit="1" customWidth="1"/>
    <col min="12" max="13" width="6.7109375" style="5" customWidth="1"/>
    <col min="14" max="15" width="7.85546875" style="5" bestFit="1" customWidth="1"/>
    <col min="16" max="19" width="6.7109375" style="5" customWidth="1"/>
    <col min="20" max="20" width="7.85546875" style="5" bestFit="1" customWidth="1"/>
    <col min="21" max="21" width="6.7109375" style="5" customWidth="1"/>
    <col min="22" max="22" width="8.7109375" style="5" bestFit="1" customWidth="1"/>
    <col min="23" max="24" width="6.7109375" style="5" customWidth="1"/>
    <col min="25" max="25" width="8.7109375" style="5" bestFit="1" customWidth="1"/>
    <col min="26" max="26" width="9.5703125" style="5" bestFit="1" customWidth="1"/>
    <col min="27" max="32" width="6.7109375" style="5" customWidth="1"/>
    <col min="33" max="34" width="7.85546875" style="5" bestFit="1" customWidth="1"/>
    <col min="35" max="36" width="6.7109375" style="5" customWidth="1"/>
    <col min="37" max="37" width="7.85546875" style="5" bestFit="1" customWidth="1"/>
    <col min="38" max="41" width="6.7109375" style="5" customWidth="1"/>
    <col min="42" max="42" width="17" style="5" bestFit="1" customWidth="1"/>
    <col min="43" max="43" width="22" style="5" bestFit="1" customWidth="1"/>
    <col min="44" max="44" width="1.140625" style="5" customWidth="1"/>
    <col min="45" max="45" width="6" style="5" bestFit="1" customWidth="1"/>
    <col min="46" max="46" width="4.7109375" style="5" bestFit="1" customWidth="1"/>
    <col min="47" max="47" width="5.140625" style="5" bestFit="1" customWidth="1"/>
    <col min="48" max="48" width="4.7109375" style="5" bestFit="1" customWidth="1"/>
    <col min="49" max="49" width="5" style="5" bestFit="1" customWidth="1"/>
    <col min="50" max="50" width="4.7109375" style="5" bestFit="1" customWidth="1"/>
    <col min="51" max="51" width="5.140625" style="5" customWidth="1"/>
    <col min="52" max="52" width="14.7109375" style="5" bestFit="1" customWidth="1"/>
    <col min="53" max="53" width="22.140625" style="5" bestFit="1" customWidth="1"/>
    <col min="54" max="58" width="5.7109375" style="5" customWidth="1"/>
    <col min="59" max="16384" width="8.7109375" style="5"/>
  </cols>
  <sheetData>
    <row r="1" spans="1:56" ht="18" customHeight="1" x14ac:dyDescent="0.25">
      <c r="B1" s="1" t="s">
        <v>0</v>
      </c>
      <c r="C1" s="2"/>
      <c r="D1" s="2"/>
      <c r="E1" s="2"/>
      <c r="F1" s="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 t="s">
        <v>1</v>
      </c>
      <c r="AR1" s="2"/>
      <c r="AS1" s="1"/>
      <c r="AT1" s="4"/>
      <c r="AU1" s="4"/>
      <c r="AV1" s="4"/>
      <c r="AW1" s="4"/>
      <c r="AX1" s="4"/>
      <c r="AY1" s="4"/>
      <c r="BB1" s="2"/>
      <c r="BD1" s="6"/>
    </row>
    <row r="2" spans="1:56" ht="18" customHeight="1" x14ac:dyDescent="0.25">
      <c r="B2" s="7"/>
      <c r="C2" s="7"/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8" t="s">
        <v>2</v>
      </c>
      <c r="AQ2" s="9"/>
      <c r="AR2" s="2"/>
      <c r="AS2" s="2"/>
      <c r="AT2" s="4"/>
      <c r="AU2" s="4"/>
      <c r="AV2" s="4"/>
      <c r="AW2" s="4"/>
      <c r="AX2" s="4"/>
      <c r="AY2" s="4"/>
      <c r="BB2" s="2"/>
    </row>
    <row r="3" spans="1:56" s="12" customFormat="1" ht="11.25" x14ac:dyDescent="0.25">
      <c r="B3" s="10" t="s">
        <v>3</v>
      </c>
      <c r="C3" s="11">
        <f>[1]DSSR!B4</f>
        <v>1300</v>
      </c>
      <c r="D3" s="11">
        <f>[1]DSSR!C4</f>
        <v>1534</v>
      </c>
      <c r="E3" s="11">
        <f>[1]DSSR!D4</f>
        <v>1728</v>
      </c>
      <c r="F3" s="11">
        <f>[1]DSSR!E4</f>
        <v>1728</v>
      </c>
      <c r="G3" s="11">
        <f>[1]DSSR!F4</f>
        <v>1452</v>
      </c>
      <c r="H3" s="11">
        <f>[1]DSSR!G4</f>
        <v>1240</v>
      </c>
      <c r="I3" s="11">
        <f>[1]DSSR!H4</f>
        <v>1520</v>
      </c>
      <c r="J3" s="11">
        <f>[1]DSSR!I4</f>
        <v>978</v>
      </c>
      <c r="K3" s="11">
        <f>[1]DSSR!J4</f>
        <v>945</v>
      </c>
      <c r="L3" s="11">
        <f>[1]DSSR!K4</f>
        <v>0</v>
      </c>
      <c r="M3" s="11">
        <f>[1]DSSR!L4</f>
        <v>1127</v>
      </c>
      <c r="N3" s="11">
        <f>[1]DSSR!M4</f>
        <v>773</v>
      </c>
      <c r="O3" s="11">
        <f>[1]DSSR!N4</f>
        <v>1038</v>
      </c>
      <c r="P3" s="11">
        <f>[1]DSSR!O4</f>
        <v>773</v>
      </c>
      <c r="Q3" s="11">
        <f>[1]DSSR!P4</f>
        <v>1038</v>
      </c>
      <c r="R3" s="11">
        <f>[1]DSSR!Q4</f>
        <v>773</v>
      </c>
      <c r="S3" s="11">
        <f>[1]DSSR!R4</f>
        <v>1038</v>
      </c>
      <c r="T3" s="11">
        <f>[1]DSSR!S4</f>
        <v>792</v>
      </c>
      <c r="U3" s="11">
        <f>[1]DSSR!T4</f>
        <v>948</v>
      </c>
      <c r="V3" s="16">
        <f>[1]DSSR!B24</f>
        <v>544</v>
      </c>
      <c r="W3" s="16">
        <f>[1]DSSR!C24</f>
        <v>1127</v>
      </c>
      <c r="X3" s="16">
        <f>[1]DSSR!D24</f>
        <v>853</v>
      </c>
      <c r="Y3" s="16">
        <f>[1]DSSR!E24</f>
        <v>563</v>
      </c>
      <c r="Z3" s="16">
        <f>[1]DSSR!F24</f>
        <v>575</v>
      </c>
      <c r="AA3" s="16">
        <f>[1]DSSR!G24</f>
        <v>1175</v>
      </c>
      <c r="AB3" s="16">
        <f>[1]DSSR!H24</f>
        <v>0</v>
      </c>
      <c r="AC3" s="16">
        <f>[1]DSSR!I24</f>
        <v>791</v>
      </c>
      <c r="AD3" s="16">
        <f>[1]DSSR!J24</f>
        <v>1102</v>
      </c>
      <c r="AE3" s="16">
        <f>[1]DSSR!K24</f>
        <v>520</v>
      </c>
      <c r="AF3" s="16">
        <f>[1]DSSR!L24</f>
        <v>1142</v>
      </c>
      <c r="AG3" s="16">
        <f>[1]DSSR!M24</f>
        <v>205</v>
      </c>
      <c r="AH3" s="16">
        <f>[1]DSSR!N24</f>
        <v>205</v>
      </c>
      <c r="AI3" s="16">
        <f>[1]DSSR!O24</f>
        <v>205</v>
      </c>
      <c r="AJ3" s="16">
        <f>[1]DSSR!P24</f>
        <v>500</v>
      </c>
      <c r="AK3" s="16">
        <f>[1]DSSR!Q24</f>
        <v>650</v>
      </c>
      <c r="AL3" s="16">
        <f>[1]DSSR!R24</f>
        <v>650</v>
      </c>
      <c r="AM3" s="16">
        <f>[1]DSSR!S24</f>
        <v>500</v>
      </c>
      <c r="AN3" s="16">
        <f>[1]DSSR!T24</f>
        <v>650</v>
      </c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3"/>
      <c r="BA3" s="15"/>
      <c r="BB3" s="13"/>
    </row>
    <row r="4" spans="1:56" s="12" customFormat="1" ht="11.25" x14ac:dyDescent="0.25">
      <c r="B4" s="10" t="s">
        <v>4</v>
      </c>
      <c r="C4" s="11">
        <f>[1]DSSR!B5</f>
        <v>120</v>
      </c>
      <c r="D4" s="11">
        <f>[1]DSSR!C5</f>
        <v>0</v>
      </c>
      <c r="E4" s="11">
        <f>[1]DSSR!D5</f>
        <v>0</v>
      </c>
      <c r="F4" s="11">
        <f>[1]DSSR!E5</f>
        <v>0</v>
      </c>
      <c r="G4" s="11">
        <f>[1]DSSR!F5</f>
        <v>0</v>
      </c>
      <c r="H4" s="11">
        <f>[1]DSSR!G5</f>
        <v>120</v>
      </c>
      <c r="I4" s="11">
        <f>[1]DSSR!H5</f>
        <v>0</v>
      </c>
      <c r="J4" s="11">
        <f>[1]DSSR!I5</f>
        <v>120</v>
      </c>
      <c r="K4" s="11">
        <f>[1]DSSR!J5</f>
        <v>120</v>
      </c>
      <c r="L4" s="11">
        <f>[1]DSSR!K5</f>
        <v>111</v>
      </c>
      <c r="M4" s="11">
        <f>[1]DSSR!L5</f>
        <v>0</v>
      </c>
      <c r="N4" s="11">
        <f>[1]DSSR!M5</f>
        <v>120</v>
      </c>
      <c r="O4" s="11">
        <f>[1]DSSR!N5</f>
        <v>0</v>
      </c>
      <c r="P4" s="11">
        <f>[1]DSSR!O5</f>
        <v>120</v>
      </c>
      <c r="Q4" s="11">
        <f>[1]DSSR!P5</f>
        <v>0</v>
      </c>
      <c r="R4" s="11">
        <f>[1]DSSR!Q5</f>
        <v>120</v>
      </c>
      <c r="S4" s="11">
        <f>[1]DSSR!R5</f>
        <v>0</v>
      </c>
      <c r="T4" s="11">
        <f>[1]DSSR!S5</f>
        <v>120</v>
      </c>
      <c r="U4" s="11">
        <f>[1]DSSR!T5</f>
        <v>120</v>
      </c>
      <c r="V4" s="16">
        <f>[1]DSSR!B25</f>
        <v>111</v>
      </c>
      <c r="W4" s="16">
        <f>[1]DSSR!C25</f>
        <v>0</v>
      </c>
      <c r="X4" s="16">
        <f>[1]DSSR!D25</f>
        <v>120</v>
      </c>
      <c r="Y4" s="16">
        <f>[1]DSSR!E25</f>
        <v>111</v>
      </c>
      <c r="Z4" s="16">
        <f>[1]DSSR!F25</f>
        <v>111</v>
      </c>
      <c r="AA4" s="16">
        <f>[1]DSSR!G25</f>
        <v>0</v>
      </c>
      <c r="AB4" s="16">
        <f>[1]DSSR!H25</f>
        <v>111</v>
      </c>
      <c r="AC4" s="16">
        <f>[1]DSSR!I25</f>
        <v>120</v>
      </c>
      <c r="AD4" s="16">
        <f>[1]DSSR!J25</f>
        <v>0</v>
      </c>
      <c r="AE4" s="16">
        <f>[1]DSSR!K25</f>
        <v>111</v>
      </c>
      <c r="AF4" s="16">
        <f>[1]DSSR!L25</f>
        <v>0</v>
      </c>
      <c r="AG4" s="16">
        <f>[1]DSSR!M25</f>
        <v>78</v>
      </c>
      <c r="AH4" s="16">
        <f>[1]DSSR!N25</f>
        <v>78</v>
      </c>
      <c r="AI4" s="16">
        <f>[1]DSSR!O25</f>
        <v>78</v>
      </c>
      <c r="AJ4" s="16">
        <f>[1]DSSR!P25</f>
        <v>120</v>
      </c>
      <c r="AK4" s="16">
        <f>[1]DSSR!Q25</f>
        <v>0</v>
      </c>
      <c r="AL4" s="16">
        <f>[1]DSSR!R25</f>
        <v>0</v>
      </c>
      <c r="AM4" s="16">
        <f>[1]DSSR!S25</f>
        <v>120</v>
      </c>
      <c r="AN4" s="16">
        <f>[1]DSSR!T25</f>
        <v>0</v>
      </c>
      <c r="AP4" s="13"/>
      <c r="AQ4" s="13"/>
      <c r="AR4" s="13"/>
      <c r="AS4" s="13"/>
      <c r="AT4" s="14"/>
      <c r="AU4" s="14"/>
      <c r="AV4" s="14"/>
      <c r="AW4" s="14"/>
      <c r="AX4" s="14"/>
      <c r="AY4" s="14"/>
      <c r="AZ4" s="13"/>
      <c r="BA4" s="15"/>
      <c r="BB4" s="13"/>
    </row>
    <row r="5" spans="1:56" s="12" customFormat="1" ht="11.25" x14ac:dyDescent="0.25">
      <c r="B5" s="10" t="s">
        <v>5</v>
      </c>
      <c r="C5" s="16">
        <v>84</v>
      </c>
      <c r="D5" s="16"/>
      <c r="E5" s="16"/>
      <c r="F5" s="16"/>
      <c r="G5" s="16"/>
      <c r="H5" s="16">
        <v>84</v>
      </c>
      <c r="I5" s="16"/>
      <c r="J5" s="16">
        <v>84</v>
      </c>
      <c r="K5" s="16">
        <v>84</v>
      </c>
      <c r="L5" s="16">
        <v>84</v>
      </c>
      <c r="M5" s="16"/>
      <c r="N5" s="16">
        <v>84</v>
      </c>
      <c r="O5" s="16"/>
      <c r="P5" s="16">
        <v>84</v>
      </c>
      <c r="Q5" s="16"/>
      <c r="R5" s="16">
        <v>84</v>
      </c>
      <c r="S5" s="16"/>
      <c r="T5" s="16">
        <v>84</v>
      </c>
      <c r="U5" s="16">
        <v>84</v>
      </c>
      <c r="V5" s="16">
        <v>84</v>
      </c>
      <c r="W5" s="16"/>
      <c r="X5" s="16">
        <v>84</v>
      </c>
      <c r="Y5" s="16">
        <v>84</v>
      </c>
      <c r="Z5" s="16">
        <v>84</v>
      </c>
      <c r="AA5" s="16"/>
      <c r="AB5" s="16">
        <v>84</v>
      </c>
      <c r="AC5" s="16">
        <v>84</v>
      </c>
      <c r="AD5" s="16"/>
      <c r="AE5" s="16">
        <v>84</v>
      </c>
      <c r="AF5" s="16"/>
      <c r="AG5" s="16">
        <v>42</v>
      </c>
      <c r="AH5" s="16">
        <v>42</v>
      </c>
      <c r="AI5" s="16">
        <v>42</v>
      </c>
      <c r="AJ5" s="16">
        <v>84</v>
      </c>
      <c r="AK5" s="16"/>
      <c r="AL5" s="16"/>
      <c r="AM5" s="16">
        <v>84</v>
      </c>
      <c r="AN5" s="16"/>
      <c r="AP5" s="13"/>
      <c r="AQ5" s="13"/>
      <c r="AR5" s="13"/>
      <c r="AS5" s="13"/>
      <c r="AT5" s="14"/>
      <c r="AU5" s="14"/>
      <c r="AV5" s="14"/>
      <c r="AW5" s="14"/>
      <c r="AX5" s="14"/>
      <c r="AY5" s="14"/>
      <c r="AZ5" s="13"/>
      <c r="BA5" s="15"/>
      <c r="BB5" s="13"/>
    </row>
    <row r="6" spans="1:56" s="12" customFormat="1" ht="12" thickBot="1" x14ac:dyDescent="0.3">
      <c r="B6" s="10" t="s">
        <v>6</v>
      </c>
      <c r="C6" s="16">
        <v>1.5</v>
      </c>
      <c r="D6" s="16"/>
      <c r="E6" s="16"/>
      <c r="F6" s="16"/>
      <c r="G6" s="16"/>
      <c r="H6" s="16">
        <v>1.5</v>
      </c>
      <c r="I6" s="16"/>
      <c r="J6" s="16">
        <v>1.5</v>
      </c>
      <c r="K6" s="16">
        <v>1.5</v>
      </c>
      <c r="L6" s="16">
        <v>4.5</v>
      </c>
      <c r="M6" s="16"/>
      <c r="N6" s="16">
        <v>1.5</v>
      </c>
      <c r="O6" s="16"/>
      <c r="P6" s="16">
        <v>1.5</v>
      </c>
      <c r="Q6" s="16"/>
      <c r="R6" s="16">
        <v>1.5</v>
      </c>
      <c r="S6" s="16"/>
      <c r="T6" s="16">
        <v>1.5</v>
      </c>
      <c r="U6" s="16">
        <v>1.5</v>
      </c>
      <c r="V6" s="16">
        <v>4.5</v>
      </c>
      <c r="W6" s="16"/>
      <c r="X6" s="16">
        <v>1.5</v>
      </c>
      <c r="Y6" s="54">
        <f>4.5/2</f>
        <v>2.25</v>
      </c>
      <c r="Z6" s="16">
        <v>4.5</v>
      </c>
      <c r="AA6" s="16"/>
      <c r="AB6" s="16">
        <v>4.5</v>
      </c>
      <c r="AC6" s="16">
        <v>1.5</v>
      </c>
      <c r="AD6" s="16"/>
      <c r="AE6" s="16">
        <v>1.5</v>
      </c>
      <c r="AF6" s="16"/>
      <c r="AG6" s="16">
        <v>1.5</v>
      </c>
      <c r="AH6" s="16">
        <v>1.5</v>
      </c>
      <c r="AI6" s="16">
        <v>1.5</v>
      </c>
      <c r="AJ6" s="16">
        <v>1.5</v>
      </c>
      <c r="AK6" s="16"/>
      <c r="AL6" s="16"/>
      <c r="AM6" s="16">
        <v>1.5</v>
      </c>
      <c r="AN6" s="55"/>
      <c r="AP6" s="13"/>
      <c r="AQ6" s="13"/>
      <c r="AR6" s="13"/>
      <c r="AS6" s="13"/>
      <c r="AT6" s="14"/>
      <c r="AU6" s="14"/>
      <c r="AV6" s="14"/>
      <c r="AW6" s="14"/>
      <c r="AX6" s="14"/>
      <c r="AY6" s="14"/>
      <c r="AZ6" s="13"/>
      <c r="BA6" s="15"/>
      <c r="BB6" s="13"/>
    </row>
    <row r="7" spans="1:56" s="12" customFormat="1" ht="18" customHeight="1" thickBot="1" x14ac:dyDescent="0.3">
      <c r="B7" s="17" t="s">
        <v>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6"/>
      <c r="W7" s="16"/>
      <c r="X7" s="16"/>
      <c r="Y7" s="5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55"/>
      <c r="AO7" s="19"/>
      <c r="AP7" s="20"/>
      <c r="AQ7" s="20"/>
      <c r="AR7" s="21"/>
      <c r="AS7" s="13"/>
      <c r="AT7" s="14"/>
      <c r="AU7" s="14"/>
      <c r="AV7" s="14"/>
      <c r="AW7" s="14"/>
      <c r="AX7" s="14"/>
      <c r="AY7" s="14"/>
      <c r="AZ7" s="13"/>
      <c r="BA7" s="15"/>
      <c r="BB7" s="13"/>
    </row>
    <row r="8" spans="1:56" ht="18" customHeight="1" thickBot="1" x14ac:dyDescent="0.3">
      <c r="B8" s="22" t="s">
        <v>8</v>
      </c>
      <c r="C8" s="91" t="s">
        <v>9</v>
      </c>
      <c r="D8" s="92" t="s">
        <v>10</v>
      </c>
      <c r="E8" s="92" t="s">
        <v>11</v>
      </c>
      <c r="F8" s="92" t="s">
        <v>12</v>
      </c>
      <c r="G8" s="92" t="s">
        <v>13</v>
      </c>
      <c r="H8" s="92" t="s">
        <v>14</v>
      </c>
      <c r="I8" s="92" t="s">
        <v>15</v>
      </c>
      <c r="J8" s="92" t="s">
        <v>16</v>
      </c>
      <c r="K8" s="92" t="s">
        <v>17</v>
      </c>
      <c r="L8" s="92" t="s">
        <v>18</v>
      </c>
      <c r="M8" s="92" t="s">
        <v>19</v>
      </c>
      <c r="N8" s="92" t="s">
        <v>20</v>
      </c>
      <c r="O8" s="92" t="s">
        <v>21</v>
      </c>
      <c r="P8" s="92" t="s">
        <v>22</v>
      </c>
      <c r="Q8" s="92" t="s">
        <v>23</v>
      </c>
      <c r="R8" s="92" t="s">
        <v>24</v>
      </c>
      <c r="S8" s="92" t="s">
        <v>25</v>
      </c>
      <c r="T8" s="92" t="s">
        <v>26</v>
      </c>
      <c r="U8" s="92" t="s">
        <v>27</v>
      </c>
      <c r="V8" s="92" t="s">
        <v>37</v>
      </c>
      <c r="W8" s="92" t="s">
        <v>38</v>
      </c>
      <c r="X8" s="92" t="s">
        <v>39</v>
      </c>
      <c r="Y8" s="92" t="s">
        <v>40</v>
      </c>
      <c r="Z8" s="92" t="s">
        <v>41</v>
      </c>
      <c r="AA8" s="92" t="s">
        <v>42</v>
      </c>
      <c r="AB8" s="92" t="s">
        <v>43</v>
      </c>
      <c r="AC8" s="92" t="s">
        <v>44</v>
      </c>
      <c r="AD8" s="92" t="s">
        <v>45</v>
      </c>
      <c r="AE8" s="92" t="s">
        <v>46</v>
      </c>
      <c r="AF8" s="92" t="s">
        <v>47</v>
      </c>
      <c r="AG8" s="92" t="s">
        <v>48</v>
      </c>
      <c r="AH8" s="92" t="s">
        <v>49</v>
      </c>
      <c r="AI8" s="92" t="s">
        <v>50</v>
      </c>
      <c r="AJ8" s="92" t="s">
        <v>51</v>
      </c>
      <c r="AK8" s="92" t="s">
        <v>52</v>
      </c>
      <c r="AL8" s="92" t="s">
        <v>53</v>
      </c>
      <c r="AM8" s="92" t="s">
        <v>54</v>
      </c>
      <c r="AN8" s="93" t="s">
        <v>55</v>
      </c>
      <c r="AP8" s="25" t="s">
        <v>28</v>
      </c>
      <c r="AQ8" s="26"/>
      <c r="AR8" s="27"/>
      <c r="AS8" s="28"/>
      <c r="AT8" s="28"/>
      <c r="AU8" s="28"/>
      <c r="AV8" s="28"/>
      <c r="AW8" s="28"/>
      <c r="AX8" s="28"/>
      <c r="AY8" s="8"/>
      <c r="BB8" s="2"/>
    </row>
    <row r="9" spans="1:56" ht="18" customHeight="1" x14ac:dyDescent="0.25">
      <c r="B9" s="29" t="s">
        <v>29</v>
      </c>
      <c r="C9" s="94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9"/>
      <c r="AI9" s="88"/>
      <c r="AJ9" s="88"/>
      <c r="AK9" s="88"/>
      <c r="AL9" s="88"/>
      <c r="AM9" s="88"/>
      <c r="AN9" s="95"/>
      <c r="AR9" s="27"/>
      <c r="AS9" s="28"/>
      <c r="AT9" s="28"/>
      <c r="AU9" s="28"/>
      <c r="AV9" s="28"/>
      <c r="AW9" s="28"/>
      <c r="AX9" s="28"/>
      <c r="AY9" s="32"/>
      <c r="BB9" s="2"/>
    </row>
    <row r="10" spans="1:56" ht="18" customHeight="1" x14ac:dyDescent="0.25">
      <c r="B10" s="33" t="s">
        <v>30</v>
      </c>
      <c r="C10" s="34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60"/>
      <c r="AN10" s="96"/>
      <c r="AP10" s="25" t="s">
        <v>31</v>
      </c>
      <c r="AQ10" s="38">
        <f>SUM(C13:AN13)+AG15</f>
        <v>0</v>
      </c>
      <c r="AR10" s="27"/>
      <c r="AS10" s="28"/>
      <c r="AT10" s="28"/>
      <c r="AU10" s="28"/>
      <c r="AV10" s="28"/>
      <c r="AW10" s="28"/>
      <c r="AX10" s="28"/>
      <c r="AY10" s="32"/>
      <c r="BB10" s="2"/>
    </row>
    <row r="11" spans="1:56" ht="18" customHeight="1" thickBot="1" x14ac:dyDescent="0.3">
      <c r="B11" s="39" t="s">
        <v>32</v>
      </c>
      <c r="C11" s="97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6"/>
      <c r="AP11" s="25" t="s">
        <v>33</v>
      </c>
      <c r="AQ11" s="38">
        <f>SUM(C19:Q19)</f>
        <v>0</v>
      </c>
      <c r="AR11" s="27"/>
      <c r="AS11" s="28"/>
      <c r="AT11" s="28"/>
      <c r="AU11" s="28"/>
      <c r="AV11" s="28"/>
      <c r="AW11" s="28"/>
      <c r="AX11" s="28"/>
      <c r="AY11" s="32"/>
      <c r="BB11" s="2"/>
    </row>
    <row r="12" spans="1:56" ht="18" customHeight="1" thickBot="1" x14ac:dyDescent="0.3">
      <c r="B12" s="29" t="s">
        <v>34</v>
      </c>
      <c r="C12" s="101">
        <f t="shared" ref="C12:Y12" si="0">C9-C11+C10</f>
        <v>0</v>
      </c>
      <c r="D12" s="101">
        <f t="shared" si="0"/>
        <v>0</v>
      </c>
      <c r="E12" s="101">
        <f t="shared" si="0"/>
        <v>0</v>
      </c>
      <c r="F12" s="101">
        <f t="shared" si="0"/>
        <v>0</v>
      </c>
      <c r="G12" s="101">
        <f t="shared" si="0"/>
        <v>0</v>
      </c>
      <c r="H12" s="101">
        <f t="shared" si="0"/>
        <v>0</v>
      </c>
      <c r="I12" s="101">
        <f t="shared" si="0"/>
        <v>0</v>
      </c>
      <c r="J12" s="101">
        <f t="shared" si="0"/>
        <v>0</v>
      </c>
      <c r="K12" s="101">
        <f t="shared" si="0"/>
        <v>0</v>
      </c>
      <c r="L12" s="101">
        <f t="shared" si="0"/>
        <v>0</v>
      </c>
      <c r="M12" s="101">
        <f t="shared" si="0"/>
        <v>0</v>
      </c>
      <c r="N12" s="101">
        <f t="shared" si="0"/>
        <v>0</v>
      </c>
      <c r="O12" s="101">
        <f t="shared" si="0"/>
        <v>0</v>
      </c>
      <c r="P12" s="101">
        <f t="shared" si="0"/>
        <v>0</v>
      </c>
      <c r="Q12" s="101">
        <f t="shared" si="0"/>
        <v>0</v>
      </c>
      <c r="R12" s="101">
        <f t="shared" si="0"/>
        <v>0</v>
      </c>
      <c r="S12" s="101">
        <f t="shared" si="0"/>
        <v>0</v>
      </c>
      <c r="T12" s="101">
        <f t="shared" si="0"/>
        <v>0</v>
      </c>
      <c r="U12" s="101">
        <f t="shared" si="0"/>
        <v>0</v>
      </c>
      <c r="V12" s="101">
        <f t="shared" si="0"/>
        <v>0</v>
      </c>
      <c r="W12" s="101">
        <f t="shared" si="0"/>
        <v>0</v>
      </c>
      <c r="X12" s="101">
        <f t="shared" si="0"/>
        <v>0</v>
      </c>
      <c r="Y12" s="101">
        <f t="shared" si="0"/>
        <v>0</v>
      </c>
      <c r="Z12" s="101">
        <f>Z9-Z11+Z10</f>
        <v>0</v>
      </c>
      <c r="AA12" s="101">
        <f t="shared" ref="AA12:AN12" si="1">AA9-AA11+AA10</f>
        <v>0</v>
      </c>
      <c r="AB12" s="101">
        <f t="shared" si="1"/>
        <v>0</v>
      </c>
      <c r="AC12" s="101">
        <f t="shared" si="1"/>
        <v>0</v>
      </c>
      <c r="AD12" s="101">
        <f t="shared" si="1"/>
        <v>0</v>
      </c>
      <c r="AE12" s="101">
        <f t="shared" si="1"/>
        <v>0</v>
      </c>
      <c r="AF12" s="101">
        <f t="shared" si="1"/>
        <v>0</v>
      </c>
      <c r="AG12" s="101">
        <f t="shared" si="1"/>
        <v>0</v>
      </c>
      <c r="AH12" s="101">
        <f t="shared" si="1"/>
        <v>0</v>
      </c>
      <c r="AI12" s="101">
        <f t="shared" si="1"/>
        <v>0</v>
      </c>
      <c r="AJ12" s="101">
        <f t="shared" si="1"/>
        <v>0</v>
      </c>
      <c r="AK12" s="101">
        <f t="shared" si="1"/>
        <v>0</v>
      </c>
      <c r="AL12" s="101">
        <f t="shared" si="1"/>
        <v>0</v>
      </c>
      <c r="AM12" s="101">
        <f t="shared" si="1"/>
        <v>0</v>
      </c>
      <c r="AN12" s="101">
        <f t="shared" si="1"/>
        <v>0</v>
      </c>
      <c r="AP12" s="25" t="s">
        <v>35</v>
      </c>
      <c r="AQ12" s="46">
        <f>AQ10-AQ11</f>
        <v>0</v>
      </c>
      <c r="AR12" s="27"/>
      <c r="AS12" s="28"/>
      <c r="AT12" s="28"/>
      <c r="AU12" s="28"/>
      <c r="AV12" s="28"/>
      <c r="AW12" s="28"/>
      <c r="AX12" s="28"/>
      <c r="AY12" s="8"/>
      <c r="BB12" s="2"/>
    </row>
    <row r="13" spans="1:56" s="13" customFormat="1" ht="18" customHeight="1" thickBot="1" x14ac:dyDescent="0.3">
      <c r="B13" s="110"/>
      <c r="C13" s="83">
        <f t="shared" ref="C13:U13" si="2">C12*(C$3+C$4)</f>
        <v>0</v>
      </c>
      <c r="D13" s="83">
        <f t="shared" si="2"/>
        <v>0</v>
      </c>
      <c r="E13" s="83">
        <f t="shared" si="2"/>
        <v>0</v>
      </c>
      <c r="F13" s="83">
        <f t="shared" si="2"/>
        <v>0</v>
      </c>
      <c r="G13" s="83">
        <f t="shared" si="2"/>
        <v>0</v>
      </c>
      <c r="H13" s="83">
        <f t="shared" si="2"/>
        <v>0</v>
      </c>
      <c r="I13" s="83">
        <f t="shared" si="2"/>
        <v>0</v>
      </c>
      <c r="J13" s="83">
        <f t="shared" si="2"/>
        <v>0</v>
      </c>
      <c r="K13" s="107">
        <f t="shared" si="2"/>
        <v>0</v>
      </c>
      <c r="L13" s="83">
        <f t="shared" si="2"/>
        <v>0</v>
      </c>
      <c r="M13" s="83">
        <f t="shared" si="2"/>
        <v>0</v>
      </c>
      <c r="N13" s="107">
        <f t="shared" si="2"/>
        <v>0</v>
      </c>
      <c r="O13" s="107">
        <f t="shared" si="2"/>
        <v>0</v>
      </c>
      <c r="P13" s="83">
        <f t="shared" si="2"/>
        <v>0</v>
      </c>
      <c r="Q13" s="83">
        <f t="shared" si="2"/>
        <v>0</v>
      </c>
      <c r="R13" s="83">
        <f t="shared" si="2"/>
        <v>0</v>
      </c>
      <c r="S13" s="83">
        <f t="shared" si="2"/>
        <v>0</v>
      </c>
      <c r="T13" s="107">
        <f t="shared" si="2"/>
        <v>0</v>
      </c>
      <c r="U13" s="83">
        <f t="shared" si="2"/>
        <v>0</v>
      </c>
      <c r="V13" s="107">
        <f t="shared" ref="V13:AN13" si="3">V12*(V$3+V$4)</f>
        <v>0</v>
      </c>
      <c r="W13" s="83">
        <f t="shared" si="3"/>
        <v>0</v>
      </c>
      <c r="X13" s="83">
        <f t="shared" si="3"/>
        <v>0</v>
      </c>
      <c r="Y13" s="107">
        <f t="shared" si="3"/>
        <v>0</v>
      </c>
      <c r="Z13" s="107">
        <f t="shared" si="3"/>
        <v>0</v>
      </c>
      <c r="AA13" s="83">
        <f t="shared" si="3"/>
        <v>0</v>
      </c>
      <c r="AB13" s="83">
        <f t="shared" si="3"/>
        <v>0</v>
      </c>
      <c r="AC13" s="83">
        <f t="shared" si="3"/>
        <v>0</v>
      </c>
      <c r="AD13" s="83">
        <f t="shared" si="3"/>
        <v>0</v>
      </c>
      <c r="AE13" s="83">
        <f t="shared" si="3"/>
        <v>0</v>
      </c>
      <c r="AF13" s="83">
        <f t="shared" si="3"/>
        <v>0</v>
      </c>
      <c r="AG13" s="83">
        <f t="shared" si="3"/>
        <v>0</v>
      </c>
      <c r="AH13" s="107">
        <f t="shared" si="3"/>
        <v>0</v>
      </c>
      <c r="AI13" s="83">
        <f t="shared" si="3"/>
        <v>0</v>
      </c>
      <c r="AJ13" s="83">
        <f t="shared" si="3"/>
        <v>0</v>
      </c>
      <c r="AK13" s="107">
        <f t="shared" si="3"/>
        <v>0</v>
      </c>
      <c r="AL13" s="83">
        <f t="shared" si="3"/>
        <v>0</v>
      </c>
      <c r="AM13" s="83">
        <f t="shared" si="3"/>
        <v>0</v>
      </c>
      <c r="AN13" s="83">
        <f t="shared" si="3"/>
        <v>0</v>
      </c>
      <c r="AP13" s="49" t="s">
        <v>36</v>
      </c>
      <c r="AQ13" s="50"/>
      <c r="AR13" s="84"/>
      <c r="AY13" s="52"/>
    </row>
    <row r="14" spans="1:56" s="12" customFormat="1" ht="12" thickBot="1" x14ac:dyDescent="0.3"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108"/>
      <c r="AH14" s="109" t="s">
        <v>77</v>
      </c>
      <c r="AI14" s="83">
        <f>66-48</f>
        <v>18</v>
      </c>
      <c r="AJ14" s="48"/>
      <c r="AK14" s="48"/>
      <c r="AL14" s="48"/>
      <c r="AM14" s="48"/>
      <c r="AN14" s="48"/>
      <c r="AO14" s="48"/>
      <c r="AP14" s="49"/>
      <c r="AQ14" s="50"/>
      <c r="AR14" s="51"/>
      <c r="AS14" s="10"/>
      <c r="AT14" s="10"/>
      <c r="AU14" s="10"/>
      <c r="AV14" s="10"/>
      <c r="AW14" s="10"/>
      <c r="AX14" s="10"/>
      <c r="AY14" s="52"/>
      <c r="BB14" s="13"/>
    </row>
    <row r="15" spans="1:56" s="12" customFormat="1" ht="12" thickBot="1" x14ac:dyDescent="0.3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83">
        <f>AG14*10</f>
        <v>0</v>
      </c>
      <c r="AH15" s="48"/>
      <c r="AI15" s="48"/>
      <c r="AJ15" s="48"/>
      <c r="AK15" s="48"/>
      <c r="AL15" s="48"/>
      <c r="AM15" s="48"/>
      <c r="AN15" s="48"/>
      <c r="AO15" s="48"/>
      <c r="AP15" s="49"/>
      <c r="AQ15" s="50"/>
      <c r="AR15" s="51"/>
      <c r="AS15" s="10"/>
      <c r="AT15" s="10"/>
      <c r="AU15" s="10"/>
      <c r="AV15" s="10"/>
      <c r="AW15" s="10"/>
      <c r="AX15" s="10"/>
      <c r="AY15" s="52"/>
      <c r="BB15" s="13"/>
    </row>
    <row r="16" spans="1:56" s="12" customFormat="1" ht="13.5" thickBot="1" x14ac:dyDescent="0.3">
      <c r="A16" s="2"/>
      <c r="B16" s="112" t="s">
        <v>61</v>
      </c>
      <c r="C16" s="114" t="s">
        <v>26</v>
      </c>
      <c r="D16" s="115"/>
      <c r="E16" s="116"/>
      <c r="F16" s="114" t="s">
        <v>62</v>
      </c>
      <c r="G16" s="115"/>
      <c r="H16" s="116"/>
      <c r="I16" s="114" t="s">
        <v>63</v>
      </c>
      <c r="J16" s="115"/>
      <c r="K16" s="116"/>
      <c r="L16" s="114" t="s">
        <v>64</v>
      </c>
      <c r="M16" s="115"/>
      <c r="N16" s="116"/>
      <c r="O16" s="114" t="s">
        <v>65</v>
      </c>
      <c r="P16" s="115"/>
      <c r="Q16" s="116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50"/>
      <c r="AR16" s="51"/>
      <c r="AS16" s="10"/>
      <c r="AT16" s="10"/>
      <c r="AU16" s="10"/>
      <c r="AV16" s="10"/>
      <c r="AW16" s="10"/>
      <c r="AX16" s="10"/>
      <c r="AY16" s="52"/>
      <c r="BB16" s="13"/>
    </row>
    <row r="17" spans="1:54" s="12" customFormat="1" ht="13.5" thickBot="1" x14ac:dyDescent="0.3">
      <c r="A17" s="5"/>
      <c r="B17" s="113"/>
      <c r="C17" s="68" t="s">
        <v>66</v>
      </c>
      <c r="D17" s="69" t="s">
        <v>76</v>
      </c>
      <c r="E17" s="70" t="s">
        <v>75</v>
      </c>
      <c r="F17" s="68" t="s">
        <v>66</v>
      </c>
      <c r="G17" s="69" t="s">
        <v>76</v>
      </c>
      <c r="H17" s="70" t="s">
        <v>75</v>
      </c>
      <c r="I17" s="68" t="s">
        <v>66</v>
      </c>
      <c r="J17" s="69" t="s">
        <v>76</v>
      </c>
      <c r="K17" s="70" t="s">
        <v>75</v>
      </c>
      <c r="L17" s="68" t="s">
        <v>66</v>
      </c>
      <c r="M17" s="69" t="s">
        <v>76</v>
      </c>
      <c r="N17" s="70" t="s">
        <v>75</v>
      </c>
      <c r="O17" s="68" t="s">
        <v>66</v>
      </c>
      <c r="P17" s="69" t="s">
        <v>76</v>
      </c>
      <c r="Q17" s="70" t="s">
        <v>75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9"/>
      <c r="AQ17" s="50"/>
      <c r="AR17" s="51"/>
      <c r="AS17" s="10"/>
      <c r="AT17" s="10"/>
      <c r="AU17" s="10"/>
      <c r="AV17" s="10"/>
      <c r="AW17" s="10"/>
      <c r="AX17" s="10"/>
      <c r="AY17" s="52"/>
      <c r="BB17" s="13"/>
    </row>
    <row r="18" spans="1:54" s="12" customFormat="1" ht="13.5" thickBot="1" x14ac:dyDescent="0.3">
      <c r="A18" s="5"/>
      <c r="B18" s="29" t="s">
        <v>69</v>
      </c>
      <c r="C18" s="103"/>
      <c r="D18" s="104"/>
      <c r="E18" s="104"/>
      <c r="F18" s="104"/>
      <c r="G18" s="73"/>
      <c r="H18" s="73"/>
      <c r="I18" s="73"/>
      <c r="J18" s="73"/>
      <c r="K18" s="104"/>
      <c r="L18" s="73"/>
      <c r="M18" s="73"/>
      <c r="N18" s="73"/>
      <c r="O18" s="104"/>
      <c r="P18" s="73"/>
      <c r="Q18" s="74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9"/>
      <c r="AQ18" s="50"/>
      <c r="AR18" s="51"/>
      <c r="AS18" s="10"/>
      <c r="AT18" s="10"/>
      <c r="AU18" s="10"/>
      <c r="AV18" s="10"/>
      <c r="AW18" s="10"/>
      <c r="AX18" s="10"/>
      <c r="AY18" s="52"/>
      <c r="BB18" s="13"/>
    </row>
    <row r="19" spans="1:54" s="13" customFormat="1" ht="18" customHeight="1" thickBot="1" x14ac:dyDescent="0.3">
      <c r="B19" s="105"/>
      <c r="C19" s="106">
        <f>C18*120</f>
        <v>0</v>
      </c>
      <c r="D19" s="106">
        <f>D18*84</f>
        <v>0</v>
      </c>
      <c r="E19" s="106">
        <f>E18*1.5</f>
        <v>0</v>
      </c>
      <c r="F19" s="106">
        <f>F18*111</f>
        <v>0</v>
      </c>
      <c r="G19" s="106">
        <f>G18*84</f>
        <v>0</v>
      </c>
      <c r="H19" s="106">
        <f>H18*4.5</f>
        <v>0</v>
      </c>
      <c r="I19" s="106">
        <f>I18*111</f>
        <v>0</v>
      </c>
      <c r="J19" s="106">
        <f>J18*84</f>
        <v>0</v>
      </c>
      <c r="K19" s="106">
        <f>K18*2.25</f>
        <v>0</v>
      </c>
      <c r="L19" s="106">
        <f>L18*120</f>
        <v>0</v>
      </c>
      <c r="M19" s="106">
        <f>M18*84</f>
        <v>0</v>
      </c>
      <c r="N19" s="106">
        <f>N18*1.5</f>
        <v>0</v>
      </c>
      <c r="O19" s="106">
        <f>O18*78</f>
        <v>0</v>
      </c>
      <c r="P19" s="106">
        <f>P18*42</f>
        <v>0</v>
      </c>
      <c r="Q19" s="106">
        <f>Q18*1.5</f>
        <v>0</v>
      </c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25" t="s">
        <v>56</v>
      </c>
      <c r="AQ19" s="57"/>
      <c r="AR19" s="84"/>
      <c r="AY19" s="52"/>
    </row>
    <row r="20" spans="1:54" s="12" customFormat="1" ht="18" customHeight="1" x14ac:dyDescent="0.25"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25" t="s">
        <v>57</v>
      </c>
      <c r="AQ20" s="57"/>
      <c r="AR20" s="51"/>
      <c r="AS20" s="10"/>
      <c r="AT20" s="10"/>
      <c r="AU20" s="10"/>
      <c r="AV20" s="10"/>
      <c r="AW20" s="10"/>
      <c r="AX20" s="10"/>
      <c r="AY20" s="52"/>
      <c r="BB20" s="13"/>
    </row>
    <row r="21" spans="1:54" s="12" customFormat="1" ht="18" customHeight="1" x14ac:dyDescent="0.25"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25" t="s">
        <v>78</v>
      </c>
      <c r="AQ21" s="57"/>
      <c r="AR21" s="51"/>
      <c r="AS21" s="10"/>
      <c r="AT21" s="10"/>
      <c r="AU21" s="10"/>
      <c r="AV21" s="10"/>
      <c r="AW21" s="10"/>
      <c r="AX21" s="10"/>
      <c r="AY21" s="52"/>
      <c r="BB21" s="13"/>
    </row>
    <row r="22" spans="1:54" s="12" customFormat="1" ht="18" customHeight="1" thickBot="1" x14ac:dyDescent="0.3"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 t="s">
        <v>58</v>
      </c>
      <c r="AQ22" s="63">
        <f>AQ12+AQ13-AQ19-AQ20-AQ21</f>
        <v>0</v>
      </c>
      <c r="AR22" s="51"/>
      <c r="AS22" s="10"/>
      <c r="AT22" s="10"/>
      <c r="AU22" s="10"/>
      <c r="AV22" s="10"/>
      <c r="AW22" s="10"/>
      <c r="AX22" s="10"/>
      <c r="AY22" s="52"/>
      <c r="BB22" s="13"/>
    </row>
    <row r="23" spans="1:54" s="12" customFormat="1" ht="18" customHeight="1" thickTop="1" x14ac:dyDescent="0.25"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25" t="s">
        <v>59</v>
      </c>
      <c r="AQ23" s="64">
        <v>55787</v>
      </c>
      <c r="AR23" s="51"/>
      <c r="AS23" s="10"/>
      <c r="AT23" s="10"/>
      <c r="AU23" s="10"/>
      <c r="AV23" s="10"/>
      <c r="AW23" s="10"/>
      <c r="AX23" s="10"/>
      <c r="AY23" s="52"/>
      <c r="BB23" s="13"/>
    </row>
    <row r="24" spans="1:54" s="13" customFormat="1" ht="18" customHeight="1" thickBot="1" x14ac:dyDescent="0.3"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25" t="s">
        <v>60</v>
      </c>
      <c r="AQ24" s="65">
        <f>AQ23-AQ22</f>
        <v>55787</v>
      </c>
      <c r="AR24" s="84"/>
      <c r="AY24" s="52"/>
    </row>
    <row r="25" spans="1:54" s="12" customFormat="1" ht="18" customHeight="1" thickTop="1" x14ac:dyDescent="0.25"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66"/>
      <c r="AS25" s="48"/>
      <c r="AT25" s="10"/>
      <c r="AU25" s="10"/>
      <c r="AV25" s="10"/>
      <c r="AW25" s="10"/>
      <c r="AX25" s="10"/>
      <c r="AY25" s="52"/>
      <c r="BB25" s="13"/>
    </row>
    <row r="26" spans="1:54" s="2" customFormat="1" ht="18" customHeight="1" x14ac:dyDescent="0.25">
      <c r="AR26" s="67"/>
      <c r="AY26" s="8"/>
    </row>
    <row r="27" spans="1:54" ht="18" customHeight="1" x14ac:dyDescent="0.25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R27" s="71"/>
      <c r="AS27" s="1"/>
      <c r="AT27" s="1"/>
      <c r="AU27" s="1"/>
      <c r="AV27" s="1"/>
      <c r="AW27" s="1"/>
      <c r="AX27" s="1"/>
      <c r="AY27" s="4"/>
      <c r="BB27" s="2"/>
    </row>
    <row r="28" spans="1:54" ht="18" customHeight="1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R28" s="71"/>
      <c r="AS28" s="1"/>
      <c r="AT28" s="1"/>
      <c r="AU28" s="1"/>
      <c r="AV28" s="1"/>
      <c r="AW28" s="1"/>
      <c r="AX28" s="1"/>
      <c r="AY28" s="8"/>
      <c r="BB28" s="2"/>
    </row>
    <row r="29" spans="1:54" s="12" customFormat="1" ht="18" customHeight="1" thickBot="1" x14ac:dyDescent="0.3"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78"/>
      <c r="AR29" s="79"/>
      <c r="AS29" s="80"/>
      <c r="AT29" s="80"/>
      <c r="AU29" s="80"/>
      <c r="AV29" s="80"/>
      <c r="AW29" s="80"/>
      <c r="AX29" s="80"/>
      <c r="AY29" s="52"/>
      <c r="BB29" s="13"/>
    </row>
    <row r="30" spans="1:54" ht="18" customHeight="1" thickBot="1" x14ac:dyDescent="0.3">
      <c r="B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R30" s="1"/>
      <c r="AS30" s="1"/>
      <c r="AT30" s="1"/>
      <c r="AU30" s="1"/>
      <c r="AV30" s="1"/>
      <c r="AW30" s="1"/>
      <c r="AX30" s="1"/>
      <c r="AY30" s="8"/>
      <c r="BB30" s="2"/>
    </row>
    <row r="31" spans="1:54" ht="18" customHeight="1" thickBot="1" x14ac:dyDescent="0.3">
      <c r="B31" s="17" t="s">
        <v>70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20"/>
      <c r="AQ31" s="20"/>
      <c r="AR31" s="21"/>
    </row>
    <row r="32" spans="1:54" ht="18" customHeight="1" thickBot="1" x14ac:dyDescent="0.3">
      <c r="B32" s="81" t="s">
        <v>71</v>
      </c>
      <c r="C32" s="23" t="s">
        <v>9</v>
      </c>
      <c r="D32" s="23" t="s">
        <v>10</v>
      </c>
      <c r="E32" s="23" t="s">
        <v>11</v>
      </c>
      <c r="F32" s="23" t="s">
        <v>12</v>
      </c>
      <c r="G32" s="23" t="s">
        <v>13</v>
      </c>
      <c r="H32" s="23" t="s">
        <v>14</v>
      </c>
      <c r="I32" s="23" t="s">
        <v>15</v>
      </c>
      <c r="J32" s="23" t="s">
        <v>16</v>
      </c>
      <c r="K32" s="23" t="s">
        <v>17</v>
      </c>
      <c r="L32" s="23" t="s">
        <v>18</v>
      </c>
      <c r="M32" s="23" t="s">
        <v>19</v>
      </c>
      <c r="N32" s="23" t="s">
        <v>20</v>
      </c>
      <c r="O32" s="23" t="s">
        <v>21</v>
      </c>
      <c r="P32" s="23" t="s">
        <v>22</v>
      </c>
      <c r="Q32" s="23" t="s">
        <v>23</v>
      </c>
      <c r="R32" s="23" t="s">
        <v>24</v>
      </c>
      <c r="S32" s="23" t="s">
        <v>25</v>
      </c>
      <c r="T32" s="23" t="s">
        <v>26</v>
      </c>
      <c r="U32" s="24" t="s">
        <v>27</v>
      </c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P32" s="25" t="s">
        <v>28</v>
      </c>
      <c r="AQ32" s="26"/>
      <c r="AR32" s="27"/>
    </row>
    <row r="33" spans="2:44" ht="18" customHeight="1" x14ac:dyDescent="0.25">
      <c r="B33" s="29" t="s">
        <v>29</v>
      </c>
      <c r="C33" s="30"/>
      <c r="D33" s="30"/>
      <c r="E33" s="30"/>
      <c r="F33" s="30"/>
      <c r="G33" s="30"/>
      <c r="H33" s="30"/>
      <c r="I33" s="30"/>
      <c r="J33" s="30"/>
      <c r="K33" s="30">
        <v>3</v>
      </c>
      <c r="L33" s="30"/>
      <c r="M33" s="30">
        <v>1</v>
      </c>
      <c r="N33" s="30">
        <v>11</v>
      </c>
      <c r="O33" s="30"/>
      <c r="P33" s="30"/>
      <c r="Q33" s="30">
        <v>1</v>
      </c>
      <c r="R33" s="30"/>
      <c r="S33" s="30"/>
      <c r="T33" s="30">
        <v>3</v>
      </c>
      <c r="U33" s="31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R33" s="27"/>
    </row>
    <row r="34" spans="2:44" ht="18" customHeight="1" x14ac:dyDescent="0.25">
      <c r="B34" s="33" t="s">
        <v>30</v>
      </c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P34" s="25" t="s">
        <v>31</v>
      </c>
      <c r="AQ34" s="38">
        <f>SUM(C37:AO37)</f>
        <v>0</v>
      </c>
      <c r="AR34" s="27"/>
    </row>
    <row r="35" spans="2:44" ht="18" customHeight="1" thickBot="1" x14ac:dyDescent="0.3">
      <c r="B35" s="39" t="s">
        <v>32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P35" s="25" t="s">
        <v>33</v>
      </c>
      <c r="AQ35" s="38">
        <f>SUM(C53:Q53)</f>
        <v>0</v>
      </c>
      <c r="AR35" s="27"/>
    </row>
    <row r="36" spans="2:44" ht="18" customHeight="1" thickBot="1" x14ac:dyDescent="0.3">
      <c r="B36" s="29" t="s">
        <v>34</v>
      </c>
      <c r="C36" s="42">
        <f t="shared" ref="C36:I36" si="4">C33+C34-C35</f>
        <v>0</v>
      </c>
      <c r="D36" s="43">
        <f t="shared" si="4"/>
        <v>0</v>
      </c>
      <c r="E36" s="43">
        <f t="shared" si="4"/>
        <v>0</v>
      </c>
      <c r="F36" s="43">
        <f t="shared" si="4"/>
        <v>0</v>
      </c>
      <c r="G36" s="44">
        <f t="shared" si="4"/>
        <v>0</v>
      </c>
      <c r="H36" s="44">
        <f t="shared" si="4"/>
        <v>0</v>
      </c>
      <c r="I36" s="44">
        <f t="shared" si="4"/>
        <v>0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P36" s="25" t="s">
        <v>35</v>
      </c>
      <c r="AQ36" s="46">
        <f>AQ34-AQ35</f>
        <v>0</v>
      </c>
      <c r="AR36" s="27"/>
    </row>
    <row r="37" spans="2:44" ht="18" customHeight="1" thickBot="1" x14ac:dyDescent="0.3">
      <c r="B37" s="47"/>
      <c r="C37" s="48">
        <f t="shared" ref="C37:U37" si="5">C36*(C$3+C$4)</f>
        <v>0</v>
      </c>
      <c r="D37" s="48">
        <f t="shared" si="5"/>
        <v>0</v>
      </c>
      <c r="E37" s="48">
        <f t="shared" si="5"/>
        <v>0</v>
      </c>
      <c r="F37" s="48">
        <f t="shared" si="5"/>
        <v>0</v>
      </c>
      <c r="G37" s="48">
        <f t="shared" si="5"/>
        <v>0</v>
      </c>
      <c r="H37" s="48">
        <f t="shared" si="5"/>
        <v>0</v>
      </c>
      <c r="I37" s="48">
        <f t="shared" si="5"/>
        <v>0</v>
      </c>
      <c r="J37" s="48">
        <f t="shared" si="5"/>
        <v>0</v>
      </c>
      <c r="K37" s="48">
        <f t="shared" si="5"/>
        <v>0</v>
      </c>
      <c r="L37" s="48">
        <f t="shared" si="5"/>
        <v>0</v>
      </c>
      <c r="M37" s="48">
        <f t="shared" si="5"/>
        <v>0</v>
      </c>
      <c r="N37" s="48">
        <f t="shared" si="5"/>
        <v>0</v>
      </c>
      <c r="O37" s="48">
        <f t="shared" si="5"/>
        <v>0</v>
      </c>
      <c r="P37" s="48">
        <f t="shared" si="5"/>
        <v>0</v>
      </c>
      <c r="Q37" s="48">
        <f t="shared" si="5"/>
        <v>0</v>
      </c>
      <c r="R37" s="48">
        <f t="shared" si="5"/>
        <v>0</v>
      </c>
      <c r="S37" s="48">
        <f t="shared" si="5"/>
        <v>0</v>
      </c>
      <c r="T37" s="48">
        <f t="shared" si="5"/>
        <v>0</v>
      </c>
      <c r="U37" s="48">
        <f t="shared" si="5"/>
        <v>0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49" t="s">
        <v>36</v>
      </c>
      <c r="AQ37" s="50">
        <v>23</v>
      </c>
      <c r="AR37" s="51"/>
    </row>
    <row r="38" spans="2:44" ht="18" hidden="1" customHeight="1" x14ac:dyDescent="0.25">
      <c r="B38" s="53" t="s">
        <v>3</v>
      </c>
      <c r="C38" s="16">
        <f>[1]DSSR!B48</f>
        <v>0</v>
      </c>
      <c r="D38" s="16">
        <f>[1]DSSR!C48</f>
        <v>0</v>
      </c>
      <c r="E38" s="16">
        <f>[1]DSSR!D48</f>
        <v>0</v>
      </c>
      <c r="F38" s="16">
        <f>[1]DSSR!E48</f>
        <v>0</v>
      </c>
      <c r="G38" s="16">
        <f>[1]DSSR!F48</f>
        <v>0</v>
      </c>
      <c r="H38" s="16">
        <f>[1]DSSR!G48</f>
        <v>0</v>
      </c>
      <c r="I38" s="16">
        <f>[1]DSSR!H48</f>
        <v>0</v>
      </c>
      <c r="J38" s="16">
        <f>[1]DSSR!I48</f>
        <v>0</v>
      </c>
      <c r="K38" s="16">
        <f>[1]DSSR!J48</f>
        <v>0</v>
      </c>
      <c r="L38" s="16">
        <f>[1]DSSR!K48</f>
        <v>0</v>
      </c>
      <c r="M38" s="16">
        <f>[1]DSSR!L48</f>
        <v>0</v>
      </c>
      <c r="N38" s="16">
        <f>[1]DSSR!M48</f>
        <v>0</v>
      </c>
      <c r="O38" s="16">
        <f>[1]DSSR!N48</f>
        <v>0</v>
      </c>
      <c r="P38" s="16">
        <f>[1]DSSR!O48</f>
        <v>0</v>
      </c>
      <c r="Q38" s="16">
        <f>[1]DSSR!P48</f>
        <v>0</v>
      </c>
      <c r="R38" s="16">
        <f>[1]DSSR!Q48</f>
        <v>0</v>
      </c>
      <c r="S38" s="16">
        <f>[1]DSSR!R48</f>
        <v>0</v>
      </c>
      <c r="T38" s="16">
        <f>[1]DSSR!S48</f>
        <v>0</v>
      </c>
      <c r="U38" s="16">
        <f>[1]DSSR!T48</f>
        <v>0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9"/>
      <c r="AQ38" s="50"/>
      <c r="AR38" s="51"/>
    </row>
    <row r="39" spans="2:44" ht="18" hidden="1" customHeight="1" x14ac:dyDescent="0.25">
      <c r="B39" s="53" t="s">
        <v>4</v>
      </c>
      <c r="C39" s="16">
        <f>[1]DSSR!B49</f>
        <v>0</v>
      </c>
      <c r="D39" s="16">
        <f>[1]DSSR!C49</f>
        <v>0</v>
      </c>
      <c r="E39" s="16">
        <f>[1]DSSR!D49</f>
        <v>0</v>
      </c>
      <c r="F39" s="16">
        <f>[1]DSSR!E49</f>
        <v>0</v>
      </c>
      <c r="G39" s="16">
        <f>[1]DSSR!F49</f>
        <v>0</v>
      </c>
      <c r="H39" s="16">
        <f>[1]DSSR!G49</f>
        <v>0</v>
      </c>
      <c r="I39" s="16">
        <f>[1]DSSR!H49</f>
        <v>0</v>
      </c>
      <c r="J39" s="16">
        <f>[1]DSSR!I49</f>
        <v>0</v>
      </c>
      <c r="K39" s="16">
        <f>[1]DSSR!J49</f>
        <v>0</v>
      </c>
      <c r="L39" s="16">
        <f>[1]DSSR!K49</f>
        <v>0</v>
      </c>
      <c r="M39" s="16">
        <f>[1]DSSR!L49</f>
        <v>0</v>
      </c>
      <c r="N39" s="16">
        <f>[1]DSSR!M49</f>
        <v>0</v>
      </c>
      <c r="O39" s="16">
        <f>[1]DSSR!N49</f>
        <v>0</v>
      </c>
      <c r="P39" s="16">
        <f>[1]DSSR!O49</f>
        <v>0</v>
      </c>
      <c r="Q39" s="16">
        <f>[1]DSSR!P49</f>
        <v>0</v>
      </c>
      <c r="R39" s="16">
        <f>[1]DSSR!Q49</f>
        <v>0</v>
      </c>
      <c r="S39" s="16">
        <f>[1]DSSR!R49</f>
        <v>0</v>
      </c>
      <c r="T39" s="16">
        <f>[1]DSSR!S49</f>
        <v>0</v>
      </c>
      <c r="U39" s="16">
        <f>[1]DSSR!T49</f>
        <v>0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9"/>
      <c r="AQ39" s="50"/>
      <c r="AR39" s="51"/>
    </row>
    <row r="40" spans="2:44" ht="18" hidden="1" customHeight="1" x14ac:dyDescent="0.25">
      <c r="B40" s="53" t="s">
        <v>5</v>
      </c>
      <c r="C40" s="16">
        <v>84</v>
      </c>
      <c r="D40" s="16"/>
      <c r="E40" s="16">
        <v>84</v>
      </c>
      <c r="F40" s="16">
        <v>84</v>
      </c>
      <c r="G40" s="16">
        <v>84</v>
      </c>
      <c r="H40" s="16"/>
      <c r="I40" s="16">
        <v>84</v>
      </c>
      <c r="J40" s="16">
        <v>84</v>
      </c>
      <c r="K40" s="16"/>
      <c r="L40" s="16">
        <v>84</v>
      </c>
      <c r="M40" s="16"/>
      <c r="N40" s="16">
        <v>42</v>
      </c>
      <c r="O40" s="16">
        <v>42</v>
      </c>
      <c r="P40" s="16">
        <v>42</v>
      </c>
      <c r="Q40" s="16">
        <v>84</v>
      </c>
      <c r="R40" s="16"/>
      <c r="S40" s="16"/>
      <c r="T40" s="16">
        <v>84</v>
      </c>
      <c r="U40" s="16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9"/>
      <c r="AQ40" s="50"/>
      <c r="AR40" s="51"/>
    </row>
    <row r="41" spans="2:44" ht="18" hidden="1" customHeight="1" x14ac:dyDescent="0.25">
      <c r="B41" s="53" t="s">
        <v>6</v>
      </c>
      <c r="C41" s="16">
        <v>4.5</v>
      </c>
      <c r="D41" s="16"/>
      <c r="E41" s="16">
        <v>1.5</v>
      </c>
      <c r="F41" s="54">
        <f>4.5/2</f>
        <v>2.25</v>
      </c>
      <c r="G41" s="16">
        <v>4.5</v>
      </c>
      <c r="H41" s="16"/>
      <c r="I41" s="16">
        <v>4.5</v>
      </c>
      <c r="J41" s="16">
        <v>1.5</v>
      </c>
      <c r="K41" s="16"/>
      <c r="L41" s="16">
        <v>1.5</v>
      </c>
      <c r="M41" s="16"/>
      <c r="N41" s="16">
        <v>1.5</v>
      </c>
      <c r="O41" s="16">
        <v>1.5</v>
      </c>
      <c r="P41" s="16">
        <v>1.5</v>
      </c>
      <c r="Q41" s="16">
        <v>1.5</v>
      </c>
      <c r="R41" s="16"/>
      <c r="S41" s="16"/>
      <c r="T41" s="16">
        <v>1.5</v>
      </c>
      <c r="U41" s="55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9"/>
      <c r="AQ41" s="50"/>
      <c r="AR41" s="51"/>
    </row>
    <row r="42" spans="2:44" ht="18" hidden="1" customHeight="1" x14ac:dyDescent="0.25">
      <c r="B42" s="53"/>
      <c r="C42" s="16"/>
      <c r="D42" s="16"/>
      <c r="E42" s="16"/>
      <c r="F42" s="5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55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9"/>
      <c r="AQ42" s="50"/>
      <c r="AR42" s="51"/>
    </row>
    <row r="43" spans="2:44" ht="18" customHeight="1" thickBot="1" x14ac:dyDescent="0.3">
      <c r="B43" s="81" t="s">
        <v>71</v>
      </c>
      <c r="C43" s="23" t="s">
        <v>37</v>
      </c>
      <c r="D43" s="23" t="s">
        <v>38</v>
      </c>
      <c r="E43" s="23" t="s">
        <v>39</v>
      </c>
      <c r="F43" s="23" t="s">
        <v>40</v>
      </c>
      <c r="G43" s="23" t="s">
        <v>41</v>
      </c>
      <c r="H43" s="23" t="s">
        <v>42</v>
      </c>
      <c r="I43" s="23" t="s">
        <v>43</v>
      </c>
      <c r="J43" s="23" t="s">
        <v>44</v>
      </c>
      <c r="K43" s="23" t="s">
        <v>45</v>
      </c>
      <c r="L43" s="23" t="s">
        <v>46</v>
      </c>
      <c r="M43" s="23" t="s">
        <v>47</v>
      </c>
      <c r="N43" s="23" t="s">
        <v>48</v>
      </c>
      <c r="O43" s="23" t="s">
        <v>49</v>
      </c>
      <c r="P43" s="23" t="s">
        <v>50</v>
      </c>
      <c r="Q43" s="23" t="s">
        <v>51</v>
      </c>
      <c r="R43" s="56" t="s">
        <v>52</v>
      </c>
      <c r="S43" s="23" t="s">
        <v>53</v>
      </c>
      <c r="T43" s="23" t="s">
        <v>54</v>
      </c>
      <c r="U43" s="24" t="s">
        <v>55</v>
      </c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25" t="s">
        <v>56</v>
      </c>
      <c r="AQ43" s="57"/>
      <c r="AR43" s="51"/>
    </row>
    <row r="44" spans="2:44" ht="18" customHeight="1" x14ac:dyDescent="0.25">
      <c r="B44" s="29" t="s">
        <v>29</v>
      </c>
      <c r="C44" s="30">
        <v>160</v>
      </c>
      <c r="D44" s="30"/>
      <c r="E44" s="30">
        <v>3</v>
      </c>
      <c r="F44" s="30">
        <v>30</v>
      </c>
      <c r="G44" s="30">
        <v>280</v>
      </c>
      <c r="H44" s="30">
        <v>1</v>
      </c>
      <c r="I44" s="30"/>
      <c r="J44" s="30"/>
      <c r="K44" s="30"/>
      <c r="L44" s="30">
        <v>5</v>
      </c>
      <c r="M44" s="30"/>
      <c r="N44" s="30"/>
      <c r="O44" s="58">
        <v>25</v>
      </c>
      <c r="P44" s="30"/>
      <c r="Q44" s="30"/>
      <c r="R44" s="30">
        <v>1</v>
      </c>
      <c r="S44" s="30"/>
      <c r="T44" s="30"/>
      <c r="U44" s="59">
        <v>1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25" t="s">
        <v>57</v>
      </c>
      <c r="AQ44" s="57">
        <v>3154</v>
      </c>
      <c r="AR44" s="51"/>
    </row>
    <row r="45" spans="2:44" ht="18" customHeight="1" x14ac:dyDescent="0.25">
      <c r="B45" s="33" t="s">
        <v>30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60"/>
      <c r="U45" s="61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25"/>
      <c r="AQ45" s="57"/>
      <c r="AR45" s="51"/>
    </row>
    <row r="46" spans="2:44" ht="18" customHeight="1" thickBot="1" x14ac:dyDescent="0.3">
      <c r="B46" s="39" t="s">
        <v>32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62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9" t="s">
        <v>58</v>
      </c>
      <c r="AQ46" s="63">
        <f>AQ36+AQ37-AQ43-AQ44-AQ45</f>
        <v>-3131</v>
      </c>
      <c r="AR46" s="51"/>
    </row>
    <row r="47" spans="2:44" ht="18" customHeight="1" thickBot="1" x14ac:dyDescent="0.3">
      <c r="B47" s="29" t="s">
        <v>34</v>
      </c>
      <c r="C47" s="44"/>
      <c r="D47" s="44"/>
      <c r="E47" s="44">
        <f t="shared" ref="E47:R47" si="6">E44+E45-E46</f>
        <v>3</v>
      </c>
      <c r="F47" s="44">
        <f t="shared" si="6"/>
        <v>30</v>
      </c>
      <c r="G47" s="44">
        <f t="shared" si="6"/>
        <v>280</v>
      </c>
      <c r="H47" s="44">
        <f t="shared" si="6"/>
        <v>1</v>
      </c>
      <c r="I47" s="44">
        <f t="shared" si="6"/>
        <v>0</v>
      </c>
      <c r="J47" s="44">
        <f t="shared" si="6"/>
        <v>0</v>
      </c>
      <c r="K47" s="44">
        <f t="shared" si="6"/>
        <v>0</v>
      </c>
      <c r="L47" s="44">
        <f t="shared" si="6"/>
        <v>5</v>
      </c>
      <c r="M47" s="44">
        <f t="shared" si="6"/>
        <v>0</v>
      </c>
      <c r="N47" s="44">
        <f t="shared" si="6"/>
        <v>0</v>
      </c>
      <c r="O47" s="44">
        <f t="shared" si="6"/>
        <v>25</v>
      </c>
      <c r="P47" s="44">
        <f t="shared" si="6"/>
        <v>0</v>
      </c>
      <c r="Q47" s="44">
        <f t="shared" si="6"/>
        <v>0</v>
      </c>
      <c r="R47" s="44">
        <f t="shared" si="6"/>
        <v>1</v>
      </c>
      <c r="S47" s="44"/>
      <c r="T47" s="82"/>
      <c r="U47" s="45">
        <f>U44+U45-U46</f>
        <v>1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25" t="s">
        <v>59</v>
      </c>
      <c r="AQ47" s="64">
        <v>1579590</v>
      </c>
      <c r="AR47" s="51"/>
    </row>
    <row r="48" spans="2:44" ht="18" customHeight="1" thickBot="1" x14ac:dyDescent="0.3">
      <c r="B48" s="47"/>
      <c r="C48" s="48">
        <f t="shared" ref="C48:U48" si="7">C47*(V$3+V$4)</f>
        <v>0</v>
      </c>
      <c r="D48" s="48">
        <f t="shared" si="7"/>
        <v>0</v>
      </c>
      <c r="E48" s="48">
        <f t="shared" si="7"/>
        <v>2919</v>
      </c>
      <c r="F48" s="48">
        <f t="shared" si="7"/>
        <v>20220</v>
      </c>
      <c r="G48" s="48">
        <f t="shared" si="7"/>
        <v>192080</v>
      </c>
      <c r="H48" s="48">
        <f t="shared" si="7"/>
        <v>1175</v>
      </c>
      <c r="I48" s="48">
        <f t="shared" si="7"/>
        <v>0</v>
      </c>
      <c r="J48" s="48">
        <f t="shared" si="7"/>
        <v>0</v>
      </c>
      <c r="K48" s="48">
        <f t="shared" si="7"/>
        <v>0</v>
      </c>
      <c r="L48" s="48">
        <f t="shared" si="7"/>
        <v>3155</v>
      </c>
      <c r="M48" s="48">
        <f t="shared" si="7"/>
        <v>0</v>
      </c>
      <c r="N48" s="48">
        <f t="shared" si="7"/>
        <v>0</v>
      </c>
      <c r="O48" s="48">
        <f t="shared" si="7"/>
        <v>7075</v>
      </c>
      <c r="P48" s="48">
        <f t="shared" si="7"/>
        <v>0</v>
      </c>
      <c r="Q48" s="48">
        <f t="shared" si="7"/>
        <v>0</v>
      </c>
      <c r="R48" s="48">
        <f t="shared" si="7"/>
        <v>650</v>
      </c>
      <c r="S48" s="48">
        <f t="shared" si="7"/>
        <v>0</v>
      </c>
      <c r="T48" s="48">
        <f t="shared" si="7"/>
        <v>0</v>
      </c>
      <c r="U48" s="48">
        <f t="shared" si="7"/>
        <v>650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25" t="s">
        <v>60</v>
      </c>
      <c r="AQ48" s="65">
        <f>AQ47-AQ46</f>
        <v>1582721</v>
      </c>
      <c r="AR48" s="51"/>
    </row>
    <row r="49" spans="2:44" ht="18" customHeight="1" thickTop="1" thickBot="1" x14ac:dyDescent="0.3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66"/>
    </row>
    <row r="50" spans="2:44" ht="18" customHeight="1" thickBot="1" x14ac:dyDescent="0.3">
      <c r="B50" s="112" t="s">
        <v>61</v>
      </c>
      <c r="C50" s="114" t="s">
        <v>26</v>
      </c>
      <c r="D50" s="115"/>
      <c r="E50" s="116"/>
      <c r="F50" s="114" t="s">
        <v>62</v>
      </c>
      <c r="G50" s="115"/>
      <c r="H50" s="116"/>
      <c r="I50" s="114" t="s">
        <v>63</v>
      </c>
      <c r="J50" s="115"/>
      <c r="K50" s="116"/>
      <c r="L50" s="114" t="s">
        <v>64</v>
      </c>
      <c r="M50" s="115"/>
      <c r="N50" s="116"/>
      <c r="O50" s="114" t="s">
        <v>65</v>
      </c>
      <c r="P50" s="115"/>
      <c r="Q50" s="11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67"/>
    </row>
    <row r="51" spans="2:44" ht="18" customHeight="1" thickBot="1" x14ac:dyDescent="0.3">
      <c r="B51" s="113"/>
      <c r="C51" s="68" t="s">
        <v>66</v>
      </c>
      <c r="D51" s="69" t="s">
        <v>67</v>
      </c>
      <c r="E51" s="70" t="s">
        <v>68</v>
      </c>
      <c r="F51" s="68" t="s">
        <v>66</v>
      </c>
      <c r="G51" s="69" t="s">
        <v>67</v>
      </c>
      <c r="H51" s="70" t="s">
        <v>68</v>
      </c>
      <c r="I51" s="68" t="s">
        <v>66</v>
      </c>
      <c r="J51" s="69" t="s">
        <v>67</v>
      </c>
      <c r="K51" s="70" t="s">
        <v>68</v>
      </c>
      <c r="L51" s="68" t="s">
        <v>66</v>
      </c>
      <c r="M51" s="69" t="s">
        <v>67</v>
      </c>
      <c r="N51" s="70" t="s">
        <v>68</v>
      </c>
      <c r="O51" s="68" t="s">
        <v>66</v>
      </c>
      <c r="P51" s="69" t="s">
        <v>67</v>
      </c>
      <c r="Q51" s="70" t="s">
        <v>68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R51" s="71"/>
    </row>
    <row r="52" spans="2:44" ht="18" customHeight="1" thickBot="1" x14ac:dyDescent="0.3">
      <c r="B52" s="29" t="s">
        <v>69</v>
      </c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R52" s="71"/>
    </row>
    <row r="53" spans="2:44" ht="18" customHeight="1" thickBot="1" x14ac:dyDescent="0.3">
      <c r="B53" s="75"/>
      <c r="C53" s="76">
        <f>C52*120</f>
        <v>0</v>
      </c>
      <c r="D53" s="76">
        <f>D52*84</f>
        <v>0</v>
      </c>
      <c r="E53" s="76">
        <f>E52*1.5</f>
        <v>0</v>
      </c>
      <c r="F53" s="76">
        <f>F52*120</f>
        <v>0</v>
      </c>
      <c r="G53" s="76">
        <f>G52*84</f>
        <v>0</v>
      </c>
      <c r="H53" s="76">
        <f>H52*4.5</f>
        <v>0</v>
      </c>
      <c r="I53" s="76">
        <f>I52*120</f>
        <v>0</v>
      </c>
      <c r="J53" s="76">
        <f>J52*84</f>
        <v>0</v>
      </c>
      <c r="K53" s="76">
        <f>K52*2.25</f>
        <v>0</v>
      </c>
      <c r="L53" s="76">
        <f>L52*120</f>
        <v>0</v>
      </c>
      <c r="M53" s="76">
        <f>M52*84</f>
        <v>0</v>
      </c>
      <c r="N53" s="76">
        <f>N52*1.5</f>
        <v>0</v>
      </c>
      <c r="O53" s="76">
        <f>O52*78</f>
        <v>0</v>
      </c>
      <c r="P53" s="76">
        <f>P52*42</f>
        <v>0</v>
      </c>
      <c r="Q53" s="76">
        <f>Q52*1.5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Q53" s="78"/>
      <c r="AR53" s="79"/>
    </row>
    <row r="54" spans="2:44" ht="18" customHeight="1" thickBot="1" x14ac:dyDescent="0.3"/>
    <row r="55" spans="2:44" ht="18" customHeight="1" thickBot="1" x14ac:dyDescent="0.3">
      <c r="B55" s="17" t="s">
        <v>72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20"/>
      <c r="AQ55" s="20"/>
      <c r="AR55" s="21"/>
    </row>
    <row r="56" spans="2:44" ht="18" customHeight="1" thickBot="1" x14ac:dyDescent="0.3">
      <c r="B56" s="81" t="s">
        <v>73</v>
      </c>
      <c r="C56" s="23" t="s">
        <v>9</v>
      </c>
      <c r="D56" s="23" t="s">
        <v>10</v>
      </c>
      <c r="E56" s="23" t="s">
        <v>11</v>
      </c>
      <c r="F56" s="23" t="s">
        <v>12</v>
      </c>
      <c r="G56" s="23" t="s">
        <v>13</v>
      </c>
      <c r="H56" s="23" t="s">
        <v>14</v>
      </c>
      <c r="I56" s="23" t="s">
        <v>15</v>
      </c>
      <c r="J56" s="23" t="s">
        <v>16</v>
      </c>
      <c r="K56" s="23" t="s">
        <v>17</v>
      </c>
      <c r="L56" s="23" t="s">
        <v>18</v>
      </c>
      <c r="M56" s="23" t="s">
        <v>19</v>
      </c>
      <c r="N56" s="23" t="s">
        <v>20</v>
      </c>
      <c r="O56" s="23" t="s">
        <v>21</v>
      </c>
      <c r="P56" s="23" t="s">
        <v>22</v>
      </c>
      <c r="Q56" s="23" t="s">
        <v>23</v>
      </c>
      <c r="R56" s="23" t="s">
        <v>24</v>
      </c>
      <c r="S56" s="23" t="s">
        <v>25</v>
      </c>
      <c r="T56" s="23" t="s">
        <v>26</v>
      </c>
      <c r="U56" s="24" t="s">
        <v>27</v>
      </c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P56" s="25" t="s">
        <v>28</v>
      </c>
      <c r="AQ56" s="26"/>
      <c r="AR56" s="27"/>
    </row>
    <row r="57" spans="2:44" ht="18" customHeight="1" x14ac:dyDescent="0.25">
      <c r="B57" s="29" t="s">
        <v>29</v>
      </c>
      <c r="C57" s="30"/>
      <c r="D57" s="30"/>
      <c r="E57" s="30"/>
      <c r="F57" s="30"/>
      <c r="G57" s="30"/>
      <c r="H57" s="30"/>
      <c r="I57" s="30"/>
      <c r="J57" s="30"/>
      <c r="K57" s="30">
        <v>3</v>
      </c>
      <c r="L57" s="30"/>
      <c r="M57" s="30">
        <v>1</v>
      </c>
      <c r="N57" s="30">
        <v>6</v>
      </c>
      <c r="O57" s="30">
        <v>1</v>
      </c>
      <c r="P57" s="30"/>
      <c r="Q57" s="30"/>
      <c r="R57" s="30"/>
      <c r="S57" s="30"/>
      <c r="T57" s="30">
        <v>3</v>
      </c>
      <c r="U57" s="31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R57" s="27"/>
    </row>
    <row r="58" spans="2:44" ht="18" customHeight="1" x14ac:dyDescent="0.25">
      <c r="B58" s="33" t="s">
        <v>30</v>
      </c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P58" s="25" t="s">
        <v>31</v>
      </c>
      <c r="AQ58" s="38">
        <f>SUM(C61:AO61)</f>
        <v>0</v>
      </c>
      <c r="AR58" s="27"/>
    </row>
    <row r="59" spans="2:44" ht="18" customHeight="1" thickBot="1" x14ac:dyDescent="0.3">
      <c r="B59" s="39" t="s">
        <v>32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1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P59" s="25" t="s">
        <v>33</v>
      </c>
      <c r="AQ59" s="38">
        <f>SUM(C77:Q77)</f>
        <v>0</v>
      </c>
      <c r="AR59" s="27"/>
    </row>
    <row r="60" spans="2:44" ht="18" customHeight="1" thickBot="1" x14ac:dyDescent="0.3">
      <c r="B60" s="29" t="s">
        <v>34</v>
      </c>
      <c r="C60" s="42">
        <f t="shared" ref="C60:I60" si="8">C57+C58-C59</f>
        <v>0</v>
      </c>
      <c r="D60" s="43">
        <f t="shared" si="8"/>
        <v>0</v>
      </c>
      <c r="E60" s="43">
        <f t="shared" si="8"/>
        <v>0</v>
      </c>
      <c r="F60" s="43">
        <f t="shared" si="8"/>
        <v>0</v>
      </c>
      <c r="G60" s="44">
        <f t="shared" si="8"/>
        <v>0</v>
      </c>
      <c r="H60" s="44">
        <f t="shared" si="8"/>
        <v>0</v>
      </c>
      <c r="I60" s="44">
        <f t="shared" si="8"/>
        <v>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P60" s="25" t="s">
        <v>35</v>
      </c>
      <c r="AQ60" s="46">
        <f>AQ58-AQ59</f>
        <v>0</v>
      </c>
      <c r="AR60" s="27"/>
    </row>
    <row r="61" spans="2:44" ht="18" customHeight="1" thickBot="1" x14ac:dyDescent="0.3">
      <c r="B61" s="47"/>
      <c r="C61" s="48">
        <f t="shared" ref="C61:U61" si="9">C60*(C$3+C$4)</f>
        <v>0</v>
      </c>
      <c r="D61" s="48">
        <f t="shared" si="9"/>
        <v>0</v>
      </c>
      <c r="E61" s="48">
        <f t="shared" si="9"/>
        <v>0</v>
      </c>
      <c r="F61" s="48">
        <f t="shared" si="9"/>
        <v>0</v>
      </c>
      <c r="G61" s="48">
        <f t="shared" si="9"/>
        <v>0</v>
      </c>
      <c r="H61" s="48">
        <f t="shared" si="9"/>
        <v>0</v>
      </c>
      <c r="I61" s="48">
        <f t="shared" si="9"/>
        <v>0</v>
      </c>
      <c r="J61" s="48">
        <f t="shared" si="9"/>
        <v>0</v>
      </c>
      <c r="K61" s="48">
        <f t="shared" si="9"/>
        <v>0</v>
      </c>
      <c r="L61" s="48">
        <f t="shared" si="9"/>
        <v>0</v>
      </c>
      <c r="M61" s="48">
        <f t="shared" si="9"/>
        <v>0</v>
      </c>
      <c r="N61" s="48">
        <f t="shared" si="9"/>
        <v>0</v>
      </c>
      <c r="O61" s="48">
        <f t="shared" si="9"/>
        <v>0</v>
      </c>
      <c r="P61" s="48">
        <f t="shared" si="9"/>
        <v>0</v>
      </c>
      <c r="Q61" s="48">
        <f t="shared" si="9"/>
        <v>0</v>
      </c>
      <c r="R61" s="48">
        <f t="shared" si="9"/>
        <v>0</v>
      </c>
      <c r="S61" s="48">
        <f t="shared" si="9"/>
        <v>0</v>
      </c>
      <c r="T61" s="48">
        <f t="shared" si="9"/>
        <v>0</v>
      </c>
      <c r="U61" s="48">
        <f t="shared" si="9"/>
        <v>0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49" t="s">
        <v>36</v>
      </c>
      <c r="AQ61" s="50">
        <v>23</v>
      </c>
      <c r="AR61" s="51"/>
    </row>
    <row r="62" spans="2:44" ht="18" hidden="1" customHeight="1" x14ac:dyDescent="0.25">
      <c r="B62" s="53" t="s">
        <v>3</v>
      </c>
      <c r="C62" s="16">
        <f>[1]DSSR!B72</f>
        <v>0</v>
      </c>
      <c r="D62" s="16">
        <f>[1]DSSR!C72</f>
        <v>0</v>
      </c>
      <c r="E62" s="16">
        <f>[1]DSSR!D72</f>
        <v>0</v>
      </c>
      <c r="F62" s="16">
        <f>[1]DSSR!E72</f>
        <v>0</v>
      </c>
      <c r="G62" s="16">
        <f>[1]DSSR!F72</f>
        <v>0</v>
      </c>
      <c r="H62" s="16">
        <f>[1]DSSR!G72</f>
        <v>0</v>
      </c>
      <c r="I62" s="16">
        <f>[1]DSSR!H72</f>
        <v>0</v>
      </c>
      <c r="J62" s="16">
        <f>[1]DSSR!I72</f>
        <v>0</v>
      </c>
      <c r="K62" s="16">
        <f>[1]DSSR!J72</f>
        <v>0</v>
      </c>
      <c r="L62" s="16">
        <f>[1]DSSR!K72</f>
        <v>0</v>
      </c>
      <c r="M62" s="16">
        <f>[1]DSSR!L72</f>
        <v>0</v>
      </c>
      <c r="N62" s="16">
        <f>[1]DSSR!M72</f>
        <v>0</v>
      </c>
      <c r="O62" s="16">
        <f>[1]DSSR!N72</f>
        <v>0</v>
      </c>
      <c r="P62" s="16">
        <f>[1]DSSR!O72</f>
        <v>0</v>
      </c>
      <c r="Q62" s="16">
        <f>[1]DSSR!P72</f>
        <v>0</v>
      </c>
      <c r="R62" s="16">
        <f>[1]DSSR!Q72</f>
        <v>0</v>
      </c>
      <c r="S62" s="16">
        <f>[1]DSSR!R72</f>
        <v>0</v>
      </c>
      <c r="T62" s="16">
        <f>[1]DSSR!S72</f>
        <v>0</v>
      </c>
      <c r="U62" s="16">
        <f>[1]DSSR!T72</f>
        <v>0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9"/>
      <c r="AQ62" s="50"/>
      <c r="AR62" s="51"/>
    </row>
    <row r="63" spans="2:44" ht="18" hidden="1" customHeight="1" x14ac:dyDescent="0.25">
      <c r="B63" s="53" t="s">
        <v>4</v>
      </c>
      <c r="C63" s="16">
        <f>[1]DSSR!B73</f>
        <v>0</v>
      </c>
      <c r="D63" s="16">
        <f>[1]DSSR!C73</f>
        <v>0</v>
      </c>
      <c r="E63" s="16">
        <f>[1]DSSR!D73</f>
        <v>0</v>
      </c>
      <c r="F63" s="16">
        <f>[1]DSSR!E73</f>
        <v>0</v>
      </c>
      <c r="G63" s="16">
        <f>[1]DSSR!F73</f>
        <v>0</v>
      </c>
      <c r="H63" s="16">
        <f>[1]DSSR!G73</f>
        <v>0</v>
      </c>
      <c r="I63" s="16">
        <f>[1]DSSR!H73</f>
        <v>0</v>
      </c>
      <c r="J63" s="16">
        <f>[1]DSSR!I73</f>
        <v>0</v>
      </c>
      <c r="K63" s="16">
        <f>[1]DSSR!J73</f>
        <v>0</v>
      </c>
      <c r="L63" s="16">
        <f>[1]DSSR!K73</f>
        <v>0</v>
      </c>
      <c r="M63" s="16">
        <f>[1]DSSR!L73</f>
        <v>0</v>
      </c>
      <c r="N63" s="16">
        <f>[1]DSSR!M73</f>
        <v>0</v>
      </c>
      <c r="O63" s="16">
        <f>[1]DSSR!N73</f>
        <v>0</v>
      </c>
      <c r="P63" s="16">
        <f>[1]DSSR!O73</f>
        <v>0</v>
      </c>
      <c r="Q63" s="16">
        <f>[1]DSSR!P73</f>
        <v>0</v>
      </c>
      <c r="R63" s="16">
        <f>[1]DSSR!Q73</f>
        <v>0</v>
      </c>
      <c r="S63" s="16">
        <f>[1]DSSR!R73</f>
        <v>0</v>
      </c>
      <c r="T63" s="16">
        <f>[1]DSSR!S73</f>
        <v>0</v>
      </c>
      <c r="U63" s="16">
        <f>[1]DSSR!T73</f>
        <v>0</v>
      </c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9"/>
      <c r="AQ63" s="50"/>
      <c r="AR63" s="51"/>
    </row>
    <row r="64" spans="2:44" ht="18" hidden="1" customHeight="1" x14ac:dyDescent="0.25">
      <c r="B64" s="53" t="s">
        <v>5</v>
      </c>
      <c r="C64" s="16">
        <v>84</v>
      </c>
      <c r="D64" s="16"/>
      <c r="E64" s="16">
        <v>84</v>
      </c>
      <c r="F64" s="16">
        <v>84</v>
      </c>
      <c r="G64" s="16">
        <v>84</v>
      </c>
      <c r="H64" s="16"/>
      <c r="I64" s="16">
        <v>84</v>
      </c>
      <c r="J64" s="16">
        <v>84</v>
      </c>
      <c r="K64" s="16"/>
      <c r="L64" s="16">
        <v>84</v>
      </c>
      <c r="M64" s="16"/>
      <c r="N64" s="16">
        <v>42</v>
      </c>
      <c r="O64" s="16">
        <v>42</v>
      </c>
      <c r="P64" s="16">
        <v>42</v>
      </c>
      <c r="Q64" s="16">
        <v>84</v>
      </c>
      <c r="R64" s="16"/>
      <c r="S64" s="16"/>
      <c r="T64" s="16">
        <v>84</v>
      </c>
      <c r="U64" s="16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9"/>
      <c r="AQ64" s="50"/>
      <c r="AR64" s="51"/>
    </row>
    <row r="65" spans="2:44" ht="18" hidden="1" customHeight="1" x14ac:dyDescent="0.25">
      <c r="B65" s="53" t="s">
        <v>6</v>
      </c>
      <c r="C65" s="16">
        <v>4.5</v>
      </c>
      <c r="D65" s="16"/>
      <c r="E65" s="16">
        <v>1.5</v>
      </c>
      <c r="F65" s="54">
        <f>4.5/2</f>
        <v>2.25</v>
      </c>
      <c r="G65" s="16">
        <v>4.5</v>
      </c>
      <c r="H65" s="16"/>
      <c r="I65" s="16">
        <v>4.5</v>
      </c>
      <c r="J65" s="16">
        <v>1.5</v>
      </c>
      <c r="K65" s="16"/>
      <c r="L65" s="16">
        <v>1.5</v>
      </c>
      <c r="M65" s="16"/>
      <c r="N65" s="16">
        <v>1.5</v>
      </c>
      <c r="O65" s="16">
        <v>1.5</v>
      </c>
      <c r="P65" s="16">
        <v>1.5</v>
      </c>
      <c r="Q65" s="16">
        <v>1.5</v>
      </c>
      <c r="R65" s="16"/>
      <c r="S65" s="16"/>
      <c r="T65" s="16">
        <v>1.5</v>
      </c>
      <c r="U65" s="55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9"/>
      <c r="AQ65" s="50"/>
      <c r="AR65" s="51"/>
    </row>
    <row r="66" spans="2:44" ht="18" hidden="1" customHeight="1" x14ac:dyDescent="0.25">
      <c r="B66" s="53"/>
      <c r="C66" s="16"/>
      <c r="D66" s="16"/>
      <c r="E66" s="16"/>
      <c r="F66" s="5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55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9"/>
      <c r="AQ66" s="50"/>
      <c r="AR66" s="51"/>
    </row>
    <row r="67" spans="2:44" ht="18" customHeight="1" thickBot="1" x14ac:dyDescent="0.3">
      <c r="B67" s="81" t="s">
        <v>73</v>
      </c>
      <c r="C67" s="23" t="s">
        <v>37</v>
      </c>
      <c r="D67" s="23" t="s">
        <v>38</v>
      </c>
      <c r="E67" s="23" t="s">
        <v>39</v>
      </c>
      <c r="F67" s="23" t="s">
        <v>40</v>
      </c>
      <c r="G67" s="23" t="s">
        <v>41</v>
      </c>
      <c r="H67" s="23" t="s">
        <v>42</v>
      </c>
      <c r="I67" s="23" t="s">
        <v>43</v>
      </c>
      <c r="J67" s="23" t="s">
        <v>44</v>
      </c>
      <c r="K67" s="23" t="s">
        <v>45</v>
      </c>
      <c r="L67" s="23" t="s">
        <v>46</v>
      </c>
      <c r="M67" s="23" t="s">
        <v>47</v>
      </c>
      <c r="N67" s="23" t="s">
        <v>48</v>
      </c>
      <c r="O67" s="23" t="s">
        <v>49</v>
      </c>
      <c r="P67" s="23" t="s">
        <v>50</v>
      </c>
      <c r="Q67" s="23" t="s">
        <v>51</v>
      </c>
      <c r="R67" s="56" t="s">
        <v>52</v>
      </c>
      <c r="S67" s="23" t="s">
        <v>53</v>
      </c>
      <c r="T67" s="23" t="s">
        <v>54</v>
      </c>
      <c r="U67" s="24" t="s">
        <v>55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25" t="s">
        <v>56</v>
      </c>
      <c r="AQ67" s="57"/>
      <c r="AR67" s="51"/>
    </row>
    <row r="68" spans="2:44" ht="18" customHeight="1" x14ac:dyDescent="0.25">
      <c r="B68" s="29" t="s">
        <v>29</v>
      </c>
      <c r="C68" s="30">
        <v>108</v>
      </c>
      <c r="D68" s="30">
        <v>1</v>
      </c>
      <c r="E68" s="30">
        <v>3</v>
      </c>
      <c r="F68" s="30">
        <v>16</v>
      </c>
      <c r="G68" s="30">
        <v>150</v>
      </c>
      <c r="H68" s="30"/>
      <c r="I68" s="30"/>
      <c r="J68" s="30"/>
      <c r="K68" s="30"/>
      <c r="L68" s="30">
        <v>5</v>
      </c>
      <c r="M68" s="30"/>
      <c r="N68" s="30"/>
      <c r="O68" s="58">
        <v>15</v>
      </c>
      <c r="P68" s="30"/>
      <c r="Q68" s="30"/>
      <c r="R68" s="30">
        <v>1</v>
      </c>
      <c r="S68" s="30"/>
      <c r="T68" s="30"/>
      <c r="U68" s="59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25" t="s">
        <v>57</v>
      </c>
      <c r="AQ68" s="57">
        <v>3154</v>
      </c>
      <c r="AR68" s="51"/>
    </row>
    <row r="69" spans="2:44" ht="18" customHeight="1" x14ac:dyDescent="0.25">
      <c r="B69" s="33" t="s">
        <v>30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60"/>
      <c r="U69" s="61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25"/>
      <c r="AQ69" s="57"/>
      <c r="AR69" s="51"/>
    </row>
    <row r="70" spans="2:44" ht="18" customHeight="1" thickBot="1" x14ac:dyDescent="0.3">
      <c r="B70" s="39" t="s">
        <v>32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62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9" t="s">
        <v>58</v>
      </c>
      <c r="AQ70" s="63">
        <f>AQ60+AQ61-AQ67-AQ68-AQ69</f>
        <v>-3131</v>
      </c>
      <c r="AR70" s="51"/>
    </row>
    <row r="71" spans="2:44" ht="18" customHeight="1" thickBot="1" x14ac:dyDescent="0.3">
      <c r="B71" s="29" t="s">
        <v>34</v>
      </c>
      <c r="C71" s="44"/>
      <c r="D71" s="44"/>
      <c r="E71" s="44">
        <f t="shared" ref="E71:S71" si="10">E68+E69-E70</f>
        <v>3</v>
      </c>
      <c r="F71" s="44">
        <f t="shared" si="10"/>
        <v>16</v>
      </c>
      <c r="G71" s="44">
        <f t="shared" si="10"/>
        <v>150</v>
      </c>
      <c r="H71" s="44">
        <f t="shared" si="10"/>
        <v>0</v>
      </c>
      <c r="I71" s="44">
        <f t="shared" si="10"/>
        <v>0</v>
      </c>
      <c r="J71" s="44">
        <f t="shared" si="10"/>
        <v>0</v>
      </c>
      <c r="K71" s="44">
        <f t="shared" si="10"/>
        <v>0</v>
      </c>
      <c r="L71" s="44">
        <f t="shared" si="10"/>
        <v>5</v>
      </c>
      <c r="M71" s="44">
        <f t="shared" si="10"/>
        <v>0</v>
      </c>
      <c r="N71" s="44">
        <f t="shared" si="10"/>
        <v>0</v>
      </c>
      <c r="O71" s="44">
        <f t="shared" si="10"/>
        <v>15</v>
      </c>
      <c r="P71" s="44">
        <f t="shared" si="10"/>
        <v>0</v>
      </c>
      <c r="Q71" s="44">
        <f t="shared" si="10"/>
        <v>0</v>
      </c>
      <c r="R71" s="44">
        <f t="shared" si="10"/>
        <v>1</v>
      </c>
      <c r="S71" s="44">
        <f t="shared" si="10"/>
        <v>0</v>
      </c>
      <c r="T71" s="82"/>
      <c r="U71" s="45">
        <f>U68+U69-U70</f>
        <v>0</v>
      </c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25" t="s">
        <v>59</v>
      </c>
      <c r="AQ71" s="64">
        <v>1579590</v>
      </c>
      <c r="AR71" s="51"/>
    </row>
    <row r="72" spans="2:44" ht="18" customHeight="1" thickBot="1" x14ac:dyDescent="0.3">
      <c r="B72" s="47"/>
      <c r="C72" s="48">
        <f t="shared" ref="C72:U72" si="11">C71*(V$3+V$4)</f>
        <v>0</v>
      </c>
      <c r="D72" s="48">
        <f t="shared" si="11"/>
        <v>0</v>
      </c>
      <c r="E72" s="48">
        <f t="shared" si="11"/>
        <v>2919</v>
      </c>
      <c r="F72" s="48">
        <f t="shared" si="11"/>
        <v>10784</v>
      </c>
      <c r="G72" s="48">
        <f t="shared" si="11"/>
        <v>102900</v>
      </c>
      <c r="H72" s="48">
        <f t="shared" si="11"/>
        <v>0</v>
      </c>
      <c r="I72" s="48">
        <f t="shared" si="11"/>
        <v>0</v>
      </c>
      <c r="J72" s="48">
        <f t="shared" si="11"/>
        <v>0</v>
      </c>
      <c r="K72" s="48">
        <f t="shared" si="11"/>
        <v>0</v>
      </c>
      <c r="L72" s="48">
        <f t="shared" si="11"/>
        <v>3155</v>
      </c>
      <c r="M72" s="48">
        <f t="shared" si="11"/>
        <v>0</v>
      </c>
      <c r="N72" s="48">
        <f t="shared" si="11"/>
        <v>0</v>
      </c>
      <c r="O72" s="48">
        <f t="shared" si="11"/>
        <v>4245</v>
      </c>
      <c r="P72" s="48">
        <f t="shared" si="11"/>
        <v>0</v>
      </c>
      <c r="Q72" s="48">
        <f t="shared" si="11"/>
        <v>0</v>
      </c>
      <c r="R72" s="48">
        <f t="shared" si="11"/>
        <v>650</v>
      </c>
      <c r="S72" s="48">
        <f t="shared" si="11"/>
        <v>0</v>
      </c>
      <c r="T72" s="48">
        <f t="shared" si="11"/>
        <v>0</v>
      </c>
      <c r="U72" s="48">
        <f t="shared" si="11"/>
        <v>0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25" t="s">
        <v>60</v>
      </c>
      <c r="AQ72" s="65">
        <f>AQ71-AQ70</f>
        <v>1582721</v>
      </c>
      <c r="AR72" s="51"/>
    </row>
    <row r="73" spans="2:44" ht="18" customHeight="1" thickTop="1" thickBot="1" x14ac:dyDescent="0.3"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66"/>
    </row>
    <row r="74" spans="2:44" ht="18" customHeight="1" thickBot="1" x14ac:dyDescent="0.3">
      <c r="B74" s="112" t="s">
        <v>61</v>
      </c>
      <c r="C74" s="114" t="s">
        <v>26</v>
      </c>
      <c r="D74" s="115"/>
      <c r="E74" s="116"/>
      <c r="F74" s="114" t="s">
        <v>62</v>
      </c>
      <c r="G74" s="115"/>
      <c r="H74" s="116"/>
      <c r="I74" s="114" t="s">
        <v>63</v>
      </c>
      <c r="J74" s="115"/>
      <c r="K74" s="116"/>
      <c r="L74" s="114" t="s">
        <v>64</v>
      </c>
      <c r="M74" s="115"/>
      <c r="N74" s="116"/>
      <c r="O74" s="114" t="s">
        <v>65</v>
      </c>
      <c r="P74" s="115"/>
      <c r="Q74" s="116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67"/>
    </row>
    <row r="75" spans="2:44" ht="18" customHeight="1" thickBot="1" x14ac:dyDescent="0.3">
      <c r="B75" s="113"/>
      <c r="C75" s="68" t="s">
        <v>66</v>
      </c>
      <c r="D75" s="69" t="s">
        <v>67</v>
      </c>
      <c r="E75" s="70" t="s">
        <v>68</v>
      </c>
      <c r="F75" s="68" t="s">
        <v>66</v>
      </c>
      <c r="G75" s="69" t="s">
        <v>67</v>
      </c>
      <c r="H75" s="70" t="s">
        <v>68</v>
      </c>
      <c r="I75" s="68" t="s">
        <v>66</v>
      </c>
      <c r="J75" s="69" t="s">
        <v>67</v>
      </c>
      <c r="K75" s="70" t="s">
        <v>68</v>
      </c>
      <c r="L75" s="68" t="s">
        <v>66</v>
      </c>
      <c r="M75" s="69" t="s">
        <v>67</v>
      </c>
      <c r="N75" s="70" t="s">
        <v>68</v>
      </c>
      <c r="O75" s="68" t="s">
        <v>66</v>
      </c>
      <c r="P75" s="69" t="s">
        <v>67</v>
      </c>
      <c r="Q75" s="70" t="s">
        <v>68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R75" s="71"/>
    </row>
    <row r="76" spans="2:44" ht="18" customHeight="1" thickBot="1" x14ac:dyDescent="0.3">
      <c r="B76" s="29" t="s">
        <v>69</v>
      </c>
      <c r="C76" s="7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4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R76" s="71"/>
    </row>
    <row r="77" spans="2:44" ht="18" customHeight="1" thickBot="1" x14ac:dyDescent="0.3">
      <c r="B77" s="75"/>
      <c r="C77" s="76">
        <f>C76*120</f>
        <v>0</v>
      </c>
      <c r="D77" s="76">
        <f>D76*84</f>
        <v>0</v>
      </c>
      <c r="E77" s="76">
        <f>E76*1.5</f>
        <v>0</v>
      </c>
      <c r="F77" s="76">
        <f>F76*120</f>
        <v>0</v>
      </c>
      <c r="G77" s="76">
        <f>G76*84</f>
        <v>0</v>
      </c>
      <c r="H77" s="76">
        <f>H76*4.5</f>
        <v>0</v>
      </c>
      <c r="I77" s="76">
        <f>I76*120</f>
        <v>0</v>
      </c>
      <c r="J77" s="76">
        <f>J76*84</f>
        <v>0</v>
      </c>
      <c r="K77" s="76">
        <f>K76*2.25</f>
        <v>0</v>
      </c>
      <c r="L77" s="76">
        <f>L76*120</f>
        <v>0</v>
      </c>
      <c r="M77" s="76">
        <f>M76*84</f>
        <v>0</v>
      </c>
      <c r="N77" s="76">
        <f>N76*1.5</f>
        <v>0</v>
      </c>
      <c r="O77" s="76">
        <f>O76*78</f>
        <v>0</v>
      </c>
      <c r="P77" s="76">
        <f>P76*42</f>
        <v>0</v>
      </c>
      <c r="Q77" s="76">
        <f>Q76*1.5</f>
        <v>0</v>
      </c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8"/>
      <c r="AQ77" s="78"/>
      <c r="AR77" s="79"/>
    </row>
    <row r="78" spans="2:44" ht="18" customHeight="1" thickBot="1" x14ac:dyDescent="0.3"/>
    <row r="79" spans="2:44" ht="18" customHeight="1" thickBot="1" x14ac:dyDescent="0.3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20"/>
      <c r="AQ79" s="20"/>
      <c r="AR79" s="21"/>
    </row>
    <row r="80" spans="2:44" ht="18" customHeight="1" thickBot="1" x14ac:dyDescent="0.3">
      <c r="B80" s="81" t="s">
        <v>74</v>
      </c>
      <c r="C80" s="23" t="s">
        <v>9</v>
      </c>
      <c r="D80" s="23" t="s">
        <v>10</v>
      </c>
      <c r="E80" s="23" t="s">
        <v>11</v>
      </c>
      <c r="F80" s="23" t="s">
        <v>12</v>
      </c>
      <c r="G80" s="23" t="s">
        <v>13</v>
      </c>
      <c r="H80" s="23" t="s">
        <v>14</v>
      </c>
      <c r="I80" s="23" t="s">
        <v>15</v>
      </c>
      <c r="J80" s="23" t="s">
        <v>16</v>
      </c>
      <c r="K80" s="23" t="s">
        <v>17</v>
      </c>
      <c r="L80" s="23" t="s">
        <v>18</v>
      </c>
      <c r="M80" s="23" t="s">
        <v>19</v>
      </c>
      <c r="N80" s="23" t="s">
        <v>20</v>
      </c>
      <c r="O80" s="23" t="s">
        <v>21</v>
      </c>
      <c r="P80" s="23" t="s">
        <v>22</v>
      </c>
      <c r="Q80" s="23" t="s">
        <v>23</v>
      </c>
      <c r="R80" s="23" t="s">
        <v>24</v>
      </c>
      <c r="S80" s="23" t="s">
        <v>25</v>
      </c>
      <c r="T80" s="23" t="s">
        <v>26</v>
      </c>
      <c r="U80" s="24" t="s">
        <v>27</v>
      </c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P80" s="25" t="s">
        <v>28</v>
      </c>
      <c r="AQ80" s="26"/>
      <c r="AR80" s="27"/>
    </row>
    <row r="81" spans="2:44" ht="18" customHeight="1" x14ac:dyDescent="0.25">
      <c r="B81" s="29" t="s">
        <v>29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R81" s="27"/>
    </row>
    <row r="82" spans="2:44" ht="18" customHeight="1" x14ac:dyDescent="0.25">
      <c r="B82" s="33" t="s">
        <v>30</v>
      </c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P82" s="25" t="s">
        <v>31</v>
      </c>
      <c r="AQ82" s="38">
        <f>SUM(C85:AO85)</f>
        <v>0</v>
      </c>
      <c r="AR82" s="27"/>
    </row>
    <row r="83" spans="2:44" ht="18" customHeight="1" thickBot="1" x14ac:dyDescent="0.3">
      <c r="B83" s="39" t="s">
        <v>32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1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P83" s="25" t="s">
        <v>33</v>
      </c>
      <c r="AQ83" s="38">
        <f>SUM(C101:Q101)</f>
        <v>0</v>
      </c>
      <c r="AR83" s="27"/>
    </row>
    <row r="84" spans="2:44" ht="18" customHeight="1" thickBot="1" x14ac:dyDescent="0.3">
      <c r="B84" s="29" t="s">
        <v>34</v>
      </c>
      <c r="C84" s="42">
        <f t="shared" ref="C84:I84" si="12">C81+C82-C83</f>
        <v>0</v>
      </c>
      <c r="D84" s="43">
        <f t="shared" si="12"/>
        <v>0</v>
      </c>
      <c r="E84" s="43">
        <f t="shared" si="12"/>
        <v>0</v>
      </c>
      <c r="F84" s="43">
        <f t="shared" si="12"/>
        <v>0</v>
      </c>
      <c r="G84" s="44">
        <f t="shared" si="12"/>
        <v>0</v>
      </c>
      <c r="H84" s="44">
        <f t="shared" si="12"/>
        <v>0</v>
      </c>
      <c r="I84" s="44">
        <f t="shared" si="12"/>
        <v>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P84" s="25" t="s">
        <v>35</v>
      </c>
      <c r="AQ84" s="46">
        <f>AQ82-AQ83</f>
        <v>0</v>
      </c>
      <c r="AR84" s="27"/>
    </row>
    <row r="85" spans="2:44" ht="18" customHeight="1" thickBot="1" x14ac:dyDescent="0.3">
      <c r="B85" s="47"/>
      <c r="C85" s="48">
        <f t="shared" ref="C85:U85" si="13">C84*(C$3+C$4)</f>
        <v>0</v>
      </c>
      <c r="D85" s="48">
        <f t="shared" si="13"/>
        <v>0</v>
      </c>
      <c r="E85" s="48">
        <f t="shared" si="13"/>
        <v>0</v>
      </c>
      <c r="F85" s="48">
        <f t="shared" si="13"/>
        <v>0</v>
      </c>
      <c r="G85" s="48">
        <f t="shared" si="13"/>
        <v>0</v>
      </c>
      <c r="H85" s="48">
        <f t="shared" si="13"/>
        <v>0</v>
      </c>
      <c r="I85" s="48">
        <f t="shared" si="13"/>
        <v>0</v>
      </c>
      <c r="J85" s="48">
        <f t="shared" si="13"/>
        <v>0</v>
      </c>
      <c r="K85" s="48">
        <f t="shared" si="13"/>
        <v>0</v>
      </c>
      <c r="L85" s="48">
        <f t="shared" si="13"/>
        <v>0</v>
      </c>
      <c r="M85" s="48">
        <f t="shared" si="13"/>
        <v>0</v>
      </c>
      <c r="N85" s="48">
        <f t="shared" si="13"/>
        <v>0</v>
      </c>
      <c r="O85" s="48">
        <f t="shared" si="13"/>
        <v>0</v>
      </c>
      <c r="P85" s="48">
        <f t="shared" si="13"/>
        <v>0</v>
      </c>
      <c r="Q85" s="48">
        <f t="shared" si="13"/>
        <v>0</v>
      </c>
      <c r="R85" s="48">
        <f t="shared" si="13"/>
        <v>0</v>
      </c>
      <c r="S85" s="48">
        <f t="shared" si="13"/>
        <v>0</v>
      </c>
      <c r="T85" s="48">
        <f t="shared" si="13"/>
        <v>0</v>
      </c>
      <c r="U85" s="48">
        <f t="shared" si="13"/>
        <v>0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49" t="s">
        <v>36</v>
      </c>
      <c r="AQ85" s="50">
        <v>100</v>
      </c>
      <c r="AR85" s="51"/>
    </row>
    <row r="86" spans="2:44" ht="18" hidden="1" customHeight="1" x14ac:dyDescent="0.25">
      <c r="B86" s="53" t="s">
        <v>3</v>
      </c>
      <c r="C86" s="16">
        <f>[1]DSSR!B96</f>
        <v>0</v>
      </c>
      <c r="D86" s="16">
        <f>[1]DSSR!C96</f>
        <v>0</v>
      </c>
      <c r="E86" s="16">
        <f>[1]DSSR!D96</f>
        <v>0</v>
      </c>
      <c r="F86" s="16">
        <f>[1]DSSR!E96</f>
        <v>0</v>
      </c>
      <c r="G86" s="16">
        <f>[1]DSSR!F96</f>
        <v>0</v>
      </c>
      <c r="H86" s="16">
        <f>[1]DSSR!G96</f>
        <v>0</v>
      </c>
      <c r="I86" s="16">
        <f>[1]DSSR!H96</f>
        <v>0</v>
      </c>
      <c r="J86" s="16">
        <f>[1]DSSR!I96</f>
        <v>0</v>
      </c>
      <c r="K86" s="16">
        <f>[1]DSSR!J96</f>
        <v>0</v>
      </c>
      <c r="L86" s="16">
        <f>[1]DSSR!K96</f>
        <v>0</v>
      </c>
      <c r="M86" s="16">
        <f>[1]DSSR!L96</f>
        <v>0</v>
      </c>
      <c r="N86" s="16">
        <f>[1]DSSR!M96</f>
        <v>0</v>
      </c>
      <c r="O86" s="16">
        <f>[1]DSSR!N96</f>
        <v>0</v>
      </c>
      <c r="P86" s="16">
        <f>[1]DSSR!O96</f>
        <v>0</v>
      </c>
      <c r="Q86" s="16">
        <f>[1]DSSR!P96</f>
        <v>0</v>
      </c>
      <c r="R86" s="16">
        <f>[1]DSSR!Q96</f>
        <v>0</v>
      </c>
      <c r="S86" s="16">
        <f>[1]DSSR!R96</f>
        <v>0</v>
      </c>
      <c r="T86" s="16">
        <f>[1]DSSR!S96</f>
        <v>0</v>
      </c>
      <c r="U86" s="16">
        <f>[1]DSSR!T96</f>
        <v>0</v>
      </c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9"/>
      <c r="AQ86" s="50"/>
      <c r="AR86" s="51"/>
    </row>
    <row r="87" spans="2:44" ht="18" hidden="1" customHeight="1" x14ac:dyDescent="0.25">
      <c r="B87" s="53" t="s">
        <v>4</v>
      </c>
      <c r="C87" s="16">
        <f>[1]DSSR!B97</f>
        <v>0</v>
      </c>
      <c r="D87" s="16">
        <f>[1]DSSR!C97</f>
        <v>0</v>
      </c>
      <c r="E87" s="16">
        <f>[1]DSSR!D97</f>
        <v>0</v>
      </c>
      <c r="F87" s="16">
        <f>[1]DSSR!E97</f>
        <v>0</v>
      </c>
      <c r="G87" s="16">
        <f>[1]DSSR!F97</f>
        <v>0</v>
      </c>
      <c r="H87" s="16">
        <f>[1]DSSR!G97</f>
        <v>0</v>
      </c>
      <c r="I87" s="16">
        <f>[1]DSSR!H97</f>
        <v>0</v>
      </c>
      <c r="J87" s="16">
        <f>[1]DSSR!I97</f>
        <v>0</v>
      </c>
      <c r="K87" s="16">
        <f>[1]DSSR!J97</f>
        <v>0</v>
      </c>
      <c r="L87" s="16">
        <f>[1]DSSR!K97</f>
        <v>0</v>
      </c>
      <c r="M87" s="16">
        <f>[1]DSSR!L97</f>
        <v>0</v>
      </c>
      <c r="N87" s="16">
        <f>[1]DSSR!M97</f>
        <v>0</v>
      </c>
      <c r="O87" s="16">
        <f>[1]DSSR!N97</f>
        <v>0</v>
      </c>
      <c r="P87" s="16">
        <f>[1]DSSR!O97</f>
        <v>0</v>
      </c>
      <c r="Q87" s="16">
        <f>[1]DSSR!P97</f>
        <v>0</v>
      </c>
      <c r="R87" s="16">
        <f>[1]DSSR!Q97</f>
        <v>0</v>
      </c>
      <c r="S87" s="16">
        <f>[1]DSSR!R97</f>
        <v>0</v>
      </c>
      <c r="T87" s="16">
        <f>[1]DSSR!S97</f>
        <v>0</v>
      </c>
      <c r="U87" s="16">
        <f>[1]DSSR!T97</f>
        <v>0</v>
      </c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9"/>
      <c r="AQ87" s="50"/>
      <c r="AR87" s="51"/>
    </row>
    <row r="88" spans="2:44" ht="18" hidden="1" customHeight="1" x14ac:dyDescent="0.25">
      <c r="B88" s="53" t="s">
        <v>5</v>
      </c>
      <c r="C88" s="16">
        <v>84</v>
      </c>
      <c r="D88" s="16"/>
      <c r="E88" s="16">
        <v>84</v>
      </c>
      <c r="F88" s="16">
        <v>84</v>
      </c>
      <c r="G88" s="16">
        <v>84</v>
      </c>
      <c r="H88" s="16"/>
      <c r="I88" s="16">
        <v>84</v>
      </c>
      <c r="J88" s="16">
        <v>84</v>
      </c>
      <c r="K88" s="16"/>
      <c r="L88" s="16">
        <v>84</v>
      </c>
      <c r="M88" s="16"/>
      <c r="N88" s="16">
        <v>42</v>
      </c>
      <c r="O88" s="16">
        <v>42</v>
      </c>
      <c r="P88" s="16">
        <v>42</v>
      </c>
      <c r="Q88" s="16">
        <v>84</v>
      </c>
      <c r="R88" s="16"/>
      <c r="S88" s="16"/>
      <c r="T88" s="16">
        <v>84</v>
      </c>
      <c r="U88" s="16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9"/>
      <c r="AQ88" s="50"/>
      <c r="AR88" s="51"/>
    </row>
    <row r="89" spans="2:44" ht="18" hidden="1" customHeight="1" x14ac:dyDescent="0.25">
      <c r="B89" s="53" t="s">
        <v>6</v>
      </c>
      <c r="C89" s="16">
        <v>4.5</v>
      </c>
      <c r="D89" s="16"/>
      <c r="E89" s="16">
        <v>1.5</v>
      </c>
      <c r="F89" s="54">
        <f>4.5/2</f>
        <v>2.25</v>
      </c>
      <c r="G89" s="16">
        <v>4.5</v>
      </c>
      <c r="H89" s="16"/>
      <c r="I89" s="16">
        <v>4.5</v>
      </c>
      <c r="J89" s="16">
        <v>1.5</v>
      </c>
      <c r="K89" s="16"/>
      <c r="L89" s="16">
        <v>1.5</v>
      </c>
      <c r="M89" s="16"/>
      <c r="N89" s="16">
        <v>1.5</v>
      </c>
      <c r="O89" s="16">
        <v>1.5</v>
      </c>
      <c r="P89" s="16">
        <v>1.5</v>
      </c>
      <c r="Q89" s="16">
        <v>1.5</v>
      </c>
      <c r="R89" s="16"/>
      <c r="S89" s="16"/>
      <c r="T89" s="16">
        <v>1.5</v>
      </c>
      <c r="U89" s="55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9"/>
      <c r="AQ89" s="50"/>
      <c r="AR89" s="51"/>
    </row>
    <row r="90" spans="2:44" ht="18" hidden="1" customHeight="1" x14ac:dyDescent="0.25">
      <c r="B90" s="53"/>
      <c r="C90" s="16"/>
      <c r="D90" s="16"/>
      <c r="E90" s="16"/>
      <c r="F90" s="5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55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9"/>
      <c r="AQ90" s="50"/>
      <c r="AR90" s="51"/>
    </row>
    <row r="91" spans="2:44" ht="18" customHeight="1" thickBot="1" x14ac:dyDescent="0.3">
      <c r="B91" s="81" t="s">
        <v>74</v>
      </c>
      <c r="C91" s="23" t="s">
        <v>37</v>
      </c>
      <c r="D91" s="23" t="s">
        <v>38</v>
      </c>
      <c r="E91" s="23" t="s">
        <v>39</v>
      </c>
      <c r="F91" s="23" t="s">
        <v>40</v>
      </c>
      <c r="G91" s="23" t="s">
        <v>41</v>
      </c>
      <c r="H91" s="23" t="s">
        <v>42</v>
      </c>
      <c r="I91" s="23" t="s">
        <v>43</v>
      </c>
      <c r="J91" s="23" t="s">
        <v>44</v>
      </c>
      <c r="K91" s="23" t="s">
        <v>45</v>
      </c>
      <c r="L91" s="23" t="s">
        <v>46</v>
      </c>
      <c r="M91" s="23" t="s">
        <v>47</v>
      </c>
      <c r="N91" s="23" t="s">
        <v>48</v>
      </c>
      <c r="O91" s="23" t="s">
        <v>49</v>
      </c>
      <c r="P91" s="23" t="s">
        <v>50</v>
      </c>
      <c r="Q91" s="23" t="s">
        <v>51</v>
      </c>
      <c r="R91" s="56" t="s">
        <v>52</v>
      </c>
      <c r="S91" s="23" t="s">
        <v>53</v>
      </c>
      <c r="T91" s="23" t="s">
        <v>54</v>
      </c>
      <c r="U91" s="24" t="s">
        <v>55</v>
      </c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25" t="s">
        <v>56</v>
      </c>
      <c r="AQ91" s="57"/>
      <c r="AR91" s="51"/>
    </row>
    <row r="92" spans="2:44" ht="18" customHeight="1" x14ac:dyDescent="0.25">
      <c r="B92" s="29" t="s">
        <v>29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58"/>
      <c r="P92" s="30"/>
      <c r="Q92" s="30"/>
      <c r="R92" s="30"/>
      <c r="S92" s="30"/>
      <c r="T92" s="30"/>
      <c r="U92" s="59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25" t="s">
        <v>57</v>
      </c>
      <c r="AQ92" s="57">
        <v>3154</v>
      </c>
      <c r="AR92" s="51"/>
    </row>
    <row r="93" spans="2:44" ht="18" customHeight="1" x14ac:dyDescent="0.25">
      <c r="B93" s="33" t="s">
        <v>30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60"/>
      <c r="U93" s="61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25"/>
      <c r="AQ93" s="57"/>
      <c r="AR93" s="51"/>
    </row>
    <row r="94" spans="2:44" ht="18" customHeight="1" thickBot="1" x14ac:dyDescent="0.3">
      <c r="B94" s="39" t="s">
        <v>32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62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9" t="s">
        <v>58</v>
      </c>
      <c r="AQ94" s="63">
        <f>AQ84+AQ85-AQ91-AQ92-AQ93</f>
        <v>-3054</v>
      </c>
      <c r="AR94" s="51"/>
    </row>
    <row r="95" spans="2:44" ht="18" customHeight="1" thickBot="1" x14ac:dyDescent="0.3">
      <c r="B95" s="29" t="s">
        <v>34</v>
      </c>
      <c r="C95" s="44"/>
      <c r="D95" s="44"/>
      <c r="E95" s="44">
        <f t="shared" ref="E95:S95" si="14">E92+E93-E94</f>
        <v>0</v>
      </c>
      <c r="F95" s="44">
        <f t="shared" si="14"/>
        <v>0</v>
      </c>
      <c r="G95" s="44">
        <f t="shared" si="14"/>
        <v>0</v>
      </c>
      <c r="H95" s="44">
        <f t="shared" si="14"/>
        <v>0</v>
      </c>
      <c r="I95" s="44">
        <f t="shared" si="14"/>
        <v>0</v>
      </c>
      <c r="J95" s="44">
        <f t="shared" si="14"/>
        <v>0</v>
      </c>
      <c r="K95" s="44">
        <f t="shared" si="14"/>
        <v>0</v>
      </c>
      <c r="L95" s="44">
        <f t="shared" si="14"/>
        <v>0</v>
      </c>
      <c r="M95" s="44">
        <f t="shared" si="14"/>
        <v>0</v>
      </c>
      <c r="N95" s="44">
        <f t="shared" si="14"/>
        <v>0</v>
      </c>
      <c r="O95" s="44">
        <f t="shared" si="14"/>
        <v>0</v>
      </c>
      <c r="P95" s="44">
        <f t="shared" si="14"/>
        <v>0</v>
      </c>
      <c r="Q95" s="44">
        <f t="shared" si="14"/>
        <v>0</v>
      </c>
      <c r="R95" s="44">
        <f t="shared" si="14"/>
        <v>0</v>
      </c>
      <c r="S95" s="44">
        <f t="shared" si="14"/>
        <v>0</v>
      </c>
      <c r="T95" s="82"/>
      <c r="U95" s="45">
        <f>U92+U93-U94</f>
        <v>0</v>
      </c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25" t="s">
        <v>59</v>
      </c>
      <c r="AQ95" s="64">
        <v>1579590</v>
      </c>
      <c r="AR95" s="51"/>
    </row>
    <row r="96" spans="2:44" ht="18" customHeight="1" thickBot="1" x14ac:dyDescent="0.3">
      <c r="B96" s="47"/>
      <c r="C96" s="48">
        <f t="shared" ref="C96:U96" si="15">C95*(V$3+V$4)</f>
        <v>0</v>
      </c>
      <c r="D96" s="48">
        <f t="shared" si="15"/>
        <v>0</v>
      </c>
      <c r="E96" s="48">
        <f t="shared" si="15"/>
        <v>0</v>
      </c>
      <c r="F96" s="48">
        <f t="shared" si="15"/>
        <v>0</v>
      </c>
      <c r="G96" s="48">
        <f t="shared" si="15"/>
        <v>0</v>
      </c>
      <c r="H96" s="48">
        <f t="shared" si="15"/>
        <v>0</v>
      </c>
      <c r="I96" s="48">
        <f t="shared" si="15"/>
        <v>0</v>
      </c>
      <c r="J96" s="48">
        <f t="shared" si="15"/>
        <v>0</v>
      </c>
      <c r="K96" s="48">
        <f t="shared" si="15"/>
        <v>0</v>
      </c>
      <c r="L96" s="48">
        <f t="shared" si="15"/>
        <v>0</v>
      </c>
      <c r="M96" s="48">
        <f t="shared" si="15"/>
        <v>0</v>
      </c>
      <c r="N96" s="48">
        <f t="shared" si="15"/>
        <v>0</v>
      </c>
      <c r="O96" s="48">
        <f t="shared" si="15"/>
        <v>0</v>
      </c>
      <c r="P96" s="48">
        <f t="shared" si="15"/>
        <v>0</v>
      </c>
      <c r="Q96" s="48">
        <f t="shared" si="15"/>
        <v>0</v>
      </c>
      <c r="R96" s="48">
        <f t="shared" si="15"/>
        <v>0</v>
      </c>
      <c r="S96" s="48">
        <f t="shared" si="15"/>
        <v>0</v>
      </c>
      <c r="T96" s="48">
        <f t="shared" si="15"/>
        <v>0</v>
      </c>
      <c r="U96" s="48">
        <f t="shared" si="15"/>
        <v>0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25" t="s">
        <v>60</v>
      </c>
      <c r="AQ96" s="65">
        <f>AQ95-AQ94</f>
        <v>1582644</v>
      </c>
      <c r="AR96" s="51"/>
    </row>
    <row r="97" spans="2:44" ht="18" customHeight="1" thickTop="1" thickBot="1" x14ac:dyDescent="0.3"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66"/>
    </row>
    <row r="98" spans="2:44" ht="18" customHeight="1" thickBot="1" x14ac:dyDescent="0.3">
      <c r="B98" s="112" t="s">
        <v>61</v>
      </c>
      <c r="C98" s="114" t="s">
        <v>26</v>
      </c>
      <c r="D98" s="115"/>
      <c r="E98" s="116"/>
      <c r="F98" s="114" t="s">
        <v>62</v>
      </c>
      <c r="G98" s="115"/>
      <c r="H98" s="116"/>
      <c r="I98" s="114" t="s">
        <v>63</v>
      </c>
      <c r="J98" s="115"/>
      <c r="K98" s="116"/>
      <c r="L98" s="114" t="s">
        <v>64</v>
      </c>
      <c r="M98" s="115"/>
      <c r="N98" s="116"/>
      <c r="O98" s="114" t="s">
        <v>65</v>
      </c>
      <c r="P98" s="115"/>
      <c r="Q98" s="116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67"/>
    </row>
    <row r="99" spans="2:44" ht="18" customHeight="1" thickBot="1" x14ac:dyDescent="0.3">
      <c r="B99" s="113"/>
      <c r="C99" s="68" t="s">
        <v>66</v>
      </c>
      <c r="D99" s="69" t="s">
        <v>67</v>
      </c>
      <c r="E99" s="70" t="s">
        <v>68</v>
      </c>
      <c r="F99" s="68" t="s">
        <v>66</v>
      </c>
      <c r="G99" s="69" t="s">
        <v>67</v>
      </c>
      <c r="H99" s="70" t="s">
        <v>68</v>
      </c>
      <c r="I99" s="68" t="s">
        <v>66</v>
      </c>
      <c r="J99" s="69" t="s">
        <v>67</v>
      </c>
      <c r="K99" s="70" t="s">
        <v>68</v>
      </c>
      <c r="L99" s="68" t="s">
        <v>66</v>
      </c>
      <c r="M99" s="69" t="s">
        <v>67</v>
      </c>
      <c r="N99" s="70" t="s">
        <v>68</v>
      </c>
      <c r="O99" s="68" t="s">
        <v>66</v>
      </c>
      <c r="P99" s="69" t="s">
        <v>67</v>
      </c>
      <c r="Q99" s="70" t="s">
        <v>68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R99" s="71"/>
    </row>
    <row r="100" spans="2:44" ht="18" customHeight="1" thickBot="1" x14ac:dyDescent="0.3">
      <c r="B100" s="29" t="s">
        <v>69</v>
      </c>
      <c r="C100" s="72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R100" s="71"/>
    </row>
    <row r="101" spans="2:44" ht="18" customHeight="1" thickBot="1" x14ac:dyDescent="0.3">
      <c r="B101" s="75"/>
      <c r="C101" s="76">
        <f>C100*120</f>
        <v>0</v>
      </c>
      <c r="D101" s="76">
        <f>D100*84</f>
        <v>0</v>
      </c>
      <c r="E101" s="76">
        <f>E100*1.5</f>
        <v>0</v>
      </c>
      <c r="F101" s="76">
        <f>F100*120</f>
        <v>0</v>
      </c>
      <c r="G101" s="76">
        <f>G100*84</f>
        <v>0</v>
      </c>
      <c r="H101" s="76">
        <f>H100*4.5</f>
        <v>0</v>
      </c>
      <c r="I101" s="76">
        <f>I100*120</f>
        <v>0</v>
      </c>
      <c r="J101" s="76">
        <f>J100*84</f>
        <v>0</v>
      </c>
      <c r="K101" s="76">
        <f>K100*2.25</f>
        <v>0</v>
      </c>
      <c r="L101" s="76">
        <f>L100*120</f>
        <v>0</v>
      </c>
      <c r="M101" s="76">
        <f>M100*84</f>
        <v>0</v>
      </c>
      <c r="N101" s="76">
        <f>N100*1.5</f>
        <v>0</v>
      </c>
      <c r="O101" s="76">
        <f>O100*78</f>
        <v>0</v>
      </c>
      <c r="P101" s="76">
        <f>P100*42</f>
        <v>0</v>
      </c>
      <c r="Q101" s="76">
        <f>Q100*1.5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8"/>
      <c r="AQ101" s="78"/>
      <c r="AR101" s="79"/>
    </row>
  </sheetData>
  <mergeCells count="24">
    <mergeCell ref="O50:Q50"/>
    <mergeCell ref="B16:B17"/>
    <mergeCell ref="C16:E16"/>
    <mergeCell ref="F16:H16"/>
    <mergeCell ref="I16:K16"/>
    <mergeCell ref="L16:N16"/>
    <mergeCell ref="O16:Q16"/>
    <mergeCell ref="B50:B51"/>
    <mergeCell ref="C50:E50"/>
    <mergeCell ref="F50:H50"/>
    <mergeCell ref="I50:K50"/>
    <mergeCell ref="L50:N50"/>
    <mergeCell ref="O98:Q98"/>
    <mergeCell ref="B74:B75"/>
    <mergeCell ref="C74:E74"/>
    <mergeCell ref="F74:H74"/>
    <mergeCell ref="I74:K74"/>
    <mergeCell ref="L74:N74"/>
    <mergeCell ref="O74:Q74"/>
    <mergeCell ref="B98:B99"/>
    <mergeCell ref="C98:E98"/>
    <mergeCell ref="F98:H98"/>
    <mergeCell ref="I98:K98"/>
    <mergeCell ref="L98:N9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AB814-41CC-46B7-89C8-4F1D90B89F75}">
  <dimension ref="A1:BD101"/>
  <sheetViews>
    <sheetView tabSelected="1" zoomScale="120" zoomScaleNormal="120" workbookViewId="0">
      <pane xSplit="2" ySplit="8" topLeftCell="C9" activePane="bottomRight" state="frozen"/>
      <selection activeCell="C12" sqref="C12"/>
      <selection pane="topRight" activeCell="C12" sqref="C12"/>
      <selection pane="bottomLeft" activeCell="C12" sqref="C12"/>
      <selection pane="bottomRight" activeCell="Y11" sqref="Y11"/>
    </sheetView>
  </sheetViews>
  <sheetFormatPr defaultColWidth="8.7109375" defaultRowHeight="12.75" x14ac:dyDescent="0.25"/>
  <cols>
    <col min="1" max="1" width="1.140625" style="5" customWidth="1"/>
    <col min="2" max="2" width="13.7109375" style="5" bestFit="1" customWidth="1"/>
    <col min="3" max="5" width="6.7109375" style="5" customWidth="1"/>
    <col min="6" max="6" width="8.7109375" style="5" bestFit="1" customWidth="1"/>
    <col min="7" max="10" width="6.7109375" style="5" customWidth="1"/>
    <col min="11" max="11" width="7.85546875" style="5" bestFit="1" customWidth="1"/>
    <col min="12" max="13" width="6.7109375" style="5" customWidth="1"/>
    <col min="14" max="15" width="7.85546875" style="5" bestFit="1" customWidth="1"/>
    <col min="16" max="19" width="6.7109375" style="5" customWidth="1"/>
    <col min="20" max="20" width="7.85546875" style="5" bestFit="1" customWidth="1"/>
    <col min="21" max="21" width="6.7109375" style="5" customWidth="1"/>
    <col min="22" max="22" width="8.7109375" style="5" bestFit="1" customWidth="1"/>
    <col min="23" max="24" width="6.7109375" style="5" customWidth="1"/>
    <col min="25" max="25" width="8.7109375" style="5" bestFit="1" customWidth="1"/>
    <col min="26" max="26" width="9.5703125" style="5" bestFit="1" customWidth="1"/>
    <col min="27" max="32" width="6.7109375" style="5" customWidth="1"/>
    <col min="33" max="34" width="7.85546875" style="5" bestFit="1" customWidth="1"/>
    <col min="35" max="36" width="6.7109375" style="5" customWidth="1"/>
    <col min="37" max="37" width="7.85546875" style="5" bestFit="1" customWidth="1"/>
    <col min="38" max="41" width="6.7109375" style="5" customWidth="1"/>
    <col min="42" max="42" width="17" style="5" bestFit="1" customWidth="1"/>
    <col min="43" max="43" width="22" style="5" bestFit="1" customWidth="1"/>
    <col min="44" max="44" width="1.140625" style="5" customWidth="1"/>
    <col min="45" max="45" width="6" style="5" bestFit="1" customWidth="1"/>
    <col min="46" max="46" width="4.7109375" style="5" bestFit="1" customWidth="1"/>
    <col min="47" max="47" width="5.140625" style="5" bestFit="1" customWidth="1"/>
    <col min="48" max="48" width="4.7109375" style="5" bestFit="1" customWidth="1"/>
    <col min="49" max="49" width="5" style="5" bestFit="1" customWidth="1"/>
    <col min="50" max="50" width="4.7109375" style="5" bestFit="1" customWidth="1"/>
    <col min="51" max="51" width="5.140625" style="5" customWidth="1"/>
    <col min="52" max="52" width="14.7109375" style="5" bestFit="1" customWidth="1"/>
    <col min="53" max="53" width="22.140625" style="5" bestFit="1" customWidth="1"/>
    <col min="54" max="58" width="5.7109375" style="5" customWidth="1"/>
    <col min="59" max="16384" width="8.7109375" style="5"/>
  </cols>
  <sheetData>
    <row r="1" spans="1:56" ht="18" customHeight="1" x14ac:dyDescent="0.25">
      <c r="B1" s="1" t="s">
        <v>0</v>
      </c>
      <c r="C1" s="2"/>
      <c r="D1" s="2"/>
      <c r="E1" s="2"/>
      <c r="F1" s="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 t="s">
        <v>1</v>
      </c>
      <c r="AR1" s="2"/>
      <c r="AS1" s="1"/>
      <c r="AT1" s="4"/>
      <c r="AU1" s="4"/>
      <c r="AV1" s="4"/>
      <c r="AW1" s="4"/>
      <c r="AX1" s="4"/>
      <c r="AY1" s="4"/>
      <c r="BB1" s="2"/>
      <c r="BD1" s="6"/>
    </row>
    <row r="2" spans="1:56" ht="18" customHeight="1" x14ac:dyDescent="0.25">
      <c r="B2" s="7"/>
      <c r="C2" s="7"/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8" t="s">
        <v>2</v>
      </c>
      <c r="AQ2" s="9"/>
      <c r="AR2" s="2"/>
      <c r="AS2" s="2"/>
      <c r="AT2" s="4"/>
      <c r="AU2" s="4"/>
      <c r="AV2" s="4"/>
      <c r="AW2" s="4"/>
      <c r="AX2" s="4"/>
      <c r="AY2" s="4"/>
      <c r="BB2" s="2"/>
    </row>
    <row r="3" spans="1:56" s="12" customFormat="1" ht="11.25" x14ac:dyDescent="0.25">
      <c r="B3" s="10" t="s">
        <v>3</v>
      </c>
      <c r="C3" s="11">
        <f>[1]DSSR!B4</f>
        <v>1300</v>
      </c>
      <c r="D3" s="11">
        <f>[1]DSSR!C4</f>
        <v>1534</v>
      </c>
      <c r="E3" s="11">
        <f>[1]DSSR!D4</f>
        <v>1728</v>
      </c>
      <c r="F3" s="11">
        <f>[1]DSSR!E4</f>
        <v>1728</v>
      </c>
      <c r="G3" s="11">
        <f>[1]DSSR!F4</f>
        <v>1452</v>
      </c>
      <c r="H3" s="11">
        <f>[1]DSSR!G4</f>
        <v>1240</v>
      </c>
      <c r="I3" s="11">
        <f>[1]DSSR!H4</f>
        <v>1520</v>
      </c>
      <c r="J3" s="11">
        <f>[1]DSSR!I4</f>
        <v>978</v>
      </c>
      <c r="K3" s="11">
        <f>[1]DSSR!J4</f>
        <v>945</v>
      </c>
      <c r="L3" s="11">
        <f>[1]DSSR!K4</f>
        <v>0</v>
      </c>
      <c r="M3" s="11">
        <f>[1]DSSR!L4</f>
        <v>1127</v>
      </c>
      <c r="N3" s="11">
        <f>[1]DSSR!M4</f>
        <v>773</v>
      </c>
      <c r="O3" s="11">
        <f>[1]DSSR!N4</f>
        <v>1038</v>
      </c>
      <c r="P3" s="11">
        <f>[1]DSSR!O4</f>
        <v>773</v>
      </c>
      <c r="Q3" s="11">
        <f>[1]DSSR!P4</f>
        <v>1038</v>
      </c>
      <c r="R3" s="11">
        <f>[1]DSSR!Q4</f>
        <v>773</v>
      </c>
      <c r="S3" s="11">
        <f>[1]DSSR!R4</f>
        <v>1038</v>
      </c>
      <c r="T3" s="11">
        <f>[1]DSSR!S4</f>
        <v>792</v>
      </c>
      <c r="U3" s="11">
        <f>[1]DSSR!T4</f>
        <v>948</v>
      </c>
      <c r="V3" s="16">
        <f>[1]DSSR!B24</f>
        <v>544</v>
      </c>
      <c r="W3" s="16">
        <f>[1]DSSR!C24</f>
        <v>1127</v>
      </c>
      <c r="X3" s="16">
        <f>[1]DSSR!D24</f>
        <v>853</v>
      </c>
      <c r="Y3" s="16">
        <f>[1]DSSR!E24</f>
        <v>563</v>
      </c>
      <c r="Z3" s="16">
        <f>[1]DSSR!F24</f>
        <v>575</v>
      </c>
      <c r="AA3" s="16">
        <f>[1]DSSR!G24</f>
        <v>1175</v>
      </c>
      <c r="AB3" s="16">
        <f>[1]DSSR!H24</f>
        <v>0</v>
      </c>
      <c r="AC3" s="16">
        <f>[1]DSSR!I24</f>
        <v>791</v>
      </c>
      <c r="AD3" s="16">
        <f>[1]DSSR!J24</f>
        <v>1102</v>
      </c>
      <c r="AE3" s="16">
        <f>[1]DSSR!K24</f>
        <v>520</v>
      </c>
      <c r="AF3" s="16">
        <f>[1]DSSR!L24</f>
        <v>1142</v>
      </c>
      <c r="AG3" s="16">
        <f>[1]DSSR!M24</f>
        <v>205</v>
      </c>
      <c r="AH3" s="16">
        <f>[1]DSSR!N24</f>
        <v>205</v>
      </c>
      <c r="AI3" s="16">
        <f>[1]DSSR!O24</f>
        <v>205</v>
      </c>
      <c r="AJ3" s="16">
        <f>[1]DSSR!P24</f>
        <v>500</v>
      </c>
      <c r="AK3" s="16">
        <f>[1]DSSR!Q24</f>
        <v>650</v>
      </c>
      <c r="AL3" s="16">
        <f>[1]DSSR!R24</f>
        <v>650</v>
      </c>
      <c r="AM3" s="16">
        <f>[1]DSSR!S24</f>
        <v>500</v>
      </c>
      <c r="AN3" s="16">
        <f>[1]DSSR!T24</f>
        <v>650</v>
      </c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3"/>
      <c r="BA3" s="15"/>
      <c r="BB3" s="13"/>
    </row>
    <row r="4" spans="1:56" s="12" customFormat="1" ht="11.25" x14ac:dyDescent="0.25">
      <c r="B4" s="10" t="s">
        <v>4</v>
      </c>
      <c r="C4" s="11">
        <f>[1]DSSR!B5</f>
        <v>120</v>
      </c>
      <c r="D4" s="11">
        <f>[1]DSSR!C5</f>
        <v>0</v>
      </c>
      <c r="E4" s="11">
        <f>[1]DSSR!D5</f>
        <v>0</v>
      </c>
      <c r="F4" s="11">
        <f>[1]DSSR!E5</f>
        <v>0</v>
      </c>
      <c r="G4" s="11">
        <f>[1]DSSR!F5</f>
        <v>0</v>
      </c>
      <c r="H4" s="11">
        <f>[1]DSSR!G5</f>
        <v>120</v>
      </c>
      <c r="I4" s="11">
        <f>[1]DSSR!H5</f>
        <v>0</v>
      </c>
      <c r="J4" s="11">
        <f>[1]DSSR!I5</f>
        <v>120</v>
      </c>
      <c r="K4" s="11">
        <f>[1]DSSR!J5</f>
        <v>120</v>
      </c>
      <c r="L4" s="11">
        <f>[1]DSSR!K5</f>
        <v>111</v>
      </c>
      <c r="M4" s="11">
        <f>[1]DSSR!L5</f>
        <v>0</v>
      </c>
      <c r="N4" s="11">
        <f>[1]DSSR!M5</f>
        <v>120</v>
      </c>
      <c r="O4" s="11">
        <f>[1]DSSR!N5</f>
        <v>0</v>
      </c>
      <c r="P4" s="11">
        <f>[1]DSSR!O5</f>
        <v>120</v>
      </c>
      <c r="Q4" s="11">
        <f>[1]DSSR!P5</f>
        <v>0</v>
      </c>
      <c r="R4" s="11">
        <f>[1]DSSR!Q5</f>
        <v>120</v>
      </c>
      <c r="S4" s="11">
        <f>[1]DSSR!R5</f>
        <v>0</v>
      </c>
      <c r="T4" s="11">
        <f>[1]DSSR!S5</f>
        <v>120</v>
      </c>
      <c r="U4" s="11">
        <f>[1]DSSR!T5</f>
        <v>120</v>
      </c>
      <c r="V4" s="16">
        <f>[1]DSSR!B25</f>
        <v>111</v>
      </c>
      <c r="W4" s="16">
        <f>[1]DSSR!C25</f>
        <v>0</v>
      </c>
      <c r="X4" s="16">
        <f>[1]DSSR!D25</f>
        <v>120</v>
      </c>
      <c r="Y4" s="16">
        <f>[1]DSSR!E25</f>
        <v>111</v>
      </c>
      <c r="Z4" s="16">
        <f>[1]DSSR!F25</f>
        <v>111</v>
      </c>
      <c r="AA4" s="16">
        <f>[1]DSSR!G25</f>
        <v>0</v>
      </c>
      <c r="AB4" s="16">
        <f>[1]DSSR!H25</f>
        <v>111</v>
      </c>
      <c r="AC4" s="16">
        <f>[1]DSSR!I25</f>
        <v>120</v>
      </c>
      <c r="AD4" s="16">
        <f>[1]DSSR!J25</f>
        <v>0</v>
      </c>
      <c r="AE4" s="16">
        <f>[1]DSSR!K25</f>
        <v>111</v>
      </c>
      <c r="AF4" s="16">
        <f>[1]DSSR!L25</f>
        <v>0</v>
      </c>
      <c r="AG4" s="16">
        <f>[1]DSSR!M25</f>
        <v>78</v>
      </c>
      <c r="AH4" s="16">
        <f>[1]DSSR!N25</f>
        <v>78</v>
      </c>
      <c r="AI4" s="16">
        <f>[1]DSSR!O25</f>
        <v>78</v>
      </c>
      <c r="AJ4" s="16">
        <f>[1]DSSR!P25</f>
        <v>120</v>
      </c>
      <c r="AK4" s="16">
        <f>[1]DSSR!Q25</f>
        <v>0</v>
      </c>
      <c r="AL4" s="16">
        <f>[1]DSSR!R25</f>
        <v>0</v>
      </c>
      <c r="AM4" s="16">
        <f>[1]DSSR!S25</f>
        <v>120</v>
      </c>
      <c r="AN4" s="16">
        <f>[1]DSSR!T25</f>
        <v>0</v>
      </c>
      <c r="AP4" s="13"/>
      <c r="AQ4" s="13"/>
      <c r="AR4" s="13"/>
      <c r="AS4" s="13"/>
      <c r="AT4" s="14"/>
      <c r="AU4" s="14"/>
      <c r="AV4" s="14"/>
      <c r="AW4" s="14"/>
      <c r="AX4" s="14"/>
      <c r="AY4" s="14"/>
      <c r="AZ4" s="13"/>
      <c r="BA4" s="15"/>
      <c r="BB4" s="13"/>
    </row>
    <row r="5" spans="1:56" s="12" customFormat="1" ht="11.25" x14ac:dyDescent="0.25">
      <c r="B5" s="10" t="s">
        <v>5</v>
      </c>
      <c r="C5" s="16">
        <v>84</v>
      </c>
      <c r="D5" s="16"/>
      <c r="E5" s="16"/>
      <c r="F5" s="16"/>
      <c r="G5" s="16"/>
      <c r="H5" s="16">
        <v>84</v>
      </c>
      <c r="I5" s="16"/>
      <c r="J5" s="16">
        <v>84</v>
      </c>
      <c r="K5" s="16">
        <v>84</v>
      </c>
      <c r="L5" s="16">
        <v>84</v>
      </c>
      <c r="M5" s="16"/>
      <c r="N5" s="16">
        <v>84</v>
      </c>
      <c r="O5" s="16"/>
      <c r="P5" s="16">
        <v>84</v>
      </c>
      <c r="Q5" s="16"/>
      <c r="R5" s="16">
        <v>84</v>
      </c>
      <c r="S5" s="16"/>
      <c r="T5" s="16">
        <v>84</v>
      </c>
      <c r="U5" s="16">
        <v>84</v>
      </c>
      <c r="V5" s="16">
        <v>84</v>
      </c>
      <c r="W5" s="16"/>
      <c r="X5" s="16">
        <v>84</v>
      </c>
      <c r="Y5" s="16">
        <v>84</v>
      </c>
      <c r="Z5" s="16">
        <v>84</v>
      </c>
      <c r="AA5" s="16"/>
      <c r="AB5" s="16">
        <v>84</v>
      </c>
      <c r="AC5" s="16">
        <v>84</v>
      </c>
      <c r="AD5" s="16"/>
      <c r="AE5" s="16">
        <v>84</v>
      </c>
      <c r="AF5" s="16"/>
      <c r="AG5" s="16">
        <v>42</v>
      </c>
      <c r="AH5" s="16">
        <v>42</v>
      </c>
      <c r="AI5" s="16">
        <v>42</v>
      </c>
      <c r="AJ5" s="16">
        <v>84</v>
      </c>
      <c r="AK5" s="16"/>
      <c r="AL5" s="16"/>
      <c r="AM5" s="16">
        <v>84</v>
      </c>
      <c r="AN5" s="16"/>
      <c r="AP5" s="13"/>
      <c r="AQ5" s="13"/>
      <c r="AR5" s="13"/>
      <c r="AS5" s="13"/>
      <c r="AT5" s="14"/>
      <c r="AU5" s="14"/>
      <c r="AV5" s="14"/>
      <c r="AW5" s="14"/>
      <c r="AX5" s="14"/>
      <c r="AY5" s="14"/>
      <c r="AZ5" s="13"/>
      <c r="BA5" s="15"/>
      <c r="BB5" s="13"/>
    </row>
    <row r="6" spans="1:56" s="12" customFormat="1" ht="12" thickBot="1" x14ac:dyDescent="0.3">
      <c r="B6" s="10" t="s">
        <v>6</v>
      </c>
      <c r="C6" s="16">
        <v>1.5</v>
      </c>
      <c r="D6" s="16"/>
      <c r="E6" s="16"/>
      <c r="F6" s="16"/>
      <c r="G6" s="16"/>
      <c r="H6" s="16">
        <v>1.5</v>
      </c>
      <c r="I6" s="16"/>
      <c r="J6" s="16">
        <v>1.5</v>
      </c>
      <c r="K6" s="16">
        <v>1.5</v>
      </c>
      <c r="L6" s="16">
        <v>4.5</v>
      </c>
      <c r="M6" s="16"/>
      <c r="N6" s="16">
        <v>1.5</v>
      </c>
      <c r="O6" s="16"/>
      <c r="P6" s="16">
        <v>1.5</v>
      </c>
      <c r="Q6" s="16"/>
      <c r="R6" s="16">
        <v>1.5</v>
      </c>
      <c r="S6" s="16"/>
      <c r="T6" s="16">
        <v>1.5</v>
      </c>
      <c r="U6" s="16">
        <v>1.5</v>
      </c>
      <c r="V6" s="16">
        <v>4.5</v>
      </c>
      <c r="W6" s="16"/>
      <c r="X6" s="16">
        <v>1.5</v>
      </c>
      <c r="Y6" s="54">
        <f>4.5/2</f>
        <v>2.25</v>
      </c>
      <c r="Z6" s="16">
        <v>4.5</v>
      </c>
      <c r="AA6" s="16"/>
      <c r="AB6" s="16">
        <v>4.5</v>
      </c>
      <c r="AC6" s="16">
        <v>1.5</v>
      </c>
      <c r="AD6" s="16"/>
      <c r="AE6" s="16">
        <v>1.5</v>
      </c>
      <c r="AF6" s="16"/>
      <c r="AG6" s="16">
        <v>1.5</v>
      </c>
      <c r="AH6" s="16">
        <v>1.5</v>
      </c>
      <c r="AI6" s="16">
        <v>1.5</v>
      </c>
      <c r="AJ6" s="16">
        <v>1.5</v>
      </c>
      <c r="AK6" s="16"/>
      <c r="AL6" s="16"/>
      <c r="AM6" s="16">
        <v>1.5</v>
      </c>
      <c r="AN6" s="55"/>
      <c r="AP6" s="13"/>
      <c r="AQ6" s="13"/>
      <c r="AR6" s="13"/>
      <c r="AS6" s="13"/>
      <c r="AT6" s="14"/>
      <c r="AU6" s="14"/>
      <c r="AV6" s="14"/>
      <c r="AW6" s="14"/>
      <c r="AX6" s="14"/>
      <c r="AY6" s="14"/>
      <c r="AZ6" s="13"/>
      <c r="BA6" s="15"/>
      <c r="BB6" s="13"/>
    </row>
    <row r="7" spans="1:56" s="12" customFormat="1" ht="18" customHeight="1" thickBot="1" x14ac:dyDescent="0.3">
      <c r="B7" s="17" t="s">
        <v>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6"/>
      <c r="W7" s="16"/>
      <c r="X7" s="16"/>
      <c r="Y7" s="5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55"/>
      <c r="AO7" s="19"/>
      <c r="AP7" s="20"/>
      <c r="AQ7" s="20"/>
      <c r="AR7" s="21"/>
      <c r="AS7" s="13"/>
      <c r="AT7" s="14"/>
      <c r="AU7" s="14"/>
      <c r="AV7" s="14"/>
      <c r="AW7" s="14"/>
      <c r="AX7" s="14"/>
      <c r="AY7" s="14"/>
      <c r="AZ7" s="13"/>
      <c r="BA7" s="15"/>
      <c r="BB7" s="13"/>
    </row>
    <row r="8" spans="1:56" ht="18" customHeight="1" thickBot="1" x14ac:dyDescent="0.3">
      <c r="B8" s="22" t="s">
        <v>8</v>
      </c>
      <c r="C8" s="91" t="s">
        <v>9</v>
      </c>
      <c r="D8" s="92" t="s">
        <v>10</v>
      </c>
      <c r="E8" s="92" t="s">
        <v>11</v>
      </c>
      <c r="F8" s="92" t="s">
        <v>12</v>
      </c>
      <c r="G8" s="92" t="s">
        <v>13</v>
      </c>
      <c r="H8" s="92" t="s">
        <v>14</v>
      </c>
      <c r="I8" s="92" t="s">
        <v>15</v>
      </c>
      <c r="J8" s="92" t="s">
        <v>16</v>
      </c>
      <c r="K8" s="92" t="s">
        <v>17</v>
      </c>
      <c r="L8" s="92" t="s">
        <v>18</v>
      </c>
      <c r="M8" s="92" t="s">
        <v>19</v>
      </c>
      <c r="N8" s="92" t="s">
        <v>20</v>
      </c>
      <c r="O8" s="92" t="s">
        <v>21</v>
      </c>
      <c r="P8" s="92" t="s">
        <v>22</v>
      </c>
      <c r="Q8" s="92" t="s">
        <v>23</v>
      </c>
      <c r="R8" s="92" t="s">
        <v>24</v>
      </c>
      <c r="S8" s="92" t="s">
        <v>25</v>
      </c>
      <c r="T8" s="92" t="s">
        <v>26</v>
      </c>
      <c r="U8" s="92" t="s">
        <v>27</v>
      </c>
      <c r="V8" s="92" t="s">
        <v>37</v>
      </c>
      <c r="W8" s="92" t="s">
        <v>38</v>
      </c>
      <c r="X8" s="92" t="s">
        <v>39</v>
      </c>
      <c r="Y8" s="92" t="s">
        <v>40</v>
      </c>
      <c r="Z8" s="92" t="s">
        <v>41</v>
      </c>
      <c r="AA8" s="92" t="s">
        <v>42</v>
      </c>
      <c r="AB8" s="92" t="s">
        <v>43</v>
      </c>
      <c r="AC8" s="92" t="s">
        <v>44</v>
      </c>
      <c r="AD8" s="92" t="s">
        <v>45</v>
      </c>
      <c r="AE8" s="92" t="s">
        <v>46</v>
      </c>
      <c r="AF8" s="92" t="s">
        <v>47</v>
      </c>
      <c r="AG8" s="92" t="s">
        <v>48</v>
      </c>
      <c r="AH8" s="92" t="s">
        <v>49</v>
      </c>
      <c r="AI8" s="92" t="s">
        <v>50</v>
      </c>
      <c r="AJ8" s="92" t="s">
        <v>51</v>
      </c>
      <c r="AK8" s="92" t="s">
        <v>52</v>
      </c>
      <c r="AL8" s="92" t="s">
        <v>53</v>
      </c>
      <c r="AM8" s="92" t="s">
        <v>54</v>
      </c>
      <c r="AN8" s="93" t="s">
        <v>55</v>
      </c>
      <c r="AP8" s="25" t="s">
        <v>28</v>
      </c>
      <c r="AQ8" s="26"/>
      <c r="AR8" s="27"/>
      <c r="AS8" s="28"/>
      <c r="AT8" s="28"/>
      <c r="AU8" s="28"/>
      <c r="AV8" s="28"/>
      <c r="AW8" s="28"/>
      <c r="AX8" s="28"/>
      <c r="AY8" s="8"/>
      <c r="BB8" s="2"/>
    </row>
    <row r="9" spans="1:56" ht="18" customHeight="1" x14ac:dyDescent="0.25">
      <c r="B9" s="29" t="s">
        <v>29</v>
      </c>
      <c r="C9" s="94"/>
      <c r="D9" s="88"/>
      <c r="E9" s="88"/>
      <c r="F9" s="88"/>
      <c r="G9" s="88"/>
      <c r="H9" s="88"/>
      <c r="I9" s="88"/>
      <c r="J9" s="88"/>
      <c r="K9" s="88">
        <v>2</v>
      </c>
      <c r="L9" s="88"/>
      <c r="M9" s="88"/>
      <c r="N9" s="88">
        <v>2</v>
      </c>
      <c r="O9" s="88"/>
      <c r="P9" s="88"/>
      <c r="Q9" s="88"/>
      <c r="R9" s="88"/>
      <c r="S9" s="88"/>
      <c r="T9" s="88">
        <v>3</v>
      </c>
      <c r="U9" s="88"/>
      <c r="V9" s="88">
        <v>70</v>
      </c>
      <c r="W9" s="88"/>
      <c r="X9" s="88"/>
      <c r="Y9" s="88">
        <v>10</v>
      </c>
      <c r="Z9" s="88">
        <v>120</v>
      </c>
      <c r="AA9" s="88"/>
      <c r="AB9" s="88"/>
      <c r="AC9" s="88"/>
      <c r="AD9" s="88"/>
      <c r="AE9" s="88"/>
      <c r="AF9" s="88"/>
      <c r="AG9" s="88">
        <v>9</v>
      </c>
      <c r="AH9" s="89"/>
      <c r="AI9" s="88"/>
      <c r="AJ9" s="88"/>
      <c r="AK9" s="88"/>
      <c r="AL9" s="88"/>
      <c r="AM9" s="88"/>
      <c r="AN9" s="95"/>
      <c r="AR9" s="27"/>
      <c r="AS9" s="28"/>
      <c r="AT9" s="28"/>
      <c r="AU9" s="28"/>
      <c r="AV9" s="28"/>
      <c r="AW9" s="28"/>
      <c r="AX9" s="28"/>
      <c r="AY9" s="32"/>
      <c r="BB9" s="2"/>
    </row>
    <row r="10" spans="1:56" ht="18" customHeight="1" x14ac:dyDescent="0.25">
      <c r="B10" s="33" t="s">
        <v>30</v>
      </c>
      <c r="C10" s="34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>
        <v>114</v>
      </c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60"/>
      <c r="AN10" s="96">
        <v>1</v>
      </c>
      <c r="AP10" s="25" t="s">
        <v>31</v>
      </c>
      <c r="AQ10" s="38">
        <f>SUM(C13:AN13)+AG15</f>
        <v>222963</v>
      </c>
      <c r="AR10" s="27"/>
      <c r="AS10" s="28"/>
      <c r="AT10" s="28"/>
      <c r="AU10" s="28"/>
      <c r="AV10" s="28"/>
      <c r="AW10" s="28"/>
      <c r="AX10" s="28"/>
      <c r="AY10" s="32"/>
      <c r="BB10" s="2"/>
    </row>
    <row r="11" spans="1:56" ht="18" customHeight="1" thickBot="1" x14ac:dyDescent="0.3">
      <c r="B11" s="39" t="s">
        <v>32</v>
      </c>
      <c r="C11" s="97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6"/>
      <c r="AP11" s="25" t="s">
        <v>33</v>
      </c>
      <c r="AQ11" s="38">
        <f>SUM(C19:Q19)</f>
        <v>0</v>
      </c>
      <c r="AR11" s="27"/>
      <c r="AS11" s="28"/>
      <c r="AT11" s="28"/>
      <c r="AU11" s="28"/>
      <c r="AV11" s="28"/>
      <c r="AW11" s="28"/>
      <c r="AX11" s="28"/>
      <c r="AY11" s="32"/>
      <c r="BB11" s="2"/>
    </row>
    <row r="12" spans="1:56" ht="18" customHeight="1" thickBot="1" x14ac:dyDescent="0.3">
      <c r="B12" s="29" t="s">
        <v>34</v>
      </c>
      <c r="C12" s="101">
        <f t="shared" ref="C12:Y12" si="0">C9-C11+C10</f>
        <v>0</v>
      </c>
      <c r="D12" s="101">
        <f t="shared" si="0"/>
        <v>0</v>
      </c>
      <c r="E12" s="101">
        <f t="shared" si="0"/>
        <v>0</v>
      </c>
      <c r="F12" s="101">
        <f t="shared" si="0"/>
        <v>0</v>
      </c>
      <c r="G12" s="101">
        <f t="shared" si="0"/>
        <v>0</v>
      </c>
      <c r="H12" s="101">
        <f t="shared" si="0"/>
        <v>0</v>
      </c>
      <c r="I12" s="101">
        <f t="shared" si="0"/>
        <v>0</v>
      </c>
      <c r="J12" s="101">
        <f t="shared" si="0"/>
        <v>0</v>
      </c>
      <c r="K12" s="101">
        <f t="shared" si="0"/>
        <v>2</v>
      </c>
      <c r="L12" s="101">
        <f t="shared" si="0"/>
        <v>0</v>
      </c>
      <c r="M12" s="101">
        <f t="shared" si="0"/>
        <v>0</v>
      </c>
      <c r="N12" s="101">
        <f t="shared" si="0"/>
        <v>2</v>
      </c>
      <c r="O12" s="101">
        <f t="shared" si="0"/>
        <v>0</v>
      </c>
      <c r="P12" s="101">
        <f t="shared" si="0"/>
        <v>0</v>
      </c>
      <c r="Q12" s="101">
        <f t="shared" si="0"/>
        <v>0</v>
      </c>
      <c r="R12" s="101">
        <f t="shared" si="0"/>
        <v>0</v>
      </c>
      <c r="S12" s="101">
        <f t="shared" si="0"/>
        <v>0</v>
      </c>
      <c r="T12" s="101">
        <f t="shared" si="0"/>
        <v>3</v>
      </c>
      <c r="U12" s="101">
        <f t="shared" si="0"/>
        <v>0</v>
      </c>
      <c r="V12" s="101">
        <f t="shared" si="0"/>
        <v>70</v>
      </c>
      <c r="W12" s="101">
        <f t="shared" si="0"/>
        <v>0</v>
      </c>
      <c r="X12" s="101">
        <f t="shared" si="0"/>
        <v>0</v>
      </c>
      <c r="Y12" s="101">
        <f t="shared" si="0"/>
        <v>10</v>
      </c>
      <c r="Z12" s="101">
        <f>Z9-Z11+Z10</f>
        <v>234</v>
      </c>
      <c r="AA12" s="101">
        <f t="shared" ref="AA12:AN12" si="1">AA9-AA11+AA10</f>
        <v>0</v>
      </c>
      <c r="AB12" s="101">
        <f t="shared" si="1"/>
        <v>0</v>
      </c>
      <c r="AC12" s="101">
        <f t="shared" si="1"/>
        <v>0</v>
      </c>
      <c r="AD12" s="101">
        <f t="shared" si="1"/>
        <v>0</v>
      </c>
      <c r="AE12" s="101">
        <f t="shared" si="1"/>
        <v>0</v>
      </c>
      <c r="AF12" s="101">
        <f t="shared" si="1"/>
        <v>0</v>
      </c>
      <c r="AG12" s="101">
        <f t="shared" si="1"/>
        <v>9</v>
      </c>
      <c r="AH12" s="101">
        <f t="shared" si="1"/>
        <v>0</v>
      </c>
      <c r="AI12" s="101">
        <f t="shared" si="1"/>
        <v>0</v>
      </c>
      <c r="AJ12" s="101">
        <f t="shared" si="1"/>
        <v>0</v>
      </c>
      <c r="AK12" s="101">
        <f t="shared" si="1"/>
        <v>0</v>
      </c>
      <c r="AL12" s="101">
        <f t="shared" si="1"/>
        <v>0</v>
      </c>
      <c r="AM12" s="101">
        <f t="shared" si="1"/>
        <v>0</v>
      </c>
      <c r="AN12" s="101">
        <f t="shared" si="1"/>
        <v>1</v>
      </c>
      <c r="AP12" s="25" t="s">
        <v>35</v>
      </c>
      <c r="AQ12" s="46">
        <f>AQ10-AQ11</f>
        <v>222963</v>
      </c>
      <c r="AR12" s="27"/>
      <c r="AS12" s="28"/>
      <c r="AT12" s="28"/>
      <c r="AU12" s="28"/>
      <c r="AV12" s="28"/>
      <c r="AW12" s="28"/>
      <c r="AX12" s="28"/>
      <c r="AY12" s="8"/>
      <c r="BB12" s="2"/>
    </row>
    <row r="13" spans="1:56" s="13" customFormat="1" ht="18" customHeight="1" thickBot="1" x14ac:dyDescent="0.3">
      <c r="B13" s="110"/>
      <c r="C13" s="83">
        <f t="shared" ref="C13:AN13" si="2">C12*(C$3+C$4)</f>
        <v>0</v>
      </c>
      <c r="D13" s="83">
        <f t="shared" si="2"/>
        <v>0</v>
      </c>
      <c r="E13" s="83">
        <f t="shared" si="2"/>
        <v>0</v>
      </c>
      <c r="F13" s="83">
        <f t="shared" si="2"/>
        <v>0</v>
      </c>
      <c r="G13" s="83">
        <f t="shared" si="2"/>
        <v>0</v>
      </c>
      <c r="H13" s="83">
        <f t="shared" si="2"/>
        <v>0</v>
      </c>
      <c r="I13" s="83">
        <f t="shared" si="2"/>
        <v>0</v>
      </c>
      <c r="J13" s="83">
        <f t="shared" si="2"/>
        <v>0</v>
      </c>
      <c r="K13" s="107">
        <f t="shared" si="2"/>
        <v>2130</v>
      </c>
      <c r="L13" s="83">
        <f t="shared" si="2"/>
        <v>0</v>
      </c>
      <c r="M13" s="83">
        <f t="shared" si="2"/>
        <v>0</v>
      </c>
      <c r="N13" s="107">
        <f t="shared" si="2"/>
        <v>1786</v>
      </c>
      <c r="O13" s="107">
        <f t="shared" si="2"/>
        <v>0</v>
      </c>
      <c r="P13" s="83">
        <f t="shared" si="2"/>
        <v>0</v>
      </c>
      <c r="Q13" s="83">
        <f t="shared" si="2"/>
        <v>0</v>
      </c>
      <c r="R13" s="83">
        <f t="shared" si="2"/>
        <v>0</v>
      </c>
      <c r="S13" s="83">
        <f t="shared" si="2"/>
        <v>0</v>
      </c>
      <c r="T13" s="107">
        <f t="shared" si="2"/>
        <v>2736</v>
      </c>
      <c r="U13" s="83">
        <f t="shared" si="2"/>
        <v>0</v>
      </c>
      <c r="V13" s="107">
        <f t="shared" si="2"/>
        <v>45850</v>
      </c>
      <c r="W13" s="83">
        <f t="shared" si="2"/>
        <v>0</v>
      </c>
      <c r="X13" s="83">
        <f t="shared" si="2"/>
        <v>0</v>
      </c>
      <c r="Y13" s="107">
        <f t="shared" si="2"/>
        <v>6740</v>
      </c>
      <c r="Z13" s="107">
        <f t="shared" si="2"/>
        <v>160524</v>
      </c>
      <c r="AA13" s="83">
        <f t="shared" si="2"/>
        <v>0</v>
      </c>
      <c r="AB13" s="83">
        <f t="shared" si="2"/>
        <v>0</v>
      </c>
      <c r="AC13" s="83">
        <f t="shared" si="2"/>
        <v>0</v>
      </c>
      <c r="AD13" s="83">
        <f t="shared" si="2"/>
        <v>0</v>
      </c>
      <c r="AE13" s="83">
        <f t="shared" si="2"/>
        <v>0</v>
      </c>
      <c r="AF13" s="83">
        <f t="shared" si="2"/>
        <v>0</v>
      </c>
      <c r="AG13" s="83">
        <f t="shared" si="2"/>
        <v>2547</v>
      </c>
      <c r="AH13" s="107">
        <f t="shared" si="2"/>
        <v>0</v>
      </c>
      <c r="AI13" s="83">
        <f t="shared" si="2"/>
        <v>0</v>
      </c>
      <c r="AJ13" s="83">
        <f t="shared" si="2"/>
        <v>0</v>
      </c>
      <c r="AK13" s="107">
        <f t="shared" si="2"/>
        <v>0</v>
      </c>
      <c r="AL13" s="83">
        <f t="shared" si="2"/>
        <v>0</v>
      </c>
      <c r="AM13" s="83">
        <f t="shared" si="2"/>
        <v>0</v>
      </c>
      <c r="AN13" s="83">
        <f t="shared" si="2"/>
        <v>650</v>
      </c>
      <c r="AP13" s="49" t="s">
        <v>36</v>
      </c>
      <c r="AQ13" s="50"/>
      <c r="AR13" s="84"/>
      <c r="AY13" s="52"/>
    </row>
    <row r="14" spans="1:56" s="12" customFormat="1" ht="12" thickBot="1" x14ac:dyDescent="0.3"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108"/>
      <c r="AH14" s="109" t="s">
        <v>77</v>
      </c>
      <c r="AI14" s="83">
        <f>66-48</f>
        <v>18</v>
      </c>
      <c r="AJ14" s="48"/>
      <c r="AK14" s="48"/>
      <c r="AL14" s="48"/>
      <c r="AM14" s="48"/>
      <c r="AN14" s="48"/>
      <c r="AO14" s="48"/>
      <c r="AP14" s="49"/>
      <c r="AQ14" s="50"/>
      <c r="AR14" s="51"/>
      <c r="AS14" s="10"/>
      <c r="AT14" s="10"/>
      <c r="AU14" s="10"/>
      <c r="AV14" s="10"/>
      <c r="AW14" s="10"/>
      <c r="AX14" s="10"/>
      <c r="AY14" s="52"/>
      <c r="BB14" s="13"/>
    </row>
    <row r="15" spans="1:56" s="12" customFormat="1" ht="12" thickBot="1" x14ac:dyDescent="0.3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83">
        <f>AG14*10</f>
        <v>0</v>
      </c>
      <c r="AH15" s="48"/>
      <c r="AI15" s="48"/>
      <c r="AJ15" s="48"/>
      <c r="AK15" s="48"/>
      <c r="AL15" s="48"/>
      <c r="AM15" s="48"/>
      <c r="AN15" s="48"/>
      <c r="AO15" s="48"/>
      <c r="AP15" s="49"/>
      <c r="AQ15" s="50"/>
      <c r="AR15" s="51"/>
      <c r="AS15" s="10"/>
      <c r="AT15" s="10"/>
      <c r="AU15" s="10"/>
      <c r="AV15" s="10"/>
      <c r="AW15" s="10"/>
      <c r="AX15" s="10"/>
      <c r="AY15" s="52"/>
      <c r="BB15" s="13"/>
    </row>
    <row r="16" spans="1:56" s="12" customFormat="1" ht="13.5" thickBot="1" x14ac:dyDescent="0.3">
      <c r="A16" s="2"/>
      <c r="B16" s="112" t="s">
        <v>61</v>
      </c>
      <c r="C16" s="114" t="s">
        <v>26</v>
      </c>
      <c r="D16" s="115"/>
      <c r="E16" s="116"/>
      <c r="F16" s="114" t="s">
        <v>62</v>
      </c>
      <c r="G16" s="115"/>
      <c r="H16" s="116"/>
      <c r="I16" s="114" t="s">
        <v>63</v>
      </c>
      <c r="J16" s="115"/>
      <c r="K16" s="116"/>
      <c r="L16" s="114" t="s">
        <v>64</v>
      </c>
      <c r="M16" s="115"/>
      <c r="N16" s="116"/>
      <c r="O16" s="114" t="s">
        <v>65</v>
      </c>
      <c r="P16" s="115"/>
      <c r="Q16" s="116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50"/>
      <c r="AR16" s="51"/>
      <c r="AS16" s="10"/>
      <c r="AT16" s="10"/>
      <c r="AU16" s="10"/>
      <c r="AV16" s="10"/>
      <c r="AW16" s="10"/>
      <c r="AX16" s="10"/>
      <c r="AY16" s="52"/>
      <c r="BB16" s="13"/>
    </row>
    <row r="17" spans="1:54" s="12" customFormat="1" ht="13.5" thickBot="1" x14ac:dyDescent="0.3">
      <c r="A17" s="5"/>
      <c r="B17" s="113"/>
      <c r="C17" s="68" t="s">
        <v>66</v>
      </c>
      <c r="D17" s="69" t="s">
        <v>76</v>
      </c>
      <c r="E17" s="70" t="s">
        <v>75</v>
      </c>
      <c r="F17" s="68" t="s">
        <v>66</v>
      </c>
      <c r="G17" s="69" t="s">
        <v>76</v>
      </c>
      <c r="H17" s="70" t="s">
        <v>75</v>
      </c>
      <c r="I17" s="68" t="s">
        <v>66</v>
      </c>
      <c r="J17" s="69" t="s">
        <v>76</v>
      </c>
      <c r="K17" s="70" t="s">
        <v>75</v>
      </c>
      <c r="L17" s="68" t="s">
        <v>66</v>
      </c>
      <c r="M17" s="69" t="s">
        <v>76</v>
      </c>
      <c r="N17" s="70" t="s">
        <v>75</v>
      </c>
      <c r="O17" s="68" t="s">
        <v>66</v>
      </c>
      <c r="P17" s="69" t="s">
        <v>76</v>
      </c>
      <c r="Q17" s="70" t="s">
        <v>75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9"/>
      <c r="AQ17" s="50"/>
      <c r="AR17" s="51"/>
      <c r="AS17" s="10"/>
      <c r="AT17" s="10"/>
      <c r="AU17" s="10"/>
      <c r="AV17" s="10"/>
      <c r="AW17" s="10"/>
      <c r="AX17" s="10"/>
      <c r="AY17" s="52"/>
      <c r="BB17" s="13"/>
    </row>
    <row r="18" spans="1:54" s="12" customFormat="1" ht="13.5" thickBot="1" x14ac:dyDescent="0.3">
      <c r="A18" s="5"/>
      <c r="B18" s="29" t="s">
        <v>69</v>
      </c>
      <c r="C18" s="103"/>
      <c r="D18" s="104"/>
      <c r="E18" s="104"/>
      <c r="F18" s="104"/>
      <c r="G18" s="73"/>
      <c r="H18" s="73"/>
      <c r="I18" s="73"/>
      <c r="J18" s="73"/>
      <c r="K18" s="104"/>
      <c r="L18" s="73"/>
      <c r="M18" s="73"/>
      <c r="N18" s="73"/>
      <c r="O18" s="104"/>
      <c r="P18" s="73"/>
      <c r="Q18" s="74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9"/>
      <c r="AQ18" s="50"/>
      <c r="AR18" s="51"/>
      <c r="AS18" s="10"/>
      <c r="AT18" s="10"/>
      <c r="AU18" s="10"/>
      <c r="AV18" s="10"/>
      <c r="AW18" s="10"/>
      <c r="AX18" s="10"/>
      <c r="AY18" s="52"/>
      <c r="BB18" s="13"/>
    </row>
    <row r="19" spans="1:54" s="13" customFormat="1" ht="18" customHeight="1" thickBot="1" x14ac:dyDescent="0.3">
      <c r="B19" s="105"/>
      <c r="C19" s="106">
        <f>C18*120</f>
        <v>0</v>
      </c>
      <c r="D19" s="106">
        <f>D18*84</f>
        <v>0</v>
      </c>
      <c r="E19" s="106">
        <f>E18*1.5</f>
        <v>0</v>
      </c>
      <c r="F19" s="106">
        <f>F18*111</f>
        <v>0</v>
      </c>
      <c r="G19" s="106">
        <f>G18*84</f>
        <v>0</v>
      </c>
      <c r="H19" s="106">
        <f>H18*4.5</f>
        <v>0</v>
      </c>
      <c r="I19" s="106">
        <f>I18*111</f>
        <v>0</v>
      </c>
      <c r="J19" s="106">
        <f>J18*84</f>
        <v>0</v>
      </c>
      <c r="K19" s="106">
        <f>K18*2.25</f>
        <v>0</v>
      </c>
      <c r="L19" s="106">
        <f>L18*120</f>
        <v>0</v>
      </c>
      <c r="M19" s="106">
        <f>M18*84</f>
        <v>0</v>
      </c>
      <c r="N19" s="106">
        <f>N18*1.5</f>
        <v>0</v>
      </c>
      <c r="O19" s="106">
        <f>O18*78</f>
        <v>0</v>
      </c>
      <c r="P19" s="106">
        <f>P18*42</f>
        <v>0</v>
      </c>
      <c r="Q19" s="106">
        <f>Q18*1.5</f>
        <v>0</v>
      </c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25" t="s">
        <v>56</v>
      </c>
      <c r="AQ19" s="57"/>
      <c r="AR19" s="84"/>
      <c r="AY19" s="52"/>
    </row>
    <row r="20" spans="1:54" s="12" customFormat="1" ht="18" customHeight="1" x14ac:dyDescent="0.25"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25" t="s">
        <v>57</v>
      </c>
      <c r="AQ20" s="57"/>
      <c r="AR20" s="51"/>
      <c r="AS20" s="10"/>
      <c r="AT20" s="10"/>
      <c r="AU20" s="10"/>
      <c r="AV20" s="10"/>
      <c r="AW20" s="10"/>
      <c r="AX20" s="10"/>
      <c r="AY20" s="52"/>
      <c r="BB20" s="13"/>
    </row>
    <row r="21" spans="1:54" s="12" customFormat="1" ht="18" customHeight="1" x14ac:dyDescent="0.25"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25" t="s">
        <v>78</v>
      </c>
      <c r="AQ21" s="57"/>
      <c r="AR21" s="51"/>
      <c r="AS21" s="10"/>
      <c r="AT21" s="10"/>
      <c r="AU21" s="10"/>
      <c r="AV21" s="10"/>
      <c r="AW21" s="10"/>
      <c r="AX21" s="10"/>
      <c r="AY21" s="52"/>
      <c r="BB21" s="13"/>
    </row>
    <row r="22" spans="1:54" s="12" customFormat="1" ht="18" customHeight="1" thickBot="1" x14ac:dyDescent="0.3"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 t="s">
        <v>58</v>
      </c>
      <c r="AQ22" s="63">
        <f>AQ12+AQ13-AQ19-AQ20-AQ21</f>
        <v>222963</v>
      </c>
      <c r="AR22" s="51"/>
      <c r="AS22" s="10"/>
      <c r="AT22" s="10"/>
      <c r="AU22" s="10"/>
      <c r="AV22" s="10"/>
      <c r="AW22" s="10"/>
      <c r="AX22" s="10"/>
      <c r="AY22" s="52"/>
      <c r="BB22" s="13"/>
    </row>
    <row r="23" spans="1:54" s="12" customFormat="1" ht="18" customHeight="1" thickTop="1" x14ac:dyDescent="0.25"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25" t="s">
        <v>59</v>
      </c>
      <c r="AQ23" s="64"/>
      <c r="AR23" s="51"/>
      <c r="AS23" s="10"/>
      <c r="AT23" s="10"/>
      <c r="AU23" s="10"/>
      <c r="AV23" s="10"/>
      <c r="AW23" s="10"/>
      <c r="AX23" s="10"/>
      <c r="AY23" s="52"/>
      <c r="BB23" s="13"/>
    </row>
    <row r="24" spans="1:54" s="13" customFormat="1" ht="18" customHeight="1" thickBot="1" x14ac:dyDescent="0.3"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25" t="s">
        <v>60</v>
      </c>
      <c r="AQ24" s="65">
        <f>AQ23-AQ22</f>
        <v>-222963</v>
      </c>
      <c r="AR24" s="84"/>
      <c r="AY24" s="52"/>
    </row>
    <row r="25" spans="1:54" s="12" customFormat="1" ht="18" customHeight="1" thickTop="1" x14ac:dyDescent="0.25"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66"/>
      <c r="AS25" s="48"/>
      <c r="AT25" s="10"/>
      <c r="AU25" s="10"/>
      <c r="AV25" s="10"/>
      <c r="AW25" s="10"/>
      <c r="AX25" s="10"/>
      <c r="AY25" s="52"/>
      <c r="BB25" s="13"/>
    </row>
    <row r="26" spans="1:54" s="2" customFormat="1" ht="18" customHeight="1" x14ac:dyDescent="0.25">
      <c r="AR26" s="67"/>
      <c r="AY26" s="8"/>
    </row>
    <row r="27" spans="1:54" ht="18" customHeight="1" x14ac:dyDescent="0.25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R27" s="71"/>
      <c r="AS27" s="1"/>
      <c r="AT27" s="1"/>
      <c r="AU27" s="1"/>
      <c r="AV27" s="1"/>
      <c r="AW27" s="1"/>
      <c r="AX27" s="1"/>
      <c r="AY27" s="4"/>
      <c r="BB27" s="2"/>
    </row>
    <row r="28" spans="1:54" ht="18" customHeight="1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R28" s="71"/>
      <c r="AS28" s="1"/>
      <c r="AT28" s="1"/>
      <c r="AU28" s="1"/>
      <c r="AV28" s="1"/>
      <c r="AW28" s="1"/>
      <c r="AX28" s="1"/>
      <c r="AY28" s="8"/>
      <c r="BB28" s="2"/>
    </row>
    <row r="29" spans="1:54" s="12" customFormat="1" ht="18" customHeight="1" thickBot="1" x14ac:dyDescent="0.3"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78"/>
      <c r="AR29" s="79"/>
      <c r="AS29" s="80"/>
      <c r="AT29" s="80"/>
      <c r="AU29" s="80"/>
      <c r="AV29" s="80"/>
      <c r="AW29" s="80"/>
      <c r="AX29" s="80"/>
      <c r="AY29" s="52"/>
      <c r="BB29" s="13"/>
    </row>
    <row r="30" spans="1:54" ht="18" customHeight="1" thickBot="1" x14ac:dyDescent="0.3">
      <c r="B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R30" s="1"/>
      <c r="AS30" s="1"/>
      <c r="AT30" s="1"/>
      <c r="AU30" s="1"/>
      <c r="AV30" s="1"/>
      <c r="AW30" s="1"/>
      <c r="AX30" s="1"/>
      <c r="AY30" s="8"/>
      <c r="BB30" s="2"/>
    </row>
    <row r="31" spans="1:54" ht="18" customHeight="1" thickBot="1" x14ac:dyDescent="0.3">
      <c r="B31" s="17" t="s">
        <v>70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20"/>
      <c r="AQ31" s="20"/>
      <c r="AR31" s="21"/>
    </row>
    <row r="32" spans="1:54" ht="18" customHeight="1" thickBot="1" x14ac:dyDescent="0.3">
      <c r="B32" s="81" t="s">
        <v>71</v>
      </c>
      <c r="C32" s="23" t="s">
        <v>9</v>
      </c>
      <c r="D32" s="23" t="s">
        <v>10</v>
      </c>
      <c r="E32" s="23" t="s">
        <v>11</v>
      </c>
      <c r="F32" s="23" t="s">
        <v>12</v>
      </c>
      <c r="G32" s="23" t="s">
        <v>13</v>
      </c>
      <c r="H32" s="23" t="s">
        <v>14</v>
      </c>
      <c r="I32" s="23" t="s">
        <v>15</v>
      </c>
      <c r="J32" s="23" t="s">
        <v>16</v>
      </c>
      <c r="K32" s="23" t="s">
        <v>17</v>
      </c>
      <c r="L32" s="23" t="s">
        <v>18</v>
      </c>
      <c r="M32" s="23" t="s">
        <v>19</v>
      </c>
      <c r="N32" s="23" t="s">
        <v>20</v>
      </c>
      <c r="O32" s="23" t="s">
        <v>21</v>
      </c>
      <c r="P32" s="23" t="s">
        <v>22</v>
      </c>
      <c r="Q32" s="23" t="s">
        <v>23</v>
      </c>
      <c r="R32" s="23" t="s">
        <v>24</v>
      </c>
      <c r="S32" s="23" t="s">
        <v>25</v>
      </c>
      <c r="T32" s="23" t="s">
        <v>26</v>
      </c>
      <c r="U32" s="24" t="s">
        <v>27</v>
      </c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P32" s="25" t="s">
        <v>28</v>
      </c>
      <c r="AQ32" s="26"/>
      <c r="AR32" s="27"/>
    </row>
    <row r="33" spans="2:44" ht="18" customHeight="1" x14ac:dyDescent="0.25">
      <c r="B33" s="29" t="s">
        <v>29</v>
      </c>
      <c r="C33" s="30"/>
      <c r="D33" s="30"/>
      <c r="E33" s="30"/>
      <c r="F33" s="30"/>
      <c r="G33" s="30"/>
      <c r="H33" s="30"/>
      <c r="I33" s="30"/>
      <c r="J33" s="30"/>
      <c r="K33" s="30">
        <v>3</v>
      </c>
      <c r="L33" s="30"/>
      <c r="M33" s="30">
        <v>1</v>
      </c>
      <c r="N33" s="30">
        <v>11</v>
      </c>
      <c r="O33" s="30"/>
      <c r="P33" s="30"/>
      <c r="Q33" s="30">
        <v>1</v>
      </c>
      <c r="R33" s="30"/>
      <c r="S33" s="30"/>
      <c r="T33" s="30">
        <v>3</v>
      </c>
      <c r="U33" s="31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R33" s="27"/>
    </row>
    <row r="34" spans="2:44" ht="18" customHeight="1" x14ac:dyDescent="0.25">
      <c r="B34" s="33" t="s">
        <v>30</v>
      </c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P34" s="25" t="s">
        <v>31</v>
      </c>
      <c r="AQ34" s="38">
        <f>SUM(C37:AO37)</f>
        <v>0</v>
      </c>
      <c r="AR34" s="27"/>
    </row>
    <row r="35" spans="2:44" ht="18" customHeight="1" thickBot="1" x14ac:dyDescent="0.3">
      <c r="B35" s="39" t="s">
        <v>32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P35" s="25" t="s">
        <v>33</v>
      </c>
      <c r="AQ35" s="38">
        <f>SUM(C53:Q53)</f>
        <v>0</v>
      </c>
      <c r="AR35" s="27"/>
    </row>
    <row r="36" spans="2:44" ht="18" customHeight="1" thickBot="1" x14ac:dyDescent="0.3">
      <c r="B36" s="29" t="s">
        <v>34</v>
      </c>
      <c r="C36" s="42">
        <f t="shared" ref="C36:I36" si="3">C33+C34-C35</f>
        <v>0</v>
      </c>
      <c r="D36" s="43">
        <f t="shared" si="3"/>
        <v>0</v>
      </c>
      <c r="E36" s="43">
        <f t="shared" si="3"/>
        <v>0</v>
      </c>
      <c r="F36" s="43">
        <f t="shared" si="3"/>
        <v>0</v>
      </c>
      <c r="G36" s="44">
        <f t="shared" si="3"/>
        <v>0</v>
      </c>
      <c r="H36" s="44">
        <f t="shared" si="3"/>
        <v>0</v>
      </c>
      <c r="I36" s="44">
        <f t="shared" si="3"/>
        <v>0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P36" s="25" t="s">
        <v>35</v>
      </c>
      <c r="AQ36" s="46">
        <f>AQ34-AQ35</f>
        <v>0</v>
      </c>
      <c r="AR36" s="27"/>
    </row>
    <row r="37" spans="2:44" ht="18" customHeight="1" thickBot="1" x14ac:dyDescent="0.3">
      <c r="B37" s="47"/>
      <c r="C37" s="48">
        <f t="shared" ref="C37:U37" si="4">C36*(C$3+C$4)</f>
        <v>0</v>
      </c>
      <c r="D37" s="48">
        <f t="shared" si="4"/>
        <v>0</v>
      </c>
      <c r="E37" s="48">
        <f t="shared" si="4"/>
        <v>0</v>
      </c>
      <c r="F37" s="48">
        <f t="shared" si="4"/>
        <v>0</v>
      </c>
      <c r="G37" s="48">
        <f t="shared" si="4"/>
        <v>0</v>
      </c>
      <c r="H37" s="48">
        <f t="shared" si="4"/>
        <v>0</v>
      </c>
      <c r="I37" s="48">
        <f t="shared" si="4"/>
        <v>0</v>
      </c>
      <c r="J37" s="48">
        <f t="shared" si="4"/>
        <v>0</v>
      </c>
      <c r="K37" s="48">
        <f t="shared" si="4"/>
        <v>0</v>
      </c>
      <c r="L37" s="48">
        <f t="shared" si="4"/>
        <v>0</v>
      </c>
      <c r="M37" s="48">
        <f t="shared" si="4"/>
        <v>0</v>
      </c>
      <c r="N37" s="48">
        <f t="shared" si="4"/>
        <v>0</v>
      </c>
      <c r="O37" s="48">
        <f t="shared" si="4"/>
        <v>0</v>
      </c>
      <c r="P37" s="48">
        <f t="shared" si="4"/>
        <v>0</v>
      </c>
      <c r="Q37" s="48">
        <f t="shared" si="4"/>
        <v>0</v>
      </c>
      <c r="R37" s="48">
        <f t="shared" si="4"/>
        <v>0</v>
      </c>
      <c r="S37" s="48">
        <f t="shared" si="4"/>
        <v>0</v>
      </c>
      <c r="T37" s="48">
        <f t="shared" si="4"/>
        <v>0</v>
      </c>
      <c r="U37" s="48">
        <f t="shared" si="4"/>
        <v>0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49" t="s">
        <v>36</v>
      </c>
      <c r="AQ37" s="50">
        <v>23</v>
      </c>
      <c r="AR37" s="51"/>
    </row>
    <row r="38" spans="2:44" ht="18" hidden="1" customHeight="1" x14ac:dyDescent="0.25">
      <c r="B38" s="53" t="s">
        <v>3</v>
      </c>
      <c r="C38" s="16">
        <f>[1]DSSR!B48</f>
        <v>0</v>
      </c>
      <c r="D38" s="16">
        <f>[1]DSSR!C48</f>
        <v>0</v>
      </c>
      <c r="E38" s="16">
        <f>[1]DSSR!D48</f>
        <v>0</v>
      </c>
      <c r="F38" s="16">
        <f>[1]DSSR!E48</f>
        <v>0</v>
      </c>
      <c r="G38" s="16">
        <f>[1]DSSR!F48</f>
        <v>0</v>
      </c>
      <c r="H38" s="16">
        <f>[1]DSSR!G48</f>
        <v>0</v>
      </c>
      <c r="I38" s="16">
        <f>[1]DSSR!H48</f>
        <v>0</v>
      </c>
      <c r="J38" s="16">
        <f>[1]DSSR!I48</f>
        <v>0</v>
      </c>
      <c r="K38" s="16">
        <f>[1]DSSR!J48</f>
        <v>0</v>
      </c>
      <c r="L38" s="16">
        <f>[1]DSSR!K48</f>
        <v>0</v>
      </c>
      <c r="M38" s="16">
        <f>[1]DSSR!L48</f>
        <v>0</v>
      </c>
      <c r="N38" s="16">
        <f>[1]DSSR!M48</f>
        <v>0</v>
      </c>
      <c r="O38" s="16">
        <f>[1]DSSR!N48</f>
        <v>0</v>
      </c>
      <c r="P38" s="16">
        <f>[1]DSSR!O48</f>
        <v>0</v>
      </c>
      <c r="Q38" s="16">
        <f>[1]DSSR!P48</f>
        <v>0</v>
      </c>
      <c r="R38" s="16">
        <f>[1]DSSR!Q48</f>
        <v>0</v>
      </c>
      <c r="S38" s="16">
        <f>[1]DSSR!R48</f>
        <v>0</v>
      </c>
      <c r="T38" s="16">
        <f>[1]DSSR!S48</f>
        <v>0</v>
      </c>
      <c r="U38" s="16">
        <f>[1]DSSR!T48</f>
        <v>0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9"/>
      <c r="AQ38" s="50"/>
      <c r="AR38" s="51"/>
    </row>
    <row r="39" spans="2:44" ht="18" hidden="1" customHeight="1" x14ac:dyDescent="0.25">
      <c r="B39" s="53" t="s">
        <v>4</v>
      </c>
      <c r="C39" s="16">
        <f>[1]DSSR!B49</f>
        <v>0</v>
      </c>
      <c r="D39" s="16">
        <f>[1]DSSR!C49</f>
        <v>0</v>
      </c>
      <c r="E39" s="16">
        <f>[1]DSSR!D49</f>
        <v>0</v>
      </c>
      <c r="F39" s="16">
        <f>[1]DSSR!E49</f>
        <v>0</v>
      </c>
      <c r="G39" s="16">
        <f>[1]DSSR!F49</f>
        <v>0</v>
      </c>
      <c r="H39" s="16">
        <f>[1]DSSR!G49</f>
        <v>0</v>
      </c>
      <c r="I39" s="16">
        <f>[1]DSSR!H49</f>
        <v>0</v>
      </c>
      <c r="J39" s="16">
        <f>[1]DSSR!I49</f>
        <v>0</v>
      </c>
      <c r="K39" s="16">
        <f>[1]DSSR!J49</f>
        <v>0</v>
      </c>
      <c r="L39" s="16">
        <f>[1]DSSR!K49</f>
        <v>0</v>
      </c>
      <c r="M39" s="16">
        <f>[1]DSSR!L49</f>
        <v>0</v>
      </c>
      <c r="N39" s="16">
        <f>[1]DSSR!M49</f>
        <v>0</v>
      </c>
      <c r="O39" s="16">
        <f>[1]DSSR!N49</f>
        <v>0</v>
      </c>
      <c r="P39" s="16">
        <f>[1]DSSR!O49</f>
        <v>0</v>
      </c>
      <c r="Q39" s="16">
        <f>[1]DSSR!P49</f>
        <v>0</v>
      </c>
      <c r="R39" s="16">
        <f>[1]DSSR!Q49</f>
        <v>0</v>
      </c>
      <c r="S39" s="16">
        <f>[1]DSSR!R49</f>
        <v>0</v>
      </c>
      <c r="T39" s="16">
        <f>[1]DSSR!S49</f>
        <v>0</v>
      </c>
      <c r="U39" s="16">
        <f>[1]DSSR!T49</f>
        <v>0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9"/>
      <c r="AQ39" s="50"/>
      <c r="AR39" s="51"/>
    </row>
    <row r="40" spans="2:44" ht="18" hidden="1" customHeight="1" x14ac:dyDescent="0.25">
      <c r="B40" s="53" t="s">
        <v>5</v>
      </c>
      <c r="C40" s="16">
        <v>84</v>
      </c>
      <c r="D40" s="16"/>
      <c r="E40" s="16">
        <v>84</v>
      </c>
      <c r="F40" s="16">
        <v>84</v>
      </c>
      <c r="G40" s="16">
        <v>84</v>
      </c>
      <c r="H40" s="16"/>
      <c r="I40" s="16">
        <v>84</v>
      </c>
      <c r="J40" s="16">
        <v>84</v>
      </c>
      <c r="K40" s="16"/>
      <c r="L40" s="16">
        <v>84</v>
      </c>
      <c r="M40" s="16"/>
      <c r="N40" s="16">
        <v>42</v>
      </c>
      <c r="O40" s="16">
        <v>42</v>
      </c>
      <c r="P40" s="16">
        <v>42</v>
      </c>
      <c r="Q40" s="16">
        <v>84</v>
      </c>
      <c r="R40" s="16"/>
      <c r="S40" s="16"/>
      <c r="T40" s="16">
        <v>84</v>
      </c>
      <c r="U40" s="16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9"/>
      <c r="AQ40" s="50"/>
      <c r="AR40" s="51"/>
    </row>
    <row r="41" spans="2:44" ht="18" hidden="1" customHeight="1" x14ac:dyDescent="0.25">
      <c r="B41" s="53" t="s">
        <v>6</v>
      </c>
      <c r="C41" s="16">
        <v>4.5</v>
      </c>
      <c r="D41" s="16"/>
      <c r="E41" s="16">
        <v>1.5</v>
      </c>
      <c r="F41" s="54">
        <f>4.5/2</f>
        <v>2.25</v>
      </c>
      <c r="G41" s="16">
        <v>4.5</v>
      </c>
      <c r="H41" s="16"/>
      <c r="I41" s="16">
        <v>4.5</v>
      </c>
      <c r="J41" s="16">
        <v>1.5</v>
      </c>
      <c r="K41" s="16"/>
      <c r="L41" s="16">
        <v>1.5</v>
      </c>
      <c r="M41" s="16"/>
      <c r="N41" s="16">
        <v>1.5</v>
      </c>
      <c r="O41" s="16">
        <v>1.5</v>
      </c>
      <c r="P41" s="16">
        <v>1.5</v>
      </c>
      <c r="Q41" s="16">
        <v>1.5</v>
      </c>
      <c r="R41" s="16"/>
      <c r="S41" s="16"/>
      <c r="T41" s="16">
        <v>1.5</v>
      </c>
      <c r="U41" s="55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9"/>
      <c r="AQ41" s="50"/>
      <c r="AR41" s="51"/>
    </row>
    <row r="42" spans="2:44" ht="18" hidden="1" customHeight="1" x14ac:dyDescent="0.25">
      <c r="B42" s="53"/>
      <c r="C42" s="16"/>
      <c r="D42" s="16"/>
      <c r="E42" s="16"/>
      <c r="F42" s="5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55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9"/>
      <c r="AQ42" s="50"/>
      <c r="AR42" s="51"/>
    </row>
    <row r="43" spans="2:44" ht="18" customHeight="1" thickBot="1" x14ac:dyDescent="0.3">
      <c r="B43" s="81" t="s">
        <v>71</v>
      </c>
      <c r="C43" s="23" t="s">
        <v>37</v>
      </c>
      <c r="D43" s="23" t="s">
        <v>38</v>
      </c>
      <c r="E43" s="23" t="s">
        <v>39</v>
      </c>
      <c r="F43" s="23" t="s">
        <v>40</v>
      </c>
      <c r="G43" s="23" t="s">
        <v>41</v>
      </c>
      <c r="H43" s="23" t="s">
        <v>42</v>
      </c>
      <c r="I43" s="23" t="s">
        <v>43</v>
      </c>
      <c r="J43" s="23" t="s">
        <v>44</v>
      </c>
      <c r="K43" s="23" t="s">
        <v>45</v>
      </c>
      <c r="L43" s="23" t="s">
        <v>46</v>
      </c>
      <c r="M43" s="23" t="s">
        <v>47</v>
      </c>
      <c r="N43" s="23" t="s">
        <v>48</v>
      </c>
      <c r="O43" s="23" t="s">
        <v>49</v>
      </c>
      <c r="P43" s="23" t="s">
        <v>50</v>
      </c>
      <c r="Q43" s="23" t="s">
        <v>51</v>
      </c>
      <c r="R43" s="56" t="s">
        <v>52</v>
      </c>
      <c r="S43" s="23" t="s">
        <v>53</v>
      </c>
      <c r="T43" s="23" t="s">
        <v>54</v>
      </c>
      <c r="U43" s="24" t="s">
        <v>55</v>
      </c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25" t="s">
        <v>56</v>
      </c>
      <c r="AQ43" s="57"/>
      <c r="AR43" s="51"/>
    </row>
    <row r="44" spans="2:44" ht="18" customHeight="1" x14ac:dyDescent="0.25">
      <c r="B44" s="29" t="s">
        <v>29</v>
      </c>
      <c r="C44" s="30">
        <v>160</v>
      </c>
      <c r="D44" s="30"/>
      <c r="E44" s="30">
        <v>3</v>
      </c>
      <c r="F44" s="30">
        <v>30</v>
      </c>
      <c r="G44" s="30">
        <v>280</v>
      </c>
      <c r="H44" s="30">
        <v>1</v>
      </c>
      <c r="I44" s="30"/>
      <c r="J44" s="30"/>
      <c r="K44" s="30"/>
      <c r="L44" s="30">
        <v>5</v>
      </c>
      <c r="M44" s="30"/>
      <c r="N44" s="30"/>
      <c r="O44" s="58">
        <v>25</v>
      </c>
      <c r="P44" s="30"/>
      <c r="Q44" s="30"/>
      <c r="R44" s="30">
        <v>1</v>
      </c>
      <c r="S44" s="30"/>
      <c r="T44" s="30"/>
      <c r="U44" s="59">
        <v>1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25" t="s">
        <v>57</v>
      </c>
      <c r="AQ44" s="57">
        <v>3154</v>
      </c>
      <c r="AR44" s="51"/>
    </row>
    <row r="45" spans="2:44" ht="18" customHeight="1" x14ac:dyDescent="0.25">
      <c r="B45" s="33" t="s">
        <v>30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60"/>
      <c r="U45" s="61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25"/>
      <c r="AQ45" s="57"/>
      <c r="AR45" s="51"/>
    </row>
    <row r="46" spans="2:44" ht="18" customHeight="1" thickBot="1" x14ac:dyDescent="0.3">
      <c r="B46" s="39" t="s">
        <v>32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62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9" t="s">
        <v>58</v>
      </c>
      <c r="AQ46" s="63">
        <f>AQ36+AQ37-AQ43-AQ44-AQ45</f>
        <v>-3131</v>
      </c>
      <c r="AR46" s="51"/>
    </row>
    <row r="47" spans="2:44" ht="18" customHeight="1" thickBot="1" x14ac:dyDescent="0.3">
      <c r="B47" s="29" t="s">
        <v>34</v>
      </c>
      <c r="C47" s="44"/>
      <c r="D47" s="44"/>
      <c r="E47" s="44">
        <f t="shared" ref="E47:R47" si="5">E44+E45-E46</f>
        <v>3</v>
      </c>
      <c r="F47" s="44">
        <f t="shared" si="5"/>
        <v>30</v>
      </c>
      <c r="G47" s="44">
        <f t="shared" si="5"/>
        <v>280</v>
      </c>
      <c r="H47" s="44">
        <f t="shared" si="5"/>
        <v>1</v>
      </c>
      <c r="I47" s="44">
        <f t="shared" si="5"/>
        <v>0</v>
      </c>
      <c r="J47" s="44">
        <f t="shared" si="5"/>
        <v>0</v>
      </c>
      <c r="K47" s="44">
        <f t="shared" si="5"/>
        <v>0</v>
      </c>
      <c r="L47" s="44">
        <f t="shared" si="5"/>
        <v>5</v>
      </c>
      <c r="M47" s="44">
        <f t="shared" si="5"/>
        <v>0</v>
      </c>
      <c r="N47" s="44">
        <f t="shared" si="5"/>
        <v>0</v>
      </c>
      <c r="O47" s="44">
        <f t="shared" si="5"/>
        <v>25</v>
      </c>
      <c r="P47" s="44">
        <f t="shared" si="5"/>
        <v>0</v>
      </c>
      <c r="Q47" s="44">
        <f t="shared" si="5"/>
        <v>0</v>
      </c>
      <c r="R47" s="44">
        <f t="shared" si="5"/>
        <v>1</v>
      </c>
      <c r="S47" s="44"/>
      <c r="T47" s="82"/>
      <c r="U47" s="45">
        <f>U44+U45-U46</f>
        <v>1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25" t="s">
        <v>59</v>
      </c>
      <c r="AQ47" s="64">
        <v>1579590</v>
      </c>
      <c r="AR47" s="51"/>
    </row>
    <row r="48" spans="2:44" ht="18" customHeight="1" thickBot="1" x14ac:dyDescent="0.3">
      <c r="B48" s="47"/>
      <c r="C48" s="48">
        <f t="shared" ref="C48:U48" si="6">C47*(V$3+V$4)</f>
        <v>0</v>
      </c>
      <c r="D48" s="48">
        <f t="shared" si="6"/>
        <v>0</v>
      </c>
      <c r="E48" s="48">
        <f t="shared" si="6"/>
        <v>2919</v>
      </c>
      <c r="F48" s="48">
        <f t="shared" si="6"/>
        <v>20220</v>
      </c>
      <c r="G48" s="48">
        <f t="shared" si="6"/>
        <v>192080</v>
      </c>
      <c r="H48" s="48">
        <f t="shared" si="6"/>
        <v>1175</v>
      </c>
      <c r="I48" s="48">
        <f t="shared" si="6"/>
        <v>0</v>
      </c>
      <c r="J48" s="48">
        <f t="shared" si="6"/>
        <v>0</v>
      </c>
      <c r="K48" s="48">
        <f t="shared" si="6"/>
        <v>0</v>
      </c>
      <c r="L48" s="48">
        <f t="shared" si="6"/>
        <v>3155</v>
      </c>
      <c r="M48" s="48">
        <f t="shared" si="6"/>
        <v>0</v>
      </c>
      <c r="N48" s="48">
        <f t="shared" si="6"/>
        <v>0</v>
      </c>
      <c r="O48" s="48">
        <f t="shared" si="6"/>
        <v>7075</v>
      </c>
      <c r="P48" s="48">
        <f t="shared" si="6"/>
        <v>0</v>
      </c>
      <c r="Q48" s="48">
        <f t="shared" si="6"/>
        <v>0</v>
      </c>
      <c r="R48" s="48">
        <f t="shared" si="6"/>
        <v>650</v>
      </c>
      <c r="S48" s="48">
        <f t="shared" si="6"/>
        <v>0</v>
      </c>
      <c r="T48" s="48">
        <f t="shared" si="6"/>
        <v>0</v>
      </c>
      <c r="U48" s="48">
        <f t="shared" si="6"/>
        <v>650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25" t="s">
        <v>60</v>
      </c>
      <c r="AQ48" s="65">
        <f>AQ47-AQ46</f>
        <v>1582721</v>
      </c>
      <c r="AR48" s="51"/>
    </row>
    <row r="49" spans="2:44" ht="18" customHeight="1" thickTop="1" thickBot="1" x14ac:dyDescent="0.3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66"/>
    </row>
    <row r="50" spans="2:44" ht="18" customHeight="1" thickBot="1" x14ac:dyDescent="0.3">
      <c r="B50" s="112" t="s">
        <v>61</v>
      </c>
      <c r="C50" s="114" t="s">
        <v>26</v>
      </c>
      <c r="D50" s="115"/>
      <c r="E50" s="116"/>
      <c r="F50" s="114" t="s">
        <v>62</v>
      </c>
      <c r="G50" s="115"/>
      <c r="H50" s="116"/>
      <c r="I50" s="114" t="s">
        <v>63</v>
      </c>
      <c r="J50" s="115"/>
      <c r="K50" s="116"/>
      <c r="L50" s="114" t="s">
        <v>64</v>
      </c>
      <c r="M50" s="115"/>
      <c r="N50" s="116"/>
      <c r="O50" s="114" t="s">
        <v>65</v>
      </c>
      <c r="P50" s="115"/>
      <c r="Q50" s="11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67"/>
    </row>
    <row r="51" spans="2:44" ht="18" customHeight="1" thickBot="1" x14ac:dyDescent="0.3">
      <c r="B51" s="113"/>
      <c r="C51" s="68" t="s">
        <v>66</v>
      </c>
      <c r="D51" s="69" t="s">
        <v>67</v>
      </c>
      <c r="E51" s="70" t="s">
        <v>68</v>
      </c>
      <c r="F51" s="68" t="s">
        <v>66</v>
      </c>
      <c r="G51" s="69" t="s">
        <v>67</v>
      </c>
      <c r="H51" s="70" t="s">
        <v>68</v>
      </c>
      <c r="I51" s="68" t="s">
        <v>66</v>
      </c>
      <c r="J51" s="69" t="s">
        <v>67</v>
      </c>
      <c r="K51" s="70" t="s">
        <v>68</v>
      </c>
      <c r="L51" s="68" t="s">
        <v>66</v>
      </c>
      <c r="M51" s="69" t="s">
        <v>67</v>
      </c>
      <c r="N51" s="70" t="s">
        <v>68</v>
      </c>
      <c r="O51" s="68" t="s">
        <v>66</v>
      </c>
      <c r="P51" s="69" t="s">
        <v>67</v>
      </c>
      <c r="Q51" s="70" t="s">
        <v>68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R51" s="71"/>
    </row>
    <row r="52" spans="2:44" ht="18" customHeight="1" thickBot="1" x14ac:dyDescent="0.3">
      <c r="B52" s="29" t="s">
        <v>69</v>
      </c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R52" s="71"/>
    </row>
    <row r="53" spans="2:44" ht="18" customHeight="1" thickBot="1" x14ac:dyDescent="0.3">
      <c r="B53" s="75"/>
      <c r="C53" s="76">
        <f>C52*120</f>
        <v>0</v>
      </c>
      <c r="D53" s="76">
        <f>D52*84</f>
        <v>0</v>
      </c>
      <c r="E53" s="76">
        <f>E52*1.5</f>
        <v>0</v>
      </c>
      <c r="F53" s="76">
        <f>F52*120</f>
        <v>0</v>
      </c>
      <c r="G53" s="76">
        <f>G52*84</f>
        <v>0</v>
      </c>
      <c r="H53" s="76">
        <f>H52*4.5</f>
        <v>0</v>
      </c>
      <c r="I53" s="76">
        <f>I52*120</f>
        <v>0</v>
      </c>
      <c r="J53" s="76">
        <f>J52*84</f>
        <v>0</v>
      </c>
      <c r="K53" s="76">
        <f>K52*2.25</f>
        <v>0</v>
      </c>
      <c r="L53" s="76">
        <f>L52*120</f>
        <v>0</v>
      </c>
      <c r="M53" s="76">
        <f>M52*84</f>
        <v>0</v>
      </c>
      <c r="N53" s="76">
        <f>N52*1.5</f>
        <v>0</v>
      </c>
      <c r="O53" s="76">
        <f>O52*78</f>
        <v>0</v>
      </c>
      <c r="P53" s="76">
        <f>P52*42</f>
        <v>0</v>
      </c>
      <c r="Q53" s="76">
        <f>Q52*1.5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Q53" s="78"/>
      <c r="AR53" s="79"/>
    </row>
    <row r="54" spans="2:44" ht="18" customHeight="1" thickBot="1" x14ac:dyDescent="0.3"/>
    <row r="55" spans="2:44" ht="18" customHeight="1" thickBot="1" x14ac:dyDescent="0.3">
      <c r="B55" s="17" t="s">
        <v>72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20"/>
      <c r="AQ55" s="20"/>
      <c r="AR55" s="21"/>
    </row>
    <row r="56" spans="2:44" ht="18" customHeight="1" thickBot="1" x14ac:dyDescent="0.3">
      <c r="B56" s="81" t="s">
        <v>73</v>
      </c>
      <c r="C56" s="23" t="s">
        <v>9</v>
      </c>
      <c r="D56" s="23" t="s">
        <v>10</v>
      </c>
      <c r="E56" s="23" t="s">
        <v>11</v>
      </c>
      <c r="F56" s="23" t="s">
        <v>12</v>
      </c>
      <c r="G56" s="23" t="s">
        <v>13</v>
      </c>
      <c r="H56" s="23" t="s">
        <v>14</v>
      </c>
      <c r="I56" s="23" t="s">
        <v>15</v>
      </c>
      <c r="J56" s="23" t="s">
        <v>16</v>
      </c>
      <c r="K56" s="23" t="s">
        <v>17</v>
      </c>
      <c r="L56" s="23" t="s">
        <v>18</v>
      </c>
      <c r="M56" s="23" t="s">
        <v>19</v>
      </c>
      <c r="N56" s="23" t="s">
        <v>20</v>
      </c>
      <c r="O56" s="23" t="s">
        <v>21</v>
      </c>
      <c r="P56" s="23" t="s">
        <v>22</v>
      </c>
      <c r="Q56" s="23" t="s">
        <v>23</v>
      </c>
      <c r="R56" s="23" t="s">
        <v>24</v>
      </c>
      <c r="S56" s="23" t="s">
        <v>25</v>
      </c>
      <c r="T56" s="23" t="s">
        <v>26</v>
      </c>
      <c r="U56" s="24" t="s">
        <v>27</v>
      </c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P56" s="25" t="s">
        <v>28</v>
      </c>
      <c r="AQ56" s="26"/>
      <c r="AR56" s="27"/>
    </row>
    <row r="57" spans="2:44" ht="18" customHeight="1" x14ac:dyDescent="0.25">
      <c r="B57" s="29" t="s">
        <v>29</v>
      </c>
      <c r="C57" s="30"/>
      <c r="D57" s="30"/>
      <c r="E57" s="30"/>
      <c r="F57" s="30"/>
      <c r="G57" s="30"/>
      <c r="H57" s="30"/>
      <c r="I57" s="30"/>
      <c r="J57" s="30"/>
      <c r="K57" s="30">
        <v>3</v>
      </c>
      <c r="L57" s="30"/>
      <c r="M57" s="30">
        <v>1</v>
      </c>
      <c r="N57" s="30">
        <v>6</v>
      </c>
      <c r="O57" s="30">
        <v>1</v>
      </c>
      <c r="P57" s="30"/>
      <c r="Q57" s="30"/>
      <c r="R57" s="30"/>
      <c r="S57" s="30"/>
      <c r="T57" s="30">
        <v>3</v>
      </c>
      <c r="U57" s="31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R57" s="27"/>
    </row>
    <row r="58" spans="2:44" ht="18" customHeight="1" x14ac:dyDescent="0.25">
      <c r="B58" s="33" t="s">
        <v>30</v>
      </c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P58" s="25" t="s">
        <v>31</v>
      </c>
      <c r="AQ58" s="38">
        <f>SUM(C61:AO61)</f>
        <v>0</v>
      </c>
      <c r="AR58" s="27"/>
    </row>
    <row r="59" spans="2:44" ht="18" customHeight="1" thickBot="1" x14ac:dyDescent="0.3">
      <c r="B59" s="39" t="s">
        <v>32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1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P59" s="25" t="s">
        <v>33</v>
      </c>
      <c r="AQ59" s="38">
        <f>SUM(C77:Q77)</f>
        <v>0</v>
      </c>
      <c r="AR59" s="27"/>
    </row>
    <row r="60" spans="2:44" ht="18" customHeight="1" thickBot="1" x14ac:dyDescent="0.3">
      <c r="B60" s="29" t="s">
        <v>34</v>
      </c>
      <c r="C60" s="42">
        <f t="shared" ref="C60:I60" si="7">C57+C58-C59</f>
        <v>0</v>
      </c>
      <c r="D60" s="43">
        <f t="shared" si="7"/>
        <v>0</v>
      </c>
      <c r="E60" s="43">
        <f t="shared" si="7"/>
        <v>0</v>
      </c>
      <c r="F60" s="43">
        <f t="shared" si="7"/>
        <v>0</v>
      </c>
      <c r="G60" s="44">
        <f t="shared" si="7"/>
        <v>0</v>
      </c>
      <c r="H60" s="44">
        <f t="shared" si="7"/>
        <v>0</v>
      </c>
      <c r="I60" s="44">
        <f t="shared" si="7"/>
        <v>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P60" s="25" t="s">
        <v>35</v>
      </c>
      <c r="AQ60" s="46">
        <f>AQ58-AQ59</f>
        <v>0</v>
      </c>
      <c r="AR60" s="27"/>
    </row>
    <row r="61" spans="2:44" ht="18" customHeight="1" thickBot="1" x14ac:dyDescent="0.3">
      <c r="B61" s="47"/>
      <c r="C61" s="48">
        <f t="shared" ref="C61:U61" si="8">C60*(C$3+C$4)</f>
        <v>0</v>
      </c>
      <c r="D61" s="48">
        <f t="shared" si="8"/>
        <v>0</v>
      </c>
      <c r="E61" s="48">
        <f t="shared" si="8"/>
        <v>0</v>
      </c>
      <c r="F61" s="48">
        <f t="shared" si="8"/>
        <v>0</v>
      </c>
      <c r="G61" s="48">
        <f t="shared" si="8"/>
        <v>0</v>
      </c>
      <c r="H61" s="48">
        <f t="shared" si="8"/>
        <v>0</v>
      </c>
      <c r="I61" s="48">
        <f t="shared" si="8"/>
        <v>0</v>
      </c>
      <c r="J61" s="48">
        <f t="shared" si="8"/>
        <v>0</v>
      </c>
      <c r="K61" s="48">
        <f t="shared" si="8"/>
        <v>0</v>
      </c>
      <c r="L61" s="48">
        <f t="shared" si="8"/>
        <v>0</v>
      </c>
      <c r="M61" s="48">
        <f t="shared" si="8"/>
        <v>0</v>
      </c>
      <c r="N61" s="48">
        <f t="shared" si="8"/>
        <v>0</v>
      </c>
      <c r="O61" s="48">
        <f t="shared" si="8"/>
        <v>0</v>
      </c>
      <c r="P61" s="48">
        <f t="shared" si="8"/>
        <v>0</v>
      </c>
      <c r="Q61" s="48">
        <f t="shared" si="8"/>
        <v>0</v>
      </c>
      <c r="R61" s="48">
        <f t="shared" si="8"/>
        <v>0</v>
      </c>
      <c r="S61" s="48">
        <f t="shared" si="8"/>
        <v>0</v>
      </c>
      <c r="T61" s="48">
        <f t="shared" si="8"/>
        <v>0</v>
      </c>
      <c r="U61" s="48">
        <f t="shared" si="8"/>
        <v>0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49" t="s">
        <v>36</v>
      </c>
      <c r="AQ61" s="50">
        <v>23</v>
      </c>
      <c r="AR61" s="51"/>
    </row>
    <row r="62" spans="2:44" ht="18" hidden="1" customHeight="1" x14ac:dyDescent="0.25">
      <c r="B62" s="53" t="s">
        <v>3</v>
      </c>
      <c r="C62" s="16">
        <f>[1]DSSR!B72</f>
        <v>0</v>
      </c>
      <c r="D62" s="16">
        <f>[1]DSSR!C72</f>
        <v>0</v>
      </c>
      <c r="E62" s="16">
        <f>[1]DSSR!D72</f>
        <v>0</v>
      </c>
      <c r="F62" s="16">
        <f>[1]DSSR!E72</f>
        <v>0</v>
      </c>
      <c r="G62" s="16">
        <f>[1]DSSR!F72</f>
        <v>0</v>
      </c>
      <c r="H62" s="16">
        <f>[1]DSSR!G72</f>
        <v>0</v>
      </c>
      <c r="I62" s="16">
        <f>[1]DSSR!H72</f>
        <v>0</v>
      </c>
      <c r="J62" s="16">
        <f>[1]DSSR!I72</f>
        <v>0</v>
      </c>
      <c r="K62" s="16">
        <f>[1]DSSR!J72</f>
        <v>0</v>
      </c>
      <c r="L62" s="16">
        <f>[1]DSSR!K72</f>
        <v>0</v>
      </c>
      <c r="M62" s="16">
        <f>[1]DSSR!L72</f>
        <v>0</v>
      </c>
      <c r="N62" s="16">
        <f>[1]DSSR!M72</f>
        <v>0</v>
      </c>
      <c r="O62" s="16">
        <f>[1]DSSR!N72</f>
        <v>0</v>
      </c>
      <c r="P62" s="16">
        <f>[1]DSSR!O72</f>
        <v>0</v>
      </c>
      <c r="Q62" s="16">
        <f>[1]DSSR!P72</f>
        <v>0</v>
      </c>
      <c r="R62" s="16">
        <f>[1]DSSR!Q72</f>
        <v>0</v>
      </c>
      <c r="S62" s="16">
        <f>[1]DSSR!R72</f>
        <v>0</v>
      </c>
      <c r="T62" s="16">
        <f>[1]DSSR!S72</f>
        <v>0</v>
      </c>
      <c r="U62" s="16">
        <f>[1]DSSR!T72</f>
        <v>0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9"/>
      <c r="AQ62" s="50"/>
      <c r="AR62" s="51"/>
    </row>
    <row r="63" spans="2:44" ht="18" hidden="1" customHeight="1" x14ac:dyDescent="0.25">
      <c r="B63" s="53" t="s">
        <v>4</v>
      </c>
      <c r="C63" s="16">
        <f>[1]DSSR!B73</f>
        <v>0</v>
      </c>
      <c r="D63" s="16">
        <f>[1]DSSR!C73</f>
        <v>0</v>
      </c>
      <c r="E63" s="16">
        <f>[1]DSSR!D73</f>
        <v>0</v>
      </c>
      <c r="F63" s="16">
        <f>[1]DSSR!E73</f>
        <v>0</v>
      </c>
      <c r="G63" s="16">
        <f>[1]DSSR!F73</f>
        <v>0</v>
      </c>
      <c r="H63" s="16">
        <f>[1]DSSR!G73</f>
        <v>0</v>
      </c>
      <c r="I63" s="16">
        <f>[1]DSSR!H73</f>
        <v>0</v>
      </c>
      <c r="J63" s="16">
        <f>[1]DSSR!I73</f>
        <v>0</v>
      </c>
      <c r="K63" s="16">
        <f>[1]DSSR!J73</f>
        <v>0</v>
      </c>
      <c r="L63" s="16">
        <f>[1]DSSR!K73</f>
        <v>0</v>
      </c>
      <c r="M63" s="16">
        <f>[1]DSSR!L73</f>
        <v>0</v>
      </c>
      <c r="N63" s="16">
        <f>[1]DSSR!M73</f>
        <v>0</v>
      </c>
      <c r="O63" s="16">
        <f>[1]DSSR!N73</f>
        <v>0</v>
      </c>
      <c r="P63" s="16">
        <f>[1]DSSR!O73</f>
        <v>0</v>
      </c>
      <c r="Q63" s="16">
        <f>[1]DSSR!P73</f>
        <v>0</v>
      </c>
      <c r="R63" s="16">
        <f>[1]DSSR!Q73</f>
        <v>0</v>
      </c>
      <c r="S63" s="16">
        <f>[1]DSSR!R73</f>
        <v>0</v>
      </c>
      <c r="T63" s="16">
        <f>[1]DSSR!S73</f>
        <v>0</v>
      </c>
      <c r="U63" s="16">
        <f>[1]DSSR!T73</f>
        <v>0</v>
      </c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9"/>
      <c r="AQ63" s="50"/>
      <c r="AR63" s="51"/>
    </row>
    <row r="64" spans="2:44" ht="18" hidden="1" customHeight="1" x14ac:dyDescent="0.25">
      <c r="B64" s="53" t="s">
        <v>5</v>
      </c>
      <c r="C64" s="16">
        <v>84</v>
      </c>
      <c r="D64" s="16"/>
      <c r="E64" s="16">
        <v>84</v>
      </c>
      <c r="F64" s="16">
        <v>84</v>
      </c>
      <c r="G64" s="16">
        <v>84</v>
      </c>
      <c r="H64" s="16"/>
      <c r="I64" s="16">
        <v>84</v>
      </c>
      <c r="J64" s="16">
        <v>84</v>
      </c>
      <c r="K64" s="16"/>
      <c r="L64" s="16">
        <v>84</v>
      </c>
      <c r="M64" s="16"/>
      <c r="N64" s="16">
        <v>42</v>
      </c>
      <c r="O64" s="16">
        <v>42</v>
      </c>
      <c r="P64" s="16">
        <v>42</v>
      </c>
      <c r="Q64" s="16">
        <v>84</v>
      </c>
      <c r="R64" s="16"/>
      <c r="S64" s="16"/>
      <c r="T64" s="16">
        <v>84</v>
      </c>
      <c r="U64" s="16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9"/>
      <c r="AQ64" s="50"/>
      <c r="AR64" s="51"/>
    </row>
    <row r="65" spans="2:44" ht="18" hidden="1" customHeight="1" x14ac:dyDescent="0.25">
      <c r="B65" s="53" t="s">
        <v>6</v>
      </c>
      <c r="C65" s="16">
        <v>4.5</v>
      </c>
      <c r="D65" s="16"/>
      <c r="E65" s="16">
        <v>1.5</v>
      </c>
      <c r="F65" s="54">
        <f>4.5/2</f>
        <v>2.25</v>
      </c>
      <c r="G65" s="16">
        <v>4.5</v>
      </c>
      <c r="H65" s="16"/>
      <c r="I65" s="16">
        <v>4.5</v>
      </c>
      <c r="J65" s="16">
        <v>1.5</v>
      </c>
      <c r="K65" s="16"/>
      <c r="L65" s="16">
        <v>1.5</v>
      </c>
      <c r="M65" s="16"/>
      <c r="N65" s="16">
        <v>1.5</v>
      </c>
      <c r="O65" s="16">
        <v>1.5</v>
      </c>
      <c r="P65" s="16">
        <v>1.5</v>
      </c>
      <c r="Q65" s="16">
        <v>1.5</v>
      </c>
      <c r="R65" s="16"/>
      <c r="S65" s="16"/>
      <c r="T65" s="16">
        <v>1.5</v>
      </c>
      <c r="U65" s="55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9"/>
      <c r="AQ65" s="50"/>
      <c r="AR65" s="51"/>
    </row>
    <row r="66" spans="2:44" ht="18" hidden="1" customHeight="1" x14ac:dyDescent="0.25">
      <c r="B66" s="53"/>
      <c r="C66" s="16"/>
      <c r="D66" s="16"/>
      <c r="E66" s="16"/>
      <c r="F66" s="5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55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9"/>
      <c r="AQ66" s="50"/>
      <c r="AR66" s="51"/>
    </row>
    <row r="67" spans="2:44" ht="18" customHeight="1" thickBot="1" x14ac:dyDescent="0.3">
      <c r="B67" s="81" t="s">
        <v>73</v>
      </c>
      <c r="C67" s="23" t="s">
        <v>37</v>
      </c>
      <c r="D67" s="23" t="s">
        <v>38</v>
      </c>
      <c r="E67" s="23" t="s">
        <v>39</v>
      </c>
      <c r="F67" s="23" t="s">
        <v>40</v>
      </c>
      <c r="G67" s="23" t="s">
        <v>41</v>
      </c>
      <c r="H67" s="23" t="s">
        <v>42</v>
      </c>
      <c r="I67" s="23" t="s">
        <v>43</v>
      </c>
      <c r="J67" s="23" t="s">
        <v>44</v>
      </c>
      <c r="K67" s="23" t="s">
        <v>45</v>
      </c>
      <c r="L67" s="23" t="s">
        <v>46</v>
      </c>
      <c r="M67" s="23" t="s">
        <v>47</v>
      </c>
      <c r="N67" s="23" t="s">
        <v>48</v>
      </c>
      <c r="O67" s="23" t="s">
        <v>49</v>
      </c>
      <c r="P67" s="23" t="s">
        <v>50</v>
      </c>
      <c r="Q67" s="23" t="s">
        <v>51</v>
      </c>
      <c r="R67" s="56" t="s">
        <v>52</v>
      </c>
      <c r="S67" s="23" t="s">
        <v>53</v>
      </c>
      <c r="T67" s="23" t="s">
        <v>54</v>
      </c>
      <c r="U67" s="24" t="s">
        <v>55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25" t="s">
        <v>56</v>
      </c>
      <c r="AQ67" s="57"/>
      <c r="AR67" s="51"/>
    </row>
    <row r="68" spans="2:44" ht="18" customHeight="1" x14ac:dyDescent="0.25">
      <c r="B68" s="29" t="s">
        <v>29</v>
      </c>
      <c r="C68" s="30">
        <v>108</v>
      </c>
      <c r="D68" s="30">
        <v>1</v>
      </c>
      <c r="E68" s="30">
        <v>3</v>
      </c>
      <c r="F68" s="30">
        <v>16</v>
      </c>
      <c r="G68" s="30">
        <v>150</v>
      </c>
      <c r="H68" s="30"/>
      <c r="I68" s="30"/>
      <c r="J68" s="30"/>
      <c r="K68" s="30"/>
      <c r="L68" s="30">
        <v>5</v>
      </c>
      <c r="M68" s="30"/>
      <c r="N68" s="30"/>
      <c r="O68" s="58">
        <v>15</v>
      </c>
      <c r="P68" s="30"/>
      <c r="Q68" s="30"/>
      <c r="R68" s="30">
        <v>1</v>
      </c>
      <c r="S68" s="30"/>
      <c r="T68" s="30"/>
      <c r="U68" s="59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25" t="s">
        <v>57</v>
      </c>
      <c r="AQ68" s="57">
        <v>3154</v>
      </c>
      <c r="AR68" s="51"/>
    </row>
    <row r="69" spans="2:44" ht="18" customHeight="1" x14ac:dyDescent="0.25">
      <c r="B69" s="33" t="s">
        <v>30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60"/>
      <c r="U69" s="61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25"/>
      <c r="AQ69" s="57"/>
      <c r="AR69" s="51"/>
    </row>
    <row r="70" spans="2:44" ht="18" customHeight="1" thickBot="1" x14ac:dyDescent="0.3">
      <c r="B70" s="39" t="s">
        <v>32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62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9" t="s">
        <v>58</v>
      </c>
      <c r="AQ70" s="63">
        <f>AQ60+AQ61-AQ67-AQ68-AQ69</f>
        <v>-3131</v>
      </c>
      <c r="AR70" s="51"/>
    </row>
    <row r="71" spans="2:44" ht="18" customHeight="1" thickBot="1" x14ac:dyDescent="0.3">
      <c r="B71" s="29" t="s">
        <v>34</v>
      </c>
      <c r="C71" s="44"/>
      <c r="D71" s="44"/>
      <c r="E71" s="44">
        <f t="shared" ref="E71:S71" si="9">E68+E69-E70</f>
        <v>3</v>
      </c>
      <c r="F71" s="44">
        <f t="shared" si="9"/>
        <v>16</v>
      </c>
      <c r="G71" s="44">
        <f t="shared" si="9"/>
        <v>150</v>
      </c>
      <c r="H71" s="44">
        <f t="shared" si="9"/>
        <v>0</v>
      </c>
      <c r="I71" s="44">
        <f t="shared" si="9"/>
        <v>0</v>
      </c>
      <c r="J71" s="44">
        <f t="shared" si="9"/>
        <v>0</v>
      </c>
      <c r="K71" s="44">
        <f t="shared" si="9"/>
        <v>0</v>
      </c>
      <c r="L71" s="44">
        <f t="shared" si="9"/>
        <v>5</v>
      </c>
      <c r="M71" s="44">
        <f t="shared" si="9"/>
        <v>0</v>
      </c>
      <c r="N71" s="44">
        <f t="shared" si="9"/>
        <v>0</v>
      </c>
      <c r="O71" s="44">
        <f t="shared" si="9"/>
        <v>15</v>
      </c>
      <c r="P71" s="44">
        <f t="shared" si="9"/>
        <v>0</v>
      </c>
      <c r="Q71" s="44">
        <f t="shared" si="9"/>
        <v>0</v>
      </c>
      <c r="R71" s="44">
        <f t="shared" si="9"/>
        <v>1</v>
      </c>
      <c r="S71" s="44">
        <f t="shared" si="9"/>
        <v>0</v>
      </c>
      <c r="T71" s="82"/>
      <c r="U71" s="45">
        <f>U68+U69-U70</f>
        <v>0</v>
      </c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25" t="s">
        <v>59</v>
      </c>
      <c r="AQ71" s="64">
        <v>1579590</v>
      </c>
      <c r="AR71" s="51"/>
    </row>
    <row r="72" spans="2:44" ht="18" customHeight="1" thickBot="1" x14ac:dyDescent="0.3">
      <c r="B72" s="47"/>
      <c r="C72" s="48">
        <f t="shared" ref="C72:U72" si="10">C71*(V$3+V$4)</f>
        <v>0</v>
      </c>
      <c r="D72" s="48">
        <f t="shared" si="10"/>
        <v>0</v>
      </c>
      <c r="E72" s="48">
        <f t="shared" si="10"/>
        <v>2919</v>
      </c>
      <c r="F72" s="48">
        <f t="shared" si="10"/>
        <v>10784</v>
      </c>
      <c r="G72" s="48">
        <f t="shared" si="10"/>
        <v>102900</v>
      </c>
      <c r="H72" s="48">
        <f t="shared" si="10"/>
        <v>0</v>
      </c>
      <c r="I72" s="48">
        <f t="shared" si="10"/>
        <v>0</v>
      </c>
      <c r="J72" s="48">
        <f t="shared" si="10"/>
        <v>0</v>
      </c>
      <c r="K72" s="48">
        <f t="shared" si="10"/>
        <v>0</v>
      </c>
      <c r="L72" s="48">
        <f t="shared" si="10"/>
        <v>3155</v>
      </c>
      <c r="M72" s="48">
        <f t="shared" si="10"/>
        <v>0</v>
      </c>
      <c r="N72" s="48">
        <f t="shared" si="10"/>
        <v>0</v>
      </c>
      <c r="O72" s="48">
        <f t="shared" si="10"/>
        <v>4245</v>
      </c>
      <c r="P72" s="48">
        <f t="shared" si="10"/>
        <v>0</v>
      </c>
      <c r="Q72" s="48">
        <f t="shared" si="10"/>
        <v>0</v>
      </c>
      <c r="R72" s="48">
        <f t="shared" si="10"/>
        <v>650</v>
      </c>
      <c r="S72" s="48">
        <f t="shared" si="10"/>
        <v>0</v>
      </c>
      <c r="T72" s="48">
        <f t="shared" si="10"/>
        <v>0</v>
      </c>
      <c r="U72" s="48">
        <f t="shared" si="10"/>
        <v>0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25" t="s">
        <v>60</v>
      </c>
      <c r="AQ72" s="65">
        <f>AQ71-AQ70</f>
        <v>1582721</v>
      </c>
      <c r="AR72" s="51"/>
    </row>
    <row r="73" spans="2:44" ht="18" customHeight="1" thickTop="1" thickBot="1" x14ac:dyDescent="0.3"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66"/>
    </row>
    <row r="74" spans="2:44" ht="18" customHeight="1" thickBot="1" x14ac:dyDescent="0.3">
      <c r="B74" s="112" t="s">
        <v>61</v>
      </c>
      <c r="C74" s="114" t="s">
        <v>26</v>
      </c>
      <c r="D74" s="115"/>
      <c r="E74" s="116"/>
      <c r="F74" s="114" t="s">
        <v>62</v>
      </c>
      <c r="G74" s="115"/>
      <c r="H74" s="116"/>
      <c r="I74" s="114" t="s">
        <v>63</v>
      </c>
      <c r="J74" s="115"/>
      <c r="K74" s="116"/>
      <c r="L74" s="114" t="s">
        <v>64</v>
      </c>
      <c r="M74" s="115"/>
      <c r="N74" s="116"/>
      <c r="O74" s="114" t="s">
        <v>65</v>
      </c>
      <c r="P74" s="115"/>
      <c r="Q74" s="116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67"/>
    </row>
    <row r="75" spans="2:44" ht="18" customHeight="1" thickBot="1" x14ac:dyDescent="0.3">
      <c r="B75" s="113"/>
      <c r="C75" s="68" t="s">
        <v>66</v>
      </c>
      <c r="D75" s="69" t="s">
        <v>67</v>
      </c>
      <c r="E75" s="70" t="s">
        <v>68</v>
      </c>
      <c r="F75" s="68" t="s">
        <v>66</v>
      </c>
      <c r="G75" s="69" t="s">
        <v>67</v>
      </c>
      <c r="H75" s="70" t="s">
        <v>68</v>
      </c>
      <c r="I75" s="68" t="s">
        <v>66</v>
      </c>
      <c r="J75" s="69" t="s">
        <v>67</v>
      </c>
      <c r="K75" s="70" t="s">
        <v>68</v>
      </c>
      <c r="L75" s="68" t="s">
        <v>66</v>
      </c>
      <c r="M75" s="69" t="s">
        <v>67</v>
      </c>
      <c r="N75" s="70" t="s">
        <v>68</v>
      </c>
      <c r="O75" s="68" t="s">
        <v>66</v>
      </c>
      <c r="P75" s="69" t="s">
        <v>67</v>
      </c>
      <c r="Q75" s="70" t="s">
        <v>68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R75" s="71"/>
    </row>
    <row r="76" spans="2:44" ht="18" customHeight="1" thickBot="1" x14ac:dyDescent="0.3">
      <c r="B76" s="29" t="s">
        <v>69</v>
      </c>
      <c r="C76" s="7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4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R76" s="71"/>
    </row>
    <row r="77" spans="2:44" ht="18" customHeight="1" thickBot="1" x14ac:dyDescent="0.3">
      <c r="B77" s="75"/>
      <c r="C77" s="76">
        <f>C76*120</f>
        <v>0</v>
      </c>
      <c r="D77" s="76">
        <f>D76*84</f>
        <v>0</v>
      </c>
      <c r="E77" s="76">
        <f>E76*1.5</f>
        <v>0</v>
      </c>
      <c r="F77" s="76">
        <f>F76*120</f>
        <v>0</v>
      </c>
      <c r="G77" s="76">
        <f>G76*84</f>
        <v>0</v>
      </c>
      <c r="H77" s="76">
        <f>H76*4.5</f>
        <v>0</v>
      </c>
      <c r="I77" s="76">
        <f>I76*120</f>
        <v>0</v>
      </c>
      <c r="J77" s="76">
        <f>J76*84</f>
        <v>0</v>
      </c>
      <c r="K77" s="76">
        <f>K76*2.25</f>
        <v>0</v>
      </c>
      <c r="L77" s="76">
        <f>L76*120</f>
        <v>0</v>
      </c>
      <c r="M77" s="76">
        <f>M76*84</f>
        <v>0</v>
      </c>
      <c r="N77" s="76">
        <f>N76*1.5</f>
        <v>0</v>
      </c>
      <c r="O77" s="76">
        <f>O76*78</f>
        <v>0</v>
      </c>
      <c r="P77" s="76">
        <f>P76*42</f>
        <v>0</v>
      </c>
      <c r="Q77" s="76">
        <f>Q76*1.5</f>
        <v>0</v>
      </c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8"/>
      <c r="AQ77" s="78"/>
      <c r="AR77" s="79"/>
    </row>
    <row r="78" spans="2:44" ht="18" customHeight="1" thickBot="1" x14ac:dyDescent="0.3"/>
    <row r="79" spans="2:44" ht="18" customHeight="1" thickBot="1" x14ac:dyDescent="0.3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20"/>
      <c r="AQ79" s="20"/>
      <c r="AR79" s="21"/>
    </row>
    <row r="80" spans="2:44" ht="18" customHeight="1" thickBot="1" x14ac:dyDescent="0.3">
      <c r="B80" s="81" t="s">
        <v>74</v>
      </c>
      <c r="C80" s="23" t="s">
        <v>9</v>
      </c>
      <c r="D80" s="23" t="s">
        <v>10</v>
      </c>
      <c r="E80" s="23" t="s">
        <v>11</v>
      </c>
      <c r="F80" s="23" t="s">
        <v>12</v>
      </c>
      <c r="G80" s="23" t="s">
        <v>13</v>
      </c>
      <c r="H80" s="23" t="s">
        <v>14</v>
      </c>
      <c r="I80" s="23" t="s">
        <v>15</v>
      </c>
      <c r="J80" s="23" t="s">
        <v>16</v>
      </c>
      <c r="K80" s="23" t="s">
        <v>17</v>
      </c>
      <c r="L80" s="23" t="s">
        <v>18</v>
      </c>
      <c r="M80" s="23" t="s">
        <v>19</v>
      </c>
      <c r="N80" s="23" t="s">
        <v>20</v>
      </c>
      <c r="O80" s="23" t="s">
        <v>21</v>
      </c>
      <c r="P80" s="23" t="s">
        <v>22</v>
      </c>
      <c r="Q80" s="23" t="s">
        <v>23</v>
      </c>
      <c r="R80" s="23" t="s">
        <v>24</v>
      </c>
      <c r="S80" s="23" t="s">
        <v>25</v>
      </c>
      <c r="T80" s="23" t="s">
        <v>26</v>
      </c>
      <c r="U80" s="24" t="s">
        <v>27</v>
      </c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P80" s="25" t="s">
        <v>28</v>
      </c>
      <c r="AQ80" s="26"/>
      <c r="AR80" s="27"/>
    </row>
    <row r="81" spans="2:44" ht="18" customHeight="1" x14ac:dyDescent="0.25">
      <c r="B81" s="29" t="s">
        <v>29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R81" s="27"/>
    </row>
    <row r="82" spans="2:44" ht="18" customHeight="1" x14ac:dyDescent="0.25">
      <c r="B82" s="33" t="s">
        <v>30</v>
      </c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P82" s="25" t="s">
        <v>31</v>
      </c>
      <c r="AQ82" s="38">
        <f>SUM(C85:AO85)</f>
        <v>0</v>
      </c>
      <c r="AR82" s="27"/>
    </row>
    <row r="83" spans="2:44" ht="18" customHeight="1" thickBot="1" x14ac:dyDescent="0.3">
      <c r="B83" s="39" t="s">
        <v>32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1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P83" s="25" t="s">
        <v>33</v>
      </c>
      <c r="AQ83" s="38">
        <f>SUM(C101:Q101)</f>
        <v>0</v>
      </c>
      <c r="AR83" s="27"/>
    </row>
    <row r="84" spans="2:44" ht="18" customHeight="1" thickBot="1" x14ac:dyDescent="0.3">
      <c r="B84" s="29" t="s">
        <v>34</v>
      </c>
      <c r="C84" s="42">
        <f t="shared" ref="C84:I84" si="11">C81+C82-C83</f>
        <v>0</v>
      </c>
      <c r="D84" s="43">
        <f t="shared" si="11"/>
        <v>0</v>
      </c>
      <c r="E84" s="43">
        <f t="shared" si="11"/>
        <v>0</v>
      </c>
      <c r="F84" s="43">
        <f t="shared" si="11"/>
        <v>0</v>
      </c>
      <c r="G84" s="44">
        <f t="shared" si="11"/>
        <v>0</v>
      </c>
      <c r="H84" s="44">
        <f t="shared" si="11"/>
        <v>0</v>
      </c>
      <c r="I84" s="44">
        <f t="shared" si="11"/>
        <v>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P84" s="25" t="s">
        <v>35</v>
      </c>
      <c r="AQ84" s="46">
        <f>AQ82-AQ83</f>
        <v>0</v>
      </c>
      <c r="AR84" s="27"/>
    </row>
    <row r="85" spans="2:44" ht="18" customHeight="1" thickBot="1" x14ac:dyDescent="0.3">
      <c r="B85" s="47"/>
      <c r="C85" s="48">
        <f t="shared" ref="C85:U85" si="12">C84*(C$3+C$4)</f>
        <v>0</v>
      </c>
      <c r="D85" s="48">
        <f t="shared" si="12"/>
        <v>0</v>
      </c>
      <c r="E85" s="48">
        <f t="shared" si="12"/>
        <v>0</v>
      </c>
      <c r="F85" s="48">
        <f t="shared" si="12"/>
        <v>0</v>
      </c>
      <c r="G85" s="48">
        <f t="shared" si="12"/>
        <v>0</v>
      </c>
      <c r="H85" s="48">
        <f t="shared" si="12"/>
        <v>0</v>
      </c>
      <c r="I85" s="48">
        <f t="shared" si="12"/>
        <v>0</v>
      </c>
      <c r="J85" s="48">
        <f t="shared" si="12"/>
        <v>0</v>
      </c>
      <c r="K85" s="48">
        <f t="shared" si="12"/>
        <v>0</v>
      </c>
      <c r="L85" s="48">
        <f t="shared" si="12"/>
        <v>0</v>
      </c>
      <c r="M85" s="48">
        <f t="shared" si="12"/>
        <v>0</v>
      </c>
      <c r="N85" s="48">
        <f t="shared" si="12"/>
        <v>0</v>
      </c>
      <c r="O85" s="48">
        <f t="shared" si="12"/>
        <v>0</v>
      </c>
      <c r="P85" s="48">
        <f t="shared" si="12"/>
        <v>0</v>
      </c>
      <c r="Q85" s="48">
        <f t="shared" si="12"/>
        <v>0</v>
      </c>
      <c r="R85" s="48">
        <f t="shared" si="12"/>
        <v>0</v>
      </c>
      <c r="S85" s="48">
        <f t="shared" si="12"/>
        <v>0</v>
      </c>
      <c r="T85" s="48">
        <f t="shared" si="12"/>
        <v>0</v>
      </c>
      <c r="U85" s="48">
        <f t="shared" si="12"/>
        <v>0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49" t="s">
        <v>36</v>
      </c>
      <c r="AQ85" s="50">
        <v>100</v>
      </c>
      <c r="AR85" s="51"/>
    </row>
    <row r="86" spans="2:44" ht="18" hidden="1" customHeight="1" x14ac:dyDescent="0.25">
      <c r="B86" s="53" t="s">
        <v>3</v>
      </c>
      <c r="C86" s="16">
        <f>[1]DSSR!B96</f>
        <v>0</v>
      </c>
      <c r="D86" s="16">
        <f>[1]DSSR!C96</f>
        <v>0</v>
      </c>
      <c r="E86" s="16">
        <f>[1]DSSR!D96</f>
        <v>0</v>
      </c>
      <c r="F86" s="16">
        <f>[1]DSSR!E96</f>
        <v>0</v>
      </c>
      <c r="G86" s="16">
        <f>[1]DSSR!F96</f>
        <v>0</v>
      </c>
      <c r="H86" s="16">
        <f>[1]DSSR!G96</f>
        <v>0</v>
      </c>
      <c r="I86" s="16">
        <f>[1]DSSR!H96</f>
        <v>0</v>
      </c>
      <c r="J86" s="16">
        <f>[1]DSSR!I96</f>
        <v>0</v>
      </c>
      <c r="K86" s="16">
        <f>[1]DSSR!J96</f>
        <v>0</v>
      </c>
      <c r="L86" s="16">
        <f>[1]DSSR!K96</f>
        <v>0</v>
      </c>
      <c r="M86" s="16">
        <f>[1]DSSR!L96</f>
        <v>0</v>
      </c>
      <c r="N86" s="16">
        <f>[1]DSSR!M96</f>
        <v>0</v>
      </c>
      <c r="O86" s="16">
        <f>[1]DSSR!N96</f>
        <v>0</v>
      </c>
      <c r="P86" s="16">
        <f>[1]DSSR!O96</f>
        <v>0</v>
      </c>
      <c r="Q86" s="16">
        <f>[1]DSSR!P96</f>
        <v>0</v>
      </c>
      <c r="R86" s="16">
        <f>[1]DSSR!Q96</f>
        <v>0</v>
      </c>
      <c r="S86" s="16">
        <f>[1]DSSR!R96</f>
        <v>0</v>
      </c>
      <c r="T86" s="16">
        <f>[1]DSSR!S96</f>
        <v>0</v>
      </c>
      <c r="U86" s="16">
        <f>[1]DSSR!T96</f>
        <v>0</v>
      </c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9"/>
      <c r="AQ86" s="50"/>
      <c r="AR86" s="51"/>
    </row>
    <row r="87" spans="2:44" ht="18" hidden="1" customHeight="1" x14ac:dyDescent="0.25">
      <c r="B87" s="53" t="s">
        <v>4</v>
      </c>
      <c r="C87" s="16">
        <f>[1]DSSR!B97</f>
        <v>0</v>
      </c>
      <c r="D87" s="16">
        <f>[1]DSSR!C97</f>
        <v>0</v>
      </c>
      <c r="E87" s="16">
        <f>[1]DSSR!D97</f>
        <v>0</v>
      </c>
      <c r="F87" s="16">
        <f>[1]DSSR!E97</f>
        <v>0</v>
      </c>
      <c r="G87" s="16">
        <f>[1]DSSR!F97</f>
        <v>0</v>
      </c>
      <c r="H87" s="16">
        <f>[1]DSSR!G97</f>
        <v>0</v>
      </c>
      <c r="I87" s="16">
        <f>[1]DSSR!H97</f>
        <v>0</v>
      </c>
      <c r="J87" s="16">
        <f>[1]DSSR!I97</f>
        <v>0</v>
      </c>
      <c r="K87" s="16">
        <f>[1]DSSR!J97</f>
        <v>0</v>
      </c>
      <c r="L87" s="16">
        <f>[1]DSSR!K97</f>
        <v>0</v>
      </c>
      <c r="M87" s="16">
        <f>[1]DSSR!L97</f>
        <v>0</v>
      </c>
      <c r="N87" s="16">
        <f>[1]DSSR!M97</f>
        <v>0</v>
      </c>
      <c r="O87" s="16">
        <f>[1]DSSR!N97</f>
        <v>0</v>
      </c>
      <c r="P87" s="16">
        <f>[1]DSSR!O97</f>
        <v>0</v>
      </c>
      <c r="Q87" s="16">
        <f>[1]DSSR!P97</f>
        <v>0</v>
      </c>
      <c r="R87" s="16">
        <f>[1]DSSR!Q97</f>
        <v>0</v>
      </c>
      <c r="S87" s="16">
        <f>[1]DSSR!R97</f>
        <v>0</v>
      </c>
      <c r="T87" s="16">
        <f>[1]DSSR!S97</f>
        <v>0</v>
      </c>
      <c r="U87" s="16">
        <f>[1]DSSR!T97</f>
        <v>0</v>
      </c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9"/>
      <c r="AQ87" s="50"/>
      <c r="AR87" s="51"/>
    </row>
    <row r="88" spans="2:44" ht="18" hidden="1" customHeight="1" x14ac:dyDescent="0.25">
      <c r="B88" s="53" t="s">
        <v>5</v>
      </c>
      <c r="C88" s="16">
        <v>84</v>
      </c>
      <c r="D88" s="16"/>
      <c r="E88" s="16">
        <v>84</v>
      </c>
      <c r="F88" s="16">
        <v>84</v>
      </c>
      <c r="G88" s="16">
        <v>84</v>
      </c>
      <c r="H88" s="16"/>
      <c r="I88" s="16">
        <v>84</v>
      </c>
      <c r="J88" s="16">
        <v>84</v>
      </c>
      <c r="K88" s="16"/>
      <c r="L88" s="16">
        <v>84</v>
      </c>
      <c r="M88" s="16"/>
      <c r="N88" s="16">
        <v>42</v>
      </c>
      <c r="O88" s="16">
        <v>42</v>
      </c>
      <c r="P88" s="16">
        <v>42</v>
      </c>
      <c r="Q88" s="16">
        <v>84</v>
      </c>
      <c r="R88" s="16"/>
      <c r="S88" s="16"/>
      <c r="T88" s="16">
        <v>84</v>
      </c>
      <c r="U88" s="16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9"/>
      <c r="AQ88" s="50"/>
      <c r="AR88" s="51"/>
    </row>
    <row r="89" spans="2:44" ht="18" hidden="1" customHeight="1" x14ac:dyDescent="0.25">
      <c r="B89" s="53" t="s">
        <v>6</v>
      </c>
      <c r="C89" s="16">
        <v>4.5</v>
      </c>
      <c r="D89" s="16"/>
      <c r="E89" s="16">
        <v>1.5</v>
      </c>
      <c r="F89" s="54">
        <f>4.5/2</f>
        <v>2.25</v>
      </c>
      <c r="G89" s="16">
        <v>4.5</v>
      </c>
      <c r="H89" s="16"/>
      <c r="I89" s="16">
        <v>4.5</v>
      </c>
      <c r="J89" s="16">
        <v>1.5</v>
      </c>
      <c r="K89" s="16"/>
      <c r="L89" s="16">
        <v>1.5</v>
      </c>
      <c r="M89" s="16"/>
      <c r="N89" s="16">
        <v>1.5</v>
      </c>
      <c r="O89" s="16">
        <v>1.5</v>
      </c>
      <c r="P89" s="16">
        <v>1.5</v>
      </c>
      <c r="Q89" s="16">
        <v>1.5</v>
      </c>
      <c r="R89" s="16"/>
      <c r="S89" s="16"/>
      <c r="T89" s="16">
        <v>1.5</v>
      </c>
      <c r="U89" s="55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9"/>
      <c r="AQ89" s="50"/>
      <c r="AR89" s="51"/>
    </row>
    <row r="90" spans="2:44" ht="18" hidden="1" customHeight="1" x14ac:dyDescent="0.25">
      <c r="B90" s="53"/>
      <c r="C90" s="16"/>
      <c r="D90" s="16"/>
      <c r="E90" s="16"/>
      <c r="F90" s="5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55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9"/>
      <c r="AQ90" s="50"/>
      <c r="AR90" s="51"/>
    </row>
    <row r="91" spans="2:44" ht="18" customHeight="1" thickBot="1" x14ac:dyDescent="0.3">
      <c r="B91" s="81" t="s">
        <v>74</v>
      </c>
      <c r="C91" s="23" t="s">
        <v>37</v>
      </c>
      <c r="D91" s="23" t="s">
        <v>38</v>
      </c>
      <c r="E91" s="23" t="s">
        <v>39</v>
      </c>
      <c r="F91" s="23" t="s">
        <v>40</v>
      </c>
      <c r="G91" s="23" t="s">
        <v>41</v>
      </c>
      <c r="H91" s="23" t="s">
        <v>42</v>
      </c>
      <c r="I91" s="23" t="s">
        <v>43</v>
      </c>
      <c r="J91" s="23" t="s">
        <v>44</v>
      </c>
      <c r="K91" s="23" t="s">
        <v>45</v>
      </c>
      <c r="L91" s="23" t="s">
        <v>46</v>
      </c>
      <c r="M91" s="23" t="s">
        <v>47</v>
      </c>
      <c r="N91" s="23" t="s">
        <v>48</v>
      </c>
      <c r="O91" s="23" t="s">
        <v>49</v>
      </c>
      <c r="P91" s="23" t="s">
        <v>50</v>
      </c>
      <c r="Q91" s="23" t="s">
        <v>51</v>
      </c>
      <c r="R91" s="56" t="s">
        <v>52</v>
      </c>
      <c r="S91" s="23" t="s">
        <v>53</v>
      </c>
      <c r="T91" s="23" t="s">
        <v>54</v>
      </c>
      <c r="U91" s="24" t="s">
        <v>55</v>
      </c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25" t="s">
        <v>56</v>
      </c>
      <c r="AQ91" s="57"/>
      <c r="AR91" s="51"/>
    </row>
    <row r="92" spans="2:44" ht="18" customHeight="1" x14ac:dyDescent="0.25">
      <c r="B92" s="29" t="s">
        <v>29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58"/>
      <c r="P92" s="30"/>
      <c r="Q92" s="30"/>
      <c r="R92" s="30"/>
      <c r="S92" s="30"/>
      <c r="T92" s="30"/>
      <c r="U92" s="59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25" t="s">
        <v>57</v>
      </c>
      <c r="AQ92" s="57">
        <v>3154</v>
      </c>
      <c r="AR92" s="51"/>
    </row>
    <row r="93" spans="2:44" ht="18" customHeight="1" x14ac:dyDescent="0.25">
      <c r="B93" s="33" t="s">
        <v>30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60"/>
      <c r="U93" s="61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25"/>
      <c r="AQ93" s="57"/>
      <c r="AR93" s="51"/>
    </row>
    <row r="94" spans="2:44" ht="18" customHeight="1" thickBot="1" x14ac:dyDescent="0.3">
      <c r="B94" s="39" t="s">
        <v>32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62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9" t="s">
        <v>58</v>
      </c>
      <c r="AQ94" s="63">
        <f>AQ84+AQ85-AQ91-AQ92-AQ93</f>
        <v>-3054</v>
      </c>
      <c r="AR94" s="51"/>
    </row>
    <row r="95" spans="2:44" ht="18" customHeight="1" thickBot="1" x14ac:dyDescent="0.3">
      <c r="B95" s="29" t="s">
        <v>34</v>
      </c>
      <c r="C95" s="44"/>
      <c r="D95" s="44"/>
      <c r="E95" s="44">
        <f t="shared" ref="E95:S95" si="13">E92+E93-E94</f>
        <v>0</v>
      </c>
      <c r="F95" s="44">
        <f t="shared" si="13"/>
        <v>0</v>
      </c>
      <c r="G95" s="44">
        <f t="shared" si="13"/>
        <v>0</v>
      </c>
      <c r="H95" s="44">
        <f t="shared" si="13"/>
        <v>0</v>
      </c>
      <c r="I95" s="44">
        <f t="shared" si="13"/>
        <v>0</v>
      </c>
      <c r="J95" s="44">
        <f t="shared" si="13"/>
        <v>0</v>
      </c>
      <c r="K95" s="44">
        <f t="shared" si="13"/>
        <v>0</v>
      </c>
      <c r="L95" s="44">
        <f t="shared" si="13"/>
        <v>0</v>
      </c>
      <c r="M95" s="44">
        <f t="shared" si="13"/>
        <v>0</v>
      </c>
      <c r="N95" s="44">
        <f t="shared" si="13"/>
        <v>0</v>
      </c>
      <c r="O95" s="44">
        <f t="shared" si="13"/>
        <v>0</v>
      </c>
      <c r="P95" s="44">
        <f t="shared" si="13"/>
        <v>0</v>
      </c>
      <c r="Q95" s="44">
        <f t="shared" si="13"/>
        <v>0</v>
      </c>
      <c r="R95" s="44">
        <f t="shared" si="13"/>
        <v>0</v>
      </c>
      <c r="S95" s="44">
        <f t="shared" si="13"/>
        <v>0</v>
      </c>
      <c r="T95" s="82"/>
      <c r="U95" s="45">
        <f>U92+U93-U94</f>
        <v>0</v>
      </c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25" t="s">
        <v>59</v>
      </c>
      <c r="AQ95" s="64">
        <v>1579590</v>
      </c>
      <c r="AR95" s="51"/>
    </row>
    <row r="96" spans="2:44" ht="18" customHeight="1" thickBot="1" x14ac:dyDescent="0.3">
      <c r="B96" s="47"/>
      <c r="C96" s="48">
        <f t="shared" ref="C96:U96" si="14">C95*(V$3+V$4)</f>
        <v>0</v>
      </c>
      <c r="D96" s="48">
        <f t="shared" si="14"/>
        <v>0</v>
      </c>
      <c r="E96" s="48">
        <f t="shared" si="14"/>
        <v>0</v>
      </c>
      <c r="F96" s="48">
        <f t="shared" si="14"/>
        <v>0</v>
      </c>
      <c r="G96" s="48">
        <f t="shared" si="14"/>
        <v>0</v>
      </c>
      <c r="H96" s="48">
        <f t="shared" si="14"/>
        <v>0</v>
      </c>
      <c r="I96" s="48">
        <f t="shared" si="14"/>
        <v>0</v>
      </c>
      <c r="J96" s="48">
        <f t="shared" si="14"/>
        <v>0</v>
      </c>
      <c r="K96" s="48">
        <f t="shared" si="14"/>
        <v>0</v>
      </c>
      <c r="L96" s="48">
        <f t="shared" si="14"/>
        <v>0</v>
      </c>
      <c r="M96" s="48">
        <f t="shared" si="14"/>
        <v>0</v>
      </c>
      <c r="N96" s="48">
        <f t="shared" si="14"/>
        <v>0</v>
      </c>
      <c r="O96" s="48">
        <f t="shared" si="14"/>
        <v>0</v>
      </c>
      <c r="P96" s="48">
        <f t="shared" si="14"/>
        <v>0</v>
      </c>
      <c r="Q96" s="48">
        <f t="shared" si="14"/>
        <v>0</v>
      </c>
      <c r="R96" s="48">
        <f t="shared" si="14"/>
        <v>0</v>
      </c>
      <c r="S96" s="48">
        <f t="shared" si="14"/>
        <v>0</v>
      </c>
      <c r="T96" s="48">
        <f t="shared" si="14"/>
        <v>0</v>
      </c>
      <c r="U96" s="48">
        <f t="shared" si="14"/>
        <v>0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25" t="s">
        <v>60</v>
      </c>
      <c r="AQ96" s="65">
        <f>AQ95-AQ94</f>
        <v>1582644</v>
      </c>
      <c r="AR96" s="51"/>
    </row>
    <row r="97" spans="2:44" ht="18" customHeight="1" thickTop="1" thickBot="1" x14ac:dyDescent="0.3"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66"/>
    </row>
    <row r="98" spans="2:44" ht="18" customHeight="1" thickBot="1" x14ac:dyDescent="0.3">
      <c r="B98" s="112" t="s">
        <v>61</v>
      </c>
      <c r="C98" s="114" t="s">
        <v>26</v>
      </c>
      <c r="D98" s="115"/>
      <c r="E98" s="116"/>
      <c r="F98" s="114" t="s">
        <v>62</v>
      </c>
      <c r="G98" s="115"/>
      <c r="H98" s="116"/>
      <c r="I98" s="114" t="s">
        <v>63</v>
      </c>
      <c r="J98" s="115"/>
      <c r="K98" s="116"/>
      <c r="L98" s="114" t="s">
        <v>64</v>
      </c>
      <c r="M98" s="115"/>
      <c r="N98" s="116"/>
      <c r="O98" s="114" t="s">
        <v>65</v>
      </c>
      <c r="P98" s="115"/>
      <c r="Q98" s="116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67"/>
    </row>
    <row r="99" spans="2:44" ht="18" customHeight="1" thickBot="1" x14ac:dyDescent="0.3">
      <c r="B99" s="113"/>
      <c r="C99" s="68" t="s">
        <v>66</v>
      </c>
      <c r="D99" s="69" t="s">
        <v>67</v>
      </c>
      <c r="E99" s="70" t="s">
        <v>68</v>
      </c>
      <c r="F99" s="68" t="s">
        <v>66</v>
      </c>
      <c r="G99" s="69" t="s">
        <v>67</v>
      </c>
      <c r="H99" s="70" t="s">
        <v>68</v>
      </c>
      <c r="I99" s="68" t="s">
        <v>66</v>
      </c>
      <c r="J99" s="69" t="s">
        <v>67</v>
      </c>
      <c r="K99" s="70" t="s">
        <v>68</v>
      </c>
      <c r="L99" s="68" t="s">
        <v>66</v>
      </c>
      <c r="M99" s="69" t="s">
        <v>67</v>
      </c>
      <c r="N99" s="70" t="s">
        <v>68</v>
      </c>
      <c r="O99" s="68" t="s">
        <v>66</v>
      </c>
      <c r="P99" s="69" t="s">
        <v>67</v>
      </c>
      <c r="Q99" s="70" t="s">
        <v>68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R99" s="71"/>
    </row>
    <row r="100" spans="2:44" ht="18" customHeight="1" thickBot="1" x14ac:dyDescent="0.3">
      <c r="B100" s="29" t="s">
        <v>69</v>
      </c>
      <c r="C100" s="72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R100" s="71"/>
    </row>
    <row r="101" spans="2:44" ht="18" customHeight="1" thickBot="1" x14ac:dyDescent="0.3">
      <c r="B101" s="75"/>
      <c r="C101" s="76">
        <f>C100*120</f>
        <v>0</v>
      </c>
      <c r="D101" s="76">
        <f>D100*84</f>
        <v>0</v>
      </c>
      <c r="E101" s="76">
        <f>E100*1.5</f>
        <v>0</v>
      </c>
      <c r="F101" s="76">
        <f>F100*120</f>
        <v>0</v>
      </c>
      <c r="G101" s="76">
        <f>G100*84</f>
        <v>0</v>
      </c>
      <c r="H101" s="76">
        <f>H100*4.5</f>
        <v>0</v>
      </c>
      <c r="I101" s="76">
        <f>I100*120</f>
        <v>0</v>
      </c>
      <c r="J101" s="76">
        <f>J100*84</f>
        <v>0</v>
      </c>
      <c r="K101" s="76">
        <f>K100*2.25</f>
        <v>0</v>
      </c>
      <c r="L101" s="76">
        <f>L100*120</f>
        <v>0</v>
      </c>
      <c r="M101" s="76">
        <f>M100*84</f>
        <v>0</v>
      </c>
      <c r="N101" s="76">
        <f>N100*1.5</f>
        <v>0</v>
      </c>
      <c r="O101" s="76">
        <f>O100*78</f>
        <v>0</v>
      </c>
      <c r="P101" s="76">
        <f>P100*42</f>
        <v>0</v>
      </c>
      <c r="Q101" s="76">
        <f>Q100*1.5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8"/>
      <c r="AQ101" s="78"/>
      <c r="AR101" s="79"/>
    </row>
  </sheetData>
  <mergeCells count="24">
    <mergeCell ref="B98:B99"/>
    <mergeCell ref="C98:E98"/>
    <mergeCell ref="F98:H98"/>
    <mergeCell ref="I98:K98"/>
    <mergeCell ref="L98:N98"/>
    <mergeCell ref="O98:Q98"/>
    <mergeCell ref="B74:B75"/>
    <mergeCell ref="C74:E74"/>
    <mergeCell ref="F74:H74"/>
    <mergeCell ref="I74:K74"/>
    <mergeCell ref="L74:N74"/>
    <mergeCell ref="O74:Q74"/>
    <mergeCell ref="B50:B51"/>
    <mergeCell ref="C50:E50"/>
    <mergeCell ref="F50:H50"/>
    <mergeCell ref="I50:K50"/>
    <mergeCell ref="L50:N50"/>
    <mergeCell ref="O50:Q50"/>
    <mergeCell ref="B16:B17"/>
    <mergeCell ref="C16:E16"/>
    <mergeCell ref="F16:H16"/>
    <mergeCell ref="I16:K16"/>
    <mergeCell ref="L16:N16"/>
    <mergeCell ref="O16:Q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0EDA-6811-4F08-AE3D-8DFC77EBF28F}">
  <dimension ref="A1:BD101"/>
  <sheetViews>
    <sheetView zoomScale="120" zoomScaleNormal="120" workbookViewId="0">
      <pane xSplit="2" ySplit="8" topLeftCell="T9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8.7109375" defaultRowHeight="12.75" x14ac:dyDescent="0.25"/>
  <cols>
    <col min="1" max="1" width="1.140625" style="5" customWidth="1"/>
    <col min="2" max="2" width="13.7109375" style="5" bestFit="1" customWidth="1"/>
    <col min="3" max="5" width="6.7109375" style="5" customWidth="1"/>
    <col min="6" max="6" width="8.7109375" style="5" bestFit="1" customWidth="1"/>
    <col min="7" max="10" width="6.7109375" style="5" customWidth="1"/>
    <col min="11" max="11" width="7.85546875" style="5" bestFit="1" customWidth="1"/>
    <col min="12" max="13" width="6.7109375" style="5" customWidth="1"/>
    <col min="14" max="15" width="7.85546875" style="5" bestFit="1" customWidth="1"/>
    <col min="16" max="19" width="6.7109375" style="5" customWidth="1"/>
    <col min="20" max="20" width="7.85546875" style="5" bestFit="1" customWidth="1"/>
    <col min="21" max="21" width="6.7109375" style="5" customWidth="1"/>
    <col min="22" max="22" width="8.7109375" style="5" bestFit="1" customWidth="1"/>
    <col min="23" max="24" width="6.7109375" style="5" customWidth="1"/>
    <col min="25" max="25" width="8.7109375" style="5" bestFit="1" customWidth="1"/>
    <col min="26" max="26" width="9.5703125" style="5" bestFit="1" customWidth="1"/>
    <col min="27" max="32" width="6.7109375" style="5" customWidth="1"/>
    <col min="33" max="34" width="7.85546875" style="5" bestFit="1" customWidth="1"/>
    <col min="35" max="36" width="6.7109375" style="5" customWidth="1"/>
    <col min="37" max="37" width="7.85546875" style="5" bestFit="1" customWidth="1"/>
    <col min="38" max="41" width="6.7109375" style="5" customWidth="1"/>
    <col min="42" max="42" width="17" style="5" bestFit="1" customWidth="1"/>
    <col min="43" max="43" width="22" style="5" bestFit="1" customWidth="1"/>
    <col min="44" max="44" width="1.140625" style="5" customWidth="1"/>
    <col min="45" max="45" width="6" style="5" bestFit="1" customWidth="1"/>
    <col min="46" max="46" width="4.7109375" style="5" bestFit="1" customWidth="1"/>
    <col min="47" max="47" width="5.140625" style="5" bestFit="1" customWidth="1"/>
    <col min="48" max="48" width="4.7109375" style="5" bestFit="1" customWidth="1"/>
    <col min="49" max="49" width="5" style="5" bestFit="1" customWidth="1"/>
    <col min="50" max="50" width="4.7109375" style="5" bestFit="1" customWidth="1"/>
    <col min="51" max="51" width="5.140625" style="5" customWidth="1"/>
    <col min="52" max="52" width="14.7109375" style="5" bestFit="1" customWidth="1"/>
    <col min="53" max="53" width="22.140625" style="5" bestFit="1" customWidth="1"/>
    <col min="54" max="58" width="5.7109375" style="5" customWidth="1"/>
    <col min="59" max="16384" width="8.7109375" style="5"/>
  </cols>
  <sheetData>
    <row r="1" spans="1:56" ht="18" customHeight="1" x14ac:dyDescent="0.25">
      <c r="B1" s="1" t="s">
        <v>0</v>
      </c>
      <c r="C1" s="2"/>
      <c r="D1" s="2"/>
      <c r="E1" s="2"/>
      <c r="F1" s="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 t="s">
        <v>1</v>
      </c>
      <c r="AR1" s="2"/>
      <c r="AS1" s="1"/>
      <c r="AT1" s="4"/>
      <c r="AU1" s="4"/>
      <c r="AV1" s="4"/>
      <c r="AW1" s="4"/>
      <c r="AX1" s="4"/>
      <c r="AY1" s="4"/>
      <c r="BB1" s="2"/>
      <c r="BD1" s="6"/>
    </row>
    <row r="2" spans="1:56" ht="18" customHeight="1" x14ac:dyDescent="0.25">
      <c r="B2" s="7"/>
      <c r="C2" s="7"/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8" t="s">
        <v>2</v>
      </c>
      <c r="AQ2" s="9"/>
      <c r="AR2" s="2"/>
      <c r="AS2" s="2"/>
      <c r="AT2" s="4"/>
      <c r="AU2" s="4"/>
      <c r="AV2" s="4"/>
      <c r="AW2" s="4"/>
      <c r="AX2" s="4"/>
      <c r="AY2" s="4"/>
      <c r="BB2" s="2"/>
    </row>
    <row r="3" spans="1:56" s="12" customFormat="1" ht="11.25" x14ac:dyDescent="0.25">
      <c r="B3" s="10" t="s">
        <v>3</v>
      </c>
      <c r="C3" s="11">
        <f>[1]DSSR!B4</f>
        <v>1300</v>
      </c>
      <c r="D3" s="11">
        <f>[1]DSSR!C4</f>
        <v>1534</v>
      </c>
      <c r="E3" s="11">
        <f>[1]DSSR!D4</f>
        <v>1728</v>
      </c>
      <c r="F3" s="11">
        <f>[1]DSSR!E4</f>
        <v>1728</v>
      </c>
      <c r="G3" s="11">
        <f>[1]DSSR!F4</f>
        <v>1452</v>
      </c>
      <c r="H3" s="11">
        <f>[1]DSSR!G4</f>
        <v>1240</v>
      </c>
      <c r="I3" s="11">
        <f>[1]DSSR!H4</f>
        <v>1520</v>
      </c>
      <c r="J3" s="11">
        <f>[1]DSSR!I4</f>
        <v>978</v>
      </c>
      <c r="K3" s="11">
        <f>[1]DSSR!J4</f>
        <v>945</v>
      </c>
      <c r="L3" s="11">
        <f>[1]DSSR!K4</f>
        <v>0</v>
      </c>
      <c r="M3" s="11">
        <f>[1]DSSR!L4</f>
        <v>1127</v>
      </c>
      <c r="N3" s="11">
        <f>[1]DSSR!M4</f>
        <v>773</v>
      </c>
      <c r="O3" s="11">
        <f>[1]DSSR!N4</f>
        <v>1038</v>
      </c>
      <c r="P3" s="11">
        <f>[1]DSSR!O4</f>
        <v>773</v>
      </c>
      <c r="Q3" s="11">
        <f>[1]DSSR!P4</f>
        <v>1038</v>
      </c>
      <c r="R3" s="11">
        <f>[1]DSSR!Q4</f>
        <v>773</v>
      </c>
      <c r="S3" s="11">
        <f>[1]DSSR!R4</f>
        <v>1038</v>
      </c>
      <c r="T3" s="11">
        <f>[1]DSSR!S4</f>
        <v>792</v>
      </c>
      <c r="U3" s="11">
        <f>[1]DSSR!T4</f>
        <v>948</v>
      </c>
      <c r="V3" s="16">
        <f>[1]DSSR!B24</f>
        <v>544</v>
      </c>
      <c r="W3" s="16">
        <f>[1]DSSR!C24</f>
        <v>1127</v>
      </c>
      <c r="X3" s="16">
        <f>[1]DSSR!D24</f>
        <v>853</v>
      </c>
      <c r="Y3" s="16">
        <f>[1]DSSR!E24</f>
        <v>563</v>
      </c>
      <c r="Z3" s="16">
        <f>[1]DSSR!F24</f>
        <v>575</v>
      </c>
      <c r="AA3" s="16">
        <f>[1]DSSR!G24</f>
        <v>1175</v>
      </c>
      <c r="AB3" s="16">
        <f>[1]DSSR!H24</f>
        <v>0</v>
      </c>
      <c r="AC3" s="16">
        <f>[1]DSSR!I24</f>
        <v>791</v>
      </c>
      <c r="AD3" s="16">
        <f>[1]DSSR!J24</f>
        <v>1102</v>
      </c>
      <c r="AE3" s="16">
        <f>[1]DSSR!K24</f>
        <v>520</v>
      </c>
      <c r="AF3" s="16">
        <f>[1]DSSR!L24</f>
        <v>1142</v>
      </c>
      <c r="AG3" s="16">
        <f>[1]DSSR!M24</f>
        <v>205</v>
      </c>
      <c r="AH3" s="16">
        <f>[1]DSSR!N24</f>
        <v>205</v>
      </c>
      <c r="AI3" s="16">
        <f>[1]DSSR!O24</f>
        <v>205</v>
      </c>
      <c r="AJ3" s="16">
        <f>[1]DSSR!P24</f>
        <v>500</v>
      </c>
      <c r="AK3" s="16">
        <f>[1]DSSR!Q24</f>
        <v>650</v>
      </c>
      <c r="AL3" s="16">
        <f>[1]DSSR!R24</f>
        <v>650</v>
      </c>
      <c r="AM3" s="16">
        <f>[1]DSSR!S24</f>
        <v>500</v>
      </c>
      <c r="AN3" s="16">
        <f>[1]DSSR!T24</f>
        <v>650</v>
      </c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3"/>
      <c r="BA3" s="15"/>
      <c r="BB3" s="13"/>
    </row>
    <row r="4" spans="1:56" s="12" customFormat="1" ht="11.25" x14ac:dyDescent="0.25">
      <c r="B4" s="10" t="s">
        <v>4</v>
      </c>
      <c r="C4" s="11">
        <f>[1]DSSR!B5</f>
        <v>120</v>
      </c>
      <c r="D4" s="11">
        <f>[1]DSSR!C5</f>
        <v>0</v>
      </c>
      <c r="E4" s="11">
        <f>[1]DSSR!D5</f>
        <v>0</v>
      </c>
      <c r="F4" s="11">
        <f>[1]DSSR!E5</f>
        <v>0</v>
      </c>
      <c r="G4" s="11">
        <f>[1]DSSR!F5</f>
        <v>0</v>
      </c>
      <c r="H4" s="11">
        <f>[1]DSSR!G5</f>
        <v>120</v>
      </c>
      <c r="I4" s="11">
        <f>[1]DSSR!H5</f>
        <v>0</v>
      </c>
      <c r="J4" s="11">
        <f>[1]DSSR!I5</f>
        <v>120</v>
      </c>
      <c r="K4" s="11">
        <f>[1]DSSR!J5</f>
        <v>120</v>
      </c>
      <c r="L4" s="11">
        <f>[1]DSSR!K5</f>
        <v>111</v>
      </c>
      <c r="M4" s="11">
        <f>[1]DSSR!L5</f>
        <v>0</v>
      </c>
      <c r="N4" s="11">
        <f>[1]DSSR!M5</f>
        <v>120</v>
      </c>
      <c r="O4" s="11">
        <f>[1]DSSR!N5</f>
        <v>0</v>
      </c>
      <c r="P4" s="11">
        <f>[1]DSSR!O5</f>
        <v>120</v>
      </c>
      <c r="Q4" s="11">
        <f>[1]DSSR!P5</f>
        <v>0</v>
      </c>
      <c r="R4" s="11">
        <f>[1]DSSR!Q5</f>
        <v>120</v>
      </c>
      <c r="S4" s="11">
        <f>[1]DSSR!R5</f>
        <v>0</v>
      </c>
      <c r="T4" s="11">
        <f>[1]DSSR!S5</f>
        <v>120</v>
      </c>
      <c r="U4" s="11">
        <f>[1]DSSR!T5</f>
        <v>120</v>
      </c>
      <c r="V4" s="16">
        <f>[1]DSSR!B25</f>
        <v>111</v>
      </c>
      <c r="W4" s="16">
        <f>[1]DSSR!C25</f>
        <v>0</v>
      </c>
      <c r="X4" s="16">
        <f>[1]DSSR!D25</f>
        <v>120</v>
      </c>
      <c r="Y4" s="16">
        <f>[1]DSSR!E25</f>
        <v>111</v>
      </c>
      <c r="Z4" s="16">
        <f>[1]DSSR!F25</f>
        <v>111</v>
      </c>
      <c r="AA4" s="16">
        <f>[1]DSSR!G25</f>
        <v>0</v>
      </c>
      <c r="AB4" s="16">
        <f>[1]DSSR!H25</f>
        <v>111</v>
      </c>
      <c r="AC4" s="16">
        <f>[1]DSSR!I25</f>
        <v>120</v>
      </c>
      <c r="AD4" s="16">
        <f>[1]DSSR!J25</f>
        <v>0</v>
      </c>
      <c r="AE4" s="16">
        <f>[1]DSSR!K25</f>
        <v>111</v>
      </c>
      <c r="AF4" s="16">
        <f>[1]DSSR!L25</f>
        <v>0</v>
      </c>
      <c r="AG4" s="16">
        <f>[1]DSSR!M25</f>
        <v>78</v>
      </c>
      <c r="AH4" s="16">
        <f>[1]DSSR!N25</f>
        <v>78</v>
      </c>
      <c r="AI4" s="16">
        <f>[1]DSSR!O25</f>
        <v>78</v>
      </c>
      <c r="AJ4" s="16">
        <f>[1]DSSR!P25</f>
        <v>120</v>
      </c>
      <c r="AK4" s="16">
        <f>[1]DSSR!Q25</f>
        <v>0</v>
      </c>
      <c r="AL4" s="16">
        <f>[1]DSSR!R25</f>
        <v>0</v>
      </c>
      <c r="AM4" s="16">
        <f>[1]DSSR!S25</f>
        <v>120</v>
      </c>
      <c r="AN4" s="16">
        <f>[1]DSSR!T25</f>
        <v>0</v>
      </c>
      <c r="AP4" s="13"/>
      <c r="AQ4" s="13"/>
      <c r="AR4" s="13"/>
      <c r="AS4" s="13"/>
      <c r="AT4" s="14"/>
      <c r="AU4" s="14"/>
      <c r="AV4" s="14"/>
      <c r="AW4" s="14"/>
      <c r="AX4" s="14"/>
      <c r="AY4" s="14"/>
      <c r="AZ4" s="13"/>
      <c r="BA4" s="15"/>
      <c r="BB4" s="13"/>
    </row>
    <row r="5" spans="1:56" s="12" customFormat="1" ht="11.25" x14ac:dyDescent="0.25">
      <c r="B5" s="10" t="s">
        <v>5</v>
      </c>
      <c r="C5" s="16">
        <v>84</v>
      </c>
      <c r="D5" s="16"/>
      <c r="E5" s="16"/>
      <c r="F5" s="16"/>
      <c r="G5" s="16"/>
      <c r="H5" s="16">
        <v>84</v>
      </c>
      <c r="I5" s="16"/>
      <c r="J5" s="16">
        <v>84</v>
      </c>
      <c r="K5" s="16">
        <v>84</v>
      </c>
      <c r="L5" s="16">
        <v>84</v>
      </c>
      <c r="M5" s="16"/>
      <c r="N5" s="16">
        <v>84</v>
      </c>
      <c r="O5" s="16"/>
      <c r="P5" s="16">
        <v>84</v>
      </c>
      <c r="Q5" s="16"/>
      <c r="R5" s="16">
        <v>84</v>
      </c>
      <c r="S5" s="16"/>
      <c r="T5" s="16">
        <v>84</v>
      </c>
      <c r="U5" s="16">
        <v>84</v>
      </c>
      <c r="V5" s="16">
        <v>84</v>
      </c>
      <c r="W5" s="16"/>
      <c r="X5" s="16">
        <v>84</v>
      </c>
      <c r="Y5" s="16">
        <v>84</v>
      </c>
      <c r="Z5" s="16">
        <v>84</v>
      </c>
      <c r="AA5" s="16"/>
      <c r="AB5" s="16">
        <v>84</v>
      </c>
      <c r="AC5" s="16">
        <v>84</v>
      </c>
      <c r="AD5" s="16"/>
      <c r="AE5" s="16">
        <v>84</v>
      </c>
      <c r="AF5" s="16"/>
      <c r="AG5" s="16">
        <v>42</v>
      </c>
      <c r="AH5" s="16">
        <v>42</v>
      </c>
      <c r="AI5" s="16">
        <v>42</v>
      </c>
      <c r="AJ5" s="16">
        <v>84</v>
      </c>
      <c r="AK5" s="16"/>
      <c r="AL5" s="16"/>
      <c r="AM5" s="16">
        <v>84</v>
      </c>
      <c r="AN5" s="16"/>
      <c r="AP5" s="13"/>
      <c r="AQ5" s="13"/>
      <c r="AR5" s="13"/>
      <c r="AS5" s="13"/>
      <c r="AT5" s="14"/>
      <c r="AU5" s="14"/>
      <c r="AV5" s="14"/>
      <c r="AW5" s="14"/>
      <c r="AX5" s="14"/>
      <c r="AY5" s="14"/>
      <c r="AZ5" s="13"/>
      <c r="BA5" s="15"/>
      <c r="BB5" s="13"/>
    </row>
    <row r="6" spans="1:56" s="12" customFormat="1" ht="12" thickBot="1" x14ac:dyDescent="0.3">
      <c r="B6" s="10" t="s">
        <v>6</v>
      </c>
      <c r="C6" s="16">
        <v>1.5</v>
      </c>
      <c r="D6" s="16"/>
      <c r="E6" s="16"/>
      <c r="F6" s="16"/>
      <c r="G6" s="16"/>
      <c r="H6" s="16">
        <v>1.5</v>
      </c>
      <c r="I6" s="16"/>
      <c r="J6" s="16">
        <v>1.5</v>
      </c>
      <c r="K6" s="16">
        <v>1.5</v>
      </c>
      <c r="L6" s="16">
        <v>4.5</v>
      </c>
      <c r="M6" s="16"/>
      <c r="N6" s="16">
        <v>1.5</v>
      </c>
      <c r="O6" s="16"/>
      <c r="P6" s="16">
        <v>1.5</v>
      </c>
      <c r="Q6" s="16"/>
      <c r="R6" s="16">
        <v>1.5</v>
      </c>
      <c r="S6" s="16"/>
      <c r="T6" s="16">
        <v>1.5</v>
      </c>
      <c r="U6" s="16">
        <v>1.5</v>
      </c>
      <c r="V6" s="16">
        <v>4.5</v>
      </c>
      <c r="W6" s="16"/>
      <c r="X6" s="16">
        <v>1.5</v>
      </c>
      <c r="Y6" s="54">
        <f>4.5/2</f>
        <v>2.25</v>
      </c>
      <c r="Z6" s="16">
        <v>4.5</v>
      </c>
      <c r="AA6" s="16"/>
      <c r="AB6" s="16">
        <v>4.5</v>
      </c>
      <c r="AC6" s="16">
        <v>1.5</v>
      </c>
      <c r="AD6" s="16"/>
      <c r="AE6" s="16">
        <v>1.5</v>
      </c>
      <c r="AF6" s="16"/>
      <c r="AG6" s="16">
        <v>1.5</v>
      </c>
      <c r="AH6" s="16">
        <v>1.5</v>
      </c>
      <c r="AI6" s="16">
        <v>1.5</v>
      </c>
      <c r="AJ6" s="16">
        <v>1.5</v>
      </c>
      <c r="AK6" s="16"/>
      <c r="AL6" s="16"/>
      <c r="AM6" s="16">
        <v>1.5</v>
      </c>
      <c r="AN6" s="55"/>
      <c r="AP6" s="13"/>
      <c r="AQ6" s="13"/>
      <c r="AR6" s="13"/>
      <c r="AS6" s="13"/>
      <c r="AT6" s="14"/>
      <c r="AU6" s="14"/>
      <c r="AV6" s="14"/>
      <c r="AW6" s="14"/>
      <c r="AX6" s="14"/>
      <c r="AY6" s="14"/>
      <c r="AZ6" s="13"/>
      <c r="BA6" s="15"/>
      <c r="BB6" s="13"/>
    </row>
    <row r="7" spans="1:56" s="12" customFormat="1" ht="18" customHeight="1" thickBot="1" x14ac:dyDescent="0.3">
      <c r="B7" s="17" t="s">
        <v>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6"/>
      <c r="W7" s="16"/>
      <c r="X7" s="16"/>
      <c r="Y7" s="5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55"/>
      <c r="AO7" s="19"/>
      <c r="AP7" s="20"/>
      <c r="AQ7" s="20"/>
      <c r="AR7" s="21"/>
      <c r="AS7" s="13"/>
      <c r="AT7" s="14"/>
      <c r="AU7" s="14"/>
      <c r="AV7" s="14"/>
      <c r="AW7" s="14"/>
      <c r="AX7" s="14"/>
      <c r="AY7" s="14"/>
      <c r="AZ7" s="13"/>
      <c r="BA7" s="15"/>
      <c r="BB7" s="13"/>
    </row>
    <row r="8" spans="1:56" ht="18" customHeight="1" thickBot="1" x14ac:dyDescent="0.3">
      <c r="B8" s="22" t="s">
        <v>8</v>
      </c>
      <c r="C8" s="91" t="s">
        <v>9</v>
      </c>
      <c r="D8" s="92" t="s">
        <v>10</v>
      </c>
      <c r="E8" s="92" t="s">
        <v>11</v>
      </c>
      <c r="F8" s="92" t="s">
        <v>12</v>
      </c>
      <c r="G8" s="92" t="s">
        <v>13</v>
      </c>
      <c r="H8" s="92" t="s">
        <v>14</v>
      </c>
      <c r="I8" s="92" t="s">
        <v>15</v>
      </c>
      <c r="J8" s="92" t="s">
        <v>16</v>
      </c>
      <c r="K8" s="92" t="s">
        <v>17</v>
      </c>
      <c r="L8" s="92" t="s">
        <v>18</v>
      </c>
      <c r="M8" s="92" t="s">
        <v>19</v>
      </c>
      <c r="N8" s="92" t="s">
        <v>20</v>
      </c>
      <c r="O8" s="92" t="s">
        <v>21</v>
      </c>
      <c r="P8" s="92" t="s">
        <v>22</v>
      </c>
      <c r="Q8" s="92" t="s">
        <v>23</v>
      </c>
      <c r="R8" s="92" t="s">
        <v>24</v>
      </c>
      <c r="S8" s="92" t="s">
        <v>25</v>
      </c>
      <c r="T8" s="92" t="s">
        <v>26</v>
      </c>
      <c r="U8" s="92" t="s">
        <v>27</v>
      </c>
      <c r="V8" s="92" t="s">
        <v>37</v>
      </c>
      <c r="W8" s="92" t="s">
        <v>38</v>
      </c>
      <c r="X8" s="92" t="s">
        <v>39</v>
      </c>
      <c r="Y8" s="92" t="s">
        <v>40</v>
      </c>
      <c r="Z8" s="92" t="s">
        <v>41</v>
      </c>
      <c r="AA8" s="92" t="s">
        <v>42</v>
      </c>
      <c r="AB8" s="92" t="s">
        <v>43</v>
      </c>
      <c r="AC8" s="92" t="s">
        <v>44</v>
      </c>
      <c r="AD8" s="92" t="s">
        <v>45</v>
      </c>
      <c r="AE8" s="92" t="s">
        <v>46</v>
      </c>
      <c r="AF8" s="92" t="s">
        <v>47</v>
      </c>
      <c r="AG8" s="92" t="s">
        <v>48</v>
      </c>
      <c r="AH8" s="92" t="s">
        <v>49</v>
      </c>
      <c r="AI8" s="92" t="s">
        <v>50</v>
      </c>
      <c r="AJ8" s="92" t="s">
        <v>51</v>
      </c>
      <c r="AK8" s="92" t="s">
        <v>52</v>
      </c>
      <c r="AL8" s="92" t="s">
        <v>53</v>
      </c>
      <c r="AM8" s="92" t="s">
        <v>54</v>
      </c>
      <c r="AN8" s="93" t="s">
        <v>55</v>
      </c>
      <c r="AP8" s="25" t="s">
        <v>28</v>
      </c>
      <c r="AQ8" s="26"/>
      <c r="AR8" s="27"/>
      <c r="AS8" s="28"/>
      <c r="AT8" s="28"/>
      <c r="AU8" s="28"/>
      <c r="AV8" s="28"/>
      <c r="AW8" s="28"/>
      <c r="AX8" s="28"/>
      <c r="AY8" s="8"/>
      <c r="BB8" s="2"/>
    </row>
    <row r="9" spans="1:56" ht="18" customHeight="1" x14ac:dyDescent="0.25">
      <c r="B9" s="29" t="s">
        <v>29</v>
      </c>
      <c r="C9" s="94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9"/>
      <c r="AI9" s="88"/>
      <c r="AJ9" s="88"/>
      <c r="AK9" s="88"/>
      <c r="AL9" s="88"/>
      <c r="AM9" s="88"/>
      <c r="AN9" s="95"/>
      <c r="AR9" s="27"/>
      <c r="AS9" s="28"/>
      <c r="AT9" s="28"/>
      <c r="AU9" s="28"/>
      <c r="AV9" s="28"/>
      <c r="AW9" s="28"/>
      <c r="AX9" s="28"/>
      <c r="AY9" s="32"/>
      <c r="BB9" s="2"/>
    </row>
    <row r="10" spans="1:56" ht="18" customHeight="1" x14ac:dyDescent="0.25">
      <c r="B10" s="33" t="s">
        <v>30</v>
      </c>
      <c r="C10" s="34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60"/>
      <c r="AN10" s="96"/>
      <c r="AP10" s="25" t="s">
        <v>31</v>
      </c>
      <c r="AQ10" s="38">
        <f>SUM(C13:AN13)+AG15</f>
        <v>0</v>
      </c>
      <c r="AR10" s="27"/>
      <c r="AS10" s="28"/>
      <c r="AT10" s="28"/>
      <c r="AU10" s="28"/>
      <c r="AV10" s="28"/>
      <c r="AW10" s="28"/>
      <c r="AX10" s="28"/>
      <c r="AY10" s="32"/>
      <c r="BB10" s="2"/>
    </row>
    <row r="11" spans="1:56" ht="18" customHeight="1" thickBot="1" x14ac:dyDescent="0.3">
      <c r="B11" s="39" t="s">
        <v>32</v>
      </c>
      <c r="C11" s="97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6"/>
      <c r="AP11" s="25" t="s">
        <v>33</v>
      </c>
      <c r="AQ11" s="38">
        <f>SUM(C19:Q19)</f>
        <v>0</v>
      </c>
      <c r="AR11" s="27"/>
      <c r="AS11" s="28"/>
      <c r="AT11" s="28"/>
      <c r="AU11" s="28"/>
      <c r="AV11" s="28"/>
      <c r="AW11" s="28"/>
      <c r="AX11" s="28"/>
      <c r="AY11" s="32"/>
      <c r="BB11" s="2"/>
    </row>
    <row r="12" spans="1:56" ht="18" customHeight="1" thickBot="1" x14ac:dyDescent="0.3">
      <c r="B12" s="29" t="s">
        <v>34</v>
      </c>
      <c r="C12" s="101">
        <f t="shared" ref="C12:Y12" si="0">C9-C11+C10</f>
        <v>0</v>
      </c>
      <c r="D12" s="101">
        <f t="shared" si="0"/>
        <v>0</v>
      </c>
      <c r="E12" s="101">
        <f t="shared" si="0"/>
        <v>0</v>
      </c>
      <c r="F12" s="101">
        <f t="shared" si="0"/>
        <v>0</v>
      </c>
      <c r="G12" s="101">
        <f t="shared" si="0"/>
        <v>0</v>
      </c>
      <c r="H12" s="101">
        <f t="shared" si="0"/>
        <v>0</v>
      </c>
      <c r="I12" s="101">
        <f t="shared" si="0"/>
        <v>0</v>
      </c>
      <c r="J12" s="101">
        <f t="shared" si="0"/>
        <v>0</v>
      </c>
      <c r="K12" s="101">
        <f t="shared" si="0"/>
        <v>0</v>
      </c>
      <c r="L12" s="101">
        <f t="shared" si="0"/>
        <v>0</v>
      </c>
      <c r="M12" s="101">
        <f t="shared" si="0"/>
        <v>0</v>
      </c>
      <c r="N12" s="101">
        <f t="shared" si="0"/>
        <v>0</v>
      </c>
      <c r="O12" s="101">
        <f t="shared" si="0"/>
        <v>0</v>
      </c>
      <c r="P12" s="101">
        <f t="shared" si="0"/>
        <v>0</v>
      </c>
      <c r="Q12" s="101">
        <f t="shared" si="0"/>
        <v>0</v>
      </c>
      <c r="R12" s="101">
        <f t="shared" si="0"/>
        <v>0</v>
      </c>
      <c r="S12" s="101">
        <f t="shared" si="0"/>
        <v>0</v>
      </c>
      <c r="T12" s="101">
        <f t="shared" si="0"/>
        <v>0</v>
      </c>
      <c r="U12" s="101">
        <f t="shared" si="0"/>
        <v>0</v>
      </c>
      <c r="V12" s="101">
        <f t="shared" si="0"/>
        <v>0</v>
      </c>
      <c r="W12" s="101">
        <f t="shared" si="0"/>
        <v>0</v>
      </c>
      <c r="X12" s="101">
        <f t="shared" si="0"/>
        <v>0</v>
      </c>
      <c r="Y12" s="101">
        <f t="shared" si="0"/>
        <v>0</v>
      </c>
      <c r="Z12" s="101">
        <f>Z9-Z11+Z10</f>
        <v>0</v>
      </c>
      <c r="AA12" s="101">
        <f t="shared" ref="AA12:AN12" si="1">AA9-AA11+AA10</f>
        <v>0</v>
      </c>
      <c r="AB12" s="101">
        <f t="shared" si="1"/>
        <v>0</v>
      </c>
      <c r="AC12" s="101">
        <f t="shared" si="1"/>
        <v>0</v>
      </c>
      <c r="AD12" s="101">
        <f t="shared" si="1"/>
        <v>0</v>
      </c>
      <c r="AE12" s="101">
        <f t="shared" si="1"/>
        <v>0</v>
      </c>
      <c r="AF12" s="101">
        <f t="shared" si="1"/>
        <v>0</v>
      </c>
      <c r="AG12" s="101">
        <f t="shared" si="1"/>
        <v>0</v>
      </c>
      <c r="AH12" s="101">
        <f t="shared" si="1"/>
        <v>0</v>
      </c>
      <c r="AI12" s="101">
        <f t="shared" si="1"/>
        <v>0</v>
      </c>
      <c r="AJ12" s="101">
        <f t="shared" si="1"/>
        <v>0</v>
      </c>
      <c r="AK12" s="101">
        <f t="shared" si="1"/>
        <v>0</v>
      </c>
      <c r="AL12" s="101">
        <f t="shared" si="1"/>
        <v>0</v>
      </c>
      <c r="AM12" s="101">
        <f t="shared" si="1"/>
        <v>0</v>
      </c>
      <c r="AN12" s="101">
        <f t="shared" si="1"/>
        <v>0</v>
      </c>
      <c r="AP12" s="25" t="s">
        <v>35</v>
      </c>
      <c r="AQ12" s="46">
        <f>AQ10-AQ11</f>
        <v>0</v>
      </c>
      <c r="AR12" s="27"/>
      <c r="AS12" s="28"/>
      <c r="AT12" s="28"/>
      <c r="AU12" s="28"/>
      <c r="AV12" s="28"/>
      <c r="AW12" s="28"/>
      <c r="AX12" s="28"/>
      <c r="AY12" s="8"/>
      <c r="BB12" s="2"/>
    </row>
    <row r="13" spans="1:56" s="13" customFormat="1" ht="18" customHeight="1" thickBot="1" x14ac:dyDescent="0.3">
      <c r="B13" s="110"/>
      <c r="C13" s="83">
        <f t="shared" ref="C13:AN13" si="2">C12*(C$3+C$4)</f>
        <v>0</v>
      </c>
      <c r="D13" s="83">
        <f t="shared" si="2"/>
        <v>0</v>
      </c>
      <c r="E13" s="83">
        <f t="shared" si="2"/>
        <v>0</v>
      </c>
      <c r="F13" s="83">
        <f t="shared" si="2"/>
        <v>0</v>
      </c>
      <c r="G13" s="83">
        <f t="shared" si="2"/>
        <v>0</v>
      </c>
      <c r="H13" s="83">
        <f t="shared" si="2"/>
        <v>0</v>
      </c>
      <c r="I13" s="83">
        <f t="shared" si="2"/>
        <v>0</v>
      </c>
      <c r="J13" s="83">
        <f t="shared" si="2"/>
        <v>0</v>
      </c>
      <c r="K13" s="107">
        <f t="shared" si="2"/>
        <v>0</v>
      </c>
      <c r="L13" s="83">
        <f t="shared" si="2"/>
        <v>0</v>
      </c>
      <c r="M13" s="83">
        <f t="shared" si="2"/>
        <v>0</v>
      </c>
      <c r="N13" s="107">
        <f t="shared" si="2"/>
        <v>0</v>
      </c>
      <c r="O13" s="107">
        <f t="shared" si="2"/>
        <v>0</v>
      </c>
      <c r="P13" s="83">
        <f t="shared" si="2"/>
        <v>0</v>
      </c>
      <c r="Q13" s="83">
        <f t="shared" si="2"/>
        <v>0</v>
      </c>
      <c r="R13" s="83">
        <f t="shared" si="2"/>
        <v>0</v>
      </c>
      <c r="S13" s="83">
        <f t="shared" si="2"/>
        <v>0</v>
      </c>
      <c r="T13" s="107">
        <f t="shared" si="2"/>
        <v>0</v>
      </c>
      <c r="U13" s="83">
        <f t="shared" si="2"/>
        <v>0</v>
      </c>
      <c r="V13" s="107">
        <f t="shared" si="2"/>
        <v>0</v>
      </c>
      <c r="W13" s="83">
        <f t="shared" si="2"/>
        <v>0</v>
      </c>
      <c r="X13" s="83">
        <f t="shared" si="2"/>
        <v>0</v>
      </c>
      <c r="Y13" s="107">
        <f t="shared" si="2"/>
        <v>0</v>
      </c>
      <c r="Z13" s="107">
        <f t="shared" si="2"/>
        <v>0</v>
      </c>
      <c r="AA13" s="83">
        <f t="shared" si="2"/>
        <v>0</v>
      </c>
      <c r="AB13" s="83">
        <f t="shared" si="2"/>
        <v>0</v>
      </c>
      <c r="AC13" s="83">
        <f t="shared" si="2"/>
        <v>0</v>
      </c>
      <c r="AD13" s="83">
        <f t="shared" si="2"/>
        <v>0</v>
      </c>
      <c r="AE13" s="83">
        <f t="shared" si="2"/>
        <v>0</v>
      </c>
      <c r="AF13" s="83">
        <f t="shared" si="2"/>
        <v>0</v>
      </c>
      <c r="AG13" s="83">
        <f t="shared" si="2"/>
        <v>0</v>
      </c>
      <c r="AH13" s="107">
        <f t="shared" si="2"/>
        <v>0</v>
      </c>
      <c r="AI13" s="83">
        <f t="shared" si="2"/>
        <v>0</v>
      </c>
      <c r="AJ13" s="83">
        <f t="shared" si="2"/>
        <v>0</v>
      </c>
      <c r="AK13" s="107">
        <f t="shared" si="2"/>
        <v>0</v>
      </c>
      <c r="AL13" s="83">
        <f t="shared" si="2"/>
        <v>0</v>
      </c>
      <c r="AM13" s="83">
        <f t="shared" si="2"/>
        <v>0</v>
      </c>
      <c r="AN13" s="83">
        <f t="shared" si="2"/>
        <v>0</v>
      </c>
      <c r="AP13" s="49" t="s">
        <v>36</v>
      </c>
      <c r="AQ13" s="50"/>
      <c r="AR13" s="84"/>
      <c r="AY13" s="52"/>
    </row>
    <row r="14" spans="1:56" s="12" customFormat="1" ht="12" thickBot="1" x14ac:dyDescent="0.3"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108"/>
      <c r="AH14" s="109" t="s">
        <v>77</v>
      </c>
      <c r="AI14" s="83">
        <f>66-48</f>
        <v>18</v>
      </c>
      <c r="AJ14" s="48"/>
      <c r="AK14" s="48"/>
      <c r="AL14" s="48"/>
      <c r="AM14" s="48"/>
      <c r="AN14" s="48"/>
      <c r="AO14" s="48"/>
      <c r="AP14" s="49"/>
      <c r="AQ14" s="50"/>
      <c r="AR14" s="51"/>
      <c r="AS14" s="10"/>
      <c r="AT14" s="10"/>
      <c r="AU14" s="10"/>
      <c r="AV14" s="10"/>
      <c r="AW14" s="10"/>
      <c r="AX14" s="10"/>
      <c r="AY14" s="52"/>
      <c r="BB14" s="13"/>
    </row>
    <row r="15" spans="1:56" s="12" customFormat="1" ht="12" thickBot="1" x14ac:dyDescent="0.3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83">
        <f>AG14*10</f>
        <v>0</v>
      </c>
      <c r="AH15" s="48"/>
      <c r="AI15" s="48"/>
      <c r="AJ15" s="48"/>
      <c r="AK15" s="48"/>
      <c r="AL15" s="48"/>
      <c r="AM15" s="48"/>
      <c r="AN15" s="48"/>
      <c r="AO15" s="48"/>
      <c r="AP15" s="49"/>
      <c r="AQ15" s="50"/>
      <c r="AR15" s="51"/>
      <c r="AS15" s="10"/>
      <c r="AT15" s="10"/>
      <c r="AU15" s="10"/>
      <c r="AV15" s="10"/>
      <c r="AW15" s="10"/>
      <c r="AX15" s="10"/>
      <c r="AY15" s="52"/>
      <c r="BB15" s="13"/>
    </row>
    <row r="16" spans="1:56" s="12" customFormat="1" ht="13.5" thickBot="1" x14ac:dyDescent="0.3">
      <c r="A16" s="2"/>
      <c r="B16" s="112" t="s">
        <v>61</v>
      </c>
      <c r="C16" s="114" t="s">
        <v>26</v>
      </c>
      <c r="D16" s="115"/>
      <c r="E16" s="116"/>
      <c r="F16" s="114" t="s">
        <v>62</v>
      </c>
      <c r="G16" s="115"/>
      <c r="H16" s="116"/>
      <c r="I16" s="114" t="s">
        <v>63</v>
      </c>
      <c r="J16" s="115"/>
      <c r="K16" s="116"/>
      <c r="L16" s="114" t="s">
        <v>64</v>
      </c>
      <c r="M16" s="115"/>
      <c r="N16" s="116"/>
      <c r="O16" s="114" t="s">
        <v>65</v>
      </c>
      <c r="P16" s="115"/>
      <c r="Q16" s="116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50"/>
      <c r="AR16" s="51"/>
      <c r="AS16" s="10"/>
      <c r="AT16" s="10"/>
      <c r="AU16" s="10"/>
      <c r="AV16" s="10"/>
      <c r="AW16" s="10"/>
      <c r="AX16" s="10"/>
      <c r="AY16" s="52"/>
      <c r="BB16" s="13"/>
    </row>
    <row r="17" spans="1:54" s="12" customFormat="1" ht="13.5" thickBot="1" x14ac:dyDescent="0.3">
      <c r="A17" s="5"/>
      <c r="B17" s="113"/>
      <c r="C17" s="68" t="s">
        <v>66</v>
      </c>
      <c r="D17" s="69" t="s">
        <v>76</v>
      </c>
      <c r="E17" s="70" t="s">
        <v>75</v>
      </c>
      <c r="F17" s="68" t="s">
        <v>66</v>
      </c>
      <c r="G17" s="69" t="s">
        <v>76</v>
      </c>
      <c r="H17" s="70" t="s">
        <v>75</v>
      </c>
      <c r="I17" s="68" t="s">
        <v>66</v>
      </c>
      <c r="J17" s="69" t="s">
        <v>76</v>
      </c>
      <c r="K17" s="70" t="s">
        <v>75</v>
      </c>
      <c r="L17" s="68" t="s">
        <v>66</v>
      </c>
      <c r="M17" s="69" t="s">
        <v>76</v>
      </c>
      <c r="N17" s="70" t="s">
        <v>75</v>
      </c>
      <c r="O17" s="68" t="s">
        <v>66</v>
      </c>
      <c r="P17" s="69" t="s">
        <v>76</v>
      </c>
      <c r="Q17" s="70" t="s">
        <v>75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9"/>
      <c r="AQ17" s="50"/>
      <c r="AR17" s="51"/>
      <c r="AS17" s="10"/>
      <c r="AT17" s="10"/>
      <c r="AU17" s="10"/>
      <c r="AV17" s="10"/>
      <c r="AW17" s="10"/>
      <c r="AX17" s="10"/>
      <c r="AY17" s="52"/>
      <c r="BB17" s="13"/>
    </row>
    <row r="18" spans="1:54" s="12" customFormat="1" ht="13.5" thickBot="1" x14ac:dyDescent="0.3">
      <c r="A18" s="5"/>
      <c r="B18" s="29" t="s">
        <v>69</v>
      </c>
      <c r="C18" s="103"/>
      <c r="D18" s="104"/>
      <c r="E18" s="104"/>
      <c r="F18" s="104"/>
      <c r="G18" s="73"/>
      <c r="H18" s="73"/>
      <c r="I18" s="73"/>
      <c r="J18" s="73"/>
      <c r="K18" s="104"/>
      <c r="L18" s="73"/>
      <c r="M18" s="73"/>
      <c r="N18" s="73"/>
      <c r="O18" s="104"/>
      <c r="P18" s="73"/>
      <c r="Q18" s="74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9"/>
      <c r="AQ18" s="50"/>
      <c r="AR18" s="51"/>
      <c r="AS18" s="10"/>
      <c r="AT18" s="10"/>
      <c r="AU18" s="10"/>
      <c r="AV18" s="10"/>
      <c r="AW18" s="10"/>
      <c r="AX18" s="10"/>
      <c r="AY18" s="52"/>
      <c r="BB18" s="13"/>
    </row>
    <row r="19" spans="1:54" s="13" customFormat="1" ht="18" customHeight="1" thickBot="1" x14ac:dyDescent="0.3">
      <c r="B19" s="105"/>
      <c r="C19" s="106">
        <f>C18*120</f>
        <v>0</v>
      </c>
      <c r="D19" s="106">
        <f>D18*84</f>
        <v>0</v>
      </c>
      <c r="E19" s="106">
        <f>E18*1.5</f>
        <v>0</v>
      </c>
      <c r="F19" s="106">
        <f>F18*111</f>
        <v>0</v>
      </c>
      <c r="G19" s="106">
        <f>G18*84</f>
        <v>0</v>
      </c>
      <c r="H19" s="106">
        <f>H18*4.5</f>
        <v>0</v>
      </c>
      <c r="I19" s="106">
        <f>I18*111</f>
        <v>0</v>
      </c>
      <c r="J19" s="106">
        <f>J18*84</f>
        <v>0</v>
      </c>
      <c r="K19" s="106">
        <f>K18*2.25</f>
        <v>0</v>
      </c>
      <c r="L19" s="106">
        <f>L18*120</f>
        <v>0</v>
      </c>
      <c r="M19" s="106">
        <f>M18*84</f>
        <v>0</v>
      </c>
      <c r="N19" s="106">
        <f>N18*1.5</f>
        <v>0</v>
      </c>
      <c r="O19" s="106">
        <f>O18*78</f>
        <v>0</v>
      </c>
      <c r="P19" s="106">
        <f>P18*42</f>
        <v>0</v>
      </c>
      <c r="Q19" s="106">
        <f>Q18*1.5</f>
        <v>0</v>
      </c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25" t="s">
        <v>56</v>
      </c>
      <c r="AQ19" s="57"/>
      <c r="AR19" s="84"/>
      <c r="AY19" s="52"/>
    </row>
    <row r="20" spans="1:54" s="12" customFormat="1" ht="18" customHeight="1" x14ac:dyDescent="0.25"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25" t="s">
        <v>57</v>
      </c>
      <c r="AQ20" s="57"/>
      <c r="AR20" s="51"/>
      <c r="AS20" s="10"/>
      <c r="AT20" s="10"/>
      <c r="AU20" s="10"/>
      <c r="AV20" s="10"/>
      <c r="AW20" s="10"/>
      <c r="AX20" s="10"/>
      <c r="AY20" s="52"/>
      <c r="BB20" s="13"/>
    </row>
    <row r="21" spans="1:54" s="12" customFormat="1" ht="18" customHeight="1" x14ac:dyDescent="0.25"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25" t="s">
        <v>78</v>
      </c>
      <c r="AQ21" s="57"/>
      <c r="AR21" s="51"/>
      <c r="AS21" s="10"/>
      <c r="AT21" s="10"/>
      <c r="AU21" s="10"/>
      <c r="AV21" s="10"/>
      <c r="AW21" s="10"/>
      <c r="AX21" s="10"/>
      <c r="AY21" s="52"/>
      <c r="BB21" s="13"/>
    </row>
    <row r="22" spans="1:54" s="12" customFormat="1" ht="18" customHeight="1" thickBot="1" x14ac:dyDescent="0.3"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 t="s">
        <v>58</v>
      </c>
      <c r="AQ22" s="63">
        <f>AQ12+AQ13-AQ19-AQ20-AQ21</f>
        <v>0</v>
      </c>
      <c r="AR22" s="51"/>
      <c r="AS22" s="10"/>
      <c r="AT22" s="10"/>
      <c r="AU22" s="10"/>
      <c r="AV22" s="10"/>
      <c r="AW22" s="10"/>
      <c r="AX22" s="10"/>
      <c r="AY22" s="52"/>
      <c r="BB22" s="13"/>
    </row>
    <row r="23" spans="1:54" s="12" customFormat="1" ht="18" customHeight="1" thickTop="1" x14ac:dyDescent="0.25"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25" t="s">
        <v>59</v>
      </c>
      <c r="AQ23" s="64">
        <v>55787</v>
      </c>
      <c r="AR23" s="51"/>
      <c r="AS23" s="10"/>
      <c r="AT23" s="10"/>
      <c r="AU23" s="10"/>
      <c r="AV23" s="10"/>
      <c r="AW23" s="10"/>
      <c r="AX23" s="10"/>
      <c r="AY23" s="52"/>
      <c r="BB23" s="13"/>
    </row>
    <row r="24" spans="1:54" s="13" customFormat="1" ht="18" customHeight="1" thickBot="1" x14ac:dyDescent="0.3"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25" t="s">
        <v>60</v>
      </c>
      <c r="AQ24" s="65">
        <f>AQ23-AQ22</f>
        <v>55787</v>
      </c>
      <c r="AR24" s="84"/>
      <c r="AY24" s="52"/>
    </row>
    <row r="25" spans="1:54" s="12" customFormat="1" ht="18" customHeight="1" thickTop="1" x14ac:dyDescent="0.25"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66"/>
      <c r="AS25" s="48"/>
      <c r="AT25" s="10"/>
      <c r="AU25" s="10"/>
      <c r="AV25" s="10"/>
      <c r="AW25" s="10"/>
      <c r="AX25" s="10"/>
      <c r="AY25" s="52"/>
      <c r="BB25" s="13"/>
    </row>
    <row r="26" spans="1:54" s="2" customFormat="1" ht="18" customHeight="1" x14ac:dyDescent="0.25">
      <c r="AR26" s="67"/>
      <c r="AY26" s="8"/>
    </row>
    <row r="27" spans="1:54" ht="18" customHeight="1" x14ac:dyDescent="0.25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R27" s="71"/>
      <c r="AS27" s="1"/>
      <c r="AT27" s="1"/>
      <c r="AU27" s="1"/>
      <c r="AV27" s="1"/>
      <c r="AW27" s="1"/>
      <c r="AX27" s="1"/>
      <c r="AY27" s="4"/>
      <c r="BB27" s="2"/>
    </row>
    <row r="28" spans="1:54" ht="18" customHeight="1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R28" s="71"/>
      <c r="AS28" s="1"/>
      <c r="AT28" s="1"/>
      <c r="AU28" s="1"/>
      <c r="AV28" s="1"/>
      <c r="AW28" s="1"/>
      <c r="AX28" s="1"/>
      <c r="AY28" s="8"/>
      <c r="BB28" s="2"/>
    </row>
    <row r="29" spans="1:54" s="12" customFormat="1" ht="18" customHeight="1" thickBot="1" x14ac:dyDescent="0.3"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78"/>
      <c r="AR29" s="79"/>
      <c r="AS29" s="80"/>
      <c r="AT29" s="80"/>
      <c r="AU29" s="80"/>
      <c r="AV29" s="80"/>
      <c r="AW29" s="80"/>
      <c r="AX29" s="80"/>
      <c r="AY29" s="52"/>
      <c r="BB29" s="13"/>
    </row>
    <row r="30" spans="1:54" ht="18" customHeight="1" thickBot="1" x14ac:dyDescent="0.3">
      <c r="B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R30" s="1"/>
      <c r="AS30" s="1"/>
      <c r="AT30" s="1"/>
      <c r="AU30" s="1"/>
      <c r="AV30" s="1"/>
      <c r="AW30" s="1"/>
      <c r="AX30" s="1"/>
      <c r="AY30" s="8"/>
      <c r="BB30" s="2"/>
    </row>
    <row r="31" spans="1:54" ht="18" customHeight="1" thickBot="1" x14ac:dyDescent="0.3">
      <c r="B31" s="17" t="s">
        <v>70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20"/>
      <c r="AQ31" s="20"/>
      <c r="AR31" s="21"/>
    </row>
    <row r="32" spans="1:54" ht="18" customHeight="1" thickBot="1" x14ac:dyDescent="0.3">
      <c r="B32" s="81" t="s">
        <v>71</v>
      </c>
      <c r="C32" s="23" t="s">
        <v>9</v>
      </c>
      <c r="D32" s="23" t="s">
        <v>10</v>
      </c>
      <c r="E32" s="23" t="s">
        <v>11</v>
      </c>
      <c r="F32" s="23" t="s">
        <v>12</v>
      </c>
      <c r="G32" s="23" t="s">
        <v>13</v>
      </c>
      <c r="H32" s="23" t="s">
        <v>14</v>
      </c>
      <c r="I32" s="23" t="s">
        <v>15</v>
      </c>
      <c r="J32" s="23" t="s">
        <v>16</v>
      </c>
      <c r="K32" s="23" t="s">
        <v>17</v>
      </c>
      <c r="L32" s="23" t="s">
        <v>18</v>
      </c>
      <c r="M32" s="23" t="s">
        <v>19</v>
      </c>
      <c r="N32" s="23" t="s">
        <v>20</v>
      </c>
      <c r="O32" s="23" t="s">
        <v>21</v>
      </c>
      <c r="P32" s="23" t="s">
        <v>22</v>
      </c>
      <c r="Q32" s="23" t="s">
        <v>23</v>
      </c>
      <c r="R32" s="23" t="s">
        <v>24</v>
      </c>
      <c r="S32" s="23" t="s">
        <v>25</v>
      </c>
      <c r="T32" s="23" t="s">
        <v>26</v>
      </c>
      <c r="U32" s="24" t="s">
        <v>27</v>
      </c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P32" s="25" t="s">
        <v>28</v>
      </c>
      <c r="AQ32" s="26"/>
      <c r="AR32" s="27"/>
    </row>
    <row r="33" spans="2:44" ht="18" customHeight="1" x14ac:dyDescent="0.25">
      <c r="B33" s="29" t="s">
        <v>29</v>
      </c>
      <c r="C33" s="30"/>
      <c r="D33" s="30"/>
      <c r="E33" s="30"/>
      <c r="F33" s="30"/>
      <c r="G33" s="30"/>
      <c r="H33" s="30"/>
      <c r="I33" s="30"/>
      <c r="J33" s="30"/>
      <c r="K33" s="30">
        <v>3</v>
      </c>
      <c r="L33" s="30"/>
      <c r="M33" s="30">
        <v>1</v>
      </c>
      <c r="N33" s="30">
        <v>11</v>
      </c>
      <c r="O33" s="30"/>
      <c r="P33" s="30"/>
      <c r="Q33" s="30">
        <v>1</v>
      </c>
      <c r="R33" s="30"/>
      <c r="S33" s="30"/>
      <c r="T33" s="30">
        <v>3</v>
      </c>
      <c r="U33" s="31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R33" s="27"/>
    </row>
    <row r="34" spans="2:44" ht="18" customHeight="1" x14ac:dyDescent="0.25">
      <c r="B34" s="33" t="s">
        <v>30</v>
      </c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P34" s="25" t="s">
        <v>31</v>
      </c>
      <c r="AQ34" s="38">
        <f>SUM(C37:AO37)</f>
        <v>0</v>
      </c>
      <c r="AR34" s="27"/>
    </row>
    <row r="35" spans="2:44" ht="18" customHeight="1" thickBot="1" x14ac:dyDescent="0.3">
      <c r="B35" s="39" t="s">
        <v>32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P35" s="25" t="s">
        <v>33</v>
      </c>
      <c r="AQ35" s="38">
        <f>SUM(C53:Q53)</f>
        <v>0</v>
      </c>
      <c r="AR35" s="27"/>
    </row>
    <row r="36" spans="2:44" ht="18" customHeight="1" thickBot="1" x14ac:dyDescent="0.3">
      <c r="B36" s="29" t="s">
        <v>34</v>
      </c>
      <c r="C36" s="42">
        <f t="shared" ref="C36:I36" si="3">C33+C34-C35</f>
        <v>0</v>
      </c>
      <c r="D36" s="43">
        <f t="shared" si="3"/>
        <v>0</v>
      </c>
      <c r="E36" s="43">
        <f t="shared" si="3"/>
        <v>0</v>
      </c>
      <c r="F36" s="43">
        <f t="shared" si="3"/>
        <v>0</v>
      </c>
      <c r="G36" s="44">
        <f t="shared" si="3"/>
        <v>0</v>
      </c>
      <c r="H36" s="44">
        <f t="shared" si="3"/>
        <v>0</v>
      </c>
      <c r="I36" s="44">
        <f t="shared" si="3"/>
        <v>0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P36" s="25" t="s">
        <v>35</v>
      </c>
      <c r="AQ36" s="46">
        <f>AQ34-AQ35</f>
        <v>0</v>
      </c>
      <c r="AR36" s="27"/>
    </row>
    <row r="37" spans="2:44" ht="18" customHeight="1" thickBot="1" x14ac:dyDescent="0.3">
      <c r="B37" s="47"/>
      <c r="C37" s="48">
        <f t="shared" ref="C37:U37" si="4">C36*(C$3+C$4)</f>
        <v>0</v>
      </c>
      <c r="D37" s="48">
        <f t="shared" si="4"/>
        <v>0</v>
      </c>
      <c r="E37" s="48">
        <f t="shared" si="4"/>
        <v>0</v>
      </c>
      <c r="F37" s="48">
        <f t="shared" si="4"/>
        <v>0</v>
      </c>
      <c r="G37" s="48">
        <f t="shared" si="4"/>
        <v>0</v>
      </c>
      <c r="H37" s="48">
        <f t="shared" si="4"/>
        <v>0</v>
      </c>
      <c r="I37" s="48">
        <f t="shared" si="4"/>
        <v>0</v>
      </c>
      <c r="J37" s="48">
        <f t="shared" si="4"/>
        <v>0</v>
      </c>
      <c r="K37" s="48">
        <f t="shared" si="4"/>
        <v>0</v>
      </c>
      <c r="L37" s="48">
        <f t="shared" si="4"/>
        <v>0</v>
      </c>
      <c r="M37" s="48">
        <f t="shared" si="4"/>
        <v>0</v>
      </c>
      <c r="N37" s="48">
        <f t="shared" si="4"/>
        <v>0</v>
      </c>
      <c r="O37" s="48">
        <f t="shared" si="4"/>
        <v>0</v>
      </c>
      <c r="P37" s="48">
        <f t="shared" si="4"/>
        <v>0</v>
      </c>
      <c r="Q37" s="48">
        <f t="shared" si="4"/>
        <v>0</v>
      </c>
      <c r="R37" s="48">
        <f t="shared" si="4"/>
        <v>0</v>
      </c>
      <c r="S37" s="48">
        <f t="shared" si="4"/>
        <v>0</v>
      </c>
      <c r="T37" s="48">
        <f t="shared" si="4"/>
        <v>0</v>
      </c>
      <c r="U37" s="48">
        <f t="shared" si="4"/>
        <v>0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49" t="s">
        <v>36</v>
      </c>
      <c r="AQ37" s="50">
        <v>23</v>
      </c>
      <c r="AR37" s="51"/>
    </row>
    <row r="38" spans="2:44" ht="18" hidden="1" customHeight="1" x14ac:dyDescent="0.25">
      <c r="B38" s="53" t="s">
        <v>3</v>
      </c>
      <c r="C38" s="16">
        <f>[1]DSSR!B48</f>
        <v>0</v>
      </c>
      <c r="D38" s="16">
        <f>[1]DSSR!C48</f>
        <v>0</v>
      </c>
      <c r="E38" s="16">
        <f>[1]DSSR!D48</f>
        <v>0</v>
      </c>
      <c r="F38" s="16">
        <f>[1]DSSR!E48</f>
        <v>0</v>
      </c>
      <c r="G38" s="16">
        <f>[1]DSSR!F48</f>
        <v>0</v>
      </c>
      <c r="H38" s="16">
        <f>[1]DSSR!G48</f>
        <v>0</v>
      </c>
      <c r="I38" s="16">
        <f>[1]DSSR!H48</f>
        <v>0</v>
      </c>
      <c r="J38" s="16">
        <f>[1]DSSR!I48</f>
        <v>0</v>
      </c>
      <c r="K38" s="16">
        <f>[1]DSSR!J48</f>
        <v>0</v>
      </c>
      <c r="L38" s="16">
        <f>[1]DSSR!K48</f>
        <v>0</v>
      </c>
      <c r="M38" s="16">
        <f>[1]DSSR!L48</f>
        <v>0</v>
      </c>
      <c r="N38" s="16">
        <f>[1]DSSR!M48</f>
        <v>0</v>
      </c>
      <c r="O38" s="16">
        <f>[1]DSSR!N48</f>
        <v>0</v>
      </c>
      <c r="P38" s="16">
        <f>[1]DSSR!O48</f>
        <v>0</v>
      </c>
      <c r="Q38" s="16">
        <f>[1]DSSR!P48</f>
        <v>0</v>
      </c>
      <c r="R38" s="16">
        <f>[1]DSSR!Q48</f>
        <v>0</v>
      </c>
      <c r="S38" s="16">
        <f>[1]DSSR!R48</f>
        <v>0</v>
      </c>
      <c r="T38" s="16">
        <f>[1]DSSR!S48</f>
        <v>0</v>
      </c>
      <c r="U38" s="16">
        <f>[1]DSSR!T48</f>
        <v>0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9"/>
      <c r="AQ38" s="50"/>
      <c r="AR38" s="51"/>
    </row>
    <row r="39" spans="2:44" ht="18" hidden="1" customHeight="1" x14ac:dyDescent="0.25">
      <c r="B39" s="53" t="s">
        <v>4</v>
      </c>
      <c r="C39" s="16">
        <f>[1]DSSR!B49</f>
        <v>0</v>
      </c>
      <c r="D39" s="16">
        <f>[1]DSSR!C49</f>
        <v>0</v>
      </c>
      <c r="E39" s="16">
        <f>[1]DSSR!D49</f>
        <v>0</v>
      </c>
      <c r="F39" s="16">
        <f>[1]DSSR!E49</f>
        <v>0</v>
      </c>
      <c r="G39" s="16">
        <f>[1]DSSR!F49</f>
        <v>0</v>
      </c>
      <c r="H39" s="16">
        <f>[1]DSSR!G49</f>
        <v>0</v>
      </c>
      <c r="I39" s="16">
        <f>[1]DSSR!H49</f>
        <v>0</v>
      </c>
      <c r="J39" s="16">
        <f>[1]DSSR!I49</f>
        <v>0</v>
      </c>
      <c r="K39" s="16">
        <f>[1]DSSR!J49</f>
        <v>0</v>
      </c>
      <c r="L39" s="16">
        <f>[1]DSSR!K49</f>
        <v>0</v>
      </c>
      <c r="M39" s="16">
        <f>[1]DSSR!L49</f>
        <v>0</v>
      </c>
      <c r="N39" s="16">
        <f>[1]DSSR!M49</f>
        <v>0</v>
      </c>
      <c r="O39" s="16">
        <f>[1]DSSR!N49</f>
        <v>0</v>
      </c>
      <c r="P39" s="16">
        <f>[1]DSSR!O49</f>
        <v>0</v>
      </c>
      <c r="Q39" s="16">
        <f>[1]DSSR!P49</f>
        <v>0</v>
      </c>
      <c r="R39" s="16">
        <f>[1]DSSR!Q49</f>
        <v>0</v>
      </c>
      <c r="S39" s="16">
        <f>[1]DSSR!R49</f>
        <v>0</v>
      </c>
      <c r="T39" s="16">
        <f>[1]DSSR!S49</f>
        <v>0</v>
      </c>
      <c r="U39" s="16">
        <f>[1]DSSR!T49</f>
        <v>0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9"/>
      <c r="AQ39" s="50"/>
      <c r="AR39" s="51"/>
    </row>
    <row r="40" spans="2:44" ht="18" hidden="1" customHeight="1" x14ac:dyDescent="0.25">
      <c r="B40" s="53" t="s">
        <v>5</v>
      </c>
      <c r="C40" s="16">
        <v>84</v>
      </c>
      <c r="D40" s="16"/>
      <c r="E40" s="16">
        <v>84</v>
      </c>
      <c r="F40" s="16">
        <v>84</v>
      </c>
      <c r="G40" s="16">
        <v>84</v>
      </c>
      <c r="H40" s="16"/>
      <c r="I40" s="16">
        <v>84</v>
      </c>
      <c r="J40" s="16">
        <v>84</v>
      </c>
      <c r="K40" s="16"/>
      <c r="L40" s="16">
        <v>84</v>
      </c>
      <c r="M40" s="16"/>
      <c r="N40" s="16">
        <v>42</v>
      </c>
      <c r="O40" s="16">
        <v>42</v>
      </c>
      <c r="P40" s="16">
        <v>42</v>
      </c>
      <c r="Q40" s="16">
        <v>84</v>
      </c>
      <c r="R40" s="16"/>
      <c r="S40" s="16"/>
      <c r="T40" s="16">
        <v>84</v>
      </c>
      <c r="U40" s="16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9"/>
      <c r="AQ40" s="50"/>
      <c r="AR40" s="51"/>
    </row>
    <row r="41" spans="2:44" ht="18" hidden="1" customHeight="1" x14ac:dyDescent="0.25">
      <c r="B41" s="53" t="s">
        <v>6</v>
      </c>
      <c r="C41" s="16">
        <v>4.5</v>
      </c>
      <c r="D41" s="16"/>
      <c r="E41" s="16">
        <v>1.5</v>
      </c>
      <c r="F41" s="54">
        <f>4.5/2</f>
        <v>2.25</v>
      </c>
      <c r="G41" s="16">
        <v>4.5</v>
      </c>
      <c r="H41" s="16"/>
      <c r="I41" s="16">
        <v>4.5</v>
      </c>
      <c r="J41" s="16">
        <v>1.5</v>
      </c>
      <c r="K41" s="16"/>
      <c r="L41" s="16">
        <v>1.5</v>
      </c>
      <c r="M41" s="16"/>
      <c r="N41" s="16">
        <v>1.5</v>
      </c>
      <c r="O41" s="16">
        <v>1.5</v>
      </c>
      <c r="P41" s="16">
        <v>1.5</v>
      </c>
      <c r="Q41" s="16">
        <v>1.5</v>
      </c>
      <c r="R41" s="16"/>
      <c r="S41" s="16"/>
      <c r="T41" s="16">
        <v>1.5</v>
      </c>
      <c r="U41" s="55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9"/>
      <c r="AQ41" s="50"/>
      <c r="AR41" s="51"/>
    </row>
    <row r="42" spans="2:44" ht="18" hidden="1" customHeight="1" x14ac:dyDescent="0.25">
      <c r="B42" s="53"/>
      <c r="C42" s="16"/>
      <c r="D42" s="16"/>
      <c r="E42" s="16"/>
      <c r="F42" s="5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55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9"/>
      <c r="AQ42" s="50"/>
      <c r="AR42" s="51"/>
    </row>
    <row r="43" spans="2:44" ht="18" customHeight="1" thickBot="1" x14ac:dyDescent="0.3">
      <c r="B43" s="81" t="s">
        <v>71</v>
      </c>
      <c r="C43" s="23" t="s">
        <v>37</v>
      </c>
      <c r="D43" s="23" t="s">
        <v>38</v>
      </c>
      <c r="E43" s="23" t="s">
        <v>39</v>
      </c>
      <c r="F43" s="23" t="s">
        <v>40</v>
      </c>
      <c r="G43" s="23" t="s">
        <v>41</v>
      </c>
      <c r="H43" s="23" t="s">
        <v>42</v>
      </c>
      <c r="I43" s="23" t="s">
        <v>43</v>
      </c>
      <c r="J43" s="23" t="s">
        <v>44</v>
      </c>
      <c r="K43" s="23" t="s">
        <v>45</v>
      </c>
      <c r="L43" s="23" t="s">
        <v>46</v>
      </c>
      <c r="M43" s="23" t="s">
        <v>47</v>
      </c>
      <c r="N43" s="23" t="s">
        <v>48</v>
      </c>
      <c r="O43" s="23" t="s">
        <v>49</v>
      </c>
      <c r="P43" s="23" t="s">
        <v>50</v>
      </c>
      <c r="Q43" s="23" t="s">
        <v>51</v>
      </c>
      <c r="R43" s="56" t="s">
        <v>52</v>
      </c>
      <c r="S43" s="23" t="s">
        <v>53</v>
      </c>
      <c r="T43" s="23" t="s">
        <v>54</v>
      </c>
      <c r="U43" s="24" t="s">
        <v>55</v>
      </c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25" t="s">
        <v>56</v>
      </c>
      <c r="AQ43" s="57"/>
      <c r="AR43" s="51"/>
    </row>
    <row r="44" spans="2:44" ht="18" customHeight="1" x14ac:dyDescent="0.25">
      <c r="B44" s="29" t="s">
        <v>29</v>
      </c>
      <c r="C44" s="30">
        <v>160</v>
      </c>
      <c r="D44" s="30"/>
      <c r="E44" s="30">
        <v>3</v>
      </c>
      <c r="F44" s="30">
        <v>30</v>
      </c>
      <c r="G44" s="30">
        <v>280</v>
      </c>
      <c r="H44" s="30">
        <v>1</v>
      </c>
      <c r="I44" s="30"/>
      <c r="J44" s="30"/>
      <c r="K44" s="30"/>
      <c r="L44" s="30">
        <v>5</v>
      </c>
      <c r="M44" s="30"/>
      <c r="N44" s="30"/>
      <c r="O44" s="58">
        <v>25</v>
      </c>
      <c r="P44" s="30"/>
      <c r="Q44" s="30"/>
      <c r="R44" s="30">
        <v>1</v>
      </c>
      <c r="S44" s="30"/>
      <c r="T44" s="30"/>
      <c r="U44" s="59">
        <v>1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25" t="s">
        <v>57</v>
      </c>
      <c r="AQ44" s="57">
        <v>3154</v>
      </c>
      <c r="AR44" s="51"/>
    </row>
    <row r="45" spans="2:44" ht="18" customHeight="1" x14ac:dyDescent="0.25">
      <c r="B45" s="33" t="s">
        <v>30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60"/>
      <c r="U45" s="61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25"/>
      <c r="AQ45" s="57"/>
      <c r="AR45" s="51"/>
    </row>
    <row r="46" spans="2:44" ht="18" customHeight="1" thickBot="1" x14ac:dyDescent="0.3">
      <c r="B46" s="39" t="s">
        <v>32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62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9" t="s">
        <v>58</v>
      </c>
      <c r="AQ46" s="63">
        <f>AQ36+AQ37-AQ43-AQ44-AQ45</f>
        <v>-3131</v>
      </c>
      <c r="AR46" s="51"/>
    </row>
    <row r="47" spans="2:44" ht="18" customHeight="1" thickBot="1" x14ac:dyDescent="0.3">
      <c r="B47" s="29" t="s">
        <v>34</v>
      </c>
      <c r="C47" s="44"/>
      <c r="D47" s="44"/>
      <c r="E47" s="44">
        <f t="shared" ref="E47:R47" si="5">E44+E45-E46</f>
        <v>3</v>
      </c>
      <c r="F47" s="44">
        <f t="shared" si="5"/>
        <v>30</v>
      </c>
      <c r="G47" s="44">
        <f t="shared" si="5"/>
        <v>280</v>
      </c>
      <c r="H47" s="44">
        <f t="shared" si="5"/>
        <v>1</v>
      </c>
      <c r="I47" s="44">
        <f t="shared" si="5"/>
        <v>0</v>
      </c>
      <c r="J47" s="44">
        <f t="shared" si="5"/>
        <v>0</v>
      </c>
      <c r="K47" s="44">
        <f t="shared" si="5"/>
        <v>0</v>
      </c>
      <c r="L47" s="44">
        <f t="shared" si="5"/>
        <v>5</v>
      </c>
      <c r="M47" s="44">
        <f t="shared" si="5"/>
        <v>0</v>
      </c>
      <c r="N47" s="44">
        <f t="shared" si="5"/>
        <v>0</v>
      </c>
      <c r="O47" s="44">
        <f t="shared" si="5"/>
        <v>25</v>
      </c>
      <c r="P47" s="44">
        <f t="shared" si="5"/>
        <v>0</v>
      </c>
      <c r="Q47" s="44">
        <f t="shared" si="5"/>
        <v>0</v>
      </c>
      <c r="R47" s="44">
        <f t="shared" si="5"/>
        <v>1</v>
      </c>
      <c r="S47" s="44"/>
      <c r="T47" s="82"/>
      <c r="U47" s="45">
        <f>U44+U45-U46</f>
        <v>1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25" t="s">
        <v>59</v>
      </c>
      <c r="AQ47" s="64">
        <v>1579590</v>
      </c>
      <c r="AR47" s="51"/>
    </row>
    <row r="48" spans="2:44" ht="18" customHeight="1" thickBot="1" x14ac:dyDescent="0.3">
      <c r="B48" s="47"/>
      <c r="C48" s="48">
        <f t="shared" ref="C48:U48" si="6">C47*(V$3+V$4)</f>
        <v>0</v>
      </c>
      <c r="D48" s="48">
        <f t="shared" si="6"/>
        <v>0</v>
      </c>
      <c r="E48" s="48">
        <f t="shared" si="6"/>
        <v>2919</v>
      </c>
      <c r="F48" s="48">
        <f t="shared" si="6"/>
        <v>20220</v>
      </c>
      <c r="G48" s="48">
        <f t="shared" si="6"/>
        <v>192080</v>
      </c>
      <c r="H48" s="48">
        <f t="shared" si="6"/>
        <v>1175</v>
      </c>
      <c r="I48" s="48">
        <f t="shared" si="6"/>
        <v>0</v>
      </c>
      <c r="J48" s="48">
        <f t="shared" si="6"/>
        <v>0</v>
      </c>
      <c r="K48" s="48">
        <f t="shared" si="6"/>
        <v>0</v>
      </c>
      <c r="L48" s="48">
        <f t="shared" si="6"/>
        <v>3155</v>
      </c>
      <c r="M48" s="48">
        <f t="shared" si="6"/>
        <v>0</v>
      </c>
      <c r="N48" s="48">
        <f t="shared" si="6"/>
        <v>0</v>
      </c>
      <c r="O48" s="48">
        <f t="shared" si="6"/>
        <v>7075</v>
      </c>
      <c r="P48" s="48">
        <f t="shared" si="6"/>
        <v>0</v>
      </c>
      <c r="Q48" s="48">
        <f t="shared" si="6"/>
        <v>0</v>
      </c>
      <c r="R48" s="48">
        <f t="shared" si="6"/>
        <v>650</v>
      </c>
      <c r="S48" s="48">
        <f t="shared" si="6"/>
        <v>0</v>
      </c>
      <c r="T48" s="48">
        <f t="shared" si="6"/>
        <v>0</v>
      </c>
      <c r="U48" s="48">
        <f t="shared" si="6"/>
        <v>650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25" t="s">
        <v>60</v>
      </c>
      <c r="AQ48" s="65">
        <f>AQ47-AQ46</f>
        <v>1582721</v>
      </c>
      <c r="AR48" s="51"/>
    </row>
    <row r="49" spans="2:44" ht="18" customHeight="1" thickTop="1" thickBot="1" x14ac:dyDescent="0.3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66"/>
    </row>
    <row r="50" spans="2:44" ht="18" customHeight="1" thickBot="1" x14ac:dyDescent="0.3">
      <c r="B50" s="112" t="s">
        <v>61</v>
      </c>
      <c r="C50" s="114" t="s">
        <v>26</v>
      </c>
      <c r="D50" s="115"/>
      <c r="E50" s="116"/>
      <c r="F50" s="114" t="s">
        <v>62</v>
      </c>
      <c r="G50" s="115"/>
      <c r="H50" s="116"/>
      <c r="I50" s="114" t="s">
        <v>63</v>
      </c>
      <c r="J50" s="115"/>
      <c r="K50" s="116"/>
      <c r="L50" s="114" t="s">
        <v>64</v>
      </c>
      <c r="M50" s="115"/>
      <c r="N50" s="116"/>
      <c r="O50" s="114" t="s">
        <v>65</v>
      </c>
      <c r="P50" s="115"/>
      <c r="Q50" s="11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67"/>
    </row>
    <row r="51" spans="2:44" ht="18" customHeight="1" thickBot="1" x14ac:dyDescent="0.3">
      <c r="B51" s="113"/>
      <c r="C51" s="68" t="s">
        <v>66</v>
      </c>
      <c r="D51" s="69" t="s">
        <v>67</v>
      </c>
      <c r="E51" s="70" t="s">
        <v>68</v>
      </c>
      <c r="F51" s="68" t="s">
        <v>66</v>
      </c>
      <c r="G51" s="69" t="s">
        <v>67</v>
      </c>
      <c r="H51" s="70" t="s">
        <v>68</v>
      </c>
      <c r="I51" s="68" t="s">
        <v>66</v>
      </c>
      <c r="J51" s="69" t="s">
        <v>67</v>
      </c>
      <c r="K51" s="70" t="s">
        <v>68</v>
      </c>
      <c r="L51" s="68" t="s">
        <v>66</v>
      </c>
      <c r="M51" s="69" t="s">
        <v>67</v>
      </c>
      <c r="N51" s="70" t="s">
        <v>68</v>
      </c>
      <c r="O51" s="68" t="s">
        <v>66</v>
      </c>
      <c r="P51" s="69" t="s">
        <v>67</v>
      </c>
      <c r="Q51" s="70" t="s">
        <v>68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R51" s="71"/>
    </row>
    <row r="52" spans="2:44" ht="18" customHeight="1" thickBot="1" x14ac:dyDescent="0.3">
      <c r="B52" s="29" t="s">
        <v>69</v>
      </c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R52" s="71"/>
    </row>
    <row r="53" spans="2:44" ht="18" customHeight="1" thickBot="1" x14ac:dyDescent="0.3">
      <c r="B53" s="75"/>
      <c r="C53" s="76">
        <f>C52*120</f>
        <v>0</v>
      </c>
      <c r="D53" s="76">
        <f>D52*84</f>
        <v>0</v>
      </c>
      <c r="E53" s="76">
        <f>E52*1.5</f>
        <v>0</v>
      </c>
      <c r="F53" s="76">
        <f>F52*120</f>
        <v>0</v>
      </c>
      <c r="G53" s="76">
        <f>G52*84</f>
        <v>0</v>
      </c>
      <c r="H53" s="76">
        <f>H52*4.5</f>
        <v>0</v>
      </c>
      <c r="I53" s="76">
        <f>I52*120</f>
        <v>0</v>
      </c>
      <c r="J53" s="76">
        <f>J52*84</f>
        <v>0</v>
      </c>
      <c r="K53" s="76">
        <f>K52*2.25</f>
        <v>0</v>
      </c>
      <c r="L53" s="76">
        <f>L52*120</f>
        <v>0</v>
      </c>
      <c r="M53" s="76">
        <f>M52*84</f>
        <v>0</v>
      </c>
      <c r="N53" s="76">
        <f>N52*1.5</f>
        <v>0</v>
      </c>
      <c r="O53" s="76">
        <f>O52*78</f>
        <v>0</v>
      </c>
      <c r="P53" s="76">
        <f>P52*42</f>
        <v>0</v>
      </c>
      <c r="Q53" s="76">
        <f>Q52*1.5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Q53" s="78"/>
      <c r="AR53" s="79"/>
    </row>
    <row r="54" spans="2:44" ht="18" customHeight="1" thickBot="1" x14ac:dyDescent="0.3"/>
    <row r="55" spans="2:44" ht="18" customHeight="1" thickBot="1" x14ac:dyDescent="0.3">
      <c r="B55" s="17" t="s">
        <v>72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20"/>
      <c r="AQ55" s="20"/>
      <c r="AR55" s="21"/>
    </row>
    <row r="56" spans="2:44" ht="18" customHeight="1" thickBot="1" x14ac:dyDescent="0.3">
      <c r="B56" s="81" t="s">
        <v>73</v>
      </c>
      <c r="C56" s="23" t="s">
        <v>9</v>
      </c>
      <c r="D56" s="23" t="s">
        <v>10</v>
      </c>
      <c r="E56" s="23" t="s">
        <v>11</v>
      </c>
      <c r="F56" s="23" t="s">
        <v>12</v>
      </c>
      <c r="G56" s="23" t="s">
        <v>13</v>
      </c>
      <c r="H56" s="23" t="s">
        <v>14</v>
      </c>
      <c r="I56" s="23" t="s">
        <v>15</v>
      </c>
      <c r="J56" s="23" t="s">
        <v>16</v>
      </c>
      <c r="K56" s="23" t="s">
        <v>17</v>
      </c>
      <c r="L56" s="23" t="s">
        <v>18</v>
      </c>
      <c r="M56" s="23" t="s">
        <v>19</v>
      </c>
      <c r="N56" s="23" t="s">
        <v>20</v>
      </c>
      <c r="O56" s="23" t="s">
        <v>21</v>
      </c>
      <c r="P56" s="23" t="s">
        <v>22</v>
      </c>
      <c r="Q56" s="23" t="s">
        <v>23</v>
      </c>
      <c r="R56" s="23" t="s">
        <v>24</v>
      </c>
      <c r="S56" s="23" t="s">
        <v>25</v>
      </c>
      <c r="T56" s="23" t="s">
        <v>26</v>
      </c>
      <c r="U56" s="24" t="s">
        <v>27</v>
      </c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P56" s="25" t="s">
        <v>28</v>
      </c>
      <c r="AQ56" s="26"/>
      <c r="AR56" s="27"/>
    </row>
    <row r="57" spans="2:44" ht="18" customHeight="1" x14ac:dyDescent="0.25">
      <c r="B57" s="29" t="s">
        <v>29</v>
      </c>
      <c r="C57" s="30"/>
      <c r="D57" s="30"/>
      <c r="E57" s="30"/>
      <c r="F57" s="30"/>
      <c r="G57" s="30"/>
      <c r="H57" s="30"/>
      <c r="I57" s="30"/>
      <c r="J57" s="30"/>
      <c r="K57" s="30">
        <v>3</v>
      </c>
      <c r="L57" s="30"/>
      <c r="M57" s="30">
        <v>1</v>
      </c>
      <c r="N57" s="30">
        <v>6</v>
      </c>
      <c r="O57" s="30">
        <v>1</v>
      </c>
      <c r="P57" s="30"/>
      <c r="Q57" s="30"/>
      <c r="R57" s="30"/>
      <c r="S57" s="30"/>
      <c r="T57" s="30">
        <v>3</v>
      </c>
      <c r="U57" s="31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R57" s="27"/>
    </row>
    <row r="58" spans="2:44" ht="18" customHeight="1" x14ac:dyDescent="0.25">
      <c r="B58" s="33" t="s">
        <v>30</v>
      </c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P58" s="25" t="s">
        <v>31</v>
      </c>
      <c r="AQ58" s="38">
        <f>SUM(C61:AO61)</f>
        <v>0</v>
      </c>
      <c r="AR58" s="27"/>
    </row>
    <row r="59" spans="2:44" ht="18" customHeight="1" thickBot="1" x14ac:dyDescent="0.3">
      <c r="B59" s="39" t="s">
        <v>32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1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P59" s="25" t="s">
        <v>33</v>
      </c>
      <c r="AQ59" s="38">
        <f>SUM(C77:Q77)</f>
        <v>0</v>
      </c>
      <c r="AR59" s="27"/>
    </row>
    <row r="60" spans="2:44" ht="18" customHeight="1" thickBot="1" x14ac:dyDescent="0.3">
      <c r="B60" s="29" t="s">
        <v>34</v>
      </c>
      <c r="C60" s="42">
        <f t="shared" ref="C60:I60" si="7">C57+C58-C59</f>
        <v>0</v>
      </c>
      <c r="D60" s="43">
        <f t="shared" si="7"/>
        <v>0</v>
      </c>
      <c r="E60" s="43">
        <f t="shared" si="7"/>
        <v>0</v>
      </c>
      <c r="F60" s="43">
        <f t="shared" si="7"/>
        <v>0</v>
      </c>
      <c r="G60" s="44">
        <f t="shared" si="7"/>
        <v>0</v>
      </c>
      <c r="H60" s="44">
        <f t="shared" si="7"/>
        <v>0</v>
      </c>
      <c r="I60" s="44">
        <f t="shared" si="7"/>
        <v>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P60" s="25" t="s">
        <v>35</v>
      </c>
      <c r="AQ60" s="46">
        <f>AQ58-AQ59</f>
        <v>0</v>
      </c>
      <c r="AR60" s="27"/>
    </row>
    <row r="61" spans="2:44" ht="18" customHeight="1" thickBot="1" x14ac:dyDescent="0.3">
      <c r="B61" s="47"/>
      <c r="C61" s="48">
        <f t="shared" ref="C61:U61" si="8">C60*(C$3+C$4)</f>
        <v>0</v>
      </c>
      <c r="D61" s="48">
        <f t="shared" si="8"/>
        <v>0</v>
      </c>
      <c r="E61" s="48">
        <f t="shared" si="8"/>
        <v>0</v>
      </c>
      <c r="F61" s="48">
        <f t="shared" si="8"/>
        <v>0</v>
      </c>
      <c r="G61" s="48">
        <f t="shared" si="8"/>
        <v>0</v>
      </c>
      <c r="H61" s="48">
        <f t="shared" si="8"/>
        <v>0</v>
      </c>
      <c r="I61" s="48">
        <f t="shared" si="8"/>
        <v>0</v>
      </c>
      <c r="J61" s="48">
        <f t="shared" si="8"/>
        <v>0</v>
      </c>
      <c r="K61" s="48">
        <f t="shared" si="8"/>
        <v>0</v>
      </c>
      <c r="L61" s="48">
        <f t="shared" si="8"/>
        <v>0</v>
      </c>
      <c r="M61" s="48">
        <f t="shared" si="8"/>
        <v>0</v>
      </c>
      <c r="N61" s="48">
        <f t="shared" si="8"/>
        <v>0</v>
      </c>
      <c r="O61" s="48">
        <f t="shared" si="8"/>
        <v>0</v>
      </c>
      <c r="P61" s="48">
        <f t="shared" si="8"/>
        <v>0</v>
      </c>
      <c r="Q61" s="48">
        <f t="shared" si="8"/>
        <v>0</v>
      </c>
      <c r="R61" s="48">
        <f t="shared" si="8"/>
        <v>0</v>
      </c>
      <c r="S61" s="48">
        <f t="shared" si="8"/>
        <v>0</v>
      </c>
      <c r="T61" s="48">
        <f t="shared" si="8"/>
        <v>0</v>
      </c>
      <c r="U61" s="48">
        <f t="shared" si="8"/>
        <v>0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49" t="s">
        <v>36</v>
      </c>
      <c r="AQ61" s="50">
        <v>23</v>
      </c>
      <c r="AR61" s="51"/>
    </row>
    <row r="62" spans="2:44" ht="18" hidden="1" customHeight="1" x14ac:dyDescent="0.25">
      <c r="B62" s="53" t="s">
        <v>3</v>
      </c>
      <c r="C62" s="16">
        <f>[1]DSSR!B72</f>
        <v>0</v>
      </c>
      <c r="D62" s="16">
        <f>[1]DSSR!C72</f>
        <v>0</v>
      </c>
      <c r="E62" s="16">
        <f>[1]DSSR!D72</f>
        <v>0</v>
      </c>
      <c r="F62" s="16">
        <f>[1]DSSR!E72</f>
        <v>0</v>
      </c>
      <c r="G62" s="16">
        <f>[1]DSSR!F72</f>
        <v>0</v>
      </c>
      <c r="H62" s="16">
        <f>[1]DSSR!G72</f>
        <v>0</v>
      </c>
      <c r="I62" s="16">
        <f>[1]DSSR!H72</f>
        <v>0</v>
      </c>
      <c r="J62" s="16">
        <f>[1]DSSR!I72</f>
        <v>0</v>
      </c>
      <c r="K62" s="16">
        <f>[1]DSSR!J72</f>
        <v>0</v>
      </c>
      <c r="L62" s="16">
        <f>[1]DSSR!K72</f>
        <v>0</v>
      </c>
      <c r="M62" s="16">
        <f>[1]DSSR!L72</f>
        <v>0</v>
      </c>
      <c r="N62" s="16">
        <f>[1]DSSR!M72</f>
        <v>0</v>
      </c>
      <c r="O62" s="16">
        <f>[1]DSSR!N72</f>
        <v>0</v>
      </c>
      <c r="P62" s="16">
        <f>[1]DSSR!O72</f>
        <v>0</v>
      </c>
      <c r="Q62" s="16">
        <f>[1]DSSR!P72</f>
        <v>0</v>
      </c>
      <c r="R62" s="16">
        <f>[1]DSSR!Q72</f>
        <v>0</v>
      </c>
      <c r="S62" s="16">
        <f>[1]DSSR!R72</f>
        <v>0</v>
      </c>
      <c r="T62" s="16">
        <f>[1]DSSR!S72</f>
        <v>0</v>
      </c>
      <c r="U62" s="16">
        <f>[1]DSSR!T72</f>
        <v>0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9"/>
      <c r="AQ62" s="50"/>
      <c r="AR62" s="51"/>
    </row>
    <row r="63" spans="2:44" ht="18" hidden="1" customHeight="1" x14ac:dyDescent="0.25">
      <c r="B63" s="53" t="s">
        <v>4</v>
      </c>
      <c r="C63" s="16">
        <f>[1]DSSR!B73</f>
        <v>0</v>
      </c>
      <c r="D63" s="16">
        <f>[1]DSSR!C73</f>
        <v>0</v>
      </c>
      <c r="E63" s="16">
        <f>[1]DSSR!D73</f>
        <v>0</v>
      </c>
      <c r="F63" s="16">
        <f>[1]DSSR!E73</f>
        <v>0</v>
      </c>
      <c r="G63" s="16">
        <f>[1]DSSR!F73</f>
        <v>0</v>
      </c>
      <c r="H63" s="16">
        <f>[1]DSSR!G73</f>
        <v>0</v>
      </c>
      <c r="I63" s="16">
        <f>[1]DSSR!H73</f>
        <v>0</v>
      </c>
      <c r="J63" s="16">
        <f>[1]DSSR!I73</f>
        <v>0</v>
      </c>
      <c r="K63" s="16">
        <f>[1]DSSR!J73</f>
        <v>0</v>
      </c>
      <c r="L63" s="16">
        <f>[1]DSSR!K73</f>
        <v>0</v>
      </c>
      <c r="M63" s="16">
        <f>[1]DSSR!L73</f>
        <v>0</v>
      </c>
      <c r="N63" s="16">
        <f>[1]DSSR!M73</f>
        <v>0</v>
      </c>
      <c r="O63" s="16">
        <f>[1]DSSR!N73</f>
        <v>0</v>
      </c>
      <c r="P63" s="16">
        <f>[1]DSSR!O73</f>
        <v>0</v>
      </c>
      <c r="Q63" s="16">
        <f>[1]DSSR!P73</f>
        <v>0</v>
      </c>
      <c r="R63" s="16">
        <f>[1]DSSR!Q73</f>
        <v>0</v>
      </c>
      <c r="S63" s="16">
        <f>[1]DSSR!R73</f>
        <v>0</v>
      </c>
      <c r="T63" s="16">
        <f>[1]DSSR!S73</f>
        <v>0</v>
      </c>
      <c r="U63" s="16">
        <f>[1]DSSR!T73</f>
        <v>0</v>
      </c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9"/>
      <c r="AQ63" s="50"/>
      <c r="AR63" s="51"/>
    </row>
    <row r="64" spans="2:44" ht="18" hidden="1" customHeight="1" x14ac:dyDescent="0.25">
      <c r="B64" s="53" t="s">
        <v>5</v>
      </c>
      <c r="C64" s="16">
        <v>84</v>
      </c>
      <c r="D64" s="16"/>
      <c r="E64" s="16">
        <v>84</v>
      </c>
      <c r="F64" s="16">
        <v>84</v>
      </c>
      <c r="G64" s="16">
        <v>84</v>
      </c>
      <c r="H64" s="16"/>
      <c r="I64" s="16">
        <v>84</v>
      </c>
      <c r="J64" s="16">
        <v>84</v>
      </c>
      <c r="K64" s="16"/>
      <c r="L64" s="16">
        <v>84</v>
      </c>
      <c r="M64" s="16"/>
      <c r="N64" s="16">
        <v>42</v>
      </c>
      <c r="O64" s="16">
        <v>42</v>
      </c>
      <c r="P64" s="16">
        <v>42</v>
      </c>
      <c r="Q64" s="16">
        <v>84</v>
      </c>
      <c r="R64" s="16"/>
      <c r="S64" s="16"/>
      <c r="T64" s="16">
        <v>84</v>
      </c>
      <c r="U64" s="16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9"/>
      <c r="AQ64" s="50"/>
      <c r="AR64" s="51"/>
    </row>
    <row r="65" spans="2:44" ht="18" hidden="1" customHeight="1" x14ac:dyDescent="0.25">
      <c r="B65" s="53" t="s">
        <v>6</v>
      </c>
      <c r="C65" s="16">
        <v>4.5</v>
      </c>
      <c r="D65" s="16"/>
      <c r="E65" s="16">
        <v>1.5</v>
      </c>
      <c r="F65" s="54">
        <f>4.5/2</f>
        <v>2.25</v>
      </c>
      <c r="G65" s="16">
        <v>4.5</v>
      </c>
      <c r="H65" s="16"/>
      <c r="I65" s="16">
        <v>4.5</v>
      </c>
      <c r="J65" s="16">
        <v>1.5</v>
      </c>
      <c r="K65" s="16"/>
      <c r="L65" s="16">
        <v>1.5</v>
      </c>
      <c r="M65" s="16"/>
      <c r="N65" s="16">
        <v>1.5</v>
      </c>
      <c r="O65" s="16">
        <v>1.5</v>
      </c>
      <c r="P65" s="16">
        <v>1.5</v>
      </c>
      <c r="Q65" s="16">
        <v>1.5</v>
      </c>
      <c r="R65" s="16"/>
      <c r="S65" s="16"/>
      <c r="T65" s="16">
        <v>1.5</v>
      </c>
      <c r="U65" s="55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9"/>
      <c r="AQ65" s="50"/>
      <c r="AR65" s="51"/>
    </row>
    <row r="66" spans="2:44" ht="18" hidden="1" customHeight="1" x14ac:dyDescent="0.25">
      <c r="B66" s="53"/>
      <c r="C66" s="16"/>
      <c r="D66" s="16"/>
      <c r="E66" s="16"/>
      <c r="F66" s="5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55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9"/>
      <c r="AQ66" s="50"/>
      <c r="AR66" s="51"/>
    </row>
    <row r="67" spans="2:44" ht="18" customHeight="1" thickBot="1" x14ac:dyDescent="0.3">
      <c r="B67" s="81" t="s">
        <v>73</v>
      </c>
      <c r="C67" s="23" t="s">
        <v>37</v>
      </c>
      <c r="D67" s="23" t="s">
        <v>38</v>
      </c>
      <c r="E67" s="23" t="s">
        <v>39</v>
      </c>
      <c r="F67" s="23" t="s">
        <v>40</v>
      </c>
      <c r="G67" s="23" t="s">
        <v>41</v>
      </c>
      <c r="H67" s="23" t="s">
        <v>42</v>
      </c>
      <c r="I67" s="23" t="s">
        <v>43</v>
      </c>
      <c r="J67" s="23" t="s">
        <v>44</v>
      </c>
      <c r="K67" s="23" t="s">
        <v>45</v>
      </c>
      <c r="L67" s="23" t="s">
        <v>46</v>
      </c>
      <c r="M67" s="23" t="s">
        <v>47</v>
      </c>
      <c r="N67" s="23" t="s">
        <v>48</v>
      </c>
      <c r="O67" s="23" t="s">
        <v>49</v>
      </c>
      <c r="P67" s="23" t="s">
        <v>50</v>
      </c>
      <c r="Q67" s="23" t="s">
        <v>51</v>
      </c>
      <c r="R67" s="56" t="s">
        <v>52</v>
      </c>
      <c r="S67" s="23" t="s">
        <v>53</v>
      </c>
      <c r="T67" s="23" t="s">
        <v>54</v>
      </c>
      <c r="U67" s="24" t="s">
        <v>55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25" t="s">
        <v>56</v>
      </c>
      <c r="AQ67" s="57"/>
      <c r="AR67" s="51"/>
    </row>
    <row r="68" spans="2:44" ht="18" customHeight="1" x14ac:dyDescent="0.25">
      <c r="B68" s="29" t="s">
        <v>29</v>
      </c>
      <c r="C68" s="30">
        <v>108</v>
      </c>
      <c r="D68" s="30">
        <v>1</v>
      </c>
      <c r="E68" s="30">
        <v>3</v>
      </c>
      <c r="F68" s="30">
        <v>16</v>
      </c>
      <c r="G68" s="30">
        <v>150</v>
      </c>
      <c r="H68" s="30"/>
      <c r="I68" s="30"/>
      <c r="J68" s="30"/>
      <c r="K68" s="30"/>
      <c r="L68" s="30">
        <v>5</v>
      </c>
      <c r="M68" s="30"/>
      <c r="N68" s="30"/>
      <c r="O68" s="58">
        <v>15</v>
      </c>
      <c r="P68" s="30"/>
      <c r="Q68" s="30"/>
      <c r="R68" s="30">
        <v>1</v>
      </c>
      <c r="S68" s="30"/>
      <c r="T68" s="30"/>
      <c r="U68" s="59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25" t="s">
        <v>57</v>
      </c>
      <c r="AQ68" s="57">
        <v>3154</v>
      </c>
      <c r="AR68" s="51"/>
    </row>
    <row r="69" spans="2:44" ht="18" customHeight="1" x14ac:dyDescent="0.25">
      <c r="B69" s="33" t="s">
        <v>30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60"/>
      <c r="U69" s="61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25"/>
      <c r="AQ69" s="57"/>
      <c r="AR69" s="51"/>
    </row>
    <row r="70" spans="2:44" ht="18" customHeight="1" thickBot="1" x14ac:dyDescent="0.3">
      <c r="B70" s="39" t="s">
        <v>32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62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9" t="s">
        <v>58</v>
      </c>
      <c r="AQ70" s="63">
        <f>AQ60+AQ61-AQ67-AQ68-AQ69</f>
        <v>-3131</v>
      </c>
      <c r="AR70" s="51"/>
    </row>
    <row r="71" spans="2:44" ht="18" customHeight="1" thickBot="1" x14ac:dyDescent="0.3">
      <c r="B71" s="29" t="s">
        <v>34</v>
      </c>
      <c r="C71" s="44"/>
      <c r="D71" s="44"/>
      <c r="E71" s="44">
        <f t="shared" ref="E71:S71" si="9">E68+E69-E70</f>
        <v>3</v>
      </c>
      <c r="F71" s="44">
        <f t="shared" si="9"/>
        <v>16</v>
      </c>
      <c r="G71" s="44">
        <f t="shared" si="9"/>
        <v>150</v>
      </c>
      <c r="H71" s="44">
        <f t="shared" si="9"/>
        <v>0</v>
      </c>
      <c r="I71" s="44">
        <f t="shared" si="9"/>
        <v>0</v>
      </c>
      <c r="J71" s="44">
        <f t="shared" si="9"/>
        <v>0</v>
      </c>
      <c r="K71" s="44">
        <f t="shared" si="9"/>
        <v>0</v>
      </c>
      <c r="L71" s="44">
        <f t="shared" si="9"/>
        <v>5</v>
      </c>
      <c r="M71" s="44">
        <f t="shared" si="9"/>
        <v>0</v>
      </c>
      <c r="N71" s="44">
        <f t="shared" si="9"/>
        <v>0</v>
      </c>
      <c r="O71" s="44">
        <f t="shared" si="9"/>
        <v>15</v>
      </c>
      <c r="P71" s="44">
        <f t="shared" si="9"/>
        <v>0</v>
      </c>
      <c r="Q71" s="44">
        <f t="shared" si="9"/>
        <v>0</v>
      </c>
      <c r="R71" s="44">
        <f t="shared" si="9"/>
        <v>1</v>
      </c>
      <c r="S71" s="44">
        <f t="shared" si="9"/>
        <v>0</v>
      </c>
      <c r="T71" s="82"/>
      <c r="U71" s="45">
        <f>U68+U69-U70</f>
        <v>0</v>
      </c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25" t="s">
        <v>59</v>
      </c>
      <c r="AQ71" s="64">
        <v>1579590</v>
      </c>
      <c r="AR71" s="51"/>
    </row>
    <row r="72" spans="2:44" ht="18" customHeight="1" thickBot="1" x14ac:dyDescent="0.3">
      <c r="B72" s="47"/>
      <c r="C72" s="48">
        <f t="shared" ref="C72:U72" si="10">C71*(V$3+V$4)</f>
        <v>0</v>
      </c>
      <c r="D72" s="48">
        <f t="shared" si="10"/>
        <v>0</v>
      </c>
      <c r="E72" s="48">
        <f t="shared" si="10"/>
        <v>2919</v>
      </c>
      <c r="F72" s="48">
        <f t="shared" si="10"/>
        <v>10784</v>
      </c>
      <c r="G72" s="48">
        <f t="shared" si="10"/>
        <v>102900</v>
      </c>
      <c r="H72" s="48">
        <f t="shared" si="10"/>
        <v>0</v>
      </c>
      <c r="I72" s="48">
        <f t="shared" si="10"/>
        <v>0</v>
      </c>
      <c r="J72" s="48">
        <f t="shared" si="10"/>
        <v>0</v>
      </c>
      <c r="K72" s="48">
        <f t="shared" si="10"/>
        <v>0</v>
      </c>
      <c r="L72" s="48">
        <f t="shared" si="10"/>
        <v>3155</v>
      </c>
      <c r="M72" s="48">
        <f t="shared" si="10"/>
        <v>0</v>
      </c>
      <c r="N72" s="48">
        <f t="shared" si="10"/>
        <v>0</v>
      </c>
      <c r="O72" s="48">
        <f t="shared" si="10"/>
        <v>4245</v>
      </c>
      <c r="P72" s="48">
        <f t="shared" si="10"/>
        <v>0</v>
      </c>
      <c r="Q72" s="48">
        <f t="shared" si="10"/>
        <v>0</v>
      </c>
      <c r="R72" s="48">
        <f t="shared" si="10"/>
        <v>650</v>
      </c>
      <c r="S72" s="48">
        <f t="shared" si="10"/>
        <v>0</v>
      </c>
      <c r="T72" s="48">
        <f t="shared" si="10"/>
        <v>0</v>
      </c>
      <c r="U72" s="48">
        <f t="shared" si="10"/>
        <v>0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25" t="s">
        <v>60</v>
      </c>
      <c r="AQ72" s="65">
        <f>AQ71-AQ70</f>
        <v>1582721</v>
      </c>
      <c r="AR72" s="51"/>
    </row>
    <row r="73" spans="2:44" ht="18" customHeight="1" thickTop="1" thickBot="1" x14ac:dyDescent="0.3"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66"/>
    </row>
    <row r="74" spans="2:44" ht="18" customHeight="1" thickBot="1" x14ac:dyDescent="0.3">
      <c r="B74" s="112" t="s">
        <v>61</v>
      </c>
      <c r="C74" s="114" t="s">
        <v>26</v>
      </c>
      <c r="D74" s="115"/>
      <c r="E74" s="116"/>
      <c r="F74" s="114" t="s">
        <v>62</v>
      </c>
      <c r="G74" s="115"/>
      <c r="H74" s="116"/>
      <c r="I74" s="114" t="s">
        <v>63</v>
      </c>
      <c r="J74" s="115"/>
      <c r="K74" s="116"/>
      <c r="L74" s="114" t="s">
        <v>64</v>
      </c>
      <c r="M74" s="115"/>
      <c r="N74" s="116"/>
      <c r="O74" s="114" t="s">
        <v>65</v>
      </c>
      <c r="P74" s="115"/>
      <c r="Q74" s="116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67"/>
    </row>
    <row r="75" spans="2:44" ht="18" customHeight="1" thickBot="1" x14ac:dyDescent="0.3">
      <c r="B75" s="113"/>
      <c r="C75" s="68" t="s">
        <v>66</v>
      </c>
      <c r="D75" s="69" t="s">
        <v>67</v>
      </c>
      <c r="E75" s="70" t="s">
        <v>68</v>
      </c>
      <c r="F75" s="68" t="s">
        <v>66</v>
      </c>
      <c r="G75" s="69" t="s">
        <v>67</v>
      </c>
      <c r="H75" s="70" t="s">
        <v>68</v>
      </c>
      <c r="I75" s="68" t="s">
        <v>66</v>
      </c>
      <c r="J75" s="69" t="s">
        <v>67</v>
      </c>
      <c r="K75" s="70" t="s">
        <v>68</v>
      </c>
      <c r="L75" s="68" t="s">
        <v>66</v>
      </c>
      <c r="M75" s="69" t="s">
        <v>67</v>
      </c>
      <c r="N75" s="70" t="s">
        <v>68</v>
      </c>
      <c r="O75" s="68" t="s">
        <v>66</v>
      </c>
      <c r="P75" s="69" t="s">
        <v>67</v>
      </c>
      <c r="Q75" s="70" t="s">
        <v>68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R75" s="71"/>
    </row>
    <row r="76" spans="2:44" ht="18" customHeight="1" thickBot="1" x14ac:dyDescent="0.3">
      <c r="B76" s="29" t="s">
        <v>69</v>
      </c>
      <c r="C76" s="7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4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R76" s="71"/>
    </row>
    <row r="77" spans="2:44" ht="18" customHeight="1" thickBot="1" x14ac:dyDescent="0.3">
      <c r="B77" s="75"/>
      <c r="C77" s="76">
        <f>C76*120</f>
        <v>0</v>
      </c>
      <c r="D77" s="76">
        <f>D76*84</f>
        <v>0</v>
      </c>
      <c r="E77" s="76">
        <f>E76*1.5</f>
        <v>0</v>
      </c>
      <c r="F77" s="76">
        <f>F76*120</f>
        <v>0</v>
      </c>
      <c r="G77" s="76">
        <f>G76*84</f>
        <v>0</v>
      </c>
      <c r="H77" s="76">
        <f>H76*4.5</f>
        <v>0</v>
      </c>
      <c r="I77" s="76">
        <f>I76*120</f>
        <v>0</v>
      </c>
      <c r="J77" s="76">
        <f>J76*84</f>
        <v>0</v>
      </c>
      <c r="K77" s="76">
        <f>K76*2.25</f>
        <v>0</v>
      </c>
      <c r="L77" s="76">
        <f>L76*120</f>
        <v>0</v>
      </c>
      <c r="M77" s="76">
        <f>M76*84</f>
        <v>0</v>
      </c>
      <c r="N77" s="76">
        <f>N76*1.5</f>
        <v>0</v>
      </c>
      <c r="O77" s="76">
        <f>O76*78</f>
        <v>0</v>
      </c>
      <c r="P77" s="76">
        <f>P76*42</f>
        <v>0</v>
      </c>
      <c r="Q77" s="76">
        <f>Q76*1.5</f>
        <v>0</v>
      </c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8"/>
      <c r="AQ77" s="78"/>
      <c r="AR77" s="79"/>
    </row>
    <row r="78" spans="2:44" ht="18" customHeight="1" thickBot="1" x14ac:dyDescent="0.3"/>
    <row r="79" spans="2:44" ht="18" customHeight="1" thickBot="1" x14ac:dyDescent="0.3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20"/>
      <c r="AQ79" s="20"/>
      <c r="AR79" s="21"/>
    </row>
    <row r="80" spans="2:44" ht="18" customHeight="1" thickBot="1" x14ac:dyDescent="0.3">
      <c r="B80" s="81" t="s">
        <v>74</v>
      </c>
      <c r="C80" s="23" t="s">
        <v>9</v>
      </c>
      <c r="D80" s="23" t="s">
        <v>10</v>
      </c>
      <c r="E80" s="23" t="s">
        <v>11</v>
      </c>
      <c r="F80" s="23" t="s">
        <v>12</v>
      </c>
      <c r="G80" s="23" t="s">
        <v>13</v>
      </c>
      <c r="H80" s="23" t="s">
        <v>14</v>
      </c>
      <c r="I80" s="23" t="s">
        <v>15</v>
      </c>
      <c r="J80" s="23" t="s">
        <v>16</v>
      </c>
      <c r="K80" s="23" t="s">
        <v>17</v>
      </c>
      <c r="L80" s="23" t="s">
        <v>18</v>
      </c>
      <c r="M80" s="23" t="s">
        <v>19</v>
      </c>
      <c r="N80" s="23" t="s">
        <v>20</v>
      </c>
      <c r="O80" s="23" t="s">
        <v>21</v>
      </c>
      <c r="P80" s="23" t="s">
        <v>22</v>
      </c>
      <c r="Q80" s="23" t="s">
        <v>23</v>
      </c>
      <c r="R80" s="23" t="s">
        <v>24</v>
      </c>
      <c r="S80" s="23" t="s">
        <v>25</v>
      </c>
      <c r="T80" s="23" t="s">
        <v>26</v>
      </c>
      <c r="U80" s="24" t="s">
        <v>27</v>
      </c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P80" s="25" t="s">
        <v>28</v>
      </c>
      <c r="AQ80" s="26"/>
      <c r="AR80" s="27"/>
    </row>
    <row r="81" spans="2:44" ht="18" customHeight="1" x14ac:dyDescent="0.25">
      <c r="B81" s="29" t="s">
        <v>29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R81" s="27"/>
    </row>
    <row r="82" spans="2:44" ht="18" customHeight="1" x14ac:dyDescent="0.25">
      <c r="B82" s="33" t="s">
        <v>30</v>
      </c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P82" s="25" t="s">
        <v>31</v>
      </c>
      <c r="AQ82" s="38">
        <f>SUM(C85:AO85)</f>
        <v>0</v>
      </c>
      <c r="AR82" s="27"/>
    </row>
    <row r="83" spans="2:44" ht="18" customHeight="1" thickBot="1" x14ac:dyDescent="0.3">
      <c r="B83" s="39" t="s">
        <v>32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1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P83" s="25" t="s">
        <v>33</v>
      </c>
      <c r="AQ83" s="38">
        <f>SUM(C101:Q101)</f>
        <v>0</v>
      </c>
      <c r="AR83" s="27"/>
    </row>
    <row r="84" spans="2:44" ht="18" customHeight="1" thickBot="1" x14ac:dyDescent="0.3">
      <c r="B84" s="29" t="s">
        <v>34</v>
      </c>
      <c r="C84" s="42">
        <f t="shared" ref="C84:I84" si="11">C81+C82-C83</f>
        <v>0</v>
      </c>
      <c r="D84" s="43">
        <f t="shared" si="11"/>
        <v>0</v>
      </c>
      <c r="E84" s="43">
        <f t="shared" si="11"/>
        <v>0</v>
      </c>
      <c r="F84" s="43">
        <f t="shared" si="11"/>
        <v>0</v>
      </c>
      <c r="G84" s="44">
        <f t="shared" si="11"/>
        <v>0</v>
      </c>
      <c r="H84" s="44">
        <f t="shared" si="11"/>
        <v>0</v>
      </c>
      <c r="I84" s="44">
        <f t="shared" si="11"/>
        <v>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P84" s="25" t="s">
        <v>35</v>
      </c>
      <c r="AQ84" s="46">
        <f>AQ82-AQ83</f>
        <v>0</v>
      </c>
      <c r="AR84" s="27"/>
    </row>
    <row r="85" spans="2:44" ht="18" customHeight="1" thickBot="1" x14ac:dyDescent="0.3">
      <c r="B85" s="47"/>
      <c r="C85" s="48">
        <f t="shared" ref="C85:U85" si="12">C84*(C$3+C$4)</f>
        <v>0</v>
      </c>
      <c r="D85" s="48">
        <f t="shared" si="12"/>
        <v>0</v>
      </c>
      <c r="E85" s="48">
        <f t="shared" si="12"/>
        <v>0</v>
      </c>
      <c r="F85" s="48">
        <f t="shared" si="12"/>
        <v>0</v>
      </c>
      <c r="G85" s="48">
        <f t="shared" si="12"/>
        <v>0</v>
      </c>
      <c r="H85" s="48">
        <f t="shared" si="12"/>
        <v>0</v>
      </c>
      <c r="I85" s="48">
        <f t="shared" si="12"/>
        <v>0</v>
      </c>
      <c r="J85" s="48">
        <f t="shared" si="12"/>
        <v>0</v>
      </c>
      <c r="K85" s="48">
        <f t="shared" si="12"/>
        <v>0</v>
      </c>
      <c r="L85" s="48">
        <f t="shared" si="12"/>
        <v>0</v>
      </c>
      <c r="M85" s="48">
        <f t="shared" si="12"/>
        <v>0</v>
      </c>
      <c r="N85" s="48">
        <f t="shared" si="12"/>
        <v>0</v>
      </c>
      <c r="O85" s="48">
        <f t="shared" si="12"/>
        <v>0</v>
      </c>
      <c r="P85" s="48">
        <f t="shared" si="12"/>
        <v>0</v>
      </c>
      <c r="Q85" s="48">
        <f t="shared" si="12"/>
        <v>0</v>
      </c>
      <c r="R85" s="48">
        <f t="shared" si="12"/>
        <v>0</v>
      </c>
      <c r="S85" s="48">
        <f t="shared" si="12"/>
        <v>0</v>
      </c>
      <c r="T85" s="48">
        <f t="shared" si="12"/>
        <v>0</v>
      </c>
      <c r="U85" s="48">
        <f t="shared" si="12"/>
        <v>0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49" t="s">
        <v>36</v>
      </c>
      <c r="AQ85" s="50">
        <v>100</v>
      </c>
      <c r="AR85" s="51"/>
    </row>
    <row r="86" spans="2:44" ht="18" hidden="1" customHeight="1" x14ac:dyDescent="0.25">
      <c r="B86" s="53" t="s">
        <v>3</v>
      </c>
      <c r="C86" s="16">
        <f>[1]DSSR!B96</f>
        <v>0</v>
      </c>
      <c r="D86" s="16">
        <f>[1]DSSR!C96</f>
        <v>0</v>
      </c>
      <c r="E86" s="16">
        <f>[1]DSSR!D96</f>
        <v>0</v>
      </c>
      <c r="F86" s="16">
        <f>[1]DSSR!E96</f>
        <v>0</v>
      </c>
      <c r="G86" s="16">
        <f>[1]DSSR!F96</f>
        <v>0</v>
      </c>
      <c r="H86" s="16">
        <f>[1]DSSR!G96</f>
        <v>0</v>
      </c>
      <c r="I86" s="16">
        <f>[1]DSSR!H96</f>
        <v>0</v>
      </c>
      <c r="J86" s="16">
        <f>[1]DSSR!I96</f>
        <v>0</v>
      </c>
      <c r="K86" s="16">
        <f>[1]DSSR!J96</f>
        <v>0</v>
      </c>
      <c r="L86" s="16">
        <f>[1]DSSR!K96</f>
        <v>0</v>
      </c>
      <c r="M86" s="16">
        <f>[1]DSSR!L96</f>
        <v>0</v>
      </c>
      <c r="N86" s="16">
        <f>[1]DSSR!M96</f>
        <v>0</v>
      </c>
      <c r="O86" s="16">
        <f>[1]DSSR!N96</f>
        <v>0</v>
      </c>
      <c r="P86" s="16">
        <f>[1]DSSR!O96</f>
        <v>0</v>
      </c>
      <c r="Q86" s="16">
        <f>[1]DSSR!P96</f>
        <v>0</v>
      </c>
      <c r="R86" s="16">
        <f>[1]DSSR!Q96</f>
        <v>0</v>
      </c>
      <c r="S86" s="16">
        <f>[1]DSSR!R96</f>
        <v>0</v>
      </c>
      <c r="T86" s="16">
        <f>[1]DSSR!S96</f>
        <v>0</v>
      </c>
      <c r="U86" s="16">
        <f>[1]DSSR!T96</f>
        <v>0</v>
      </c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9"/>
      <c r="AQ86" s="50"/>
      <c r="AR86" s="51"/>
    </row>
    <row r="87" spans="2:44" ht="18" hidden="1" customHeight="1" x14ac:dyDescent="0.25">
      <c r="B87" s="53" t="s">
        <v>4</v>
      </c>
      <c r="C87" s="16">
        <f>[1]DSSR!B97</f>
        <v>0</v>
      </c>
      <c r="D87" s="16">
        <f>[1]DSSR!C97</f>
        <v>0</v>
      </c>
      <c r="E87" s="16">
        <f>[1]DSSR!D97</f>
        <v>0</v>
      </c>
      <c r="F87" s="16">
        <f>[1]DSSR!E97</f>
        <v>0</v>
      </c>
      <c r="G87" s="16">
        <f>[1]DSSR!F97</f>
        <v>0</v>
      </c>
      <c r="H87" s="16">
        <f>[1]DSSR!G97</f>
        <v>0</v>
      </c>
      <c r="I87" s="16">
        <f>[1]DSSR!H97</f>
        <v>0</v>
      </c>
      <c r="J87" s="16">
        <f>[1]DSSR!I97</f>
        <v>0</v>
      </c>
      <c r="K87" s="16">
        <f>[1]DSSR!J97</f>
        <v>0</v>
      </c>
      <c r="L87" s="16">
        <f>[1]DSSR!K97</f>
        <v>0</v>
      </c>
      <c r="M87" s="16">
        <f>[1]DSSR!L97</f>
        <v>0</v>
      </c>
      <c r="N87" s="16">
        <f>[1]DSSR!M97</f>
        <v>0</v>
      </c>
      <c r="O87" s="16">
        <f>[1]DSSR!N97</f>
        <v>0</v>
      </c>
      <c r="P87" s="16">
        <f>[1]DSSR!O97</f>
        <v>0</v>
      </c>
      <c r="Q87" s="16">
        <f>[1]DSSR!P97</f>
        <v>0</v>
      </c>
      <c r="R87" s="16">
        <f>[1]DSSR!Q97</f>
        <v>0</v>
      </c>
      <c r="S87" s="16">
        <f>[1]DSSR!R97</f>
        <v>0</v>
      </c>
      <c r="T87" s="16">
        <f>[1]DSSR!S97</f>
        <v>0</v>
      </c>
      <c r="U87" s="16">
        <f>[1]DSSR!T97</f>
        <v>0</v>
      </c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9"/>
      <c r="AQ87" s="50"/>
      <c r="AR87" s="51"/>
    </row>
    <row r="88" spans="2:44" ht="18" hidden="1" customHeight="1" x14ac:dyDescent="0.25">
      <c r="B88" s="53" t="s">
        <v>5</v>
      </c>
      <c r="C88" s="16">
        <v>84</v>
      </c>
      <c r="D88" s="16"/>
      <c r="E88" s="16">
        <v>84</v>
      </c>
      <c r="F88" s="16">
        <v>84</v>
      </c>
      <c r="G88" s="16">
        <v>84</v>
      </c>
      <c r="H88" s="16"/>
      <c r="I88" s="16">
        <v>84</v>
      </c>
      <c r="J88" s="16">
        <v>84</v>
      </c>
      <c r="K88" s="16"/>
      <c r="L88" s="16">
        <v>84</v>
      </c>
      <c r="M88" s="16"/>
      <c r="N88" s="16">
        <v>42</v>
      </c>
      <c r="O88" s="16">
        <v>42</v>
      </c>
      <c r="P88" s="16">
        <v>42</v>
      </c>
      <c r="Q88" s="16">
        <v>84</v>
      </c>
      <c r="R88" s="16"/>
      <c r="S88" s="16"/>
      <c r="T88" s="16">
        <v>84</v>
      </c>
      <c r="U88" s="16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9"/>
      <c r="AQ88" s="50"/>
      <c r="AR88" s="51"/>
    </row>
    <row r="89" spans="2:44" ht="18" hidden="1" customHeight="1" x14ac:dyDescent="0.25">
      <c r="B89" s="53" t="s">
        <v>6</v>
      </c>
      <c r="C89" s="16">
        <v>4.5</v>
      </c>
      <c r="D89" s="16"/>
      <c r="E89" s="16">
        <v>1.5</v>
      </c>
      <c r="F89" s="54">
        <f>4.5/2</f>
        <v>2.25</v>
      </c>
      <c r="G89" s="16">
        <v>4.5</v>
      </c>
      <c r="H89" s="16"/>
      <c r="I89" s="16">
        <v>4.5</v>
      </c>
      <c r="J89" s="16">
        <v>1.5</v>
      </c>
      <c r="K89" s="16"/>
      <c r="L89" s="16">
        <v>1.5</v>
      </c>
      <c r="M89" s="16"/>
      <c r="N89" s="16">
        <v>1.5</v>
      </c>
      <c r="O89" s="16">
        <v>1.5</v>
      </c>
      <c r="P89" s="16">
        <v>1.5</v>
      </c>
      <c r="Q89" s="16">
        <v>1.5</v>
      </c>
      <c r="R89" s="16"/>
      <c r="S89" s="16"/>
      <c r="T89" s="16">
        <v>1.5</v>
      </c>
      <c r="U89" s="55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9"/>
      <c r="AQ89" s="50"/>
      <c r="AR89" s="51"/>
    </row>
    <row r="90" spans="2:44" ht="18" hidden="1" customHeight="1" x14ac:dyDescent="0.25">
      <c r="B90" s="53"/>
      <c r="C90" s="16"/>
      <c r="D90" s="16"/>
      <c r="E90" s="16"/>
      <c r="F90" s="5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55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9"/>
      <c r="AQ90" s="50"/>
      <c r="AR90" s="51"/>
    </row>
    <row r="91" spans="2:44" ht="18" customHeight="1" thickBot="1" x14ac:dyDescent="0.3">
      <c r="B91" s="81" t="s">
        <v>74</v>
      </c>
      <c r="C91" s="23" t="s">
        <v>37</v>
      </c>
      <c r="D91" s="23" t="s">
        <v>38</v>
      </c>
      <c r="E91" s="23" t="s">
        <v>39</v>
      </c>
      <c r="F91" s="23" t="s">
        <v>40</v>
      </c>
      <c r="G91" s="23" t="s">
        <v>41</v>
      </c>
      <c r="H91" s="23" t="s">
        <v>42</v>
      </c>
      <c r="I91" s="23" t="s">
        <v>43</v>
      </c>
      <c r="J91" s="23" t="s">
        <v>44</v>
      </c>
      <c r="K91" s="23" t="s">
        <v>45</v>
      </c>
      <c r="L91" s="23" t="s">
        <v>46</v>
      </c>
      <c r="M91" s="23" t="s">
        <v>47</v>
      </c>
      <c r="N91" s="23" t="s">
        <v>48</v>
      </c>
      <c r="O91" s="23" t="s">
        <v>49</v>
      </c>
      <c r="P91" s="23" t="s">
        <v>50</v>
      </c>
      <c r="Q91" s="23" t="s">
        <v>51</v>
      </c>
      <c r="R91" s="56" t="s">
        <v>52</v>
      </c>
      <c r="S91" s="23" t="s">
        <v>53</v>
      </c>
      <c r="T91" s="23" t="s">
        <v>54</v>
      </c>
      <c r="U91" s="24" t="s">
        <v>55</v>
      </c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25" t="s">
        <v>56</v>
      </c>
      <c r="AQ91" s="57"/>
      <c r="AR91" s="51"/>
    </row>
    <row r="92" spans="2:44" ht="18" customHeight="1" x14ac:dyDescent="0.25">
      <c r="B92" s="29" t="s">
        <v>29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58"/>
      <c r="P92" s="30"/>
      <c r="Q92" s="30"/>
      <c r="R92" s="30"/>
      <c r="S92" s="30"/>
      <c r="T92" s="30"/>
      <c r="U92" s="59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25" t="s">
        <v>57</v>
      </c>
      <c r="AQ92" s="57">
        <v>3154</v>
      </c>
      <c r="AR92" s="51"/>
    </row>
    <row r="93" spans="2:44" ht="18" customHeight="1" x14ac:dyDescent="0.25">
      <c r="B93" s="33" t="s">
        <v>30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60"/>
      <c r="U93" s="61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25"/>
      <c r="AQ93" s="57"/>
      <c r="AR93" s="51"/>
    </row>
    <row r="94" spans="2:44" ht="18" customHeight="1" thickBot="1" x14ac:dyDescent="0.3">
      <c r="B94" s="39" t="s">
        <v>32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62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9" t="s">
        <v>58</v>
      </c>
      <c r="AQ94" s="63">
        <f>AQ84+AQ85-AQ91-AQ92-AQ93</f>
        <v>-3054</v>
      </c>
      <c r="AR94" s="51"/>
    </row>
    <row r="95" spans="2:44" ht="18" customHeight="1" thickBot="1" x14ac:dyDescent="0.3">
      <c r="B95" s="29" t="s">
        <v>34</v>
      </c>
      <c r="C95" s="44"/>
      <c r="D95" s="44"/>
      <c r="E95" s="44">
        <f t="shared" ref="E95:S95" si="13">E92+E93-E94</f>
        <v>0</v>
      </c>
      <c r="F95" s="44">
        <f t="shared" si="13"/>
        <v>0</v>
      </c>
      <c r="G95" s="44">
        <f t="shared" si="13"/>
        <v>0</v>
      </c>
      <c r="H95" s="44">
        <f t="shared" si="13"/>
        <v>0</v>
      </c>
      <c r="I95" s="44">
        <f t="shared" si="13"/>
        <v>0</v>
      </c>
      <c r="J95" s="44">
        <f t="shared" si="13"/>
        <v>0</v>
      </c>
      <c r="K95" s="44">
        <f t="shared" si="13"/>
        <v>0</v>
      </c>
      <c r="L95" s="44">
        <f t="shared" si="13"/>
        <v>0</v>
      </c>
      <c r="M95" s="44">
        <f t="shared" si="13"/>
        <v>0</v>
      </c>
      <c r="N95" s="44">
        <f t="shared" si="13"/>
        <v>0</v>
      </c>
      <c r="O95" s="44">
        <f t="shared" si="13"/>
        <v>0</v>
      </c>
      <c r="P95" s="44">
        <f t="shared" si="13"/>
        <v>0</v>
      </c>
      <c r="Q95" s="44">
        <f t="shared" si="13"/>
        <v>0</v>
      </c>
      <c r="R95" s="44">
        <f t="shared" si="13"/>
        <v>0</v>
      </c>
      <c r="S95" s="44">
        <f t="shared" si="13"/>
        <v>0</v>
      </c>
      <c r="T95" s="82"/>
      <c r="U95" s="45">
        <f>U92+U93-U94</f>
        <v>0</v>
      </c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25" t="s">
        <v>59</v>
      </c>
      <c r="AQ95" s="64">
        <v>1579590</v>
      </c>
      <c r="AR95" s="51"/>
    </row>
    <row r="96" spans="2:44" ht="18" customHeight="1" thickBot="1" x14ac:dyDescent="0.3">
      <c r="B96" s="47"/>
      <c r="C96" s="48">
        <f t="shared" ref="C96:U96" si="14">C95*(V$3+V$4)</f>
        <v>0</v>
      </c>
      <c r="D96" s="48">
        <f t="shared" si="14"/>
        <v>0</v>
      </c>
      <c r="E96" s="48">
        <f t="shared" si="14"/>
        <v>0</v>
      </c>
      <c r="F96" s="48">
        <f t="shared" si="14"/>
        <v>0</v>
      </c>
      <c r="G96" s="48">
        <f t="shared" si="14"/>
        <v>0</v>
      </c>
      <c r="H96" s="48">
        <f t="shared" si="14"/>
        <v>0</v>
      </c>
      <c r="I96" s="48">
        <f t="shared" si="14"/>
        <v>0</v>
      </c>
      <c r="J96" s="48">
        <f t="shared" si="14"/>
        <v>0</v>
      </c>
      <c r="K96" s="48">
        <f t="shared" si="14"/>
        <v>0</v>
      </c>
      <c r="L96" s="48">
        <f t="shared" si="14"/>
        <v>0</v>
      </c>
      <c r="M96" s="48">
        <f t="shared" si="14"/>
        <v>0</v>
      </c>
      <c r="N96" s="48">
        <f t="shared" si="14"/>
        <v>0</v>
      </c>
      <c r="O96" s="48">
        <f t="shared" si="14"/>
        <v>0</v>
      </c>
      <c r="P96" s="48">
        <f t="shared" si="14"/>
        <v>0</v>
      </c>
      <c r="Q96" s="48">
        <f t="shared" si="14"/>
        <v>0</v>
      </c>
      <c r="R96" s="48">
        <f t="shared" si="14"/>
        <v>0</v>
      </c>
      <c r="S96" s="48">
        <f t="shared" si="14"/>
        <v>0</v>
      </c>
      <c r="T96" s="48">
        <f t="shared" si="14"/>
        <v>0</v>
      </c>
      <c r="U96" s="48">
        <f t="shared" si="14"/>
        <v>0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25" t="s">
        <v>60</v>
      </c>
      <c r="AQ96" s="65">
        <f>AQ95-AQ94</f>
        <v>1582644</v>
      </c>
      <c r="AR96" s="51"/>
    </row>
    <row r="97" spans="2:44" ht="18" customHeight="1" thickTop="1" thickBot="1" x14ac:dyDescent="0.3"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66"/>
    </row>
    <row r="98" spans="2:44" ht="18" customHeight="1" thickBot="1" x14ac:dyDescent="0.3">
      <c r="B98" s="112" t="s">
        <v>61</v>
      </c>
      <c r="C98" s="114" t="s">
        <v>26</v>
      </c>
      <c r="D98" s="115"/>
      <c r="E98" s="116"/>
      <c r="F98" s="114" t="s">
        <v>62</v>
      </c>
      <c r="G98" s="115"/>
      <c r="H98" s="116"/>
      <c r="I98" s="114" t="s">
        <v>63</v>
      </c>
      <c r="J98" s="115"/>
      <c r="K98" s="116"/>
      <c r="L98" s="114" t="s">
        <v>64</v>
      </c>
      <c r="M98" s="115"/>
      <c r="N98" s="116"/>
      <c r="O98" s="114" t="s">
        <v>65</v>
      </c>
      <c r="P98" s="115"/>
      <c r="Q98" s="116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67"/>
    </row>
    <row r="99" spans="2:44" ht="18" customHeight="1" thickBot="1" x14ac:dyDescent="0.3">
      <c r="B99" s="113"/>
      <c r="C99" s="68" t="s">
        <v>66</v>
      </c>
      <c r="D99" s="69" t="s">
        <v>67</v>
      </c>
      <c r="E99" s="70" t="s">
        <v>68</v>
      </c>
      <c r="F99" s="68" t="s">
        <v>66</v>
      </c>
      <c r="G99" s="69" t="s">
        <v>67</v>
      </c>
      <c r="H99" s="70" t="s">
        <v>68</v>
      </c>
      <c r="I99" s="68" t="s">
        <v>66</v>
      </c>
      <c r="J99" s="69" t="s">
        <v>67</v>
      </c>
      <c r="K99" s="70" t="s">
        <v>68</v>
      </c>
      <c r="L99" s="68" t="s">
        <v>66</v>
      </c>
      <c r="M99" s="69" t="s">
        <v>67</v>
      </c>
      <c r="N99" s="70" t="s">
        <v>68</v>
      </c>
      <c r="O99" s="68" t="s">
        <v>66</v>
      </c>
      <c r="P99" s="69" t="s">
        <v>67</v>
      </c>
      <c r="Q99" s="70" t="s">
        <v>68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R99" s="71"/>
    </row>
    <row r="100" spans="2:44" ht="18" customHeight="1" thickBot="1" x14ac:dyDescent="0.3">
      <c r="B100" s="29" t="s">
        <v>69</v>
      </c>
      <c r="C100" s="72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R100" s="71"/>
    </row>
    <row r="101" spans="2:44" ht="18" customHeight="1" thickBot="1" x14ac:dyDescent="0.3">
      <c r="B101" s="75"/>
      <c r="C101" s="76">
        <f>C100*120</f>
        <v>0</v>
      </c>
      <c r="D101" s="76">
        <f>D100*84</f>
        <v>0</v>
      </c>
      <c r="E101" s="76">
        <f>E100*1.5</f>
        <v>0</v>
      </c>
      <c r="F101" s="76">
        <f>F100*120</f>
        <v>0</v>
      </c>
      <c r="G101" s="76">
        <f>G100*84</f>
        <v>0</v>
      </c>
      <c r="H101" s="76">
        <f>H100*4.5</f>
        <v>0</v>
      </c>
      <c r="I101" s="76">
        <f>I100*120</f>
        <v>0</v>
      </c>
      <c r="J101" s="76">
        <f>J100*84</f>
        <v>0</v>
      </c>
      <c r="K101" s="76">
        <f>K100*2.25</f>
        <v>0</v>
      </c>
      <c r="L101" s="76">
        <f>L100*120</f>
        <v>0</v>
      </c>
      <c r="M101" s="76">
        <f>M100*84</f>
        <v>0</v>
      </c>
      <c r="N101" s="76">
        <f>N100*1.5</f>
        <v>0</v>
      </c>
      <c r="O101" s="76">
        <f>O100*78</f>
        <v>0</v>
      </c>
      <c r="P101" s="76">
        <f>P100*42</f>
        <v>0</v>
      </c>
      <c r="Q101" s="76">
        <f>Q100*1.5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8"/>
      <c r="AQ101" s="78"/>
      <c r="AR101" s="79"/>
    </row>
  </sheetData>
  <mergeCells count="24">
    <mergeCell ref="B98:B99"/>
    <mergeCell ref="C98:E98"/>
    <mergeCell ref="F98:H98"/>
    <mergeCell ref="I98:K98"/>
    <mergeCell ref="L98:N98"/>
    <mergeCell ref="O98:Q98"/>
    <mergeCell ref="B74:B75"/>
    <mergeCell ref="C74:E74"/>
    <mergeCell ref="F74:H74"/>
    <mergeCell ref="I74:K74"/>
    <mergeCell ref="L74:N74"/>
    <mergeCell ref="O74:Q74"/>
    <mergeCell ref="B50:B51"/>
    <mergeCell ref="C50:E50"/>
    <mergeCell ref="F50:H50"/>
    <mergeCell ref="I50:K50"/>
    <mergeCell ref="L50:N50"/>
    <mergeCell ref="O50:Q50"/>
    <mergeCell ref="B16:B17"/>
    <mergeCell ref="C16:E16"/>
    <mergeCell ref="F16:H16"/>
    <mergeCell ref="I16:K16"/>
    <mergeCell ref="L16:N16"/>
    <mergeCell ref="O16:Q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1961-AD03-4F71-84A2-44F68AF7AC48}">
  <dimension ref="A1:BD101"/>
  <sheetViews>
    <sheetView zoomScale="120" zoomScaleNormal="120" workbookViewId="0">
      <pane xSplit="2" ySplit="8" topLeftCell="T9" activePane="bottomRight" state="frozen"/>
      <selection activeCell="C12" sqref="C12"/>
      <selection pane="topRight" activeCell="C12" sqref="C12"/>
      <selection pane="bottomLeft" activeCell="C12" sqref="C12"/>
      <selection pane="bottomRight" activeCell="C12" sqref="C12"/>
    </sheetView>
  </sheetViews>
  <sheetFormatPr defaultColWidth="8.7109375" defaultRowHeight="12.75" x14ac:dyDescent="0.25"/>
  <cols>
    <col min="1" max="1" width="1.140625" style="5" customWidth="1"/>
    <col min="2" max="2" width="13.7109375" style="5" bestFit="1" customWidth="1"/>
    <col min="3" max="5" width="6.7109375" style="5" customWidth="1"/>
    <col min="6" max="6" width="8.7109375" style="5" bestFit="1" customWidth="1"/>
    <col min="7" max="10" width="6.7109375" style="5" customWidth="1"/>
    <col min="11" max="11" width="7.85546875" style="5" bestFit="1" customWidth="1"/>
    <col min="12" max="13" width="6.7109375" style="5" customWidth="1"/>
    <col min="14" max="15" width="7.85546875" style="5" bestFit="1" customWidth="1"/>
    <col min="16" max="19" width="6.7109375" style="5" customWidth="1"/>
    <col min="20" max="20" width="7.85546875" style="5" bestFit="1" customWidth="1"/>
    <col min="21" max="21" width="6.7109375" style="5" customWidth="1"/>
    <col min="22" max="22" width="8.7109375" style="5" bestFit="1" customWidth="1"/>
    <col min="23" max="24" width="6.7109375" style="5" customWidth="1"/>
    <col min="25" max="25" width="8.7109375" style="5" bestFit="1" customWidth="1"/>
    <col min="26" max="26" width="9.5703125" style="5" bestFit="1" customWidth="1"/>
    <col min="27" max="32" width="6.7109375" style="5" customWidth="1"/>
    <col min="33" max="34" width="7.85546875" style="5" bestFit="1" customWidth="1"/>
    <col min="35" max="36" width="6.7109375" style="5" customWidth="1"/>
    <col min="37" max="37" width="7.85546875" style="5" bestFit="1" customWidth="1"/>
    <col min="38" max="41" width="6.7109375" style="5" customWidth="1"/>
    <col min="42" max="42" width="17" style="5" bestFit="1" customWidth="1"/>
    <col min="43" max="43" width="22" style="5" bestFit="1" customWidth="1"/>
    <col min="44" max="44" width="1.140625" style="5" customWidth="1"/>
    <col min="45" max="45" width="6" style="5" bestFit="1" customWidth="1"/>
    <col min="46" max="46" width="4.7109375" style="5" bestFit="1" customWidth="1"/>
    <col min="47" max="47" width="5.140625" style="5" bestFit="1" customWidth="1"/>
    <col min="48" max="48" width="4.7109375" style="5" bestFit="1" customWidth="1"/>
    <col min="49" max="49" width="5" style="5" bestFit="1" customWidth="1"/>
    <col min="50" max="50" width="4.7109375" style="5" bestFit="1" customWidth="1"/>
    <col min="51" max="51" width="5.140625" style="5" customWidth="1"/>
    <col min="52" max="52" width="14.7109375" style="5" bestFit="1" customWidth="1"/>
    <col min="53" max="53" width="22.140625" style="5" bestFit="1" customWidth="1"/>
    <col min="54" max="58" width="5.7109375" style="5" customWidth="1"/>
    <col min="59" max="16384" width="8.7109375" style="5"/>
  </cols>
  <sheetData>
    <row r="1" spans="1:56" ht="18" customHeight="1" x14ac:dyDescent="0.25">
      <c r="B1" s="1" t="s">
        <v>0</v>
      </c>
      <c r="C1" s="2"/>
      <c r="D1" s="2"/>
      <c r="E1" s="2"/>
      <c r="F1" s="2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3" t="s">
        <v>1</v>
      </c>
      <c r="AR1" s="2"/>
      <c r="AS1" s="1"/>
      <c r="AT1" s="4"/>
      <c r="AU1" s="4"/>
      <c r="AV1" s="4"/>
      <c r="AW1" s="4"/>
      <c r="AX1" s="4"/>
      <c r="AY1" s="4"/>
      <c r="BB1" s="2"/>
      <c r="BD1" s="6"/>
    </row>
    <row r="2" spans="1:56" ht="18" customHeight="1" x14ac:dyDescent="0.25">
      <c r="B2" s="7"/>
      <c r="C2" s="7"/>
      <c r="D2" s="7"/>
      <c r="E2" s="7"/>
      <c r="F2" s="7"/>
      <c r="G2" s="7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8" t="s">
        <v>2</v>
      </c>
      <c r="AQ2" s="9"/>
      <c r="AR2" s="2"/>
      <c r="AS2" s="2"/>
      <c r="AT2" s="4"/>
      <c r="AU2" s="4"/>
      <c r="AV2" s="4"/>
      <c r="AW2" s="4"/>
      <c r="AX2" s="4"/>
      <c r="AY2" s="4"/>
      <c r="BB2" s="2"/>
    </row>
    <row r="3" spans="1:56" s="12" customFormat="1" ht="11.25" x14ac:dyDescent="0.25">
      <c r="B3" s="10" t="s">
        <v>3</v>
      </c>
      <c r="C3" s="11">
        <f>[1]DSSR!B4</f>
        <v>1300</v>
      </c>
      <c r="D3" s="11">
        <f>[1]DSSR!C4</f>
        <v>1534</v>
      </c>
      <c r="E3" s="11">
        <f>[1]DSSR!D4</f>
        <v>1728</v>
      </c>
      <c r="F3" s="11">
        <f>[1]DSSR!E4</f>
        <v>1728</v>
      </c>
      <c r="G3" s="11">
        <f>[1]DSSR!F4</f>
        <v>1452</v>
      </c>
      <c r="H3" s="11">
        <f>[1]DSSR!G4</f>
        <v>1240</v>
      </c>
      <c r="I3" s="11">
        <f>[1]DSSR!H4</f>
        <v>1520</v>
      </c>
      <c r="J3" s="11">
        <f>[1]DSSR!I4</f>
        <v>978</v>
      </c>
      <c r="K3" s="11">
        <f>[1]DSSR!J4</f>
        <v>945</v>
      </c>
      <c r="L3" s="11">
        <f>[1]DSSR!K4</f>
        <v>0</v>
      </c>
      <c r="M3" s="11">
        <f>[1]DSSR!L4</f>
        <v>1127</v>
      </c>
      <c r="N3" s="11">
        <f>[1]DSSR!M4</f>
        <v>773</v>
      </c>
      <c r="O3" s="11">
        <f>[1]DSSR!N4</f>
        <v>1038</v>
      </c>
      <c r="P3" s="11">
        <f>[1]DSSR!O4</f>
        <v>773</v>
      </c>
      <c r="Q3" s="11">
        <f>[1]DSSR!P4</f>
        <v>1038</v>
      </c>
      <c r="R3" s="11">
        <f>[1]DSSR!Q4</f>
        <v>773</v>
      </c>
      <c r="S3" s="11">
        <f>[1]DSSR!R4</f>
        <v>1038</v>
      </c>
      <c r="T3" s="11">
        <f>[1]DSSR!S4</f>
        <v>792</v>
      </c>
      <c r="U3" s="11">
        <f>[1]DSSR!T4</f>
        <v>948</v>
      </c>
      <c r="V3" s="16">
        <f>[1]DSSR!B24</f>
        <v>544</v>
      </c>
      <c r="W3" s="16">
        <f>[1]DSSR!C24</f>
        <v>1127</v>
      </c>
      <c r="X3" s="16">
        <f>[1]DSSR!D24</f>
        <v>853</v>
      </c>
      <c r="Y3" s="16">
        <f>[1]DSSR!E24</f>
        <v>563</v>
      </c>
      <c r="Z3" s="16">
        <f>[1]DSSR!F24</f>
        <v>575</v>
      </c>
      <c r="AA3" s="16">
        <f>[1]DSSR!G24</f>
        <v>1175</v>
      </c>
      <c r="AB3" s="16">
        <f>[1]DSSR!H24</f>
        <v>0</v>
      </c>
      <c r="AC3" s="16">
        <f>[1]DSSR!I24</f>
        <v>791</v>
      </c>
      <c r="AD3" s="16">
        <f>[1]DSSR!J24</f>
        <v>1102</v>
      </c>
      <c r="AE3" s="16">
        <f>[1]DSSR!K24</f>
        <v>520</v>
      </c>
      <c r="AF3" s="16">
        <f>[1]DSSR!L24</f>
        <v>1142</v>
      </c>
      <c r="AG3" s="16">
        <f>[1]DSSR!M24</f>
        <v>205</v>
      </c>
      <c r="AH3" s="16">
        <f>[1]DSSR!N24</f>
        <v>205</v>
      </c>
      <c r="AI3" s="16">
        <f>[1]DSSR!O24</f>
        <v>205</v>
      </c>
      <c r="AJ3" s="16">
        <f>[1]DSSR!P24</f>
        <v>500</v>
      </c>
      <c r="AK3" s="16">
        <f>[1]DSSR!Q24</f>
        <v>650</v>
      </c>
      <c r="AL3" s="16">
        <f>[1]DSSR!R24</f>
        <v>650</v>
      </c>
      <c r="AM3" s="16">
        <f>[1]DSSR!S24</f>
        <v>500</v>
      </c>
      <c r="AN3" s="16">
        <f>[1]DSSR!T24</f>
        <v>650</v>
      </c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3"/>
      <c r="BA3" s="15"/>
      <c r="BB3" s="13"/>
    </row>
    <row r="4" spans="1:56" s="12" customFormat="1" ht="11.25" x14ac:dyDescent="0.25">
      <c r="B4" s="10" t="s">
        <v>4</v>
      </c>
      <c r="C4" s="11">
        <f>[1]DSSR!B5</f>
        <v>120</v>
      </c>
      <c r="D4" s="11">
        <f>[1]DSSR!C5</f>
        <v>0</v>
      </c>
      <c r="E4" s="11">
        <f>[1]DSSR!D5</f>
        <v>0</v>
      </c>
      <c r="F4" s="11">
        <f>[1]DSSR!E5</f>
        <v>0</v>
      </c>
      <c r="G4" s="11">
        <f>[1]DSSR!F5</f>
        <v>0</v>
      </c>
      <c r="H4" s="11">
        <f>[1]DSSR!G5</f>
        <v>120</v>
      </c>
      <c r="I4" s="11">
        <f>[1]DSSR!H5</f>
        <v>0</v>
      </c>
      <c r="J4" s="11">
        <f>[1]DSSR!I5</f>
        <v>120</v>
      </c>
      <c r="K4" s="11">
        <f>[1]DSSR!J5</f>
        <v>120</v>
      </c>
      <c r="L4" s="11">
        <f>[1]DSSR!K5</f>
        <v>111</v>
      </c>
      <c r="M4" s="11">
        <f>[1]DSSR!L5</f>
        <v>0</v>
      </c>
      <c r="N4" s="11">
        <f>[1]DSSR!M5</f>
        <v>120</v>
      </c>
      <c r="O4" s="11">
        <f>[1]DSSR!N5</f>
        <v>0</v>
      </c>
      <c r="P4" s="11">
        <f>[1]DSSR!O5</f>
        <v>120</v>
      </c>
      <c r="Q4" s="11">
        <f>[1]DSSR!P5</f>
        <v>0</v>
      </c>
      <c r="R4" s="11">
        <f>[1]DSSR!Q5</f>
        <v>120</v>
      </c>
      <c r="S4" s="11">
        <f>[1]DSSR!R5</f>
        <v>0</v>
      </c>
      <c r="T4" s="11">
        <f>[1]DSSR!S5</f>
        <v>120</v>
      </c>
      <c r="U4" s="11">
        <f>[1]DSSR!T5</f>
        <v>120</v>
      </c>
      <c r="V4" s="16">
        <f>[1]DSSR!B25</f>
        <v>111</v>
      </c>
      <c r="W4" s="16">
        <f>[1]DSSR!C25</f>
        <v>0</v>
      </c>
      <c r="X4" s="16">
        <f>[1]DSSR!D25</f>
        <v>120</v>
      </c>
      <c r="Y4" s="16">
        <f>[1]DSSR!E25</f>
        <v>111</v>
      </c>
      <c r="Z4" s="16">
        <f>[1]DSSR!F25</f>
        <v>111</v>
      </c>
      <c r="AA4" s="16">
        <f>[1]DSSR!G25</f>
        <v>0</v>
      </c>
      <c r="AB4" s="16">
        <f>[1]DSSR!H25</f>
        <v>111</v>
      </c>
      <c r="AC4" s="16">
        <f>[1]DSSR!I25</f>
        <v>120</v>
      </c>
      <c r="AD4" s="16">
        <f>[1]DSSR!J25</f>
        <v>0</v>
      </c>
      <c r="AE4" s="16">
        <f>[1]DSSR!K25</f>
        <v>111</v>
      </c>
      <c r="AF4" s="16">
        <f>[1]DSSR!L25</f>
        <v>0</v>
      </c>
      <c r="AG4" s="16">
        <f>[1]DSSR!M25</f>
        <v>78</v>
      </c>
      <c r="AH4" s="16">
        <f>[1]DSSR!N25</f>
        <v>78</v>
      </c>
      <c r="AI4" s="16">
        <f>[1]DSSR!O25</f>
        <v>78</v>
      </c>
      <c r="AJ4" s="16">
        <f>[1]DSSR!P25</f>
        <v>120</v>
      </c>
      <c r="AK4" s="16">
        <f>[1]DSSR!Q25</f>
        <v>0</v>
      </c>
      <c r="AL4" s="16">
        <f>[1]DSSR!R25</f>
        <v>0</v>
      </c>
      <c r="AM4" s="16">
        <f>[1]DSSR!S25</f>
        <v>120</v>
      </c>
      <c r="AN4" s="16">
        <f>[1]DSSR!T25</f>
        <v>0</v>
      </c>
      <c r="AP4" s="13"/>
      <c r="AQ4" s="13"/>
      <c r="AR4" s="13"/>
      <c r="AS4" s="13"/>
      <c r="AT4" s="14"/>
      <c r="AU4" s="14"/>
      <c r="AV4" s="14"/>
      <c r="AW4" s="14"/>
      <c r="AX4" s="14"/>
      <c r="AY4" s="14"/>
      <c r="AZ4" s="13"/>
      <c r="BA4" s="15"/>
      <c r="BB4" s="13"/>
    </row>
    <row r="5" spans="1:56" s="12" customFormat="1" ht="11.25" x14ac:dyDescent="0.25">
      <c r="B5" s="10" t="s">
        <v>5</v>
      </c>
      <c r="C5" s="16">
        <v>84</v>
      </c>
      <c r="D5" s="16"/>
      <c r="E5" s="16"/>
      <c r="F5" s="16"/>
      <c r="G5" s="16"/>
      <c r="H5" s="16">
        <v>84</v>
      </c>
      <c r="I5" s="16"/>
      <c r="J5" s="16">
        <v>84</v>
      </c>
      <c r="K5" s="16">
        <v>84</v>
      </c>
      <c r="L5" s="16">
        <v>84</v>
      </c>
      <c r="M5" s="16"/>
      <c r="N5" s="16">
        <v>84</v>
      </c>
      <c r="O5" s="16"/>
      <c r="P5" s="16">
        <v>84</v>
      </c>
      <c r="Q5" s="16"/>
      <c r="R5" s="16">
        <v>84</v>
      </c>
      <c r="S5" s="16"/>
      <c r="T5" s="16">
        <v>84</v>
      </c>
      <c r="U5" s="16">
        <v>84</v>
      </c>
      <c r="V5" s="16">
        <v>84</v>
      </c>
      <c r="W5" s="16"/>
      <c r="X5" s="16">
        <v>84</v>
      </c>
      <c r="Y5" s="16">
        <v>84</v>
      </c>
      <c r="Z5" s="16">
        <v>84</v>
      </c>
      <c r="AA5" s="16"/>
      <c r="AB5" s="16">
        <v>84</v>
      </c>
      <c r="AC5" s="16">
        <v>84</v>
      </c>
      <c r="AD5" s="16"/>
      <c r="AE5" s="16">
        <v>84</v>
      </c>
      <c r="AF5" s="16"/>
      <c r="AG5" s="16">
        <v>42</v>
      </c>
      <c r="AH5" s="16">
        <v>42</v>
      </c>
      <c r="AI5" s="16">
        <v>42</v>
      </c>
      <c r="AJ5" s="16">
        <v>84</v>
      </c>
      <c r="AK5" s="16"/>
      <c r="AL5" s="16"/>
      <c r="AM5" s="16">
        <v>84</v>
      </c>
      <c r="AN5" s="16"/>
      <c r="AP5" s="13"/>
      <c r="AQ5" s="13"/>
      <c r="AR5" s="13"/>
      <c r="AS5" s="13"/>
      <c r="AT5" s="14"/>
      <c r="AU5" s="14"/>
      <c r="AV5" s="14"/>
      <c r="AW5" s="14"/>
      <c r="AX5" s="14"/>
      <c r="AY5" s="14"/>
      <c r="AZ5" s="13"/>
      <c r="BA5" s="15"/>
      <c r="BB5" s="13"/>
    </row>
    <row r="6" spans="1:56" s="12" customFormat="1" ht="12" thickBot="1" x14ac:dyDescent="0.3">
      <c r="B6" s="10" t="s">
        <v>6</v>
      </c>
      <c r="C6" s="16">
        <v>1.5</v>
      </c>
      <c r="D6" s="16"/>
      <c r="E6" s="16"/>
      <c r="F6" s="16"/>
      <c r="G6" s="16"/>
      <c r="H6" s="16">
        <v>1.5</v>
      </c>
      <c r="I6" s="16"/>
      <c r="J6" s="16">
        <v>1.5</v>
      </c>
      <c r="K6" s="16">
        <v>1.5</v>
      </c>
      <c r="L6" s="16">
        <v>4.5</v>
      </c>
      <c r="M6" s="16"/>
      <c r="N6" s="16">
        <v>1.5</v>
      </c>
      <c r="O6" s="16"/>
      <c r="P6" s="16">
        <v>1.5</v>
      </c>
      <c r="Q6" s="16"/>
      <c r="R6" s="16">
        <v>1.5</v>
      </c>
      <c r="S6" s="16"/>
      <c r="T6" s="16">
        <v>1.5</v>
      </c>
      <c r="U6" s="16">
        <v>1.5</v>
      </c>
      <c r="V6" s="16">
        <v>4.5</v>
      </c>
      <c r="W6" s="16"/>
      <c r="X6" s="16">
        <v>1.5</v>
      </c>
      <c r="Y6" s="54">
        <f>4.5/2</f>
        <v>2.25</v>
      </c>
      <c r="Z6" s="16">
        <v>4.5</v>
      </c>
      <c r="AA6" s="16"/>
      <c r="AB6" s="16">
        <v>4.5</v>
      </c>
      <c r="AC6" s="16">
        <v>1.5</v>
      </c>
      <c r="AD6" s="16"/>
      <c r="AE6" s="16">
        <v>1.5</v>
      </c>
      <c r="AF6" s="16"/>
      <c r="AG6" s="16">
        <v>1.5</v>
      </c>
      <c r="AH6" s="16">
        <v>1.5</v>
      </c>
      <c r="AI6" s="16">
        <v>1.5</v>
      </c>
      <c r="AJ6" s="16">
        <v>1.5</v>
      </c>
      <c r="AK6" s="16"/>
      <c r="AL6" s="16"/>
      <c r="AM6" s="16">
        <v>1.5</v>
      </c>
      <c r="AN6" s="55"/>
      <c r="AP6" s="13"/>
      <c r="AQ6" s="13"/>
      <c r="AR6" s="13"/>
      <c r="AS6" s="13"/>
      <c r="AT6" s="14"/>
      <c r="AU6" s="14"/>
      <c r="AV6" s="14"/>
      <c r="AW6" s="14"/>
      <c r="AX6" s="14"/>
      <c r="AY6" s="14"/>
      <c r="AZ6" s="13"/>
      <c r="BA6" s="15"/>
      <c r="BB6" s="13"/>
    </row>
    <row r="7" spans="1:56" s="12" customFormat="1" ht="18" customHeight="1" thickBot="1" x14ac:dyDescent="0.3">
      <c r="B7" s="17" t="s">
        <v>7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6"/>
      <c r="W7" s="16"/>
      <c r="X7" s="16"/>
      <c r="Y7" s="54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55"/>
      <c r="AO7" s="19"/>
      <c r="AP7" s="20"/>
      <c r="AQ7" s="20"/>
      <c r="AR7" s="21"/>
      <c r="AS7" s="13"/>
      <c r="AT7" s="14"/>
      <c r="AU7" s="14"/>
      <c r="AV7" s="14"/>
      <c r="AW7" s="14"/>
      <c r="AX7" s="14"/>
      <c r="AY7" s="14"/>
      <c r="AZ7" s="13"/>
      <c r="BA7" s="15"/>
      <c r="BB7" s="13"/>
    </row>
    <row r="8" spans="1:56" ht="18" customHeight="1" thickBot="1" x14ac:dyDescent="0.3">
      <c r="B8" s="22" t="s">
        <v>8</v>
      </c>
      <c r="C8" s="91" t="s">
        <v>9</v>
      </c>
      <c r="D8" s="92" t="s">
        <v>10</v>
      </c>
      <c r="E8" s="92" t="s">
        <v>11</v>
      </c>
      <c r="F8" s="92" t="s">
        <v>12</v>
      </c>
      <c r="G8" s="92" t="s">
        <v>13</v>
      </c>
      <c r="H8" s="92" t="s">
        <v>14</v>
      </c>
      <c r="I8" s="92" t="s">
        <v>15</v>
      </c>
      <c r="J8" s="92" t="s">
        <v>16</v>
      </c>
      <c r="K8" s="92" t="s">
        <v>17</v>
      </c>
      <c r="L8" s="92" t="s">
        <v>18</v>
      </c>
      <c r="M8" s="92" t="s">
        <v>19</v>
      </c>
      <c r="N8" s="92" t="s">
        <v>20</v>
      </c>
      <c r="O8" s="92" t="s">
        <v>21</v>
      </c>
      <c r="P8" s="92" t="s">
        <v>22</v>
      </c>
      <c r="Q8" s="92" t="s">
        <v>23</v>
      </c>
      <c r="R8" s="92" t="s">
        <v>24</v>
      </c>
      <c r="S8" s="92" t="s">
        <v>25</v>
      </c>
      <c r="T8" s="92" t="s">
        <v>26</v>
      </c>
      <c r="U8" s="92" t="s">
        <v>27</v>
      </c>
      <c r="V8" s="92" t="s">
        <v>37</v>
      </c>
      <c r="W8" s="92" t="s">
        <v>38</v>
      </c>
      <c r="X8" s="92" t="s">
        <v>39</v>
      </c>
      <c r="Y8" s="92" t="s">
        <v>40</v>
      </c>
      <c r="Z8" s="92" t="s">
        <v>41</v>
      </c>
      <c r="AA8" s="92" t="s">
        <v>42</v>
      </c>
      <c r="AB8" s="92" t="s">
        <v>43</v>
      </c>
      <c r="AC8" s="92" t="s">
        <v>44</v>
      </c>
      <c r="AD8" s="92" t="s">
        <v>45</v>
      </c>
      <c r="AE8" s="92" t="s">
        <v>46</v>
      </c>
      <c r="AF8" s="92" t="s">
        <v>47</v>
      </c>
      <c r="AG8" s="92" t="s">
        <v>48</v>
      </c>
      <c r="AH8" s="92" t="s">
        <v>49</v>
      </c>
      <c r="AI8" s="92" t="s">
        <v>50</v>
      </c>
      <c r="AJ8" s="92" t="s">
        <v>51</v>
      </c>
      <c r="AK8" s="92" t="s">
        <v>52</v>
      </c>
      <c r="AL8" s="92" t="s">
        <v>53</v>
      </c>
      <c r="AM8" s="92" t="s">
        <v>54</v>
      </c>
      <c r="AN8" s="93" t="s">
        <v>55</v>
      </c>
      <c r="AP8" s="25" t="s">
        <v>28</v>
      </c>
      <c r="AQ8" s="26"/>
      <c r="AR8" s="27"/>
      <c r="AS8" s="28"/>
      <c r="AT8" s="28"/>
      <c r="AU8" s="28"/>
      <c r="AV8" s="28"/>
      <c r="AW8" s="28"/>
      <c r="AX8" s="28"/>
      <c r="AY8" s="8"/>
      <c r="BB8" s="2"/>
    </row>
    <row r="9" spans="1:56" ht="18" customHeight="1" x14ac:dyDescent="0.25">
      <c r="B9" s="29" t="s">
        <v>29</v>
      </c>
      <c r="C9" s="94"/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9"/>
      <c r="AI9" s="88"/>
      <c r="AJ9" s="88"/>
      <c r="AK9" s="88"/>
      <c r="AL9" s="88"/>
      <c r="AM9" s="88"/>
      <c r="AN9" s="95"/>
      <c r="AR9" s="27"/>
      <c r="AS9" s="28"/>
      <c r="AT9" s="28"/>
      <c r="AU9" s="28"/>
      <c r="AV9" s="28"/>
      <c r="AW9" s="28"/>
      <c r="AX9" s="28"/>
      <c r="AY9" s="32"/>
      <c r="BB9" s="2"/>
    </row>
    <row r="10" spans="1:56" ht="18" customHeight="1" x14ac:dyDescent="0.25">
      <c r="B10" s="33" t="s">
        <v>30</v>
      </c>
      <c r="C10" s="34"/>
      <c r="D10" s="35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60"/>
      <c r="AN10" s="96"/>
      <c r="AP10" s="25" t="s">
        <v>31</v>
      </c>
      <c r="AQ10" s="38">
        <f>SUM(C13:AN13)+AG15</f>
        <v>0</v>
      </c>
      <c r="AR10" s="27"/>
      <c r="AS10" s="28"/>
      <c r="AT10" s="28"/>
      <c r="AU10" s="28"/>
      <c r="AV10" s="28"/>
      <c r="AW10" s="28"/>
      <c r="AX10" s="28"/>
      <c r="AY10" s="32"/>
      <c r="BB10" s="2"/>
    </row>
    <row r="11" spans="1:56" ht="18" customHeight="1" thickBot="1" x14ac:dyDescent="0.3">
      <c r="B11" s="39" t="s">
        <v>32</v>
      </c>
      <c r="C11" s="97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6"/>
      <c r="AP11" s="25" t="s">
        <v>33</v>
      </c>
      <c r="AQ11" s="38">
        <f>SUM(C19:Q19)</f>
        <v>0</v>
      </c>
      <c r="AR11" s="27"/>
      <c r="AS11" s="28"/>
      <c r="AT11" s="28"/>
      <c r="AU11" s="28"/>
      <c r="AV11" s="28"/>
      <c r="AW11" s="28"/>
      <c r="AX11" s="28"/>
      <c r="AY11" s="32"/>
      <c r="BB11" s="2"/>
    </row>
    <row r="12" spans="1:56" ht="18" customHeight="1" thickBot="1" x14ac:dyDescent="0.3">
      <c r="B12" s="29" t="s">
        <v>34</v>
      </c>
      <c r="C12" s="101">
        <f t="shared" ref="C12:Y12" si="0">C9-C11+C10</f>
        <v>0</v>
      </c>
      <c r="D12" s="101">
        <f t="shared" si="0"/>
        <v>0</v>
      </c>
      <c r="E12" s="101">
        <f t="shared" si="0"/>
        <v>0</v>
      </c>
      <c r="F12" s="101">
        <f t="shared" si="0"/>
        <v>0</v>
      </c>
      <c r="G12" s="101">
        <f t="shared" si="0"/>
        <v>0</v>
      </c>
      <c r="H12" s="101">
        <f t="shared" si="0"/>
        <v>0</v>
      </c>
      <c r="I12" s="101">
        <f t="shared" si="0"/>
        <v>0</v>
      </c>
      <c r="J12" s="101">
        <f t="shared" si="0"/>
        <v>0</v>
      </c>
      <c r="K12" s="101">
        <f t="shared" si="0"/>
        <v>0</v>
      </c>
      <c r="L12" s="101">
        <f t="shared" si="0"/>
        <v>0</v>
      </c>
      <c r="M12" s="101">
        <f t="shared" si="0"/>
        <v>0</v>
      </c>
      <c r="N12" s="101">
        <f t="shared" si="0"/>
        <v>0</v>
      </c>
      <c r="O12" s="101">
        <f t="shared" si="0"/>
        <v>0</v>
      </c>
      <c r="P12" s="101">
        <f t="shared" si="0"/>
        <v>0</v>
      </c>
      <c r="Q12" s="101">
        <f t="shared" si="0"/>
        <v>0</v>
      </c>
      <c r="R12" s="101">
        <f t="shared" si="0"/>
        <v>0</v>
      </c>
      <c r="S12" s="101">
        <f t="shared" si="0"/>
        <v>0</v>
      </c>
      <c r="T12" s="101">
        <f t="shared" si="0"/>
        <v>0</v>
      </c>
      <c r="U12" s="101">
        <f t="shared" si="0"/>
        <v>0</v>
      </c>
      <c r="V12" s="101">
        <f t="shared" si="0"/>
        <v>0</v>
      </c>
      <c r="W12" s="101">
        <f t="shared" si="0"/>
        <v>0</v>
      </c>
      <c r="X12" s="101">
        <f t="shared" si="0"/>
        <v>0</v>
      </c>
      <c r="Y12" s="101">
        <f t="shared" si="0"/>
        <v>0</v>
      </c>
      <c r="Z12" s="101">
        <f>Z9-Z11+Z10</f>
        <v>0</v>
      </c>
      <c r="AA12" s="101">
        <f t="shared" ref="AA12:AN12" si="1">AA9-AA11+AA10</f>
        <v>0</v>
      </c>
      <c r="AB12" s="101">
        <f t="shared" si="1"/>
        <v>0</v>
      </c>
      <c r="AC12" s="101">
        <f t="shared" si="1"/>
        <v>0</v>
      </c>
      <c r="AD12" s="101">
        <f t="shared" si="1"/>
        <v>0</v>
      </c>
      <c r="AE12" s="101">
        <f t="shared" si="1"/>
        <v>0</v>
      </c>
      <c r="AF12" s="101">
        <f t="shared" si="1"/>
        <v>0</v>
      </c>
      <c r="AG12" s="101">
        <f t="shared" si="1"/>
        <v>0</v>
      </c>
      <c r="AH12" s="101">
        <f t="shared" si="1"/>
        <v>0</v>
      </c>
      <c r="AI12" s="101">
        <f t="shared" si="1"/>
        <v>0</v>
      </c>
      <c r="AJ12" s="101">
        <f t="shared" si="1"/>
        <v>0</v>
      </c>
      <c r="AK12" s="101">
        <f t="shared" si="1"/>
        <v>0</v>
      </c>
      <c r="AL12" s="101">
        <f t="shared" si="1"/>
        <v>0</v>
      </c>
      <c r="AM12" s="101">
        <f t="shared" si="1"/>
        <v>0</v>
      </c>
      <c r="AN12" s="101">
        <f t="shared" si="1"/>
        <v>0</v>
      </c>
      <c r="AP12" s="25" t="s">
        <v>35</v>
      </c>
      <c r="AQ12" s="46">
        <f>AQ10-AQ11</f>
        <v>0</v>
      </c>
      <c r="AR12" s="27"/>
      <c r="AS12" s="28"/>
      <c r="AT12" s="28"/>
      <c r="AU12" s="28"/>
      <c r="AV12" s="28"/>
      <c r="AW12" s="28"/>
      <c r="AX12" s="28"/>
      <c r="AY12" s="8"/>
      <c r="BB12" s="2"/>
    </row>
    <row r="13" spans="1:56" s="13" customFormat="1" ht="18" customHeight="1" thickBot="1" x14ac:dyDescent="0.3">
      <c r="B13" s="110"/>
      <c r="C13" s="83">
        <f t="shared" ref="C13:AN13" si="2">C12*(C$3+C$4)</f>
        <v>0</v>
      </c>
      <c r="D13" s="83">
        <f t="shared" si="2"/>
        <v>0</v>
      </c>
      <c r="E13" s="83">
        <f t="shared" si="2"/>
        <v>0</v>
      </c>
      <c r="F13" s="83">
        <f t="shared" si="2"/>
        <v>0</v>
      </c>
      <c r="G13" s="83">
        <f t="shared" si="2"/>
        <v>0</v>
      </c>
      <c r="H13" s="83">
        <f t="shared" si="2"/>
        <v>0</v>
      </c>
      <c r="I13" s="83">
        <f t="shared" si="2"/>
        <v>0</v>
      </c>
      <c r="J13" s="83">
        <f t="shared" si="2"/>
        <v>0</v>
      </c>
      <c r="K13" s="107">
        <f t="shared" si="2"/>
        <v>0</v>
      </c>
      <c r="L13" s="83">
        <f t="shared" si="2"/>
        <v>0</v>
      </c>
      <c r="M13" s="83">
        <f t="shared" si="2"/>
        <v>0</v>
      </c>
      <c r="N13" s="107">
        <f t="shared" si="2"/>
        <v>0</v>
      </c>
      <c r="O13" s="107">
        <f t="shared" si="2"/>
        <v>0</v>
      </c>
      <c r="P13" s="83">
        <f t="shared" si="2"/>
        <v>0</v>
      </c>
      <c r="Q13" s="83">
        <f t="shared" si="2"/>
        <v>0</v>
      </c>
      <c r="R13" s="83">
        <f t="shared" si="2"/>
        <v>0</v>
      </c>
      <c r="S13" s="83">
        <f t="shared" si="2"/>
        <v>0</v>
      </c>
      <c r="T13" s="107">
        <f t="shared" si="2"/>
        <v>0</v>
      </c>
      <c r="U13" s="83">
        <f t="shared" si="2"/>
        <v>0</v>
      </c>
      <c r="V13" s="107">
        <f t="shared" si="2"/>
        <v>0</v>
      </c>
      <c r="W13" s="83">
        <f t="shared" si="2"/>
        <v>0</v>
      </c>
      <c r="X13" s="83">
        <f t="shared" si="2"/>
        <v>0</v>
      </c>
      <c r="Y13" s="107">
        <f t="shared" si="2"/>
        <v>0</v>
      </c>
      <c r="Z13" s="107">
        <f t="shared" si="2"/>
        <v>0</v>
      </c>
      <c r="AA13" s="83">
        <f t="shared" si="2"/>
        <v>0</v>
      </c>
      <c r="AB13" s="83">
        <f t="shared" si="2"/>
        <v>0</v>
      </c>
      <c r="AC13" s="83">
        <f t="shared" si="2"/>
        <v>0</v>
      </c>
      <c r="AD13" s="83">
        <f t="shared" si="2"/>
        <v>0</v>
      </c>
      <c r="AE13" s="83">
        <f t="shared" si="2"/>
        <v>0</v>
      </c>
      <c r="AF13" s="83">
        <f t="shared" si="2"/>
        <v>0</v>
      </c>
      <c r="AG13" s="83">
        <f t="shared" si="2"/>
        <v>0</v>
      </c>
      <c r="AH13" s="107">
        <f t="shared" si="2"/>
        <v>0</v>
      </c>
      <c r="AI13" s="83">
        <f t="shared" si="2"/>
        <v>0</v>
      </c>
      <c r="AJ13" s="83">
        <f t="shared" si="2"/>
        <v>0</v>
      </c>
      <c r="AK13" s="107">
        <f t="shared" si="2"/>
        <v>0</v>
      </c>
      <c r="AL13" s="83">
        <f t="shared" si="2"/>
        <v>0</v>
      </c>
      <c r="AM13" s="83">
        <f t="shared" si="2"/>
        <v>0</v>
      </c>
      <c r="AN13" s="83">
        <f t="shared" si="2"/>
        <v>0</v>
      </c>
      <c r="AP13" s="49" t="s">
        <v>36</v>
      </c>
      <c r="AQ13" s="50"/>
      <c r="AR13" s="84"/>
      <c r="AY13" s="52"/>
    </row>
    <row r="14" spans="1:56" s="12" customFormat="1" ht="12" thickBot="1" x14ac:dyDescent="0.3"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108"/>
      <c r="AH14" s="109" t="s">
        <v>77</v>
      </c>
      <c r="AI14" s="83">
        <f>66-48</f>
        <v>18</v>
      </c>
      <c r="AJ14" s="48"/>
      <c r="AK14" s="48"/>
      <c r="AL14" s="48"/>
      <c r="AM14" s="48"/>
      <c r="AN14" s="48"/>
      <c r="AO14" s="48"/>
      <c r="AP14" s="49"/>
      <c r="AQ14" s="50"/>
      <c r="AR14" s="51"/>
      <c r="AS14" s="10"/>
      <c r="AT14" s="10"/>
      <c r="AU14" s="10"/>
      <c r="AV14" s="10"/>
      <c r="AW14" s="10"/>
      <c r="AX14" s="10"/>
      <c r="AY14" s="52"/>
      <c r="BB14" s="13"/>
    </row>
    <row r="15" spans="1:56" s="12" customFormat="1" ht="12" thickBot="1" x14ac:dyDescent="0.3">
      <c r="B15" s="47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83">
        <f>AG14*10</f>
        <v>0</v>
      </c>
      <c r="AH15" s="48"/>
      <c r="AI15" s="48"/>
      <c r="AJ15" s="48"/>
      <c r="AK15" s="48"/>
      <c r="AL15" s="48"/>
      <c r="AM15" s="48"/>
      <c r="AN15" s="48"/>
      <c r="AO15" s="48"/>
      <c r="AP15" s="49"/>
      <c r="AQ15" s="50"/>
      <c r="AR15" s="51"/>
      <c r="AS15" s="10"/>
      <c r="AT15" s="10"/>
      <c r="AU15" s="10"/>
      <c r="AV15" s="10"/>
      <c r="AW15" s="10"/>
      <c r="AX15" s="10"/>
      <c r="AY15" s="52"/>
      <c r="BB15" s="13"/>
    </row>
    <row r="16" spans="1:56" s="12" customFormat="1" ht="13.5" thickBot="1" x14ac:dyDescent="0.3">
      <c r="A16" s="2"/>
      <c r="B16" s="112" t="s">
        <v>61</v>
      </c>
      <c r="C16" s="114" t="s">
        <v>26</v>
      </c>
      <c r="D16" s="115"/>
      <c r="E16" s="116"/>
      <c r="F16" s="114" t="s">
        <v>62</v>
      </c>
      <c r="G16" s="115"/>
      <c r="H16" s="116"/>
      <c r="I16" s="114" t="s">
        <v>63</v>
      </c>
      <c r="J16" s="115"/>
      <c r="K16" s="116"/>
      <c r="L16" s="114" t="s">
        <v>64</v>
      </c>
      <c r="M16" s="115"/>
      <c r="N16" s="116"/>
      <c r="O16" s="114" t="s">
        <v>65</v>
      </c>
      <c r="P16" s="115"/>
      <c r="Q16" s="116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9"/>
      <c r="AQ16" s="50"/>
      <c r="AR16" s="51"/>
      <c r="AS16" s="10"/>
      <c r="AT16" s="10"/>
      <c r="AU16" s="10"/>
      <c r="AV16" s="10"/>
      <c r="AW16" s="10"/>
      <c r="AX16" s="10"/>
      <c r="AY16" s="52"/>
      <c r="BB16" s="13"/>
    </row>
    <row r="17" spans="1:54" s="12" customFormat="1" ht="13.5" thickBot="1" x14ac:dyDescent="0.3">
      <c r="A17" s="5"/>
      <c r="B17" s="113"/>
      <c r="C17" s="68" t="s">
        <v>66</v>
      </c>
      <c r="D17" s="69" t="s">
        <v>76</v>
      </c>
      <c r="E17" s="70" t="s">
        <v>75</v>
      </c>
      <c r="F17" s="68" t="s">
        <v>66</v>
      </c>
      <c r="G17" s="69" t="s">
        <v>76</v>
      </c>
      <c r="H17" s="70" t="s">
        <v>75</v>
      </c>
      <c r="I17" s="68" t="s">
        <v>66</v>
      </c>
      <c r="J17" s="69" t="s">
        <v>76</v>
      </c>
      <c r="K17" s="70" t="s">
        <v>75</v>
      </c>
      <c r="L17" s="68" t="s">
        <v>66</v>
      </c>
      <c r="M17" s="69" t="s">
        <v>76</v>
      </c>
      <c r="N17" s="70" t="s">
        <v>75</v>
      </c>
      <c r="O17" s="68" t="s">
        <v>66</v>
      </c>
      <c r="P17" s="69" t="s">
        <v>76</v>
      </c>
      <c r="Q17" s="70" t="s">
        <v>75</v>
      </c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9"/>
      <c r="AQ17" s="50"/>
      <c r="AR17" s="51"/>
      <c r="AS17" s="10"/>
      <c r="AT17" s="10"/>
      <c r="AU17" s="10"/>
      <c r="AV17" s="10"/>
      <c r="AW17" s="10"/>
      <c r="AX17" s="10"/>
      <c r="AY17" s="52"/>
      <c r="BB17" s="13"/>
    </row>
    <row r="18" spans="1:54" s="12" customFormat="1" ht="13.5" thickBot="1" x14ac:dyDescent="0.3">
      <c r="A18" s="5"/>
      <c r="B18" s="29" t="s">
        <v>69</v>
      </c>
      <c r="C18" s="103"/>
      <c r="D18" s="104"/>
      <c r="E18" s="104"/>
      <c r="F18" s="104"/>
      <c r="G18" s="73"/>
      <c r="H18" s="73"/>
      <c r="I18" s="73"/>
      <c r="J18" s="73"/>
      <c r="K18" s="104"/>
      <c r="L18" s="73"/>
      <c r="M18" s="73"/>
      <c r="N18" s="73"/>
      <c r="O18" s="104"/>
      <c r="P18" s="73"/>
      <c r="Q18" s="74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9"/>
      <c r="AQ18" s="50"/>
      <c r="AR18" s="51"/>
      <c r="AS18" s="10"/>
      <c r="AT18" s="10"/>
      <c r="AU18" s="10"/>
      <c r="AV18" s="10"/>
      <c r="AW18" s="10"/>
      <c r="AX18" s="10"/>
      <c r="AY18" s="52"/>
      <c r="BB18" s="13"/>
    </row>
    <row r="19" spans="1:54" s="13" customFormat="1" ht="18" customHeight="1" thickBot="1" x14ac:dyDescent="0.3">
      <c r="B19" s="105"/>
      <c r="C19" s="106">
        <f>C18*120</f>
        <v>0</v>
      </c>
      <c r="D19" s="106">
        <f>D18*84</f>
        <v>0</v>
      </c>
      <c r="E19" s="106">
        <f>E18*1.5</f>
        <v>0</v>
      </c>
      <c r="F19" s="106">
        <f>F18*111</f>
        <v>0</v>
      </c>
      <c r="G19" s="106">
        <f>G18*84</f>
        <v>0</v>
      </c>
      <c r="H19" s="106">
        <f>H18*4.5</f>
        <v>0</v>
      </c>
      <c r="I19" s="106">
        <f>I18*111</f>
        <v>0</v>
      </c>
      <c r="J19" s="106">
        <f>J18*84</f>
        <v>0</v>
      </c>
      <c r="K19" s="106">
        <f>K18*2.25</f>
        <v>0</v>
      </c>
      <c r="L19" s="106">
        <f>L18*120</f>
        <v>0</v>
      </c>
      <c r="M19" s="106">
        <f>M18*84</f>
        <v>0</v>
      </c>
      <c r="N19" s="106">
        <f>N18*1.5</f>
        <v>0</v>
      </c>
      <c r="O19" s="106">
        <f>O18*78</f>
        <v>0</v>
      </c>
      <c r="P19" s="106">
        <f>P18*42</f>
        <v>0</v>
      </c>
      <c r="Q19" s="106">
        <f>Q18*1.5</f>
        <v>0</v>
      </c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25" t="s">
        <v>56</v>
      </c>
      <c r="AQ19" s="57"/>
      <c r="AR19" s="84"/>
      <c r="AY19" s="52"/>
    </row>
    <row r="20" spans="1:54" s="12" customFormat="1" ht="18" customHeight="1" x14ac:dyDescent="0.25"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25" t="s">
        <v>57</v>
      </c>
      <c r="AQ20" s="57"/>
      <c r="AR20" s="51"/>
      <c r="AS20" s="10"/>
      <c r="AT20" s="10"/>
      <c r="AU20" s="10"/>
      <c r="AV20" s="10"/>
      <c r="AW20" s="10"/>
      <c r="AX20" s="10"/>
      <c r="AY20" s="52"/>
      <c r="BB20" s="13"/>
    </row>
    <row r="21" spans="1:54" s="12" customFormat="1" ht="18" customHeight="1" x14ac:dyDescent="0.25"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25" t="s">
        <v>78</v>
      </c>
      <c r="AQ21" s="57"/>
      <c r="AR21" s="51"/>
      <c r="AS21" s="10"/>
      <c r="AT21" s="10"/>
      <c r="AU21" s="10"/>
      <c r="AV21" s="10"/>
      <c r="AW21" s="10"/>
      <c r="AX21" s="10"/>
      <c r="AY21" s="52"/>
      <c r="BB21" s="13"/>
    </row>
    <row r="22" spans="1:54" s="12" customFormat="1" ht="18" customHeight="1" thickBot="1" x14ac:dyDescent="0.3"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9" t="s">
        <v>58</v>
      </c>
      <c r="AQ22" s="63">
        <f>AQ12+AQ13-AQ19-AQ20-AQ21</f>
        <v>0</v>
      </c>
      <c r="AR22" s="51"/>
      <c r="AS22" s="10"/>
      <c r="AT22" s="10"/>
      <c r="AU22" s="10"/>
      <c r="AV22" s="10"/>
      <c r="AW22" s="10"/>
      <c r="AX22" s="10"/>
      <c r="AY22" s="52"/>
      <c r="BB22" s="13"/>
    </row>
    <row r="23" spans="1:54" s="12" customFormat="1" ht="18" customHeight="1" thickTop="1" x14ac:dyDescent="0.25"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25" t="s">
        <v>59</v>
      </c>
      <c r="AQ23" s="64">
        <v>55787</v>
      </c>
      <c r="AR23" s="51"/>
      <c r="AS23" s="10"/>
      <c r="AT23" s="10"/>
      <c r="AU23" s="10"/>
      <c r="AV23" s="10"/>
      <c r="AW23" s="10"/>
      <c r="AX23" s="10"/>
      <c r="AY23" s="52"/>
      <c r="BB23" s="13"/>
    </row>
    <row r="24" spans="1:54" s="13" customFormat="1" ht="18" customHeight="1" thickBot="1" x14ac:dyDescent="0.3"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25" t="s">
        <v>60</v>
      </c>
      <c r="AQ24" s="65">
        <f>AQ23-AQ22</f>
        <v>55787</v>
      </c>
      <c r="AR24" s="84"/>
      <c r="AY24" s="52"/>
    </row>
    <row r="25" spans="1:54" s="12" customFormat="1" ht="18" customHeight="1" thickTop="1" x14ac:dyDescent="0.25"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66"/>
      <c r="AS25" s="48"/>
      <c r="AT25" s="10"/>
      <c r="AU25" s="10"/>
      <c r="AV25" s="10"/>
      <c r="AW25" s="10"/>
      <c r="AX25" s="10"/>
      <c r="AY25" s="52"/>
      <c r="BB25" s="13"/>
    </row>
    <row r="26" spans="1:54" s="2" customFormat="1" ht="18" customHeight="1" x14ac:dyDescent="0.25">
      <c r="AR26" s="67"/>
      <c r="AY26" s="8"/>
    </row>
    <row r="27" spans="1:54" ht="18" customHeight="1" x14ac:dyDescent="0.25"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R27" s="71"/>
      <c r="AS27" s="1"/>
      <c r="AT27" s="1"/>
      <c r="AU27" s="1"/>
      <c r="AV27" s="1"/>
      <c r="AW27" s="1"/>
      <c r="AX27" s="1"/>
      <c r="AY27" s="4"/>
      <c r="BB27" s="2"/>
    </row>
    <row r="28" spans="1:54" ht="18" customHeight="1" x14ac:dyDescent="0.25"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R28" s="71"/>
      <c r="AS28" s="1"/>
      <c r="AT28" s="1"/>
      <c r="AU28" s="1"/>
      <c r="AV28" s="1"/>
      <c r="AW28" s="1"/>
      <c r="AX28" s="1"/>
      <c r="AY28" s="8"/>
      <c r="BB28" s="2"/>
    </row>
    <row r="29" spans="1:54" s="12" customFormat="1" ht="18" customHeight="1" thickBot="1" x14ac:dyDescent="0.3"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8"/>
      <c r="AQ29" s="78"/>
      <c r="AR29" s="79"/>
      <c r="AS29" s="80"/>
      <c r="AT29" s="80"/>
      <c r="AU29" s="80"/>
      <c r="AV29" s="80"/>
      <c r="AW29" s="80"/>
      <c r="AX29" s="80"/>
      <c r="AY29" s="52"/>
      <c r="BB29" s="13"/>
    </row>
    <row r="30" spans="1:54" ht="18" customHeight="1" thickBot="1" x14ac:dyDescent="0.3">
      <c r="B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R30" s="1"/>
      <c r="AS30" s="1"/>
      <c r="AT30" s="1"/>
      <c r="AU30" s="1"/>
      <c r="AV30" s="1"/>
      <c r="AW30" s="1"/>
      <c r="AX30" s="1"/>
      <c r="AY30" s="8"/>
      <c r="BB30" s="2"/>
    </row>
    <row r="31" spans="1:54" ht="18" customHeight="1" thickBot="1" x14ac:dyDescent="0.3">
      <c r="B31" s="17" t="s">
        <v>70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20"/>
      <c r="AQ31" s="20"/>
      <c r="AR31" s="21"/>
    </row>
    <row r="32" spans="1:54" ht="18" customHeight="1" thickBot="1" x14ac:dyDescent="0.3">
      <c r="B32" s="81" t="s">
        <v>71</v>
      </c>
      <c r="C32" s="23" t="s">
        <v>9</v>
      </c>
      <c r="D32" s="23" t="s">
        <v>10</v>
      </c>
      <c r="E32" s="23" t="s">
        <v>11</v>
      </c>
      <c r="F32" s="23" t="s">
        <v>12</v>
      </c>
      <c r="G32" s="23" t="s">
        <v>13</v>
      </c>
      <c r="H32" s="23" t="s">
        <v>14</v>
      </c>
      <c r="I32" s="23" t="s">
        <v>15</v>
      </c>
      <c r="J32" s="23" t="s">
        <v>16</v>
      </c>
      <c r="K32" s="23" t="s">
        <v>17</v>
      </c>
      <c r="L32" s="23" t="s">
        <v>18</v>
      </c>
      <c r="M32" s="23" t="s">
        <v>19</v>
      </c>
      <c r="N32" s="23" t="s">
        <v>20</v>
      </c>
      <c r="O32" s="23" t="s">
        <v>21</v>
      </c>
      <c r="P32" s="23" t="s">
        <v>22</v>
      </c>
      <c r="Q32" s="23" t="s">
        <v>23</v>
      </c>
      <c r="R32" s="23" t="s">
        <v>24</v>
      </c>
      <c r="S32" s="23" t="s">
        <v>25</v>
      </c>
      <c r="T32" s="23" t="s">
        <v>26</v>
      </c>
      <c r="U32" s="24" t="s">
        <v>27</v>
      </c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P32" s="25" t="s">
        <v>28</v>
      </c>
      <c r="AQ32" s="26"/>
      <c r="AR32" s="27"/>
    </row>
    <row r="33" spans="2:44" ht="18" customHeight="1" x14ac:dyDescent="0.25">
      <c r="B33" s="29" t="s">
        <v>29</v>
      </c>
      <c r="C33" s="30"/>
      <c r="D33" s="30"/>
      <c r="E33" s="30"/>
      <c r="F33" s="30"/>
      <c r="G33" s="30"/>
      <c r="H33" s="30"/>
      <c r="I33" s="30"/>
      <c r="J33" s="30"/>
      <c r="K33" s="30">
        <v>3</v>
      </c>
      <c r="L33" s="30"/>
      <c r="M33" s="30">
        <v>1</v>
      </c>
      <c r="N33" s="30">
        <v>11</v>
      </c>
      <c r="O33" s="30"/>
      <c r="P33" s="30"/>
      <c r="Q33" s="30">
        <v>1</v>
      </c>
      <c r="R33" s="30"/>
      <c r="S33" s="30"/>
      <c r="T33" s="30">
        <v>3</v>
      </c>
      <c r="U33" s="31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R33" s="27"/>
    </row>
    <row r="34" spans="2:44" ht="18" customHeight="1" x14ac:dyDescent="0.25">
      <c r="B34" s="33" t="s">
        <v>30</v>
      </c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P34" s="25" t="s">
        <v>31</v>
      </c>
      <c r="AQ34" s="38">
        <f>SUM(C37:AO37)</f>
        <v>0</v>
      </c>
      <c r="AR34" s="27"/>
    </row>
    <row r="35" spans="2:44" ht="18" customHeight="1" thickBot="1" x14ac:dyDescent="0.3">
      <c r="B35" s="39" t="s">
        <v>32</v>
      </c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1"/>
      <c r="V35" s="87"/>
      <c r="W35" s="87"/>
      <c r="X35" s="87"/>
      <c r="Y35" s="87"/>
      <c r="Z35" s="87"/>
      <c r="AA35" s="87"/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P35" s="25" t="s">
        <v>33</v>
      </c>
      <c r="AQ35" s="38">
        <f>SUM(C53:Q53)</f>
        <v>0</v>
      </c>
      <c r="AR35" s="27"/>
    </row>
    <row r="36" spans="2:44" ht="18" customHeight="1" thickBot="1" x14ac:dyDescent="0.3">
      <c r="B36" s="29" t="s">
        <v>34</v>
      </c>
      <c r="C36" s="42">
        <f t="shared" ref="C36:I36" si="3">C33+C34-C35</f>
        <v>0</v>
      </c>
      <c r="D36" s="43">
        <f t="shared" si="3"/>
        <v>0</v>
      </c>
      <c r="E36" s="43">
        <f t="shared" si="3"/>
        <v>0</v>
      </c>
      <c r="F36" s="43">
        <f t="shared" si="3"/>
        <v>0</v>
      </c>
      <c r="G36" s="44">
        <f t="shared" si="3"/>
        <v>0</v>
      </c>
      <c r="H36" s="44">
        <f t="shared" si="3"/>
        <v>0</v>
      </c>
      <c r="I36" s="44">
        <f t="shared" si="3"/>
        <v>0</v>
      </c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85"/>
      <c r="AP36" s="25" t="s">
        <v>35</v>
      </c>
      <c r="AQ36" s="46">
        <f>AQ34-AQ35</f>
        <v>0</v>
      </c>
      <c r="AR36" s="27"/>
    </row>
    <row r="37" spans="2:44" ht="18" customHeight="1" thickBot="1" x14ac:dyDescent="0.3">
      <c r="B37" s="47"/>
      <c r="C37" s="48">
        <f t="shared" ref="C37:U37" si="4">C36*(C$3+C$4)</f>
        <v>0</v>
      </c>
      <c r="D37" s="48">
        <f t="shared" si="4"/>
        <v>0</v>
      </c>
      <c r="E37" s="48">
        <f t="shared" si="4"/>
        <v>0</v>
      </c>
      <c r="F37" s="48">
        <f t="shared" si="4"/>
        <v>0</v>
      </c>
      <c r="G37" s="48">
        <f t="shared" si="4"/>
        <v>0</v>
      </c>
      <c r="H37" s="48">
        <f t="shared" si="4"/>
        <v>0</v>
      </c>
      <c r="I37" s="48">
        <f t="shared" si="4"/>
        <v>0</v>
      </c>
      <c r="J37" s="48">
        <f t="shared" si="4"/>
        <v>0</v>
      </c>
      <c r="K37" s="48">
        <f t="shared" si="4"/>
        <v>0</v>
      </c>
      <c r="L37" s="48">
        <f t="shared" si="4"/>
        <v>0</v>
      </c>
      <c r="M37" s="48">
        <f t="shared" si="4"/>
        <v>0</v>
      </c>
      <c r="N37" s="48">
        <f t="shared" si="4"/>
        <v>0</v>
      </c>
      <c r="O37" s="48">
        <f t="shared" si="4"/>
        <v>0</v>
      </c>
      <c r="P37" s="48">
        <f t="shared" si="4"/>
        <v>0</v>
      </c>
      <c r="Q37" s="48">
        <f t="shared" si="4"/>
        <v>0</v>
      </c>
      <c r="R37" s="48">
        <f t="shared" si="4"/>
        <v>0</v>
      </c>
      <c r="S37" s="48">
        <f t="shared" si="4"/>
        <v>0</v>
      </c>
      <c r="T37" s="48">
        <f t="shared" si="4"/>
        <v>0</v>
      </c>
      <c r="U37" s="48">
        <f t="shared" si="4"/>
        <v>0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49" t="s">
        <v>36</v>
      </c>
      <c r="AQ37" s="50">
        <v>23</v>
      </c>
      <c r="AR37" s="51"/>
    </row>
    <row r="38" spans="2:44" ht="18" hidden="1" customHeight="1" x14ac:dyDescent="0.25">
      <c r="B38" s="53" t="s">
        <v>3</v>
      </c>
      <c r="C38" s="16">
        <f>[1]DSSR!B48</f>
        <v>0</v>
      </c>
      <c r="D38" s="16">
        <f>[1]DSSR!C48</f>
        <v>0</v>
      </c>
      <c r="E38" s="16">
        <f>[1]DSSR!D48</f>
        <v>0</v>
      </c>
      <c r="F38" s="16">
        <f>[1]DSSR!E48</f>
        <v>0</v>
      </c>
      <c r="G38" s="16">
        <f>[1]DSSR!F48</f>
        <v>0</v>
      </c>
      <c r="H38" s="16">
        <f>[1]DSSR!G48</f>
        <v>0</v>
      </c>
      <c r="I38" s="16">
        <f>[1]DSSR!H48</f>
        <v>0</v>
      </c>
      <c r="J38" s="16">
        <f>[1]DSSR!I48</f>
        <v>0</v>
      </c>
      <c r="K38" s="16">
        <f>[1]DSSR!J48</f>
        <v>0</v>
      </c>
      <c r="L38" s="16">
        <f>[1]DSSR!K48</f>
        <v>0</v>
      </c>
      <c r="M38" s="16">
        <f>[1]DSSR!L48</f>
        <v>0</v>
      </c>
      <c r="N38" s="16">
        <f>[1]DSSR!M48</f>
        <v>0</v>
      </c>
      <c r="O38" s="16">
        <f>[1]DSSR!N48</f>
        <v>0</v>
      </c>
      <c r="P38" s="16">
        <f>[1]DSSR!O48</f>
        <v>0</v>
      </c>
      <c r="Q38" s="16">
        <f>[1]DSSR!P48</f>
        <v>0</v>
      </c>
      <c r="R38" s="16">
        <f>[1]DSSR!Q48</f>
        <v>0</v>
      </c>
      <c r="S38" s="16">
        <f>[1]DSSR!R48</f>
        <v>0</v>
      </c>
      <c r="T38" s="16">
        <f>[1]DSSR!S48</f>
        <v>0</v>
      </c>
      <c r="U38" s="16">
        <f>[1]DSSR!T48</f>
        <v>0</v>
      </c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9"/>
      <c r="AQ38" s="50"/>
      <c r="AR38" s="51"/>
    </row>
    <row r="39" spans="2:44" ht="18" hidden="1" customHeight="1" x14ac:dyDescent="0.25">
      <c r="B39" s="53" t="s">
        <v>4</v>
      </c>
      <c r="C39" s="16">
        <f>[1]DSSR!B49</f>
        <v>0</v>
      </c>
      <c r="D39" s="16">
        <f>[1]DSSR!C49</f>
        <v>0</v>
      </c>
      <c r="E39" s="16">
        <f>[1]DSSR!D49</f>
        <v>0</v>
      </c>
      <c r="F39" s="16">
        <f>[1]DSSR!E49</f>
        <v>0</v>
      </c>
      <c r="G39" s="16">
        <f>[1]DSSR!F49</f>
        <v>0</v>
      </c>
      <c r="H39" s="16">
        <f>[1]DSSR!G49</f>
        <v>0</v>
      </c>
      <c r="I39" s="16">
        <f>[1]DSSR!H49</f>
        <v>0</v>
      </c>
      <c r="J39" s="16">
        <f>[1]DSSR!I49</f>
        <v>0</v>
      </c>
      <c r="K39" s="16">
        <f>[1]DSSR!J49</f>
        <v>0</v>
      </c>
      <c r="L39" s="16">
        <f>[1]DSSR!K49</f>
        <v>0</v>
      </c>
      <c r="M39" s="16">
        <f>[1]DSSR!L49</f>
        <v>0</v>
      </c>
      <c r="N39" s="16">
        <f>[1]DSSR!M49</f>
        <v>0</v>
      </c>
      <c r="O39" s="16">
        <f>[1]DSSR!N49</f>
        <v>0</v>
      </c>
      <c r="P39" s="16">
        <f>[1]DSSR!O49</f>
        <v>0</v>
      </c>
      <c r="Q39" s="16">
        <f>[1]DSSR!P49</f>
        <v>0</v>
      </c>
      <c r="R39" s="16">
        <f>[1]DSSR!Q49</f>
        <v>0</v>
      </c>
      <c r="S39" s="16">
        <f>[1]DSSR!R49</f>
        <v>0</v>
      </c>
      <c r="T39" s="16">
        <f>[1]DSSR!S49</f>
        <v>0</v>
      </c>
      <c r="U39" s="16">
        <f>[1]DSSR!T49</f>
        <v>0</v>
      </c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9"/>
      <c r="AQ39" s="50"/>
      <c r="AR39" s="51"/>
    </row>
    <row r="40" spans="2:44" ht="18" hidden="1" customHeight="1" x14ac:dyDescent="0.25">
      <c r="B40" s="53" t="s">
        <v>5</v>
      </c>
      <c r="C40" s="16">
        <v>84</v>
      </c>
      <c r="D40" s="16"/>
      <c r="E40" s="16">
        <v>84</v>
      </c>
      <c r="F40" s="16">
        <v>84</v>
      </c>
      <c r="G40" s="16">
        <v>84</v>
      </c>
      <c r="H40" s="16"/>
      <c r="I40" s="16">
        <v>84</v>
      </c>
      <c r="J40" s="16">
        <v>84</v>
      </c>
      <c r="K40" s="16"/>
      <c r="L40" s="16">
        <v>84</v>
      </c>
      <c r="M40" s="16"/>
      <c r="N40" s="16">
        <v>42</v>
      </c>
      <c r="O40" s="16">
        <v>42</v>
      </c>
      <c r="P40" s="16">
        <v>42</v>
      </c>
      <c r="Q40" s="16">
        <v>84</v>
      </c>
      <c r="R40" s="16"/>
      <c r="S40" s="16"/>
      <c r="T40" s="16">
        <v>84</v>
      </c>
      <c r="U40" s="16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9"/>
      <c r="AQ40" s="50"/>
      <c r="AR40" s="51"/>
    </row>
    <row r="41" spans="2:44" ht="18" hidden="1" customHeight="1" x14ac:dyDescent="0.25">
      <c r="B41" s="53" t="s">
        <v>6</v>
      </c>
      <c r="C41" s="16">
        <v>4.5</v>
      </c>
      <c r="D41" s="16"/>
      <c r="E41" s="16">
        <v>1.5</v>
      </c>
      <c r="F41" s="54">
        <f>4.5/2</f>
        <v>2.25</v>
      </c>
      <c r="G41" s="16">
        <v>4.5</v>
      </c>
      <c r="H41" s="16"/>
      <c r="I41" s="16">
        <v>4.5</v>
      </c>
      <c r="J41" s="16">
        <v>1.5</v>
      </c>
      <c r="K41" s="16"/>
      <c r="L41" s="16">
        <v>1.5</v>
      </c>
      <c r="M41" s="16"/>
      <c r="N41" s="16">
        <v>1.5</v>
      </c>
      <c r="O41" s="16">
        <v>1.5</v>
      </c>
      <c r="P41" s="16">
        <v>1.5</v>
      </c>
      <c r="Q41" s="16">
        <v>1.5</v>
      </c>
      <c r="R41" s="16"/>
      <c r="S41" s="16"/>
      <c r="T41" s="16">
        <v>1.5</v>
      </c>
      <c r="U41" s="55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9"/>
      <c r="AQ41" s="50"/>
      <c r="AR41" s="51"/>
    </row>
    <row r="42" spans="2:44" ht="18" hidden="1" customHeight="1" x14ac:dyDescent="0.25">
      <c r="B42" s="53"/>
      <c r="C42" s="16"/>
      <c r="D42" s="16"/>
      <c r="E42" s="16"/>
      <c r="F42" s="54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55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9"/>
      <c r="AQ42" s="50"/>
      <c r="AR42" s="51"/>
    </row>
    <row r="43" spans="2:44" ht="18" customHeight="1" thickBot="1" x14ac:dyDescent="0.3">
      <c r="B43" s="81" t="s">
        <v>71</v>
      </c>
      <c r="C43" s="23" t="s">
        <v>37</v>
      </c>
      <c r="D43" s="23" t="s">
        <v>38</v>
      </c>
      <c r="E43" s="23" t="s">
        <v>39</v>
      </c>
      <c r="F43" s="23" t="s">
        <v>40</v>
      </c>
      <c r="G43" s="23" t="s">
        <v>41</v>
      </c>
      <c r="H43" s="23" t="s">
        <v>42</v>
      </c>
      <c r="I43" s="23" t="s">
        <v>43</v>
      </c>
      <c r="J43" s="23" t="s">
        <v>44</v>
      </c>
      <c r="K43" s="23" t="s">
        <v>45</v>
      </c>
      <c r="L43" s="23" t="s">
        <v>46</v>
      </c>
      <c r="M43" s="23" t="s">
        <v>47</v>
      </c>
      <c r="N43" s="23" t="s">
        <v>48</v>
      </c>
      <c r="O43" s="23" t="s">
        <v>49</v>
      </c>
      <c r="P43" s="23" t="s">
        <v>50</v>
      </c>
      <c r="Q43" s="23" t="s">
        <v>51</v>
      </c>
      <c r="R43" s="56" t="s">
        <v>52</v>
      </c>
      <c r="S43" s="23" t="s">
        <v>53</v>
      </c>
      <c r="T43" s="23" t="s">
        <v>54</v>
      </c>
      <c r="U43" s="24" t="s">
        <v>55</v>
      </c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25" t="s">
        <v>56</v>
      </c>
      <c r="AQ43" s="57"/>
      <c r="AR43" s="51"/>
    </row>
    <row r="44" spans="2:44" ht="18" customHeight="1" x14ac:dyDescent="0.25">
      <c r="B44" s="29" t="s">
        <v>29</v>
      </c>
      <c r="C44" s="30">
        <v>160</v>
      </c>
      <c r="D44" s="30"/>
      <c r="E44" s="30">
        <v>3</v>
      </c>
      <c r="F44" s="30">
        <v>30</v>
      </c>
      <c r="G44" s="30">
        <v>280</v>
      </c>
      <c r="H44" s="30">
        <v>1</v>
      </c>
      <c r="I44" s="30"/>
      <c r="J44" s="30"/>
      <c r="K44" s="30"/>
      <c r="L44" s="30">
        <v>5</v>
      </c>
      <c r="M44" s="30"/>
      <c r="N44" s="30"/>
      <c r="O44" s="58">
        <v>25</v>
      </c>
      <c r="P44" s="30"/>
      <c r="Q44" s="30"/>
      <c r="R44" s="30">
        <v>1</v>
      </c>
      <c r="S44" s="30"/>
      <c r="T44" s="30"/>
      <c r="U44" s="59">
        <v>1</v>
      </c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25" t="s">
        <v>57</v>
      </c>
      <c r="AQ44" s="57">
        <v>3154</v>
      </c>
      <c r="AR44" s="51"/>
    </row>
    <row r="45" spans="2:44" ht="18" customHeight="1" x14ac:dyDescent="0.25">
      <c r="B45" s="33" t="s">
        <v>30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60"/>
      <c r="U45" s="61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25"/>
      <c r="AQ45" s="57"/>
      <c r="AR45" s="51"/>
    </row>
    <row r="46" spans="2:44" ht="18" customHeight="1" thickBot="1" x14ac:dyDescent="0.3">
      <c r="B46" s="39" t="s">
        <v>32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62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9" t="s">
        <v>58</v>
      </c>
      <c r="AQ46" s="63">
        <f>AQ36+AQ37-AQ43-AQ44-AQ45</f>
        <v>-3131</v>
      </c>
      <c r="AR46" s="51"/>
    </row>
    <row r="47" spans="2:44" ht="18" customHeight="1" thickBot="1" x14ac:dyDescent="0.3">
      <c r="B47" s="29" t="s">
        <v>34</v>
      </c>
      <c r="C47" s="44"/>
      <c r="D47" s="44"/>
      <c r="E47" s="44">
        <f t="shared" ref="E47:R47" si="5">E44+E45-E46</f>
        <v>3</v>
      </c>
      <c r="F47" s="44">
        <f t="shared" si="5"/>
        <v>30</v>
      </c>
      <c r="G47" s="44">
        <f t="shared" si="5"/>
        <v>280</v>
      </c>
      <c r="H47" s="44">
        <f t="shared" si="5"/>
        <v>1</v>
      </c>
      <c r="I47" s="44">
        <f t="shared" si="5"/>
        <v>0</v>
      </c>
      <c r="J47" s="44">
        <f t="shared" si="5"/>
        <v>0</v>
      </c>
      <c r="K47" s="44">
        <f t="shared" si="5"/>
        <v>0</v>
      </c>
      <c r="L47" s="44">
        <f t="shared" si="5"/>
        <v>5</v>
      </c>
      <c r="M47" s="44">
        <f t="shared" si="5"/>
        <v>0</v>
      </c>
      <c r="N47" s="44">
        <f t="shared" si="5"/>
        <v>0</v>
      </c>
      <c r="O47" s="44">
        <f t="shared" si="5"/>
        <v>25</v>
      </c>
      <c r="P47" s="44">
        <f t="shared" si="5"/>
        <v>0</v>
      </c>
      <c r="Q47" s="44">
        <f t="shared" si="5"/>
        <v>0</v>
      </c>
      <c r="R47" s="44">
        <f t="shared" si="5"/>
        <v>1</v>
      </c>
      <c r="S47" s="44"/>
      <c r="T47" s="82"/>
      <c r="U47" s="45">
        <f>U44+U45-U46</f>
        <v>1</v>
      </c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25" t="s">
        <v>59</v>
      </c>
      <c r="AQ47" s="64">
        <v>1579590</v>
      </c>
      <c r="AR47" s="51"/>
    </row>
    <row r="48" spans="2:44" ht="18" customHeight="1" thickBot="1" x14ac:dyDescent="0.3">
      <c r="B48" s="47"/>
      <c r="C48" s="48">
        <f t="shared" ref="C48:U48" si="6">C47*(V$3+V$4)</f>
        <v>0</v>
      </c>
      <c r="D48" s="48">
        <f t="shared" si="6"/>
        <v>0</v>
      </c>
      <c r="E48" s="48">
        <f t="shared" si="6"/>
        <v>2919</v>
      </c>
      <c r="F48" s="48">
        <f t="shared" si="6"/>
        <v>20220</v>
      </c>
      <c r="G48" s="48">
        <f t="shared" si="6"/>
        <v>192080</v>
      </c>
      <c r="H48" s="48">
        <f t="shared" si="6"/>
        <v>1175</v>
      </c>
      <c r="I48" s="48">
        <f t="shared" si="6"/>
        <v>0</v>
      </c>
      <c r="J48" s="48">
        <f t="shared" si="6"/>
        <v>0</v>
      </c>
      <c r="K48" s="48">
        <f t="shared" si="6"/>
        <v>0</v>
      </c>
      <c r="L48" s="48">
        <f t="shared" si="6"/>
        <v>3155</v>
      </c>
      <c r="M48" s="48">
        <f t="shared" si="6"/>
        <v>0</v>
      </c>
      <c r="N48" s="48">
        <f t="shared" si="6"/>
        <v>0</v>
      </c>
      <c r="O48" s="48">
        <f t="shared" si="6"/>
        <v>7075</v>
      </c>
      <c r="P48" s="48">
        <f t="shared" si="6"/>
        <v>0</v>
      </c>
      <c r="Q48" s="48">
        <f t="shared" si="6"/>
        <v>0</v>
      </c>
      <c r="R48" s="48">
        <f t="shared" si="6"/>
        <v>650</v>
      </c>
      <c r="S48" s="48">
        <f t="shared" si="6"/>
        <v>0</v>
      </c>
      <c r="T48" s="48">
        <f t="shared" si="6"/>
        <v>0</v>
      </c>
      <c r="U48" s="48">
        <f t="shared" si="6"/>
        <v>650</v>
      </c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25" t="s">
        <v>60</v>
      </c>
      <c r="AQ48" s="65">
        <f>AQ47-AQ46</f>
        <v>1582721</v>
      </c>
      <c r="AR48" s="51"/>
    </row>
    <row r="49" spans="2:44" ht="18" customHeight="1" thickTop="1" thickBot="1" x14ac:dyDescent="0.3">
      <c r="B49" s="47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66"/>
    </row>
    <row r="50" spans="2:44" ht="18" customHeight="1" thickBot="1" x14ac:dyDescent="0.3">
      <c r="B50" s="112" t="s">
        <v>61</v>
      </c>
      <c r="C50" s="114" t="s">
        <v>26</v>
      </c>
      <c r="D50" s="115"/>
      <c r="E50" s="116"/>
      <c r="F50" s="114" t="s">
        <v>62</v>
      </c>
      <c r="G50" s="115"/>
      <c r="H50" s="116"/>
      <c r="I50" s="114" t="s">
        <v>63</v>
      </c>
      <c r="J50" s="115"/>
      <c r="K50" s="116"/>
      <c r="L50" s="114" t="s">
        <v>64</v>
      </c>
      <c r="M50" s="115"/>
      <c r="N50" s="116"/>
      <c r="O50" s="114" t="s">
        <v>65</v>
      </c>
      <c r="P50" s="115"/>
      <c r="Q50" s="116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67"/>
    </row>
    <row r="51" spans="2:44" ht="18" customHeight="1" thickBot="1" x14ac:dyDescent="0.3">
      <c r="B51" s="113"/>
      <c r="C51" s="68" t="s">
        <v>66</v>
      </c>
      <c r="D51" s="69" t="s">
        <v>67</v>
      </c>
      <c r="E51" s="70" t="s">
        <v>68</v>
      </c>
      <c r="F51" s="68" t="s">
        <v>66</v>
      </c>
      <c r="G51" s="69" t="s">
        <v>67</v>
      </c>
      <c r="H51" s="70" t="s">
        <v>68</v>
      </c>
      <c r="I51" s="68" t="s">
        <v>66</v>
      </c>
      <c r="J51" s="69" t="s">
        <v>67</v>
      </c>
      <c r="K51" s="70" t="s">
        <v>68</v>
      </c>
      <c r="L51" s="68" t="s">
        <v>66</v>
      </c>
      <c r="M51" s="69" t="s">
        <v>67</v>
      </c>
      <c r="N51" s="70" t="s">
        <v>68</v>
      </c>
      <c r="O51" s="68" t="s">
        <v>66</v>
      </c>
      <c r="P51" s="69" t="s">
        <v>67</v>
      </c>
      <c r="Q51" s="70" t="s">
        <v>68</v>
      </c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R51" s="71"/>
    </row>
    <row r="52" spans="2:44" ht="18" customHeight="1" thickBot="1" x14ac:dyDescent="0.3">
      <c r="B52" s="29" t="s">
        <v>69</v>
      </c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4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R52" s="71"/>
    </row>
    <row r="53" spans="2:44" ht="18" customHeight="1" thickBot="1" x14ac:dyDescent="0.3">
      <c r="B53" s="75"/>
      <c r="C53" s="76">
        <f>C52*120</f>
        <v>0</v>
      </c>
      <c r="D53" s="76">
        <f>D52*84</f>
        <v>0</v>
      </c>
      <c r="E53" s="76">
        <f>E52*1.5</f>
        <v>0</v>
      </c>
      <c r="F53" s="76">
        <f>F52*120</f>
        <v>0</v>
      </c>
      <c r="G53" s="76">
        <f>G52*84</f>
        <v>0</v>
      </c>
      <c r="H53" s="76">
        <f>H52*4.5</f>
        <v>0</v>
      </c>
      <c r="I53" s="76">
        <f>I52*120</f>
        <v>0</v>
      </c>
      <c r="J53" s="76">
        <f>J52*84</f>
        <v>0</v>
      </c>
      <c r="K53" s="76">
        <f>K52*2.25</f>
        <v>0</v>
      </c>
      <c r="L53" s="76">
        <f>L52*120</f>
        <v>0</v>
      </c>
      <c r="M53" s="76">
        <f>M52*84</f>
        <v>0</v>
      </c>
      <c r="N53" s="76">
        <f>N52*1.5</f>
        <v>0</v>
      </c>
      <c r="O53" s="76">
        <f>O52*78</f>
        <v>0</v>
      </c>
      <c r="P53" s="76">
        <f>P52*42</f>
        <v>0</v>
      </c>
      <c r="Q53" s="76">
        <f>Q52*1.5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8"/>
      <c r="AQ53" s="78"/>
      <c r="AR53" s="79"/>
    </row>
    <row r="54" spans="2:44" ht="18" customHeight="1" thickBot="1" x14ac:dyDescent="0.3"/>
    <row r="55" spans="2:44" ht="18" customHeight="1" thickBot="1" x14ac:dyDescent="0.3">
      <c r="B55" s="17" t="s">
        <v>72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20"/>
      <c r="AQ55" s="20"/>
      <c r="AR55" s="21"/>
    </row>
    <row r="56" spans="2:44" ht="18" customHeight="1" thickBot="1" x14ac:dyDescent="0.3">
      <c r="B56" s="81" t="s">
        <v>73</v>
      </c>
      <c r="C56" s="23" t="s">
        <v>9</v>
      </c>
      <c r="D56" s="23" t="s">
        <v>10</v>
      </c>
      <c r="E56" s="23" t="s">
        <v>11</v>
      </c>
      <c r="F56" s="23" t="s">
        <v>12</v>
      </c>
      <c r="G56" s="23" t="s">
        <v>13</v>
      </c>
      <c r="H56" s="23" t="s">
        <v>14</v>
      </c>
      <c r="I56" s="23" t="s">
        <v>15</v>
      </c>
      <c r="J56" s="23" t="s">
        <v>16</v>
      </c>
      <c r="K56" s="23" t="s">
        <v>17</v>
      </c>
      <c r="L56" s="23" t="s">
        <v>18</v>
      </c>
      <c r="M56" s="23" t="s">
        <v>19</v>
      </c>
      <c r="N56" s="23" t="s">
        <v>20</v>
      </c>
      <c r="O56" s="23" t="s">
        <v>21</v>
      </c>
      <c r="P56" s="23" t="s">
        <v>22</v>
      </c>
      <c r="Q56" s="23" t="s">
        <v>23</v>
      </c>
      <c r="R56" s="23" t="s">
        <v>24</v>
      </c>
      <c r="S56" s="23" t="s">
        <v>25</v>
      </c>
      <c r="T56" s="23" t="s">
        <v>26</v>
      </c>
      <c r="U56" s="24" t="s">
        <v>27</v>
      </c>
      <c r="V56" s="85"/>
      <c r="W56" s="85"/>
      <c r="X56" s="85"/>
      <c r="Y56" s="85"/>
      <c r="Z56" s="85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85"/>
      <c r="AP56" s="25" t="s">
        <v>28</v>
      </c>
      <c r="AQ56" s="26"/>
      <c r="AR56" s="27"/>
    </row>
    <row r="57" spans="2:44" ht="18" customHeight="1" x14ac:dyDescent="0.25">
      <c r="B57" s="29" t="s">
        <v>29</v>
      </c>
      <c r="C57" s="30"/>
      <c r="D57" s="30"/>
      <c r="E57" s="30"/>
      <c r="F57" s="30"/>
      <c r="G57" s="30"/>
      <c r="H57" s="30"/>
      <c r="I57" s="30"/>
      <c r="J57" s="30"/>
      <c r="K57" s="30">
        <v>3</v>
      </c>
      <c r="L57" s="30"/>
      <c r="M57" s="30">
        <v>1</v>
      </c>
      <c r="N57" s="30">
        <v>6</v>
      </c>
      <c r="O57" s="30">
        <v>1</v>
      </c>
      <c r="P57" s="30"/>
      <c r="Q57" s="30"/>
      <c r="R57" s="30"/>
      <c r="S57" s="30"/>
      <c r="T57" s="30">
        <v>3</v>
      </c>
      <c r="U57" s="31"/>
      <c r="V57" s="86"/>
      <c r="W57" s="86"/>
      <c r="X57" s="86"/>
      <c r="Y57" s="86"/>
      <c r="Z57" s="86"/>
      <c r="AA57" s="86"/>
      <c r="AB57" s="86"/>
      <c r="AC57" s="86"/>
      <c r="AD57" s="86"/>
      <c r="AE57" s="86"/>
      <c r="AF57" s="86"/>
      <c r="AG57" s="86"/>
      <c r="AH57" s="86"/>
      <c r="AI57" s="86"/>
      <c r="AJ57" s="86"/>
      <c r="AK57" s="86"/>
      <c r="AL57" s="86"/>
      <c r="AM57" s="86"/>
      <c r="AN57" s="86"/>
      <c r="AR57" s="27"/>
    </row>
    <row r="58" spans="2:44" ht="18" customHeight="1" x14ac:dyDescent="0.25">
      <c r="B58" s="33" t="s">
        <v>30</v>
      </c>
      <c r="C58" s="35"/>
      <c r="D58" s="35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P58" s="25" t="s">
        <v>31</v>
      </c>
      <c r="AQ58" s="38">
        <f>SUM(C61:AO61)</f>
        <v>0</v>
      </c>
      <c r="AR58" s="27"/>
    </row>
    <row r="59" spans="2:44" ht="18" customHeight="1" thickBot="1" x14ac:dyDescent="0.3">
      <c r="B59" s="39" t="s">
        <v>32</v>
      </c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1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P59" s="25" t="s">
        <v>33</v>
      </c>
      <c r="AQ59" s="38">
        <f>SUM(C77:Q77)</f>
        <v>0</v>
      </c>
      <c r="AR59" s="27"/>
    </row>
    <row r="60" spans="2:44" ht="18" customHeight="1" thickBot="1" x14ac:dyDescent="0.3">
      <c r="B60" s="29" t="s">
        <v>34</v>
      </c>
      <c r="C60" s="42">
        <f t="shared" ref="C60:I60" si="7">C57+C58-C59</f>
        <v>0</v>
      </c>
      <c r="D60" s="43">
        <f t="shared" si="7"/>
        <v>0</v>
      </c>
      <c r="E60" s="43">
        <f t="shared" si="7"/>
        <v>0</v>
      </c>
      <c r="F60" s="43">
        <f t="shared" si="7"/>
        <v>0</v>
      </c>
      <c r="G60" s="44">
        <f t="shared" si="7"/>
        <v>0</v>
      </c>
      <c r="H60" s="44">
        <f t="shared" si="7"/>
        <v>0</v>
      </c>
      <c r="I60" s="44">
        <f t="shared" si="7"/>
        <v>0</v>
      </c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P60" s="25" t="s">
        <v>35</v>
      </c>
      <c r="AQ60" s="46">
        <f>AQ58-AQ59</f>
        <v>0</v>
      </c>
      <c r="AR60" s="27"/>
    </row>
    <row r="61" spans="2:44" ht="18" customHeight="1" thickBot="1" x14ac:dyDescent="0.3">
      <c r="B61" s="47"/>
      <c r="C61" s="48">
        <f t="shared" ref="C61:U61" si="8">C60*(C$3+C$4)</f>
        <v>0</v>
      </c>
      <c r="D61" s="48">
        <f t="shared" si="8"/>
        <v>0</v>
      </c>
      <c r="E61" s="48">
        <f t="shared" si="8"/>
        <v>0</v>
      </c>
      <c r="F61" s="48">
        <f t="shared" si="8"/>
        <v>0</v>
      </c>
      <c r="G61" s="48">
        <f t="shared" si="8"/>
        <v>0</v>
      </c>
      <c r="H61" s="48">
        <f t="shared" si="8"/>
        <v>0</v>
      </c>
      <c r="I61" s="48">
        <f t="shared" si="8"/>
        <v>0</v>
      </c>
      <c r="J61" s="48">
        <f t="shared" si="8"/>
        <v>0</v>
      </c>
      <c r="K61" s="48">
        <f t="shared" si="8"/>
        <v>0</v>
      </c>
      <c r="L61" s="48">
        <f t="shared" si="8"/>
        <v>0</v>
      </c>
      <c r="M61" s="48">
        <f t="shared" si="8"/>
        <v>0</v>
      </c>
      <c r="N61" s="48">
        <f t="shared" si="8"/>
        <v>0</v>
      </c>
      <c r="O61" s="48">
        <f t="shared" si="8"/>
        <v>0</v>
      </c>
      <c r="P61" s="48">
        <f t="shared" si="8"/>
        <v>0</v>
      </c>
      <c r="Q61" s="48">
        <f t="shared" si="8"/>
        <v>0</v>
      </c>
      <c r="R61" s="48">
        <f t="shared" si="8"/>
        <v>0</v>
      </c>
      <c r="S61" s="48">
        <f t="shared" si="8"/>
        <v>0</v>
      </c>
      <c r="T61" s="48">
        <f t="shared" si="8"/>
        <v>0</v>
      </c>
      <c r="U61" s="48">
        <f t="shared" si="8"/>
        <v>0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49" t="s">
        <v>36</v>
      </c>
      <c r="AQ61" s="50">
        <v>23</v>
      </c>
      <c r="AR61" s="51"/>
    </row>
    <row r="62" spans="2:44" ht="18" hidden="1" customHeight="1" x14ac:dyDescent="0.25">
      <c r="B62" s="53" t="s">
        <v>3</v>
      </c>
      <c r="C62" s="16">
        <f>[1]DSSR!B72</f>
        <v>0</v>
      </c>
      <c r="D62" s="16">
        <f>[1]DSSR!C72</f>
        <v>0</v>
      </c>
      <c r="E62" s="16">
        <f>[1]DSSR!D72</f>
        <v>0</v>
      </c>
      <c r="F62" s="16">
        <f>[1]DSSR!E72</f>
        <v>0</v>
      </c>
      <c r="G62" s="16">
        <f>[1]DSSR!F72</f>
        <v>0</v>
      </c>
      <c r="H62" s="16">
        <f>[1]DSSR!G72</f>
        <v>0</v>
      </c>
      <c r="I62" s="16">
        <f>[1]DSSR!H72</f>
        <v>0</v>
      </c>
      <c r="J62" s="16">
        <f>[1]DSSR!I72</f>
        <v>0</v>
      </c>
      <c r="K62" s="16">
        <f>[1]DSSR!J72</f>
        <v>0</v>
      </c>
      <c r="L62" s="16">
        <f>[1]DSSR!K72</f>
        <v>0</v>
      </c>
      <c r="M62" s="16">
        <f>[1]DSSR!L72</f>
        <v>0</v>
      </c>
      <c r="N62" s="16">
        <f>[1]DSSR!M72</f>
        <v>0</v>
      </c>
      <c r="O62" s="16">
        <f>[1]DSSR!N72</f>
        <v>0</v>
      </c>
      <c r="P62" s="16">
        <f>[1]DSSR!O72</f>
        <v>0</v>
      </c>
      <c r="Q62" s="16">
        <f>[1]DSSR!P72</f>
        <v>0</v>
      </c>
      <c r="R62" s="16">
        <f>[1]DSSR!Q72</f>
        <v>0</v>
      </c>
      <c r="S62" s="16">
        <f>[1]DSSR!R72</f>
        <v>0</v>
      </c>
      <c r="T62" s="16">
        <f>[1]DSSR!S72</f>
        <v>0</v>
      </c>
      <c r="U62" s="16">
        <f>[1]DSSR!T72</f>
        <v>0</v>
      </c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9"/>
      <c r="AQ62" s="50"/>
      <c r="AR62" s="51"/>
    </row>
    <row r="63" spans="2:44" ht="18" hidden="1" customHeight="1" x14ac:dyDescent="0.25">
      <c r="B63" s="53" t="s">
        <v>4</v>
      </c>
      <c r="C63" s="16">
        <f>[1]DSSR!B73</f>
        <v>0</v>
      </c>
      <c r="D63" s="16">
        <f>[1]DSSR!C73</f>
        <v>0</v>
      </c>
      <c r="E63" s="16">
        <f>[1]DSSR!D73</f>
        <v>0</v>
      </c>
      <c r="F63" s="16">
        <f>[1]DSSR!E73</f>
        <v>0</v>
      </c>
      <c r="G63" s="16">
        <f>[1]DSSR!F73</f>
        <v>0</v>
      </c>
      <c r="H63" s="16">
        <f>[1]DSSR!G73</f>
        <v>0</v>
      </c>
      <c r="I63" s="16">
        <f>[1]DSSR!H73</f>
        <v>0</v>
      </c>
      <c r="J63" s="16">
        <f>[1]DSSR!I73</f>
        <v>0</v>
      </c>
      <c r="K63" s="16">
        <f>[1]DSSR!J73</f>
        <v>0</v>
      </c>
      <c r="L63" s="16">
        <f>[1]DSSR!K73</f>
        <v>0</v>
      </c>
      <c r="M63" s="16">
        <f>[1]DSSR!L73</f>
        <v>0</v>
      </c>
      <c r="N63" s="16">
        <f>[1]DSSR!M73</f>
        <v>0</v>
      </c>
      <c r="O63" s="16">
        <f>[1]DSSR!N73</f>
        <v>0</v>
      </c>
      <c r="P63" s="16">
        <f>[1]DSSR!O73</f>
        <v>0</v>
      </c>
      <c r="Q63" s="16">
        <f>[1]DSSR!P73</f>
        <v>0</v>
      </c>
      <c r="R63" s="16">
        <f>[1]DSSR!Q73</f>
        <v>0</v>
      </c>
      <c r="S63" s="16">
        <f>[1]DSSR!R73</f>
        <v>0</v>
      </c>
      <c r="T63" s="16">
        <f>[1]DSSR!S73</f>
        <v>0</v>
      </c>
      <c r="U63" s="16">
        <f>[1]DSSR!T73</f>
        <v>0</v>
      </c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9"/>
      <c r="AQ63" s="50"/>
      <c r="AR63" s="51"/>
    </row>
    <row r="64" spans="2:44" ht="18" hidden="1" customHeight="1" x14ac:dyDescent="0.25">
      <c r="B64" s="53" t="s">
        <v>5</v>
      </c>
      <c r="C64" s="16">
        <v>84</v>
      </c>
      <c r="D64" s="16"/>
      <c r="E64" s="16">
        <v>84</v>
      </c>
      <c r="F64" s="16">
        <v>84</v>
      </c>
      <c r="G64" s="16">
        <v>84</v>
      </c>
      <c r="H64" s="16"/>
      <c r="I64" s="16">
        <v>84</v>
      </c>
      <c r="J64" s="16">
        <v>84</v>
      </c>
      <c r="K64" s="16"/>
      <c r="L64" s="16">
        <v>84</v>
      </c>
      <c r="M64" s="16"/>
      <c r="N64" s="16">
        <v>42</v>
      </c>
      <c r="O64" s="16">
        <v>42</v>
      </c>
      <c r="P64" s="16">
        <v>42</v>
      </c>
      <c r="Q64" s="16">
        <v>84</v>
      </c>
      <c r="R64" s="16"/>
      <c r="S64" s="16"/>
      <c r="T64" s="16">
        <v>84</v>
      </c>
      <c r="U64" s="16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9"/>
      <c r="AQ64" s="50"/>
      <c r="AR64" s="51"/>
    </row>
    <row r="65" spans="2:44" ht="18" hidden="1" customHeight="1" x14ac:dyDescent="0.25">
      <c r="B65" s="53" t="s">
        <v>6</v>
      </c>
      <c r="C65" s="16">
        <v>4.5</v>
      </c>
      <c r="D65" s="16"/>
      <c r="E65" s="16">
        <v>1.5</v>
      </c>
      <c r="F65" s="54">
        <f>4.5/2</f>
        <v>2.25</v>
      </c>
      <c r="G65" s="16">
        <v>4.5</v>
      </c>
      <c r="H65" s="16"/>
      <c r="I65" s="16">
        <v>4.5</v>
      </c>
      <c r="J65" s="16">
        <v>1.5</v>
      </c>
      <c r="K65" s="16"/>
      <c r="L65" s="16">
        <v>1.5</v>
      </c>
      <c r="M65" s="16"/>
      <c r="N65" s="16">
        <v>1.5</v>
      </c>
      <c r="O65" s="16">
        <v>1.5</v>
      </c>
      <c r="P65" s="16">
        <v>1.5</v>
      </c>
      <c r="Q65" s="16">
        <v>1.5</v>
      </c>
      <c r="R65" s="16"/>
      <c r="S65" s="16"/>
      <c r="T65" s="16">
        <v>1.5</v>
      </c>
      <c r="U65" s="55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9"/>
      <c r="AQ65" s="50"/>
      <c r="AR65" s="51"/>
    </row>
    <row r="66" spans="2:44" ht="18" hidden="1" customHeight="1" x14ac:dyDescent="0.25">
      <c r="B66" s="53"/>
      <c r="C66" s="16"/>
      <c r="D66" s="16"/>
      <c r="E66" s="16"/>
      <c r="F66" s="54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55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9"/>
      <c r="AQ66" s="50"/>
      <c r="AR66" s="51"/>
    </row>
    <row r="67" spans="2:44" ht="18" customHeight="1" thickBot="1" x14ac:dyDescent="0.3">
      <c r="B67" s="81" t="s">
        <v>73</v>
      </c>
      <c r="C67" s="23" t="s">
        <v>37</v>
      </c>
      <c r="D67" s="23" t="s">
        <v>38</v>
      </c>
      <c r="E67" s="23" t="s">
        <v>39</v>
      </c>
      <c r="F67" s="23" t="s">
        <v>40</v>
      </c>
      <c r="G67" s="23" t="s">
        <v>41</v>
      </c>
      <c r="H67" s="23" t="s">
        <v>42</v>
      </c>
      <c r="I67" s="23" t="s">
        <v>43</v>
      </c>
      <c r="J67" s="23" t="s">
        <v>44</v>
      </c>
      <c r="K67" s="23" t="s">
        <v>45</v>
      </c>
      <c r="L67" s="23" t="s">
        <v>46</v>
      </c>
      <c r="M67" s="23" t="s">
        <v>47</v>
      </c>
      <c r="N67" s="23" t="s">
        <v>48</v>
      </c>
      <c r="O67" s="23" t="s">
        <v>49</v>
      </c>
      <c r="P67" s="23" t="s">
        <v>50</v>
      </c>
      <c r="Q67" s="23" t="s">
        <v>51</v>
      </c>
      <c r="R67" s="56" t="s">
        <v>52</v>
      </c>
      <c r="S67" s="23" t="s">
        <v>53</v>
      </c>
      <c r="T67" s="23" t="s">
        <v>54</v>
      </c>
      <c r="U67" s="24" t="s">
        <v>55</v>
      </c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25" t="s">
        <v>56</v>
      </c>
      <c r="AQ67" s="57"/>
      <c r="AR67" s="51"/>
    </row>
    <row r="68" spans="2:44" ht="18" customHeight="1" x14ac:dyDescent="0.25">
      <c r="B68" s="29" t="s">
        <v>29</v>
      </c>
      <c r="C68" s="30">
        <v>108</v>
      </c>
      <c r="D68" s="30">
        <v>1</v>
      </c>
      <c r="E68" s="30">
        <v>3</v>
      </c>
      <c r="F68" s="30">
        <v>16</v>
      </c>
      <c r="G68" s="30">
        <v>150</v>
      </c>
      <c r="H68" s="30"/>
      <c r="I68" s="30"/>
      <c r="J68" s="30"/>
      <c r="K68" s="30"/>
      <c r="L68" s="30">
        <v>5</v>
      </c>
      <c r="M68" s="30"/>
      <c r="N68" s="30"/>
      <c r="O68" s="58">
        <v>15</v>
      </c>
      <c r="P68" s="30"/>
      <c r="Q68" s="30"/>
      <c r="R68" s="30">
        <v>1</v>
      </c>
      <c r="S68" s="30"/>
      <c r="T68" s="30"/>
      <c r="U68" s="59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25" t="s">
        <v>57</v>
      </c>
      <c r="AQ68" s="57">
        <v>3154</v>
      </c>
      <c r="AR68" s="51"/>
    </row>
    <row r="69" spans="2:44" ht="18" customHeight="1" x14ac:dyDescent="0.25">
      <c r="B69" s="33" t="s">
        <v>30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60"/>
      <c r="U69" s="61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25"/>
      <c r="AQ69" s="57"/>
      <c r="AR69" s="51"/>
    </row>
    <row r="70" spans="2:44" ht="18" customHeight="1" thickBot="1" x14ac:dyDescent="0.3">
      <c r="B70" s="39" t="s">
        <v>32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62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9" t="s">
        <v>58</v>
      </c>
      <c r="AQ70" s="63">
        <f>AQ60+AQ61-AQ67-AQ68-AQ69</f>
        <v>-3131</v>
      </c>
      <c r="AR70" s="51"/>
    </row>
    <row r="71" spans="2:44" ht="18" customHeight="1" thickBot="1" x14ac:dyDescent="0.3">
      <c r="B71" s="29" t="s">
        <v>34</v>
      </c>
      <c r="C71" s="44"/>
      <c r="D71" s="44"/>
      <c r="E71" s="44">
        <f t="shared" ref="E71:S71" si="9">E68+E69-E70</f>
        <v>3</v>
      </c>
      <c r="F71" s="44">
        <f t="shared" si="9"/>
        <v>16</v>
      </c>
      <c r="G71" s="44">
        <f t="shared" si="9"/>
        <v>150</v>
      </c>
      <c r="H71" s="44">
        <f t="shared" si="9"/>
        <v>0</v>
      </c>
      <c r="I71" s="44">
        <f t="shared" si="9"/>
        <v>0</v>
      </c>
      <c r="J71" s="44">
        <f t="shared" si="9"/>
        <v>0</v>
      </c>
      <c r="K71" s="44">
        <f t="shared" si="9"/>
        <v>0</v>
      </c>
      <c r="L71" s="44">
        <f t="shared" si="9"/>
        <v>5</v>
      </c>
      <c r="M71" s="44">
        <f t="shared" si="9"/>
        <v>0</v>
      </c>
      <c r="N71" s="44">
        <f t="shared" si="9"/>
        <v>0</v>
      </c>
      <c r="O71" s="44">
        <f t="shared" si="9"/>
        <v>15</v>
      </c>
      <c r="P71" s="44">
        <f t="shared" si="9"/>
        <v>0</v>
      </c>
      <c r="Q71" s="44">
        <f t="shared" si="9"/>
        <v>0</v>
      </c>
      <c r="R71" s="44">
        <f t="shared" si="9"/>
        <v>1</v>
      </c>
      <c r="S71" s="44">
        <f t="shared" si="9"/>
        <v>0</v>
      </c>
      <c r="T71" s="82"/>
      <c r="U71" s="45">
        <f>U68+U69-U70</f>
        <v>0</v>
      </c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25" t="s">
        <v>59</v>
      </c>
      <c r="AQ71" s="64">
        <v>1579590</v>
      </c>
      <c r="AR71" s="51"/>
    </row>
    <row r="72" spans="2:44" ht="18" customHeight="1" thickBot="1" x14ac:dyDescent="0.3">
      <c r="B72" s="47"/>
      <c r="C72" s="48">
        <f t="shared" ref="C72:U72" si="10">C71*(V$3+V$4)</f>
        <v>0</v>
      </c>
      <c r="D72" s="48">
        <f t="shared" si="10"/>
        <v>0</v>
      </c>
      <c r="E72" s="48">
        <f t="shared" si="10"/>
        <v>2919</v>
      </c>
      <c r="F72" s="48">
        <f t="shared" si="10"/>
        <v>10784</v>
      </c>
      <c r="G72" s="48">
        <f t="shared" si="10"/>
        <v>102900</v>
      </c>
      <c r="H72" s="48">
        <f t="shared" si="10"/>
        <v>0</v>
      </c>
      <c r="I72" s="48">
        <f t="shared" si="10"/>
        <v>0</v>
      </c>
      <c r="J72" s="48">
        <f t="shared" si="10"/>
        <v>0</v>
      </c>
      <c r="K72" s="48">
        <f t="shared" si="10"/>
        <v>0</v>
      </c>
      <c r="L72" s="48">
        <f t="shared" si="10"/>
        <v>3155</v>
      </c>
      <c r="M72" s="48">
        <f t="shared" si="10"/>
        <v>0</v>
      </c>
      <c r="N72" s="48">
        <f t="shared" si="10"/>
        <v>0</v>
      </c>
      <c r="O72" s="48">
        <f t="shared" si="10"/>
        <v>4245</v>
      </c>
      <c r="P72" s="48">
        <f t="shared" si="10"/>
        <v>0</v>
      </c>
      <c r="Q72" s="48">
        <f t="shared" si="10"/>
        <v>0</v>
      </c>
      <c r="R72" s="48">
        <f t="shared" si="10"/>
        <v>650</v>
      </c>
      <c r="S72" s="48">
        <f t="shared" si="10"/>
        <v>0</v>
      </c>
      <c r="T72" s="48">
        <f t="shared" si="10"/>
        <v>0</v>
      </c>
      <c r="U72" s="48">
        <f t="shared" si="10"/>
        <v>0</v>
      </c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25" t="s">
        <v>60</v>
      </c>
      <c r="AQ72" s="65">
        <f>AQ71-AQ70</f>
        <v>1582721</v>
      </c>
      <c r="AR72" s="51"/>
    </row>
    <row r="73" spans="2:44" ht="18" customHeight="1" thickTop="1" thickBot="1" x14ac:dyDescent="0.3">
      <c r="B73" s="47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66"/>
    </row>
    <row r="74" spans="2:44" ht="18" customHeight="1" thickBot="1" x14ac:dyDescent="0.3">
      <c r="B74" s="112" t="s">
        <v>61</v>
      </c>
      <c r="C74" s="114" t="s">
        <v>26</v>
      </c>
      <c r="D74" s="115"/>
      <c r="E74" s="116"/>
      <c r="F74" s="114" t="s">
        <v>62</v>
      </c>
      <c r="G74" s="115"/>
      <c r="H74" s="116"/>
      <c r="I74" s="114" t="s">
        <v>63</v>
      </c>
      <c r="J74" s="115"/>
      <c r="K74" s="116"/>
      <c r="L74" s="114" t="s">
        <v>64</v>
      </c>
      <c r="M74" s="115"/>
      <c r="N74" s="116"/>
      <c r="O74" s="114" t="s">
        <v>65</v>
      </c>
      <c r="P74" s="115"/>
      <c r="Q74" s="116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67"/>
    </row>
    <row r="75" spans="2:44" ht="18" customHeight="1" thickBot="1" x14ac:dyDescent="0.3">
      <c r="B75" s="113"/>
      <c r="C75" s="68" t="s">
        <v>66</v>
      </c>
      <c r="D75" s="69" t="s">
        <v>67</v>
      </c>
      <c r="E75" s="70" t="s">
        <v>68</v>
      </c>
      <c r="F75" s="68" t="s">
        <v>66</v>
      </c>
      <c r="G75" s="69" t="s">
        <v>67</v>
      </c>
      <c r="H75" s="70" t="s">
        <v>68</v>
      </c>
      <c r="I75" s="68" t="s">
        <v>66</v>
      </c>
      <c r="J75" s="69" t="s">
        <v>67</v>
      </c>
      <c r="K75" s="70" t="s">
        <v>68</v>
      </c>
      <c r="L75" s="68" t="s">
        <v>66</v>
      </c>
      <c r="M75" s="69" t="s">
        <v>67</v>
      </c>
      <c r="N75" s="70" t="s">
        <v>68</v>
      </c>
      <c r="O75" s="68" t="s">
        <v>66</v>
      </c>
      <c r="P75" s="69" t="s">
        <v>67</v>
      </c>
      <c r="Q75" s="70" t="s">
        <v>68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R75" s="71"/>
    </row>
    <row r="76" spans="2:44" ht="18" customHeight="1" thickBot="1" x14ac:dyDescent="0.3">
      <c r="B76" s="29" t="s">
        <v>69</v>
      </c>
      <c r="C76" s="72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4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R76" s="71"/>
    </row>
    <row r="77" spans="2:44" ht="18" customHeight="1" thickBot="1" x14ac:dyDescent="0.3">
      <c r="B77" s="75"/>
      <c r="C77" s="76">
        <f>C76*120</f>
        <v>0</v>
      </c>
      <c r="D77" s="76">
        <f>D76*84</f>
        <v>0</v>
      </c>
      <c r="E77" s="76">
        <f>E76*1.5</f>
        <v>0</v>
      </c>
      <c r="F77" s="76">
        <f>F76*120</f>
        <v>0</v>
      </c>
      <c r="G77" s="76">
        <f>G76*84</f>
        <v>0</v>
      </c>
      <c r="H77" s="76">
        <f>H76*4.5</f>
        <v>0</v>
      </c>
      <c r="I77" s="76">
        <f>I76*120</f>
        <v>0</v>
      </c>
      <c r="J77" s="76">
        <f>J76*84</f>
        <v>0</v>
      </c>
      <c r="K77" s="76">
        <f>K76*2.25</f>
        <v>0</v>
      </c>
      <c r="L77" s="76">
        <f>L76*120</f>
        <v>0</v>
      </c>
      <c r="M77" s="76">
        <f>M76*84</f>
        <v>0</v>
      </c>
      <c r="N77" s="76">
        <f>N76*1.5</f>
        <v>0</v>
      </c>
      <c r="O77" s="76">
        <f>O76*78</f>
        <v>0</v>
      </c>
      <c r="P77" s="76">
        <f>P76*42</f>
        <v>0</v>
      </c>
      <c r="Q77" s="76">
        <f>Q76*1.5</f>
        <v>0</v>
      </c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8"/>
      <c r="AQ77" s="78"/>
      <c r="AR77" s="79"/>
    </row>
    <row r="78" spans="2:44" ht="18" customHeight="1" thickBot="1" x14ac:dyDescent="0.3"/>
    <row r="79" spans="2:44" ht="18" customHeight="1" thickBot="1" x14ac:dyDescent="0.3">
      <c r="B79" s="17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20"/>
      <c r="AQ79" s="20"/>
      <c r="AR79" s="21"/>
    </row>
    <row r="80" spans="2:44" ht="18" customHeight="1" thickBot="1" x14ac:dyDescent="0.3">
      <c r="B80" s="81" t="s">
        <v>74</v>
      </c>
      <c r="C80" s="23" t="s">
        <v>9</v>
      </c>
      <c r="D80" s="23" t="s">
        <v>10</v>
      </c>
      <c r="E80" s="23" t="s">
        <v>11</v>
      </c>
      <c r="F80" s="23" t="s">
        <v>12</v>
      </c>
      <c r="G80" s="23" t="s">
        <v>13</v>
      </c>
      <c r="H80" s="23" t="s">
        <v>14</v>
      </c>
      <c r="I80" s="23" t="s">
        <v>15</v>
      </c>
      <c r="J80" s="23" t="s">
        <v>16</v>
      </c>
      <c r="K80" s="23" t="s">
        <v>17</v>
      </c>
      <c r="L80" s="23" t="s">
        <v>18</v>
      </c>
      <c r="M80" s="23" t="s">
        <v>19</v>
      </c>
      <c r="N80" s="23" t="s">
        <v>20</v>
      </c>
      <c r="O80" s="23" t="s">
        <v>21</v>
      </c>
      <c r="P80" s="23" t="s">
        <v>22</v>
      </c>
      <c r="Q80" s="23" t="s">
        <v>23</v>
      </c>
      <c r="R80" s="23" t="s">
        <v>24</v>
      </c>
      <c r="S80" s="23" t="s">
        <v>25</v>
      </c>
      <c r="T80" s="23" t="s">
        <v>26</v>
      </c>
      <c r="U80" s="24" t="s">
        <v>27</v>
      </c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P80" s="25" t="s">
        <v>28</v>
      </c>
      <c r="AQ80" s="26"/>
      <c r="AR80" s="27"/>
    </row>
    <row r="81" spans="2:44" ht="18" customHeight="1" x14ac:dyDescent="0.25">
      <c r="B81" s="29" t="s">
        <v>29</v>
      </c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1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R81" s="27"/>
    </row>
    <row r="82" spans="2:44" ht="18" customHeight="1" x14ac:dyDescent="0.25">
      <c r="B82" s="33" t="s">
        <v>30</v>
      </c>
      <c r="C82" s="35"/>
      <c r="D82" s="35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7"/>
      <c r="V82" s="87"/>
      <c r="W82" s="87"/>
      <c r="X82" s="87"/>
      <c r="Y82" s="87"/>
      <c r="Z82" s="87"/>
      <c r="AA82" s="87"/>
      <c r="AB82" s="87"/>
      <c r="AC82" s="87"/>
      <c r="AD82" s="87"/>
      <c r="AE82" s="87"/>
      <c r="AF82" s="87"/>
      <c r="AG82" s="87"/>
      <c r="AH82" s="87"/>
      <c r="AI82" s="87"/>
      <c r="AJ82" s="87"/>
      <c r="AK82" s="87"/>
      <c r="AL82" s="87"/>
      <c r="AM82" s="87"/>
      <c r="AN82" s="87"/>
      <c r="AP82" s="25" t="s">
        <v>31</v>
      </c>
      <c r="AQ82" s="38">
        <f>SUM(C85:AO85)</f>
        <v>0</v>
      </c>
      <c r="AR82" s="27"/>
    </row>
    <row r="83" spans="2:44" ht="18" customHeight="1" thickBot="1" x14ac:dyDescent="0.3">
      <c r="B83" s="39" t="s">
        <v>32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1"/>
      <c r="V83" s="87"/>
      <c r="W83" s="87"/>
      <c r="X83" s="87"/>
      <c r="Y83" s="87"/>
      <c r="Z83" s="87"/>
      <c r="AA83" s="87"/>
      <c r="AB83" s="87"/>
      <c r="AC83" s="87"/>
      <c r="AD83" s="87"/>
      <c r="AE83" s="87"/>
      <c r="AF83" s="87"/>
      <c r="AG83" s="87"/>
      <c r="AH83" s="87"/>
      <c r="AI83" s="87"/>
      <c r="AJ83" s="87"/>
      <c r="AK83" s="87"/>
      <c r="AL83" s="87"/>
      <c r="AM83" s="87"/>
      <c r="AN83" s="87"/>
      <c r="AP83" s="25" t="s">
        <v>33</v>
      </c>
      <c r="AQ83" s="38">
        <f>SUM(C101:Q101)</f>
        <v>0</v>
      </c>
      <c r="AR83" s="27"/>
    </row>
    <row r="84" spans="2:44" ht="18" customHeight="1" thickBot="1" x14ac:dyDescent="0.3">
      <c r="B84" s="29" t="s">
        <v>34</v>
      </c>
      <c r="C84" s="42">
        <f t="shared" ref="C84:I84" si="11">C81+C82-C83</f>
        <v>0</v>
      </c>
      <c r="D84" s="43">
        <f t="shared" si="11"/>
        <v>0</v>
      </c>
      <c r="E84" s="43">
        <f t="shared" si="11"/>
        <v>0</v>
      </c>
      <c r="F84" s="43">
        <f t="shared" si="11"/>
        <v>0</v>
      </c>
      <c r="G84" s="44">
        <f t="shared" si="11"/>
        <v>0</v>
      </c>
      <c r="H84" s="44">
        <f t="shared" si="11"/>
        <v>0</v>
      </c>
      <c r="I84" s="44">
        <f t="shared" si="11"/>
        <v>0</v>
      </c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P84" s="25" t="s">
        <v>35</v>
      </c>
      <c r="AQ84" s="46">
        <f>AQ82-AQ83</f>
        <v>0</v>
      </c>
      <c r="AR84" s="27"/>
    </row>
    <row r="85" spans="2:44" ht="18" customHeight="1" thickBot="1" x14ac:dyDescent="0.3">
      <c r="B85" s="47"/>
      <c r="C85" s="48">
        <f t="shared" ref="C85:U85" si="12">C84*(C$3+C$4)</f>
        <v>0</v>
      </c>
      <c r="D85" s="48">
        <f t="shared" si="12"/>
        <v>0</v>
      </c>
      <c r="E85" s="48">
        <f t="shared" si="12"/>
        <v>0</v>
      </c>
      <c r="F85" s="48">
        <f t="shared" si="12"/>
        <v>0</v>
      </c>
      <c r="G85" s="48">
        <f t="shared" si="12"/>
        <v>0</v>
      </c>
      <c r="H85" s="48">
        <f t="shared" si="12"/>
        <v>0</v>
      </c>
      <c r="I85" s="48">
        <f t="shared" si="12"/>
        <v>0</v>
      </c>
      <c r="J85" s="48">
        <f t="shared" si="12"/>
        <v>0</v>
      </c>
      <c r="K85" s="48">
        <f t="shared" si="12"/>
        <v>0</v>
      </c>
      <c r="L85" s="48">
        <f t="shared" si="12"/>
        <v>0</v>
      </c>
      <c r="M85" s="48">
        <f t="shared" si="12"/>
        <v>0</v>
      </c>
      <c r="N85" s="48">
        <f t="shared" si="12"/>
        <v>0</v>
      </c>
      <c r="O85" s="48">
        <f t="shared" si="12"/>
        <v>0</v>
      </c>
      <c r="P85" s="48">
        <f t="shared" si="12"/>
        <v>0</v>
      </c>
      <c r="Q85" s="48">
        <f t="shared" si="12"/>
        <v>0</v>
      </c>
      <c r="R85" s="48">
        <f t="shared" si="12"/>
        <v>0</v>
      </c>
      <c r="S85" s="48">
        <f t="shared" si="12"/>
        <v>0</v>
      </c>
      <c r="T85" s="48">
        <f t="shared" si="12"/>
        <v>0</v>
      </c>
      <c r="U85" s="48">
        <f t="shared" si="12"/>
        <v>0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49" t="s">
        <v>36</v>
      </c>
      <c r="AQ85" s="50">
        <v>100</v>
      </c>
      <c r="AR85" s="51"/>
    </row>
    <row r="86" spans="2:44" ht="18" hidden="1" customHeight="1" x14ac:dyDescent="0.25">
      <c r="B86" s="53" t="s">
        <v>3</v>
      </c>
      <c r="C86" s="16">
        <f>[1]DSSR!B96</f>
        <v>0</v>
      </c>
      <c r="D86" s="16">
        <f>[1]DSSR!C96</f>
        <v>0</v>
      </c>
      <c r="E86" s="16">
        <f>[1]DSSR!D96</f>
        <v>0</v>
      </c>
      <c r="F86" s="16">
        <f>[1]DSSR!E96</f>
        <v>0</v>
      </c>
      <c r="G86" s="16">
        <f>[1]DSSR!F96</f>
        <v>0</v>
      </c>
      <c r="H86" s="16">
        <f>[1]DSSR!G96</f>
        <v>0</v>
      </c>
      <c r="I86" s="16">
        <f>[1]DSSR!H96</f>
        <v>0</v>
      </c>
      <c r="J86" s="16">
        <f>[1]DSSR!I96</f>
        <v>0</v>
      </c>
      <c r="K86" s="16">
        <f>[1]DSSR!J96</f>
        <v>0</v>
      </c>
      <c r="L86" s="16">
        <f>[1]DSSR!K96</f>
        <v>0</v>
      </c>
      <c r="M86" s="16">
        <f>[1]DSSR!L96</f>
        <v>0</v>
      </c>
      <c r="N86" s="16">
        <f>[1]DSSR!M96</f>
        <v>0</v>
      </c>
      <c r="O86" s="16">
        <f>[1]DSSR!N96</f>
        <v>0</v>
      </c>
      <c r="P86" s="16">
        <f>[1]DSSR!O96</f>
        <v>0</v>
      </c>
      <c r="Q86" s="16">
        <f>[1]DSSR!P96</f>
        <v>0</v>
      </c>
      <c r="R86" s="16">
        <f>[1]DSSR!Q96</f>
        <v>0</v>
      </c>
      <c r="S86" s="16">
        <f>[1]DSSR!R96</f>
        <v>0</v>
      </c>
      <c r="T86" s="16">
        <f>[1]DSSR!S96</f>
        <v>0</v>
      </c>
      <c r="U86" s="16">
        <f>[1]DSSR!T96</f>
        <v>0</v>
      </c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9"/>
      <c r="AQ86" s="50"/>
      <c r="AR86" s="51"/>
    </row>
    <row r="87" spans="2:44" ht="18" hidden="1" customHeight="1" x14ac:dyDescent="0.25">
      <c r="B87" s="53" t="s">
        <v>4</v>
      </c>
      <c r="C87" s="16">
        <f>[1]DSSR!B97</f>
        <v>0</v>
      </c>
      <c r="D87" s="16">
        <f>[1]DSSR!C97</f>
        <v>0</v>
      </c>
      <c r="E87" s="16">
        <f>[1]DSSR!D97</f>
        <v>0</v>
      </c>
      <c r="F87" s="16">
        <f>[1]DSSR!E97</f>
        <v>0</v>
      </c>
      <c r="G87" s="16">
        <f>[1]DSSR!F97</f>
        <v>0</v>
      </c>
      <c r="H87" s="16">
        <f>[1]DSSR!G97</f>
        <v>0</v>
      </c>
      <c r="I87" s="16">
        <f>[1]DSSR!H97</f>
        <v>0</v>
      </c>
      <c r="J87" s="16">
        <f>[1]DSSR!I97</f>
        <v>0</v>
      </c>
      <c r="K87" s="16">
        <f>[1]DSSR!J97</f>
        <v>0</v>
      </c>
      <c r="L87" s="16">
        <f>[1]DSSR!K97</f>
        <v>0</v>
      </c>
      <c r="M87" s="16">
        <f>[1]DSSR!L97</f>
        <v>0</v>
      </c>
      <c r="N87" s="16">
        <f>[1]DSSR!M97</f>
        <v>0</v>
      </c>
      <c r="O87" s="16">
        <f>[1]DSSR!N97</f>
        <v>0</v>
      </c>
      <c r="P87" s="16">
        <f>[1]DSSR!O97</f>
        <v>0</v>
      </c>
      <c r="Q87" s="16">
        <f>[1]DSSR!P97</f>
        <v>0</v>
      </c>
      <c r="R87" s="16">
        <f>[1]DSSR!Q97</f>
        <v>0</v>
      </c>
      <c r="S87" s="16">
        <f>[1]DSSR!R97</f>
        <v>0</v>
      </c>
      <c r="T87" s="16">
        <f>[1]DSSR!S97</f>
        <v>0</v>
      </c>
      <c r="U87" s="16">
        <f>[1]DSSR!T97</f>
        <v>0</v>
      </c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9"/>
      <c r="AQ87" s="50"/>
      <c r="AR87" s="51"/>
    </row>
    <row r="88" spans="2:44" ht="18" hidden="1" customHeight="1" x14ac:dyDescent="0.25">
      <c r="B88" s="53" t="s">
        <v>5</v>
      </c>
      <c r="C88" s="16">
        <v>84</v>
      </c>
      <c r="D88" s="16"/>
      <c r="E88" s="16">
        <v>84</v>
      </c>
      <c r="F88" s="16">
        <v>84</v>
      </c>
      <c r="G88" s="16">
        <v>84</v>
      </c>
      <c r="H88" s="16"/>
      <c r="I88" s="16">
        <v>84</v>
      </c>
      <c r="J88" s="16">
        <v>84</v>
      </c>
      <c r="K88" s="16"/>
      <c r="L88" s="16">
        <v>84</v>
      </c>
      <c r="M88" s="16"/>
      <c r="N88" s="16">
        <v>42</v>
      </c>
      <c r="O88" s="16">
        <v>42</v>
      </c>
      <c r="P88" s="16">
        <v>42</v>
      </c>
      <c r="Q88" s="16">
        <v>84</v>
      </c>
      <c r="R88" s="16"/>
      <c r="S88" s="16"/>
      <c r="T88" s="16">
        <v>84</v>
      </c>
      <c r="U88" s="16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9"/>
      <c r="AQ88" s="50"/>
      <c r="AR88" s="51"/>
    </row>
    <row r="89" spans="2:44" ht="18" hidden="1" customHeight="1" x14ac:dyDescent="0.25">
      <c r="B89" s="53" t="s">
        <v>6</v>
      </c>
      <c r="C89" s="16">
        <v>4.5</v>
      </c>
      <c r="D89" s="16"/>
      <c r="E89" s="16">
        <v>1.5</v>
      </c>
      <c r="F89" s="54">
        <f>4.5/2</f>
        <v>2.25</v>
      </c>
      <c r="G89" s="16">
        <v>4.5</v>
      </c>
      <c r="H89" s="16"/>
      <c r="I89" s="16">
        <v>4.5</v>
      </c>
      <c r="J89" s="16">
        <v>1.5</v>
      </c>
      <c r="K89" s="16"/>
      <c r="L89" s="16">
        <v>1.5</v>
      </c>
      <c r="M89" s="16"/>
      <c r="N89" s="16">
        <v>1.5</v>
      </c>
      <c r="O89" s="16">
        <v>1.5</v>
      </c>
      <c r="P89" s="16">
        <v>1.5</v>
      </c>
      <c r="Q89" s="16">
        <v>1.5</v>
      </c>
      <c r="R89" s="16"/>
      <c r="S89" s="16"/>
      <c r="T89" s="16">
        <v>1.5</v>
      </c>
      <c r="U89" s="55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9"/>
      <c r="AQ89" s="50"/>
      <c r="AR89" s="51"/>
    </row>
    <row r="90" spans="2:44" ht="18" hidden="1" customHeight="1" x14ac:dyDescent="0.25">
      <c r="B90" s="53"/>
      <c r="C90" s="16"/>
      <c r="D90" s="16"/>
      <c r="E90" s="16"/>
      <c r="F90" s="54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55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9"/>
      <c r="AQ90" s="50"/>
      <c r="AR90" s="51"/>
    </row>
    <row r="91" spans="2:44" ht="18" customHeight="1" thickBot="1" x14ac:dyDescent="0.3">
      <c r="B91" s="81" t="s">
        <v>74</v>
      </c>
      <c r="C91" s="23" t="s">
        <v>37</v>
      </c>
      <c r="D91" s="23" t="s">
        <v>38</v>
      </c>
      <c r="E91" s="23" t="s">
        <v>39</v>
      </c>
      <c r="F91" s="23" t="s">
        <v>40</v>
      </c>
      <c r="G91" s="23" t="s">
        <v>41</v>
      </c>
      <c r="H91" s="23" t="s">
        <v>42</v>
      </c>
      <c r="I91" s="23" t="s">
        <v>43</v>
      </c>
      <c r="J91" s="23" t="s">
        <v>44</v>
      </c>
      <c r="K91" s="23" t="s">
        <v>45</v>
      </c>
      <c r="L91" s="23" t="s">
        <v>46</v>
      </c>
      <c r="M91" s="23" t="s">
        <v>47</v>
      </c>
      <c r="N91" s="23" t="s">
        <v>48</v>
      </c>
      <c r="O91" s="23" t="s">
        <v>49</v>
      </c>
      <c r="P91" s="23" t="s">
        <v>50</v>
      </c>
      <c r="Q91" s="23" t="s">
        <v>51</v>
      </c>
      <c r="R91" s="56" t="s">
        <v>52</v>
      </c>
      <c r="S91" s="23" t="s">
        <v>53</v>
      </c>
      <c r="T91" s="23" t="s">
        <v>54</v>
      </c>
      <c r="U91" s="24" t="s">
        <v>55</v>
      </c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25" t="s">
        <v>56</v>
      </c>
      <c r="AQ91" s="57"/>
      <c r="AR91" s="51"/>
    </row>
    <row r="92" spans="2:44" ht="18" customHeight="1" x14ac:dyDescent="0.25">
      <c r="B92" s="29" t="s">
        <v>29</v>
      </c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58"/>
      <c r="P92" s="30"/>
      <c r="Q92" s="30"/>
      <c r="R92" s="30"/>
      <c r="S92" s="30"/>
      <c r="T92" s="30"/>
      <c r="U92" s="59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25" t="s">
        <v>57</v>
      </c>
      <c r="AQ92" s="57">
        <v>3154</v>
      </c>
      <c r="AR92" s="51"/>
    </row>
    <row r="93" spans="2:44" ht="18" customHeight="1" x14ac:dyDescent="0.25">
      <c r="B93" s="33" t="s">
        <v>30</v>
      </c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60"/>
      <c r="U93" s="61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25"/>
      <c r="AQ93" s="57"/>
      <c r="AR93" s="51"/>
    </row>
    <row r="94" spans="2:44" ht="18" customHeight="1" thickBot="1" x14ac:dyDescent="0.3">
      <c r="B94" s="39" t="s">
        <v>32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62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9" t="s">
        <v>58</v>
      </c>
      <c r="AQ94" s="63">
        <f>AQ84+AQ85-AQ91-AQ92-AQ93</f>
        <v>-3054</v>
      </c>
      <c r="AR94" s="51"/>
    </row>
    <row r="95" spans="2:44" ht="18" customHeight="1" thickBot="1" x14ac:dyDescent="0.3">
      <c r="B95" s="29" t="s">
        <v>34</v>
      </c>
      <c r="C95" s="44"/>
      <c r="D95" s="44"/>
      <c r="E95" s="44">
        <f t="shared" ref="E95:S95" si="13">E92+E93-E94</f>
        <v>0</v>
      </c>
      <c r="F95" s="44">
        <f t="shared" si="13"/>
        <v>0</v>
      </c>
      <c r="G95" s="44">
        <f t="shared" si="13"/>
        <v>0</v>
      </c>
      <c r="H95" s="44">
        <f t="shared" si="13"/>
        <v>0</v>
      </c>
      <c r="I95" s="44">
        <f t="shared" si="13"/>
        <v>0</v>
      </c>
      <c r="J95" s="44">
        <f t="shared" si="13"/>
        <v>0</v>
      </c>
      <c r="K95" s="44">
        <f t="shared" si="13"/>
        <v>0</v>
      </c>
      <c r="L95" s="44">
        <f t="shared" si="13"/>
        <v>0</v>
      </c>
      <c r="M95" s="44">
        <f t="shared" si="13"/>
        <v>0</v>
      </c>
      <c r="N95" s="44">
        <f t="shared" si="13"/>
        <v>0</v>
      </c>
      <c r="O95" s="44">
        <f t="shared" si="13"/>
        <v>0</v>
      </c>
      <c r="P95" s="44">
        <f t="shared" si="13"/>
        <v>0</v>
      </c>
      <c r="Q95" s="44">
        <f t="shared" si="13"/>
        <v>0</v>
      </c>
      <c r="R95" s="44">
        <f t="shared" si="13"/>
        <v>0</v>
      </c>
      <c r="S95" s="44">
        <f t="shared" si="13"/>
        <v>0</v>
      </c>
      <c r="T95" s="82"/>
      <c r="U95" s="45">
        <f>U92+U93-U94</f>
        <v>0</v>
      </c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25" t="s">
        <v>59</v>
      </c>
      <c r="AQ95" s="64">
        <v>1579590</v>
      </c>
      <c r="AR95" s="51"/>
    </row>
    <row r="96" spans="2:44" ht="18" customHeight="1" thickBot="1" x14ac:dyDescent="0.3">
      <c r="B96" s="47"/>
      <c r="C96" s="48">
        <f t="shared" ref="C96:U96" si="14">C95*(V$3+V$4)</f>
        <v>0</v>
      </c>
      <c r="D96" s="48">
        <f t="shared" si="14"/>
        <v>0</v>
      </c>
      <c r="E96" s="48">
        <f t="shared" si="14"/>
        <v>0</v>
      </c>
      <c r="F96" s="48">
        <f t="shared" si="14"/>
        <v>0</v>
      </c>
      <c r="G96" s="48">
        <f t="shared" si="14"/>
        <v>0</v>
      </c>
      <c r="H96" s="48">
        <f t="shared" si="14"/>
        <v>0</v>
      </c>
      <c r="I96" s="48">
        <f t="shared" si="14"/>
        <v>0</v>
      </c>
      <c r="J96" s="48">
        <f t="shared" si="14"/>
        <v>0</v>
      </c>
      <c r="K96" s="48">
        <f t="shared" si="14"/>
        <v>0</v>
      </c>
      <c r="L96" s="48">
        <f t="shared" si="14"/>
        <v>0</v>
      </c>
      <c r="M96" s="48">
        <f t="shared" si="14"/>
        <v>0</v>
      </c>
      <c r="N96" s="48">
        <f t="shared" si="14"/>
        <v>0</v>
      </c>
      <c r="O96" s="48">
        <f t="shared" si="14"/>
        <v>0</v>
      </c>
      <c r="P96" s="48">
        <f t="shared" si="14"/>
        <v>0</v>
      </c>
      <c r="Q96" s="48">
        <f t="shared" si="14"/>
        <v>0</v>
      </c>
      <c r="R96" s="48">
        <f t="shared" si="14"/>
        <v>0</v>
      </c>
      <c r="S96" s="48">
        <f t="shared" si="14"/>
        <v>0</v>
      </c>
      <c r="T96" s="48">
        <f t="shared" si="14"/>
        <v>0</v>
      </c>
      <c r="U96" s="48">
        <f t="shared" si="14"/>
        <v>0</v>
      </c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25" t="s">
        <v>60</v>
      </c>
      <c r="AQ96" s="65">
        <f>AQ95-AQ94</f>
        <v>1582644</v>
      </c>
      <c r="AR96" s="51"/>
    </row>
    <row r="97" spans="2:44" ht="18" customHeight="1" thickTop="1" thickBot="1" x14ac:dyDescent="0.3">
      <c r="B97" s="47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66"/>
    </row>
    <row r="98" spans="2:44" ht="18" customHeight="1" thickBot="1" x14ac:dyDescent="0.3">
      <c r="B98" s="112" t="s">
        <v>61</v>
      </c>
      <c r="C98" s="114" t="s">
        <v>26</v>
      </c>
      <c r="D98" s="115"/>
      <c r="E98" s="116"/>
      <c r="F98" s="114" t="s">
        <v>62</v>
      </c>
      <c r="G98" s="115"/>
      <c r="H98" s="116"/>
      <c r="I98" s="114" t="s">
        <v>63</v>
      </c>
      <c r="J98" s="115"/>
      <c r="K98" s="116"/>
      <c r="L98" s="114" t="s">
        <v>64</v>
      </c>
      <c r="M98" s="115"/>
      <c r="N98" s="116"/>
      <c r="O98" s="114" t="s">
        <v>65</v>
      </c>
      <c r="P98" s="115"/>
      <c r="Q98" s="116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67"/>
    </row>
    <row r="99" spans="2:44" ht="18" customHeight="1" thickBot="1" x14ac:dyDescent="0.3">
      <c r="B99" s="113"/>
      <c r="C99" s="68" t="s">
        <v>66</v>
      </c>
      <c r="D99" s="69" t="s">
        <v>67</v>
      </c>
      <c r="E99" s="70" t="s">
        <v>68</v>
      </c>
      <c r="F99" s="68" t="s">
        <v>66</v>
      </c>
      <c r="G99" s="69" t="s">
        <v>67</v>
      </c>
      <c r="H99" s="70" t="s">
        <v>68</v>
      </c>
      <c r="I99" s="68" t="s">
        <v>66</v>
      </c>
      <c r="J99" s="69" t="s">
        <v>67</v>
      </c>
      <c r="K99" s="70" t="s">
        <v>68</v>
      </c>
      <c r="L99" s="68" t="s">
        <v>66</v>
      </c>
      <c r="M99" s="69" t="s">
        <v>67</v>
      </c>
      <c r="N99" s="70" t="s">
        <v>68</v>
      </c>
      <c r="O99" s="68" t="s">
        <v>66</v>
      </c>
      <c r="P99" s="69" t="s">
        <v>67</v>
      </c>
      <c r="Q99" s="70" t="s">
        <v>68</v>
      </c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R99" s="71"/>
    </row>
    <row r="100" spans="2:44" ht="18" customHeight="1" thickBot="1" x14ac:dyDescent="0.3">
      <c r="B100" s="29" t="s">
        <v>69</v>
      </c>
      <c r="C100" s="72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4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R100" s="71"/>
    </row>
    <row r="101" spans="2:44" ht="18" customHeight="1" thickBot="1" x14ac:dyDescent="0.3">
      <c r="B101" s="75"/>
      <c r="C101" s="76">
        <f>C100*120</f>
        <v>0</v>
      </c>
      <c r="D101" s="76">
        <f>D100*84</f>
        <v>0</v>
      </c>
      <c r="E101" s="76">
        <f>E100*1.5</f>
        <v>0</v>
      </c>
      <c r="F101" s="76">
        <f>F100*120</f>
        <v>0</v>
      </c>
      <c r="G101" s="76">
        <f>G100*84</f>
        <v>0</v>
      </c>
      <c r="H101" s="76">
        <f>H100*4.5</f>
        <v>0</v>
      </c>
      <c r="I101" s="76">
        <f>I100*120</f>
        <v>0</v>
      </c>
      <c r="J101" s="76">
        <f>J100*84</f>
        <v>0</v>
      </c>
      <c r="K101" s="76">
        <f>K100*2.25</f>
        <v>0</v>
      </c>
      <c r="L101" s="76">
        <f>L100*120</f>
        <v>0</v>
      </c>
      <c r="M101" s="76">
        <f>M100*84</f>
        <v>0</v>
      </c>
      <c r="N101" s="76">
        <f>N100*1.5</f>
        <v>0</v>
      </c>
      <c r="O101" s="76">
        <f>O100*78</f>
        <v>0</v>
      </c>
      <c r="P101" s="76">
        <f>P100*42</f>
        <v>0</v>
      </c>
      <c r="Q101" s="76">
        <f>Q100*1.5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8"/>
      <c r="AQ101" s="78"/>
      <c r="AR101" s="79"/>
    </row>
  </sheetData>
  <mergeCells count="24">
    <mergeCell ref="B98:B99"/>
    <mergeCell ref="C98:E98"/>
    <mergeCell ref="F98:H98"/>
    <mergeCell ref="I98:K98"/>
    <mergeCell ref="L98:N98"/>
    <mergeCell ref="O98:Q98"/>
    <mergeCell ref="B74:B75"/>
    <mergeCell ref="C74:E74"/>
    <mergeCell ref="F74:H74"/>
    <mergeCell ref="I74:K74"/>
    <mergeCell ref="L74:N74"/>
    <mergeCell ref="O74:Q74"/>
    <mergeCell ref="B50:B51"/>
    <mergeCell ref="C50:E50"/>
    <mergeCell ref="F50:H50"/>
    <mergeCell ref="I50:K50"/>
    <mergeCell ref="L50:N50"/>
    <mergeCell ref="O50:Q50"/>
    <mergeCell ref="B16:B17"/>
    <mergeCell ref="C16:E16"/>
    <mergeCell ref="F16:H16"/>
    <mergeCell ref="I16:K16"/>
    <mergeCell ref="L16:N16"/>
    <mergeCell ref="O16:Q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ROUTE 1 AUG 15</vt:lpstr>
      <vt:lpstr>ROUTE 2 AUG 15 </vt:lpstr>
      <vt:lpstr>ROUTE 3 AUG 15</vt:lpstr>
      <vt:lpstr>ROUTE 1 AUG 16</vt:lpstr>
      <vt:lpstr>ROUTE 2 AUG 16</vt:lpstr>
      <vt:lpstr>ROUTE 3 AUG 16</vt:lpstr>
      <vt:lpstr>ROUTE 1 AUG 17 </vt:lpstr>
      <vt:lpstr>ROUTE 2 AUG 17</vt:lpstr>
      <vt:lpstr>ROUTE 3 AUG 17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2024-08-17T00:07:58Z</dcterms:created>
  <dcterms:modified xsi:type="dcterms:W3CDTF">2024-08-17T08:22:12Z</dcterms:modified>
</cp:coreProperties>
</file>